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EPICODE\M1-D6\ESERCITAZIONI\"/>
    </mc:Choice>
  </mc:AlternateContent>
  <xr:revisionPtr revIDLastSave="0" documentId="13_ncr:1_{ED8F403E-322D-4E4F-B6B1-36BD85CABD3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SSOLUTI.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ASSOLUTI.IVA!$A$4:$C$340</definedName>
    <definedName name="_xlnm._FilterDatabase" localSheetId="1" hidden="1">'LOGICA 1'!$A$1:$D$80</definedName>
    <definedName name="abitanti">CONTA!$B$2:$B$110</definedName>
    <definedName name="ACCES">ASSOLUTI.IVA!$A$196:$C$230</definedName>
    <definedName name="CAB">ASSOLUTI.IVA!$A$318:$C$327</definedName>
    <definedName name="cate">'LOGICA 1'!$C$2:$C$80</definedName>
    <definedName name="categoria">ASSOLUTI.IVA!$B$5:$B$340</definedName>
    <definedName name="CDROM">ASSOLUTI.IVA!$A$111:$C$118</definedName>
    <definedName name="clie">'LOGICA 1'!$B$2:$B$80</definedName>
    <definedName name="clienti">ASSOLUTI.IVA!$A$5:$A$340</definedName>
    <definedName name="Codice">#REF!</definedName>
    <definedName name="comuni">CONTA!$A$2:$A$110</definedName>
    <definedName name="CONT">ASSOLUTI.IVA!$A$329:$C$340</definedName>
    <definedName name="CPU">ASSOLUTI.IVA!$A$166:$C$186</definedName>
    <definedName name="DANIELE">#REF!</definedName>
    <definedName name="DATI">ASSOLUTI.IVA!$A$4:$C$340</definedName>
    <definedName name="HD">ASSOLUTI.IVA!$A$82:$C$105</definedName>
    <definedName name="impo">ASSOLUTI.IVA!$C$5:$C$340</definedName>
    <definedName name="import">'LOGICA 1'!$D$2:$D$80</definedName>
    <definedName name="IMPORTO">#REF!</definedName>
    <definedName name="IO_B">ASSOLUTI.IVA!$A$66:$C$80</definedName>
    <definedName name="IVATOT">ASSOLUTI.IVA!#REF!</definedName>
    <definedName name="MAIN_B">ASSOLUTI.IVA!$A$23:$C$38</definedName>
    <definedName name="MAST">ASSOLUTI.IVA!$A$120:$C$130</definedName>
    <definedName name="MEDIA">ASSOLUTI.IVA!$A$154:$C$164</definedName>
    <definedName name="MEM">ASSOLUTI.IVA!$A$132:$C$134</definedName>
    <definedName name="MO">ASSOLUTI.IVA!$A$9:$C$9</definedName>
    <definedName name="MODEM">ASSOLUTI.IVA!$A$136:$C$152</definedName>
    <definedName name="MON">ASSOLUTI.IVA!$A$5:$C$18</definedName>
    <definedName name="MONLCD">ASSOLUTI.IVA!$A$20:$C$21</definedName>
    <definedName name="_xlnm.Print_Area" localSheetId="0">ASSOLUTI.IVA!$A$4:$A$340</definedName>
    <definedName name="SOFT">ASSOLUTI.IVA!$A$232:$C$281</definedName>
    <definedName name="sped">'LOGICA 1'!$E$2:$E$80</definedName>
    <definedName name="STAMP">ASSOLUTI.IVA!$A$283:$C$316</definedName>
    <definedName name="TAST">ASSOLUTI.IVA!$A$188:$C$194</definedName>
    <definedName name="VIDEO_B">ASSOLUTI.IVA!$A$40:$C$64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2" i="32"/>
  <c r="D5" i="32"/>
  <c r="H14" i="8"/>
  <c r="H9" i="8"/>
  <c r="H10" i="8"/>
  <c r="H11" i="8"/>
  <c r="H12" i="8"/>
  <c r="H13" i="8"/>
  <c r="H8" i="8"/>
  <c r="H4" i="8"/>
  <c r="H5" i="8"/>
  <c r="H6" i="8"/>
  <c r="H3" i="8"/>
  <c r="F3" i="15"/>
  <c r="G3" i="15"/>
  <c r="E3" i="15"/>
  <c r="F10" i="15"/>
  <c r="F9" i="15"/>
  <c r="G4" i="15"/>
  <c r="F4" i="15"/>
  <c r="E4" i="15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F1" authorId="0" shapeId="0" xr:uid="{00E3495E-8AC1-4FE3-8BCD-C5B1D08AF0F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Metto un AND dentro all'IF in modo da avere la verifica simultanea delle 3 condizioni: se si verifica stampo "TROVATO", altrimenti "NON TROVATO"</t>
        </r>
      </text>
    </comment>
  </commentList>
</comments>
</file>

<file path=xl/sharedStrings.xml><?xml version="1.0" encoding="utf-8"?>
<sst xmlns="http://schemas.openxmlformats.org/spreadsheetml/2006/main" count="1051" uniqueCount="240">
  <si>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</si>
  <si>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</si>
  <si>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</si>
  <si>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</si>
  <si>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</si>
  <si>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</si>
  <si>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</si>
  <si>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</si>
  <si>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</si>
  <si>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</si>
  <si>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</si>
  <si>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</si>
  <si>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</si>
  <si>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</si>
  <si>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</si>
  <si>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</si>
  <si>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</si>
  <si>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</si>
  <si>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</si>
  <si>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</si>
  <si>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</si>
  <si>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</si>
  <si>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</si>
  <si>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</si>
  <si>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</si>
  <si>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</si>
  <si>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</si>
  <si>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</si>
  <si>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</si>
  <si>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</si>
  <si>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</si>
  <si>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</si>
  <si>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</si>
  <si>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</si>
  <si>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</si>
  <si>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</si>
  <si>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</si>
  <si>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</si>
  <si>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</si>
  <si>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</si>
  <si>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</si>
  <si>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</si>
  <si>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</si>
  <si>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</si>
  <si>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</si>
  <si>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</si>
  <si>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</si>
  <si>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</si>
  <si>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</si>
  <si>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</si>
  <si>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</si>
  <si>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</si>
  <si>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</si>
  <si>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</si>
  <si>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</si>
  <si>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</si>
  <si>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</si>
  <si>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</si>
  <si>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</si>
  <si>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</si>
  <si>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</si>
  <si>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</si>
  <si>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</si>
  <si>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</si>
  <si>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</si>
  <si>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</si>
  <si>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</si>
  <si>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</si>
  <si>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</si>
  <si>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</si>
  <si>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</si>
  <si>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</si>
  <si>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</si>
  <si>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</si>
  <si>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</si>
  <si>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</si>
  <si>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</si>
  <si>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</si>
  <si>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</si>
  <si>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</si>
  <si>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</si>
  <si>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</si>
  <si>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</si>
  <si>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</si>
  <si>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</si>
  <si>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</si>
  <si>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</si>
  <si>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</si>
  <si>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</si>
  <si>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</si>
  <si>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</si>
  <si>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</si>
  <si>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</si>
  <si>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</si>
  <si>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</si>
  <si>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</si>
  <si>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</si>
  <si>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</si>
  <si>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</si>
  <si>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</si>
  <si>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</si>
  <si>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</si>
  <si>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</si>
  <si>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</si>
  <si>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</si>
  <si>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</si>
  <si>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</si>
  <si>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</si>
  <si>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</si>
  <si>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</si>
  <si>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</si>
  <si>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</si>
  <si>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</si>
  <si>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</si>
  <si>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</si>
  <si>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</si>
  <si>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</si>
  <si>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</si>
  <si>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</si>
  <si>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</si>
  <si>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</si>
  <si>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</si>
  <si>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</si>
  <si>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</si>
  <si>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</si>
  <si>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</si>
  <si>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</si>
  <si>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</si>
  <si>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</si>
  <si>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</si>
  <si>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</si>
  <si>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</si>
  <si>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</si>
  <si>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</si>
  <si>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</si>
  <si>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</si>
  <si>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</si>
  <si>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</si>
  <si>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</si>
  <si>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</si>
  <si>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</si>
  <si>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</si>
  <si>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</si>
  <si>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</si>
  <si>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</si>
  <si>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</si>
  <si>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</si>
  <si>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</si>
  <si>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</si>
  <si>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</si>
  <si>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</si>
  <si>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</si>
  <si>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</si>
  <si>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</si>
  <si>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</si>
  <si>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</si>
  <si>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</si>
  <si>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</si>
  <si>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</si>
  <si>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</si>
  <si>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</si>
  <si>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</si>
  <si>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</si>
  <si>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</si>
  <si>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</si>
  <si>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</si>
  <si>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</si>
  <si>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</si>
  <si>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</si>
  <si>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</si>
  <si>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</si>
  <si>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</si>
  <si>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</si>
  <si>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</si>
  <si>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</si>
  <si>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</si>
  <si>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</si>
  <si>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</si>
  <si>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</si>
  <si>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</si>
  <si>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</si>
  <si>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</si>
  <si>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</si>
  <si>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</si>
  <si>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</si>
  <si>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</si>
  <si>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</si>
  <si>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</si>
  <si>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</si>
  <si>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</si>
  <si>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</si>
  <si>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</si>
  <si>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</si>
  <si>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</si>
  <si>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</si>
  <si>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</si>
  <si>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</si>
  <si>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</si>
  <si>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</si>
  <si>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</si>
  <si>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</si>
  <si>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</si>
  <si>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</si>
  <si>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</si>
  <si>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</si>
  <si>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</si>
  <si>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</si>
  <si>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</si>
  <si>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</si>
  <si>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</si>
  <si>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</si>
  <si>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</si>
  <si>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</si>
  <si>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</si>
  <si>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</si>
  <si>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</si>
  <si>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</si>
  <si>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</si>
  <si>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</si>
  <si>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</si>
  <si>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</si>
  <si>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</si>
  <si>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</si>
  <si>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</si>
  <si>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</si>
  <si>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</si>
  <si>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</si>
  <si>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</si>
  <si>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HHB</t>
  </si>
  <si>
    <t>Ossenigo</t>
  </si>
  <si>
    <t>ABBIGLIAMENTO</t>
  </si>
  <si>
    <t>MOBILI</t>
  </si>
  <si>
    <t>SVAGO</t>
  </si>
  <si>
    <t>IMPONIBILI</t>
  </si>
  <si>
    <t>N.VALORI</t>
  </si>
  <si>
    <t>MEDIA</t>
  </si>
  <si>
    <t>SOMMA</t>
  </si>
  <si>
    <t xml:space="preserve">- mettere 0 al posto delle celle vuote di IMPONIBILE (FATTO CON "TROVA E SOSTITUISCI SELEZIONANDO INTERA COLONNA)
- nelle celle E3, F3, G3 calcolare l'imponibile totale solo delle CATEGORIA Abbigliamento, Mobili, Svago (FATTO CON SUMIF)
- nelle celle E4, F4, G4 calcolare quante volte si ripetono le CATEGORIA Abbigliamento, Mobili, Svago (FATTO CON COUNT IF, CONTA SE)
- calcolare MEDIA, SOMMA, di IMPONIBILE
- cambiare il CLIENTE H&amp;B con HHB (GIA FATTO, SI FACEVA CON "TROVA E SOSTITUISCI")
- colorare di verde solo le celle di CATEGORIA Ufficio (VEDI SOTTO TABELLA MEDIA/SOMMA)
- Tramite Formattazione condizionale mettere le barre colore giallo a IMPONIBILE (VEDI SOTTO TABELLA MEDIA SOMMA) ENTRAMBI GLI ULTIMI DUE PUNTI SONO STATI FATTI CON "FORMATTAZIONE CONDIZIONALE"
</t>
  </si>
  <si>
    <t>Calcolare Importo per..FATTO CON SOMMA.SE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</si>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</sst>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0" fontId="2" fillId="2" borderId="2" xfId="0" applyFont="1" applyFill="1" applyBorder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6" fillId="4" borderId="9" xfId="6" applyFont="1" applyFill="1" applyBorder="1" applyAlignment="1"/>
    <xf numFmtId="44" fontId="2" fillId="0" borderId="9" xfId="11" applyFont="1" applyBorder="1" applyAlignment="1">
      <alignment horizontal="center"/>
    </xf>
    <xf numFmtId="0" fontId="2" fillId="0" borderId="9" xfId="6" applyBorder="1"/>
    <xf numFmtId="0" fontId="6" fillId="4" borderId="9" xfId="6" applyFont="1" applyFill="1" applyBorder="1" applyAlignment="1">
      <alignment horizontal="center"/>
    </xf>
    <xf numFmtId="0" fontId="2" fillId="4" borderId="9" xfId="6" applyFill="1" applyBorder="1"/>
    <xf numFmtId="171" fontId="2" fillId="0" borderId="9" xfId="6" applyNumberFormat="1" applyBorder="1"/>
    <xf numFmtId="0" fontId="6" fillId="2" borderId="0" xfId="6" quotePrefix="1" applyFont="1" applyFill="1" applyAlignment="1">
      <alignment horizontal="left" vertical="top" wrapText="1"/>
    </xf>
    <xf numFmtId="0" fontId="6" fillId="2" borderId="0" xfId="6" applyFont="1" applyFill="1" applyAlignment="1">
      <alignment horizontal="left" vertical="top"/>
    </xf>
    <xf numFmtId="0" fontId="2" fillId="0" borderId="0" xfId="6" applyAlignment="1">
      <alignment horizontal="left"/>
    </xf>
    <xf numFmtId="171" fontId="2" fillId="0" borderId="0" xfId="10" applyAlignment="1">
      <alignment horizontal="left"/>
    </xf>
    <xf numFmtId="0" fontId="6" fillId="4" borderId="0" xfId="6" applyFont="1" applyFill="1" applyAlignment="1">
      <alignment horizontal="left"/>
    </xf>
    <xf numFmtId="0" fontId="6" fillId="0" borderId="0" xfId="6" applyFont="1" applyAlignment="1">
      <alignment horizontal="left"/>
    </xf>
    <xf numFmtId="171" fontId="6" fillId="0" borderId="0" xfId="1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1" fontId="2" fillId="0" borderId="0" xfId="10" applyFill="1" applyAlignment="1">
      <alignment horizontal="left"/>
    </xf>
    <xf numFmtId="0" fontId="3" fillId="2" borderId="0" xfId="0" applyFont="1" applyFill="1"/>
    <xf numFmtId="1" fontId="0" fillId="0" borderId="9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0" fontId="0" fillId="0" borderId="14" xfId="0" applyBorder="1"/>
    <xf numFmtId="0" fontId="0" fillId="0" borderId="4" xfId="0" applyBorder="1" applyAlignment="1">
      <alignment horizontal="center"/>
    </xf>
    <xf numFmtId="169" fontId="7" fillId="2" borderId="8" xfId="0" applyNumberFormat="1" applyFont="1" applyFill="1" applyBorder="1"/>
    <xf numFmtId="0" fontId="10" fillId="0" borderId="1" xfId="5" applyFont="1" applyFill="1" applyAlignment="1">
      <alignment horizontal="center"/>
    </xf>
    <xf numFmtId="165" fontId="10" fillId="0" borderId="1" xfId="5" applyNumberFormat="1" applyFont="1" applyFill="1" applyAlignment="1">
      <alignment horizontal="center"/>
    </xf>
    <xf numFmtId="164" fontId="10" fillId="0" borderId="1" xfId="5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12">
    <cellStyle name="Comma [0]" xfId="1" xr:uid="{00000000-0005-0000-0000-000000000000}"/>
    <cellStyle name="Currency" xfId="11" builtinId="4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_-[$€-410]\ * #,##0.00_-;\-[$€-410]\ * #,##0.00_-;_-[$€-410]\ * &quot;-&quot;??_-;_-@_-"/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_-[$€-410]\ * #,##0.00_-;\-[$€-410]\ * #,##0.00_-;_-[$€-410]\ * &quot;-&quot;??_-;_-@_-"/>
    </dxf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518160</xdr:colOff>
      <xdr:row>11</xdr:row>
      <xdr:rowOff>8624</xdr:rowOff>
    </xdr:from>
    <xdr:to>
      <xdr:col>8</xdr:col>
      <xdr:colOff>106680</xdr:colOff>
      <xdr:row>31</xdr:row>
      <xdr:rowOff>67313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3787E3-F280-DDDC-339A-101276797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0140" y="3071864"/>
          <a:ext cx="4366260" cy="341148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563880</xdr:colOff>
      <xdr:row>32</xdr:row>
      <xdr:rowOff>117648</xdr:rowOff>
    </xdr:from>
    <xdr:to>
      <xdr:col>8</xdr:col>
      <xdr:colOff>22860</xdr:colOff>
      <xdr:row>56</xdr:row>
      <xdr:rowOff>27057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4A63B7-9389-A7BE-0076-E1413D3E5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5860" y="6701328"/>
          <a:ext cx="4236720" cy="39327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8</xdr:row>
      <xdr:rowOff>144780</xdr:rowOff>
    </xdr:from>
    <xdr:to>
      <xdr:col>16</xdr:col>
      <xdr:colOff>513851</xdr:colOff>
      <xdr:row>14</xdr:row>
      <xdr:rowOff>68337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C3908C-69BA-1D76-0859-8869D835D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5680" y="1691640"/>
          <a:ext cx="7280411" cy="1066557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14</xdr:row>
      <xdr:rowOff>106680</xdr:rowOff>
    </xdr:from>
    <xdr:to>
      <xdr:col>19</xdr:col>
      <xdr:colOff>59185</xdr:colOff>
      <xdr:row>20</xdr:row>
      <xdr:rowOff>185541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7F0FE-823D-1CAB-967C-A97AAC873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3300" y="2796540"/>
          <a:ext cx="8624065" cy="1221861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21</xdr:row>
      <xdr:rowOff>45720</xdr:rowOff>
    </xdr:from>
    <xdr:to>
      <xdr:col>18</xdr:col>
      <xdr:colOff>252210</xdr:colOff>
      <xdr:row>28</xdr:row>
      <xdr:rowOff>64266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AB286B-EB8E-0A20-10C3-7F262A8E2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0920" y="4069080"/>
          <a:ext cx="8207490" cy="13520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C8784-EEA9-4490-8B56-C2C8669EF4F6}" name="Table1" displayName="Table1" ref="A4:C340" totalsRowShown="0" headerRowDxfId="19" dataDxfId="18">
  <autoFilter ref="A4:C340" xr:uid="{833C8784-EEA9-4490-8B56-C2C8669EF4F6}"/>
  <tableColumns count="3">
    <tableColumn id="1" xr3:uid="{53C41362-F85C-410D-AE9D-6C22E34E8C3F}" name="CLIENTE" dataDxfId="22" dataCellStyle="Normale 2"/>
    <tableColumn id="2" xr3:uid="{79B1E43E-3AEB-4D5F-9D84-DFF07A3B9B9E}" name="CATEGORIA" dataDxfId="21"/>
    <tableColumn id="3" xr3:uid="{88CE3CA5-CA70-43F4-9BCD-E657C281E901}" name="IMPONIBILE" dataDxfId="20" dataCellStyle="Euro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439F6B-8BAA-4FF7-AED6-9BD0B02DDF36}" name="Table3" displayName="Table3" ref="A1:E80" totalsRowShown="0" headerRowBorderDxfId="17" headerRowCellStyle="Heading 2">
  <autoFilter ref="A1:E80" xr:uid="{40439F6B-8BAA-4FF7-AED6-9BD0B02DDF36}"/>
  <tableColumns count="5">
    <tableColumn id="1" xr3:uid="{D6DBAAF7-76CB-461D-A524-E7C0C7A8DB16}" name="Data" dataDxfId="16"/>
    <tableColumn id="2" xr3:uid="{6163EB88-90A2-427A-BDCF-FA8D7DFE5726}" name="Cliente"/>
    <tableColumn id="3" xr3:uid="{E98A50E6-B9E0-4ABA-9882-13B421F8A423}" name="Categoria"/>
    <tableColumn id="4" xr3:uid="{24FB78A8-6F52-4DCB-8F43-9097D3A70707}" name="Importo fattura" dataDxfId="15"/>
    <tableColumn id="5" xr3:uid="{DA0D3D11-617A-4AD1-A099-3E3BD1EEB3CA}" name="Spese di spedizione" dataDxfId="14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B05707-1335-4AF3-879C-5A3B1D418BF5}" name="Table5" displayName="Table5" ref="A1:F24" totalsRowShown="0" headerRowDxfId="3" dataDxfId="4">
  <autoFilter ref="A1:F24" xr:uid="{08B05707-1335-4AF3-879C-5A3B1D418BF5}"/>
  <tableColumns count="6">
    <tableColumn id="1" xr3:uid="{8CDBAF37-D3A9-4A2C-B57D-F987DDCE54B7}" name="mese" dataDxfId="8"/>
    <tableColumn id="2" xr3:uid="{63B7BC56-9FFA-422F-8700-789C74B0EEC0}" name="data" dataDxfId="7"/>
    <tableColumn id="3" xr3:uid="{F0BBE02F-9649-4D91-88E3-DAF38C37D3E3}" name="tipo" dataDxfId="6"/>
    <tableColumn id="4" xr3:uid="{42EBED18-D750-4807-9684-3ACCEAA1CE9A}" name="descrizione" dataDxfId="5"/>
    <tableColumn id="5" xr3:uid="{326986FD-14ED-4EEC-8AB9-77F44DD2F4F3}" name="importo" dataDxfId="1"/>
    <tableColumn id="7" xr3:uid="{F9ACFBEF-E1E5-4353-A22A-422D46A4F7BB}" name="TROVATO" dataDxfId="0">
      <calculatedColumnFormula>IF(AND(C2="casa",A2="gennaio",E2&gt;10),"TROVATO","NON TROVATO")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FCEC21-8ABD-4007-8CB2-78D1B18DC529}" name="Table4" displayName="Table4" ref="A1:B110" totalsRowShown="0" headerRowDxfId="9" headerRowBorderDxfId="12" tableBorderDxfId="13">
  <autoFilter ref="A1:B110" xr:uid="{4FFCEC21-8ABD-4007-8CB2-78D1B18DC529}"/>
  <tableColumns count="2">
    <tableColumn id="1" xr3:uid="{71F26E46-4E8E-4CDD-BE01-DF175FC4D97E}" name="COMUNE" dataDxfId="11"/>
    <tableColumn id="2" xr3:uid="{3A6082D2-C2E5-408E-982F-58D094B69EED}" name="N ABITANTI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177C9E-339E-4ECA-8D01-5CCE8EA3AF91}">
  <we:reference id="026e7b2b-fa4d-4fe0-bf3b-b965f6f25bee" version="1.0.0.61" store="EXCatalog" storeType="EXCatalog"/>
  <we:alternateReferences>
    <we:reference id="WA200000565" version="1.0.0.6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  <we:customFunctionIds>RDP.Aggregate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3" activePane="bottomLeft" state="frozen"/>
      <selection pane="bottomLeft" activeCell="A2" sqref="A2"/>
    </sheetView>
  </sheetViews>
  <sheetFormatPr defaultColWidth="8.77734375" defaultRowHeight="13.2" x14ac:dyDescent="0.25"/>
  <cols>
    <col min="1" max="1" width="41.21875" style="31" bestFit="1" customWidth="1"/>
    <col min="2" max="2" width="54.44140625" style="31" bestFit="1" customWidth="1"/>
    <col min="3" max="3" width="24.21875" style="32" customWidth="1"/>
    <col min="4" max="4" width="8.77734375" style="7"/>
    <col min="5" max="5" width="15.6640625" style="7" customWidth="1"/>
    <col min="6" max="6" width="16.6640625" style="7" bestFit="1" customWidth="1"/>
    <col min="7" max="7" width="15.6640625" style="7" bestFit="1" customWidth="1"/>
    <col min="8" max="8" width="12.88671875" style="7" customWidth="1"/>
    <col min="9" max="16384" width="8.77734375" style="7"/>
  </cols>
  <sheetData>
    <row r="1" spans="1:8" ht="137.4" customHeight="1" x14ac:dyDescent="0.25">
      <c r="A1" s="29" t="s">
        <v>237</v>
      </c>
      <c r="B1" s="30"/>
      <c r="C1" s="30"/>
    </row>
    <row r="2" spans="1:8" ht="13.2" customHeight="1" x14ac:dyDescent="0.25">
      <c r="C2" s="32">
        <v>0</v>
      </c>
      <c r="E2" s="23" t="s">
        <v>230</v>
      </c>
      <c r="F2" s="23" t="s">
        <v>231</v>
      </c>
      <c r="G2" s="23" t="s">
        <v>232</v>
      </c>
      <c r="H2" s="27"/>
    </row>
    <row r="3" spans="1:8" x14ac:dyDescent="0.25">
      <c r="A3" s="33" t="s">
        <v>214</v>
      </c>
      <c r="B3" s="33"/>
      <c r="C3" s="33"/>
      <c r="E3" s="24">
        <f ca="1">SUMIF(categoria,"Abbigliamento",$C$5:$C$152)</f>
        <v>22827000</v>
      </c>
      <c r="F3" s="24">
        <f ca="1">SUMIF(categoria,"Mobili",$C$5:$C$152)</f>
        <v>5178000</v>
      </c>
      <c r="G3" s="24">
        <f ca="1">SUMIF(categoria,"Svago",$C$5:$C$152)</f>
        <v>24668000</v>
      </c>
      <c r="H3" s="26" t="s">
        <v>233</v>
      </c>
    </row>
    <row r="4" spans="1:8" x14ac:dyDescent="0.25">
      <c r="A4" s="34" t="s">
        <v>219</v>
      </c>
      <c r="B4" s="34" t="s">
        <v>223</v>
      </c>
      <c r="C4" s="35" t="s">
        <v>218</v>
      </c>
      <c r="E4" s="25">
        <f>COUNTIF(categoria,"Abbigliamento")</f>
        <v>47</v>
      </c>
      <c r="F4" s="25">
        <f>COUNTIF(categoria,"Mobili")</f>
        <v>13</v>
      </c>
      <c r="G4" s="25">
        <f>COUNTIF(categoria,"Svago")</f>
        <v>47</v>
      </c>
      <c r="H4" s="26" t="s">
        <v>234</v>
      </c>
    </row>
    <row r="5" spans="1:8" x14ac:dyDescent="0.25">
      <c r="A5" s="31" t="s">
        <v>91</v>
      </c>
      <c r="B5" s="36" t="s">
        <v>36</v>
      </c>
      <c r="C5" s="32">
        <v>281000</v>
      </c>
    </row>
    <row r="6" spans="1:8" x14ac:dyDescent="0.25">
      <c r="A6" s="31" t="s">
        <v>71</v>
      </c>
      <c r="B6" s="36" t="s">
        <v>36</v>
      </c>
      <c r="C6" s="32">
        <v>323000</v>
      </c>
    </row>
    <row r="7" spans="1:8" x14ac:dyDescent="0.25">
      <c r="A7" s="31" t="s">
        <v>228</v>
      </c>
      <c r="B7" s="36" t="s">
        <v>68</v>
      </c>
      <c r="C7" s="32">
        <v>344000</v>
      </c>
    </row>
    <row r="8" spans="1:8" x14ac:dyDescent="0.25">
      <c r="A8" s="31" t="s">
        <v>92</v>
      </c>
      <c r="B8" s="36" t="s">
        <v>58</v>
      </c>
      <c r="C8" s="32">
        <v>361000</v>
      </c>
      <c r="E8" s="27"/>
      <c r="F8" s="26" t="s">
        <v>218</v>
      </c>
    </row>
    <row r="9" spans="1:8" x14ac:dyDescent="0.25">
      <c r="A9" s="31" t="s">
        <v>55</v>
      </c>
      <c r="B9" s="36" t="s">
        <v>56</v>
      </c>
      <c r="C9" s="32">
        <v>521000</v>
      </c>
      <c r="E9" s="26" t="s">
        <v>235</v>
      </c>
      <c r="F9" s="28">
        <f>AVERAGE(impo)</f>
        <v>510166.66666666669</v>
      </c>
    </row>
    <row r="10" spans="1:8" x14ac:dyDescent="0.25">
      <c r="A10" s="31" t="s">
        <v>43</v>
      </c>
      <c r="B10" s="36" t="s">
        <v>44</v>
      </c>
      <c r="C10" s="32">
        <v>527000</v>
      </c>
      <c r="E10" s="26" t="s">
        <v>236</v>
      </c>
      <c r="F10" s="28">
        <f>SUM(impo)</f>
        <v>171416000</v>
      </c>
    </row>
    <row r="11" spans="1:8" x14ac:dyDescent="0.25">
      <c r="A11" s="31" t="s">
        <v>64</v>
      </c>
      <c r="B11" s="37" t="s">
        <v>65</v>
      </c>
      <c r="C11" s="32">
        <v>626000</v>
      </c>
    </row>
    <row r="12" spans="1:8" x14ac:dyDescent="0.25">
      <c r="A12" s="31" t="s">
        <v>228</v>
      </c>
      <c r="B12" s="36" t="s">
        <v>68</v>
      </c>
      <c r="C12" s="32">
        <v>656000</v>
      </c>
    </row>
    <row r="13" spans="1:8" x14ac:dyDescent="0.25">
      <c r="A13" s="31" t="s">
        <v>45</v>
      </c>
      <c r="B13" s="36" t="s">
        <v>46</v>
      </c>
      <c r="C13" s="32">
        <v>666000</v>
      </c>
    </row>
    <row r="14" spans="1:8" x14ac:dyDescent="0.25">
      <c r="A14" s="31" t="s">
        <v>85</v>
      </c>
      <c r="B14" s="36" t="s">
        <v>65</v>
      </c>
      <c r="C14" s="32">
        <v>882000</v>
      </c>
    </row>
    <row r="15" spans="1:8" x14ac:dyDescent="0.25">
      <c r="A15" s="31" t="s">
        <v>37</v>
      </c>
      <c r="B15" s="36" t="s">
        <v>38</v>
      </c>
      <c r="C15" s="32">
        <v>1108000</v>
      </c>
    </row>
    <row r="16" spans="1:8" x14ac:dyDescent="0.25">
      <c r="A16" s="31" t="s">
        <v>92</v>
      </c>
      <c r="B16" s="36" t="s">
        <v>78</v>
      </c>
      <c r="C16" s="32">
        <v>1316000</v>
      </c>
    </row>
    <row r="17" spans="1:3" x14ac:dyDescent="0.25">
      <c r="A17" s="31" t="s">
        <v>97</v>
      </c>
      <c r="B17" s="36" t="s">
        <v>98</v>
      </c>
      <c r="C17" s="32">
        <v>1594000</v>
      </c>
    </row>
    <row r="18" spans="1:3" x14ac:dyDescent="0.25">
      <c r="A18" s="31" t="s">
        <v>74</v>
      </c>
      <c r="B18" s="36" t="s">
        <v>68</v>
      </c>
      <c r="C18" s="32">
        <v>2719000</v>
      </c>
    </row>
    <row r="19" spans="1:3" x14ac:dyDescent="0.25">
      <c r="A19" s="31" t="s">
        <v>41</v>
      </c>
      <c r="B19" s="36" t="s">
        <v>42</v>
      </c>
      <c r="C19" s="38">
        <v>0</v>
      </c>
    </row>
    <row r="20" spans="1:3" x14ac:dyDescent="0.25">
      <c r="A20" s="31" t="s">
        <v>47</v>
      </c>
      <c r="B20" s="36" t="s">
        <v>42</v>
      </c>
      <c r="C20" s="32">
        <v>4092000</v>
      </c>
    </row>
    <row r="21" spans="1:3" x14ac:dyDescent="0.25">
      <c r="A21" s="31" t="s">
        <v>82</v>
      </c>
      <c r="B21" s="36" t="s">
        <v>52</v>
      </c>
      <c r="C21" s="32">
        <v>13859000</v>
      </c>
    </row>
    <row r="22" spans="1:3" x14ac:dyDescent="0.25">
      <c r="A22" s="31" t="s">
        <v>61</v>
      </c>
      <c r="B22" s="36" t="s">
        <v>36</v>
      </c>
      <c r="C22" s="38">
        <v>0</v>
      </c>
    </row>
    <row r="23" spans="1:3" x14ac:dyDescent="0.25">
      <c r="A23" s="31" t="s">
        <v>55</v>
      </c>
      <c r="B23" s="36" t="s">
        <v>56</v>
      </c>
      <c r="C23" s="32">
        <v>167000</v>
      </c>
    </row>
    <row r="24" spans="1:3" x14ac:dyDescent="0.25">
      <c r="A24" s="31" t="s">
        <v>39</v>
      </c>
      <c r="B24" s="36" t="s">
        <v>40</v>
      </c>
      <c r="C24" s="32">
        <v>202000</v>
      </c>
    </row>
    <row r="25" spans="1:3" x14ac:dyDescent="0.25">
      <c r="A25" s="31" t="s">
        <v>89</v>
      </c>
      <c r="B25" s="36" t="s">
        <v>68</v>
      </c>
      <c r="C25" s="32">
        <v>203000</v>
      </c>
    </row>
    <row r="26" spans="1:3" x14ac:dyDescent="0.25">
      <c r="A26" s="31" t="s">
        <v>59</v>
      </c>
      <c r="B26" s="36" t="s">
        <v>60</v>
      </c>
      <c r="C26" s="32">
        <v>234000</v>
      </c>
    </row>
    <row r="27" spans="1:3" x14ac:dyDescent="0.25">
      <c r="A27" s="31" t="s">
        <v>86</v>
      </c>
      <c r="B27" s="36" t="s">
        <v>60</v>
      </c>
      <c r="C27" s="32">
        <v>252000</v>
      </c>
    </row>
    <row r="28" spans="1:3" x14ac:dyDescent="0.25">
      <c r="A28" s="31" t="s">
        <v>61</v>
      </c>
      <c r="B28" s="36" t="s">
        <v>36</v>
      </c>
      <c r="C28" s="32">
        <v>259000</v>
      </c>
    </row>
    <row r="29" spans="1:3" x14ac:dyDescent="0.25">
      <c r="A29" s="31" t="s">
        <v>89</v>
      </c>
      <c r="B29" s="36" t="s">
        <v>68</v>
      </c>
      <c r="C29" s="32">
        <v>269000</v>
      </c>
    </row>
    <row r="30" spans="1:3" x14ac:dyDescent="0.25">
      <c r="A30" s="31" t="s">
        <v>86</v>
      </c>
      <c r="B30" s="36" t="s">
        <v>60</v>
      </c>
      <c r="C30" s="32">
        <v>271000</v>
      </c>
    </row>
    <row r="31" spans="1:3" x14ac:dyDescent="0.25">
      <c r="A31" s="31" t="s">
        <v>86</v>
      </c>
      <c r="B31" s="36" t="s">
        <v>60</v>
      </c>
      <c r="C31" s="32">
        <v>292000</v>
      </c>
    </row>
    <row r="32" spans="1:3" x14ac:dyDescent="0.25">
      <c r="A32" s="31" t="s">
        <v>35</v>
      </c>
      <c r="B32" s="36" t="s">
        <v>36</v>
      </c>
      <c r="C32" s="32">
        <v>293000</v>
      </c>
    </row>
    <row r="33" spans="1:3" x14ac:dyDescent="0.25">
      <c r="A33" s="31" t="s">
        <v>77</v>
      </c>
      <c r="B33" s="36" t="s">
        <v>78</v>
      </c>
      <c r="C33" s="32">
        <v>307000</v>
      </c>
    </row>
    <row r="34" spans="1:3" x14ac:dyDescent="0.25">
      <c r="A34" s="31" t="s">
        <v>69</v>
      </c>
      <c r="B34" s="36" t="s">
        <v>70</v>
      </c>
      <c r="C34" s="32">
        <v>440000</v>
      </c>
    </row>
    <row r="35" spans="1:3" x14ac:dyDescent="0.25">
      <c r="A35" s="31" t="s">
        <v>66</v>
      </c>
      <c r="B35" s="36" t="s">
        <v>60</v>
      </c>
      <c r="C35" s="32">
        <v>487000</v>
      </c>
    </row>
    <row r="36" spans="1:3" x14ac:dyDescent="0.25">
      <c r="A36" s="31" t="s">
        <v>79</v>
      </c>
      <c r="B36" s="36" t="s">
        <v>60</v>
      </c>
      <c r="C36" s="32">
        <v>566000</v>
      </c>
    </row>
    <row r="37" spans="1:3" x14ac:dyDescent="0.25">
      <c r="A37" s="31" t="s">
        <v>50</v>
      </c>
      <c r="B37" s="36" t="s">
        <v>40</v>
      </c>
      <c r="C37" s="32">
        <v>802000</v>
      </c>
    </row>
    <row r="38" spans="1:3" x14ac:dyDescent="0.25">
      <c r="A38" s="31" t="s">
        <v>48</v>
      </c>
      <c r="B38" s="36" t="s">
        <v>49</v>
      </c>
      <c r="C38" s="32">
        <v>1579000</v>
      </c>
    </row>
    <row r="39" spans="1:3" x14ac:dyDescent="0.25">
      <c r="A39" s="31" t="s">
        <v>76</v>
      </c>
      <c r="B39" s="36" t="s">
        <v>60</v>
      </c>
      <c r="C39" s="38">
        <v>0</v>
      </c>
    </row>
    <row r="40" spans="1:3" x14ac:dyDescent="0.25">
      <c r="A40" s="31" t="s">
        <v>97</v>
      </c>
      <c r="B40" s="36" t="s">
        <v>98</v>
      </c>
      <c r="C40" s="32">
        <v>70000</v>
      </c>
    </row>
    <row r="41" spans="1:3" x14ac:dyDescent="0.25">
      <c r="A41" s="31" t="s">
        <v>51</v>
      </c>
      <c r="B41" s="36" t="s">
        <v>52</v>
      </c>
      <c r="C41" s="32">
        <v>104000</v>
      </c>
    </row>
    <row r="42" spans="1:3" x14ac:dyDescent="0.25">
      <c r="A42" s="31" t="s">
        <v>91</v>
      </c>
      <c r="B42" s="36" t="s">
        <v>54</v>
      </c>
      <c r="C42" s="32">
        <v>127000</v>
      </c>
    </row>
    <row r="43" spans="1:3" x14ac:dyDescent="0.25">
      <c r="A43" s="31" t="s">
        <v>72</v>
      </c>
      <c r="B43" s="36" t="s">
        <v>73</v>
      </c>
      <c r="C43" s="32">
        <v>162000</v>
      </c>
    </row>
    <row r="44" spans="1:3" x14ac:dyDescent="0.25">
      <c r="A44" s="31" t="s">
        <v>74</v>
      </c>
      <c r="B44" s="36" t="s">
        <v>68</v>
      </c>
      <c r="C44" s="32">
        <v>179000</v>
      </c>
    </row>
    <row r="45" spans="1:3" x14ac:dyDescent="0.25">
      <c r="A45" s="31" t="s">
        <v>100</v>
      </c>
      <c r="B45" s="36" t="s">
        <v>88</v>
      </c>
      <c r="C45" s="32">
        <v>186000</v>
      </c>
    </row>
    <row r="46" spans="1:3" x14ac:dyDescent="0.25">
      <c r="A46" s="31" t="s">
        <v>63</v>
      </c>
      <c r="B46" s="36" t="s">
        <v>36</v>
      </c>
      <c r="C46" s="32">
        <v>186000</v>
      </c>
    </row>
    <row r="47" spans="1:3" x14ac:dyDescent="0.25">
      <c r="A47" s="31" t="s">
        <v>50</v>
      </c>
      <c r="B47" s="36" t="s">
        <v>40</v>
      </c>
      <c r="C47" s="32">
        <v>203000</v>
      </c>
    </row>
    <row r="48" spans="1:3" x14ac:dyDescent="0.25">
      <c r="A48" s="31" t="s">
        <v>75</v>
      </c>
      <c r="B48" s="36" t="s">
        <v>40</v>
      </c>
      <c r="C48" s="32">
        <v>212000</v>
      </c>
    </row>
    <row r="49" spans="1:3" x14ac:dyDescent="0.25">
      <c r="A49" s="31" t="s">
        <v>80</v>
      </c>
      <c r="B49" s="36" t="s">
        <v>81</v>
      </c>
      <c r="C49" s="32">
        <v>222000</v>
      </c>
    </row>
    <row r="50" spans="1:3" x14ac:dyDescent="0.25">
      <c r="A50" s="31" t="s">
        <v>51</v>
      </c>
      <c r="B50" s="36" t="s">
        <v>52</v>
      </c>
      <c r="C50" s="32">
        <v>245000</v>
      </c>
    </row>
    <row r="51" spans="1:3" x14ac:dyDescent="0.25">
      <c r="A51" s="31" t="s">
        <v>90</v>
      </c>
      <c r="B51" s="36" t="s">
        <v>68</v>
      </c>
      <c r="C51" s="32">
        <v>251000</v>
      </c>
    </row>
    <row r="52" spans="1:3" x14ac:dyDescent="0.25">
      <c r="A52" s="31" t="s">
        <v>99</v>
      </c>
      <c r="B52" s="36" t="s">
        <v>81</v>
      </c>
      <c r="C52" s="32">
        <v>257000</v>
      </c>
    </row>
    <row r="53" spans="1:3" x14ac:dyDescent="0.25">
      <c r="A53" s="31" t="s">
        <v>99</v>
      </c>
      <c r="B53" s="36" t="s">
        <v>81</v>
      </c>
      <c r="C53" s="32">
        <v>269000</v>
      </c>
    </row>
    <row r="54" spans="1:3" x14ac:dyDescent="0.25">
      <c r="A54" s="31" t="s">
        <v>87</v>
      </c>
      <c r="B54" s="36" t="s">
        <v>88</v>
      </c>
      <c r="C54" s="32">
        <v>314000</v>
      </c>
    </row>
    <row r="55" spans="1:3" x14ac:dyDescent="0.25">
      <c r="A55" s="31" t="s">
        <v>83</v>
      </c>
      <c r="B55" s="36" t="s">
        <v>84</v>
      </c>
      <c r="C55" s="32">
        <v>325000</v>
      </c>
    </row>
    <row r="56" spans="1:3" x14ac:dyDescent="0.25">
      <c r="A56" s="31" t="s">
        <v>35</v>
      </c>
      <c r="B56" s="36" t="s">
        <v>36</v>
      </c>
      <c r="C56" s="32">
        <v>347000</v>
      </c>
    </row>
    <row r="57" spans="1:3" x14ac:dyDescent="0.25">
      <c r="A57" s="31" t="s">
        <v>61</v>
      </c>
      <c r="B57" s="36" t="s">
        <v>36</v>
      </c>
      <c r="C57" s="32">
        <v>369000</v>
      </c>
    </row>
    <row r="58" spans="1:3" x14ac:dyDescent="0.25">
      <c r="A58" s="31" t="s">
        <v>61</v>
      </c>
      <c r="B58" s="36" t="s">
        <v>36</v>
      </c>
      <c r="C58" s="32">
        <v>402000</v>
      </c>
    </row>
    <row r="59" spans="1:3" x14ac:dyDescent="0.25">
      <c r="A59" s="31" t="s">
        <v>77</v>
      </c>
      <c r="B59" s="36" t="s">
        <v>78</v>
      </c>
      <c r="C59" s="32">
        <v>471000</v>
      </c>
    </row>
    <row r="60" spans="1:3" x14ac:dyDescent="0.25">
      <c r="A60" s="31" t="s">
        <v>55</v>
      </c>
      <c r="B60" s="36" t="s">
        <v>56</v>
      </c>
      <c r="C60" s="32">
        <v>476000</v>
      </c>
    </row>
    <row r="61" spans="1:3" x14ac:dyDescent="0.25">
      <c r="A61" s="31" t="s">
        <v>95</v>
      </c>
      <c r="B61" s="36" t="s">
        <v>94</v>
      </c>
      <c r="C61" s="32">
        <v>492000</v>
      </c>
    </row>
    <row r="62" spans="1:3" x14ac:dyDescent="0.25">
      <c r="A62" s="31" t="s">
        <v>96</v>
      </c>
      <c r="B62" s="36" t="s">
        <v>81</v>
      </c>
      <c r="C62" s="32">
        <v>531000</v>
      </c>
    </row>
    <row r="63" spans="1:3" x14ac:dyDescent="0.25">
      <c r="A63" s="31" t="s">
        <v>63</v>
      </c>
      <c r="B63" s="36" t="s">
        <v>36</v>
      </c>
      <c r="C63" s="32">
        <v>552000</v>
      </c>
    </row>
    <row r="64" spans="1:3" x14ac:dyDescent="0.25">
      <c r="A64" s="31" t="s">
        <v>39</v>
      </c>
      <c r="B64" s="36" t="s">
        <v>40</v>
      </c>
      <c r="C64" s="32">
        <v>1487000</v>
      </c>
    </row>
    <row r="65" spans="1:3" x14ac:dyDescent="0.25">
      <c r="A65" s="31" t="s">
        <v>95</v>
      </c>
      <c r="B65" s="36" t="s">
        <v>94</v>
      </c>
      <c r="C65" s="38">
        <v>0</v>
      </c>
    </row>
    <row r="66" spans="1:3" x14ac:dyDescent="0.25">
      <c r="A66" s="31" t="s">
        <v>39</v>
      </c>
      <c r="B66" s="36" t="s">
        <v>40</v>
      </c>
      <c r="C66" s="32">
        <v>101000</v>
      </c>
    </row>
    <row r="67" spans="1:3" x14ac:dyDescent="0.25">
      <c r="A67" s="31" t="s">
        <v>100</v>
      </c>
      <c r="B67" s="36" t="s">
        <v>88</v>
      </c>
      <c r="C67" s="32">
        <v>38000</v>
      </c>
    </row>
    <row r="68" spans="1:3" x14ac:dyDescent="0.25">
      <c r="A68" s="31" t="s">
        <v>100</v>
      </c>
      <c r="B68" s="36" t="s">
        <v>88</v>
      </c>
      <c r="C68" s="32">
        <v>137000</v>
      </c>
    </row>
    <row r="69" spans="1:3" x14ac:dyDescent="0.25">
      <c r="A69" s="31" t="s">
        <v>103</v>
      </c>
      <c r="B69" s="36" t="s">
        <v>94</v>
      </c>
      <c r="C69" s="32">
        <v>222000</v>
      </c>
    </row>
    <row r="70" spans="1:3" x14ac:dyDescent="0.25">
      <c r="A70" s="31" t="s">
        <v>101</v>
      </c>
      <c r="B70" s="36" t="s">
        <v>102</v>
      </c>
      <c r="C70" s="32">
        <v>501000</v>
      </c>
    </row>
    <row r="71" spans="1:3" x14ac:dyDescent="0.25">
      <c r="A71" s="31" t="s">
        <v>57</v>
      </c>
      <c r="B71" s="36" t="s">
        <v>58</v>
      </c>
      <c r="C71" s="32">
        <v>428000</v>
      </c>
    </row>
    <row r="72" spans="1:3" x14ac:dyDescent="0.25">
      <c r="A72" s="31" t="s">
        <v>67</v>
      </c>
      <c r="B72" s="36" t="s">
        <v>68</v>
      </c>
      <c r="C72" s="32">
        <v>561000</v>
      </c>
    </row>
    <row r="73" spans="1:3" x14ac:dyDescent="0.25">
      <c r="A73" s="31" t="s">
        <v>90</v>
      </c>
      <c r="B73" s="36" t="s">
        <v>68</v>
      </c>
      <c r="C73" s="32">
        <v>1578000</v>
      </c>
    </row>
    <row r="74" spans="1:3" x14ac:dyDescent="0.25">
      <c r="A74" s="31" t="s">
        <v>53</v>
      </c>
      <c r="B74" s="36" t="s">
        <v>54</v>
      </c>
      <c r="C74" s="32">
        <v>34000</v>
      </c>
    </row>
    <row r="75" spans="1:3" x14ac:dyDescent="0.25">
      <c r="A75" s="31" t="s">
        <v>101</v>
      </c>
      <c r="B75" s="36" t="s">
        <v>102</v>
      </c>
      <c r="C75" s="32">
        <v>20000</v>
      </c>
    </row>
    <row r="76" spans="1:3" x14ac:dyDescent="0.25">
      <c r="A76" s="31" t="s">
        <v>55</v>
      </c>
      <c r="B76" s="36" t="s">
        <v>56</v>
      </c>
      <c r="C76" s="32">
        <v>23000</v>
      </c>
    </row>
    <row r="77" spans="1:3" x14ac:dyDescent="0.25">
      <c r="A77" s="31" t="s">
        <v>103</v>
      </c>
      <c r="B77" s="36" t="s">
        <v>94</v>
      </c>
      <c r="C77" s="32">
        <v>98000</v>
      </c>
    </row>
    <row r="78" spans="1:3" x14ac:dyDescent="0.25">
      <c r="A78" s="31" t="s">
        <v>92</v>
      </c>
      <c r="B78" s="36" t="s">
        <v>58</v>
      </c>
      <c r="C78" s="32">
        <v>251000</v>
      </c>
    </row>
    <row r="79" spans="1:3" x14ac:dyDescent="0.25">
      <c r="A79" s="31" t="s">
        <v>63</v>
      </c>
      <c r="B79" s="36" t="s">
        <v>36</v>
      </c>
      <c r="C79" s="32">
        <v>15000</v>
      </c>
    </row>
    <row r="80" spans="1:3" x14ac:dyDescent="0.25">
      <c r="A80" s="31" t="s">
        <v>62</v>
      </c>
      <c r="B80" s="36" t="s">
        <v>52</v>
      </c>
      <c r="C80" s="32">
        <v>14000</v>
      </c>
    </row>
    <row r="81" spans="1:3" x14ac:dyDescent="0.25">
      <c r="A81" s="31" t="s">
        <v>104</v>
      </c>
      <c r="B81" s="36" t="s">
        <v>68</v>
      </c>
      <c r="C81" s="38">
        <v>0</v>
      </c>
    </row>
    <row r="82" spans="1:3" x14ac:dyDescent="0.25">
      <c r="A82" s="31" t="s">
        <v>104</v>
      </c>
      <c r="B82" s="36" t="s">
        <v>68</v>
      </c>
      <c r="C82" s="32">
        <v>399000</v>
      </c>
    </row>
    <row r="83" spans="1:3" x14ac:dyDescent="0.25">
      <c r="A83" s="31" t="s">
        <v>93</v>
      </c>
      <c r="B83" s="36" t="s">
        <v>94</v>
      </c>
      <c r="C83" s="32">
        <v>259000</v>
      </c>
    </row>
    <row r="84" spans="1:3" x14ac:dyDescent="0.25">
      <c r="A84" s="31" t="s">
        <v>91</v>
      </c>
      <c r="B84" s="36" t="s">
        <v>36</v>
      </c>
      <c r="C84" s="32">
        <v>324000</v>
      </c>
    </row>
    <row r="85" spans="1:3" x14ac:dyDescent="0.25">
      <c r="A85" s="31" t="s">
        <v>71</v>
      </c>
      <c r="B85" s="36" t="s">
        <v>36</v>
      </c>
      <c r="C85" s="32">
        <v>378000</v>
      </c>
    </row>
    <row r="86" spans="1:3" x14ac:dyDescent="0.25">
      <c r="A86" s="31" t="s">
        <v>228</v>
      </c>
      <c r="B86" s="36" t="s">
        <v>68</v>
      </c>
      <c r="C86" s="32">
        <v>469000</v>
      </c>
    </row>
    <row r="87" spans="1:3" x14ac:dyDescent="0.25">
      <c r="A87" s="31" t="s">
        <v>92</v>
      </c>
      <c r="B87" s="36" t="s">
        <v>58</v>
      </c>
      <c r="C87" s="32">
        <v>556000</v>
      </c>
    </row>
    <row r="88" spans="1:3" x14ac:dyDescent="0.25">
      <c r="A88" s="31" t="s">
        <v>55</v>
      </c>
      <c r="B88" s="36" t="s">
        <v>56</v>
      </c>
      <c r="C88" s="32">
        <v>476000</v>
      </c>
    </row>
    <row r="89" spans="1:3" x14ac:dyDescent="0.25">
      <c r="A89" s="31" t="s">
        <v>43</v>
      </c>
      <c r="B89" s="36" t="s">
        <v>44</v>
      </c>
      <c r="C89" s="32">
        <v>477000</v>
      </c>
    </row>
    <row r="90" spans="1:3" x14ac:dyDescent="0.25">
      <c r="A90" s="31" t="s">
        <v>64</v>
      </c>
      <c r="B90" s="36" t="s">
        <v>65</v>
      </c>
      <c r="C90" s="32">
        <v>556000</v>
      </c>
    </row>
    <row r="91" spans="1:3" x14ac:dyDescent="0.25">
      <c r="A91" s="31" t="s">
        <v>228</v>
      </c>
      <c r="B91" s="36" t="s">
        <v>68</v>
      </c>
      <c r="C91" s="32">
        <v>695000</v>
      </c>
    </row>
    <row r="92" spans="1:3" x14ac:dyDescent="0.25">
      <c r="A92" s="31" t="s">
        <v>45</v>
      </c>
      <c r="B92" s="36" t="s">
        <v>46</v>
      </c>
      <c r="C92" s="32">
        <v>1279000</v>
      </c>
    </row>
    <row r="93" spans="1:3" x14ac:dyDescent="0.25">
      <c r="A93" s="31" t="s">
        <v>85</v>
      </c>
      <c r="B93" s="36" t="s">
        <v>65</v>
      </c>
      <c r="C93" s="32">
        <v>35000</v>
      </c>
    </row>
    <row r="94" spans="1:3" x14ac:dyDescent="0.25">
      <c r="A94" s="31" t="s">
        <v>37</v>
      </c>
      <c r="B94" s="36" t="s">
        <v>38</v>
      </c>
      <c r="C94" s="32">
        <v>175000</v>
      </c>
    </row>
    <row r="95" spans="1:3" x14ac:dyDescent="0.25">
      <c r="A95" s="31" t="s">
        <v>92</v>
      </c>
      <c r="B95" s="36" t="s">
        <v>78</v>
      </c>
      <c r="C95" s="32">
        <v>272000</v>
      </c>
    </row>
    <row r="96" spans="1:3" x14ac:dyDescent="0.25">
      <c r="A96" s="31" t="s">
        <v>97</v>
      </c>
      <c r="B96" s="36" t="s">
        <v>98</v>
      </c>
      <c r="C96" s="32">
        <v>198000</v>
      </c>
    </row>
    <row r="97" spans="1:3" x14ac:dyDescent="0.25">
      <c r="A97" s="31" t="s">
        <v>74</v>
      </c>
      <c r="B97" s="36" t="s">
        <v>68</v>
      </c>
      <c r="C97" s="32">
        <v>290000</v>
      </c>
    </row>
    <row r="98" spans="1:3" x14ac:dyDescent="0.25">
      <c r="A98" s="31" t="s">
        <v>41</v>
      </c>
      <c r="B98" s="36" t="s">
        <v>42</v>
      </c>
      <c r="C98" s="32">
        <v>589000</v>
      </c>
    </row>
    <row r="99" spans="1:3" x14ac:dyDescent="0.25">
      <c r="A99" s="31" t="s">
        <v>47</v>
      </c>
      <c r="B99" s="36" t="s">
        <v>42</v>
      </c>
      <c r="C99" s="32">
        <v>743000</v>
      </c>
    </row>
    <row r="100" spans="1:3" x14ac:dyDescent="0.25">
      <c r="A100" s="31" t="s">
        <v>82</v>
      </c>
      <c r="B100" s="36" t="s">
        <v>52</v>
      </c>
      <c r="C100" s="32">
        <v>271000</v>
      </c>
    </row>
    <row r="101" spans="1:3" x14ac:dyDescent="0.25">
      <c r="A101" s="31" t="s">
        <v>61</v>
      </c>
      <c r="B101" s="36" t="s">
        <v>36</v>
      </c>
      <c r="C101" s="32">
        <v>632000</v>
      </c>
    </row>
    <row r="102" spans="1:3" x14ac:dyDescent="0.25">
      <c r="A102" s="31" t="s">
        <v>55</v>
      </c>
      <c r="B102" s="36" t="s">
        <v>56</v>
      </c>
      <c r="C102" s="32">
        <v>90000</v>
      </c>
    </row>
    <row r="103" spans="1:3" x14ac:dyDescent="0.25">
      <c r="A103" s="31" t="s">
        <v>39</v>
      </c>
      <c r="B103" s="36" t="s">
        <v>40</v>
      </c>
      <c r="C103" s="32">
        <v>4000</v>
      </c>
    </row>
    <row r="104" spans="1:3" x14ac:dyDescent="0.25">
      <c r="A104" s="31" t="s">
        <v>89</v>
      </c>
      <c r="B104" s="36" t="s">
        <v>68</v>
      </c>
      <c r="C104" s="32">
        <v>5000</v>
      </c>
    </row>
    <row r="105" spans="1:3" x14ac:dyDescent="0.25">
      <c r="A105" s="31" t="s">
        <v>59</v>
      </c>
      <c r="B105" s="36" t="s">
        <v>60</v>
      </c>
      <c r="C105" s="32">
        <v>41000</v>
      </c>
    </row>
    <row r="106" spans="1:3" x14ac:dyDescent="0.25">
      <c r="A106" s="31" t="s">
        <v>86</v>
      </c>
      <c r="B106" s="36" t="s">
        <v>60</v>
      </c>
      <c r="C106" s="38">
        <v>0</v>
      </c>
    </row>
    <row r="107" spans="1:3" x14ac:dyDescent="0.25">
      <c r="A107" s="31" t="s">
        <v>61</v>
      </c>
      <c r="B107" s="36" t="s">
        <v>36</v>
      </c>
      <c r="C107" s="32">
        <v>737000</v>
      </c>
    </row>
    <row r="108" spans="1:3" x14ac:dyDescent="0.25">
      <c r="A108" s="31" t="s">
        <v>89</v>
      </c>
      <c r="B108" s="36" t="s">
        <v>68</v>
      </c>
      <c r="C108" s="32">
        <v>910000</v>
      </c>
    </row>
    <row r="109" spans="1:3" x14ac:dyDescent="0.25">
      <c r="A109" s="31" t="s">
        <v>86</v>
      </c>
      <c r="B109" s="36" t="s">
        <v>60</v>
      </c>
      <c r="C109" s="32">
        <v>241000</v>
      </c>
    </row>
    <row r="110" spans="1:3" x14ac:dyDescent="0.25">
      <c r="A110" s="31" t="s">
        <v>86</v>
      </c>
      <c r="B110" s="36" t="s">
        <v>60</v>
      </c>
      <c r="C110" s="38">
        <v>0</v>
      </c>
    </row>
    <row r="111" spans="1:3" x14ac:dyDescent="0.25">
      <c r="A111" s="31" t="s">
        <v>35</v>
      </c>
      <c r="B111" s="36" t="s">
        <v>36</v>
      </c>
      <c r="C111" s="32">
        <v>112000</v>
      </c>
    </row>
    <row r="112" spans="1:3" x14ac:dyDescent="0.25">
      <c r="A112" s="31" t="s">
        <v>77</v>
      </c>
      <c r="B112" s="36" t="s">
        <v>78</v>
      </c>
      <c r="C112" s="32">
        <v>113000</v>
      </c>
    </row>
    <row r="113" spans="1:3" x14ac:dyDescent="0.25">
      <c r="A113" s="31" t="s">
        <v>69</v>
      </c>
      <c r="B113" s="36" t="s">
        <v>70</v>
      </c>
      <c r="C113" s="32">
        <v>121000</v>
      </c>
    </row>
    <row r="114" spans="1:3" x14ac:dyDescent="0.25">
      <c r="A114" s="31" t="s">
        <v>66</v>
      </c>
      <c r="B114" s="36" t="s">
        <v>60</v>
      </c>
      <c r="C114" s="32">
        <v>160000</v>
      </c>
    </row>
    <row r="115" spans="1:3" x14ac:dyDescent="0.25">
      <c r="A115" s="31" t="s">
        <v>79</v>
      </c>
      <c r="B115" s="36" t="s">
        <v>60</v>
      </c>
      <c r="C115" s="32">
        <v>195000</v>
      </c>
    </row>
    <row r="116" spans="1:3" x14ac:dyDescent="0.25">
      <c r="A116" s="31" t="s">
        <v>50</v>
      </c>
      <c r="B116" s="36" t="s">
        <v>40</v>
      </c>
      <c r="C116" s="32">
        <v>215000</v>
      </c>
    </row>
    <row r="117" spans="1:3" x14ac:dyDescent="0.25">
      <c r="A117" s="31" t="s">
        <v>48</v>
      </c>
      <c r="B117" s="36" t="s">
        <v>49</v>
      </c>
      <c r="C117" s="32">
        <v>321000</v>
      </c>
    </row>
    <row r="118" spans="1:3" x14ac:dyDescent="0.25">
      <c r="A118" s="31" t="s">
        <v>76</v>
      </c>
      <c r="B118" s="36" t="s">
        <v>60</v>
      </c>
      <c r="C118" s="32">
        <v>614000</v>
      </c>
    </row>
    <row r="119" spans="1:3" x14ac:dyDescent="0.25">
      <c r="A119" s="31" t="s">
        <v>97</v>
      </c>
      <c r="B119" s="36" t="s">
        <v>98</v>
      </c>
      <c r="C119" s="38">
        <v>0</v>
      </c>
    </row>
    <row r="120" spans="1:3" x14ac:dyDescent="0.25">
      <c r="A120" s="31" t="s">
        <v>51</v>
      </c>
      <c r="B120" s="36" t="s">
        <v>52</v>
      </c>
      <c r="C120" s="32">
        <v>30000</v>
      </c>
    </row>
    <row r="121" spans="1:3" x14ac:dyDescent="0.25">
      <c r="A121" s="31" t="s">
        <v>91</v>
      </c>
      <c r="B121" s="36" t="s">
        <v>54</v>
      </c>
      <c r="C121" s="32">
        <v>34000</v>
      </c>
    </row>
    <row r="122" spans="1:3" x14ac:dyDescent="0.25">
      <c r="A122" s="31" t="s">
        <v>72</v>
      </c>
      <c r="B122" s="36" t="s">
        <v>73</v>
      </c>
      <c r="C122" s="32">
        <v>35000</v>
      </c>
    </row>
    <row r="123" spans="1:3" x14ac:dyDescent="0.25">
      <c r="A123" s="31" t="s">
        <v>74</v>
      </c>
      <c r="B123" s="36" t="s">
        <v>68</v>
      </c>
      <c r="C123" s="32">
        <v>77000</v>
      </c>
    </row>
    <row r="124" spans="1:3" x14ac:dyDescent="0.25">
      <c r="A124" s="31" t="s">
        <v>220</v>
      </c>
      <c r="B124" s="36" t="s">
        <v>88</v>
      </c>
      <c r="C124" s="32">
        <v>723000</v>
      </c>
    </row>
    <row r="125" spans="1:3" x14ac:dyDescent="0.25">
      <c r="A125" s="31" t="s">
        <v>63</v>
      </c>
      <c r="B125" s="36" t="s">
        <v>36</v>
      </c>
      <c r="C125" s="32">
        <v>742000</v>
      </c>
    </row>
    <row r="126" spans="1:3" x14ac:dyDescent="0.25">
      <c r="A126" s="31" t="s">
        <v>50</v>
      </c>
      <c r="B126" s="36" t="s">
        <v>40</v>
      </c>
      <c r="C126" s="32">
        <v>778000</v>
      </c>
    </row>
    <row r="127" spans="1:3" x14ac:dyDescent="0.25">
      <c r="A127" s="31" t="s">
        <v>75</v>
      </c>
      <c r="B127" s="36" t="s">
        <v>40</v>
      </c>
      <c r="C127" s="32">
        <v>878000</v>
      </c>
    </row>
    <row r="128" spans="1:3" x14ac:dyDescent="0.25">
      <c r="A128" s="31" t="s">
        <v>80</v>
      </c>
      <c r="B128" s="36" t="s">
        <v>81</v>
      </c>
      <c r="C128" s="32">
        <v>883000</v>
      </c>
    </row>
    <row r="129" spans="1:3" x14ac:dyDescent="0.25">
      <c r="A129" s="31" t="s">
        <v>51</v>
      </c>
      <c r="B129" s="36" t="s">
        <v>52</v>
      </c>
      <c r="C129" s="32">
        <v>913000</v>
      </c>
    </row>
    <row r="130" spans="1:3" x14ac:dyDescent="0.25">
      <c r="A130" s="31" t="s">
        <v>90</v>
      </c>
      <c r="B130" s="36" t="s">
        <v>68</v>
      </c>
      <c r="C130" s="32">
        <v>1125000</v>
      </c>
    </row>
    <row r="131" spans="1:3" x14ac:dyDescent="0.25">
      <c r="A131" s="31" t="s">
        <v>99</v>
      </c>
      <c r="B131" s="36" t="s">
        <v>81</v>
      </c>
      <c r="C131" s="38">
        <v>0</v>
      </c>
    </row>
    <row r="132" spans="1:3" x14ac:dyDescent="0.25">
      <c r="A132" s="31" t="s">
        <v>99</v>
      </c>
      <c r="B132" s="36" t="s">
        <v>81</v>
      </c>
      <c r="C132" s="32">
        <v>33000</v>
      </c>
    </row>
    <row r="133" spans="1:3" x14ac:dyDescent="0.25">
      <c r="A133" s="31" t="s">
        <v>87</v>
      </c>
      <c r="B133" s="36" t="s">
        <v>88</v>
      </c>
      <c r="C133" s="32">
        <v>52000</v>
      </c>
    </row>
    <row r="134" spans="1:3" x14ac:dyDescent="0.25">
      <c r="A134" s="31" t="s">
        <v>83</v>
      </c>
      <c r="B134" s="36" t="s">
        <v>84</v>
      </c>
      <c r="C134" s="32">
        <v>97000</v>
      </c>
    </row>
    <row r="135" spans="1:3" x14ac:dyDescent="0.25">
      <c r="A135" s="31" t="s">
        <v>35</v>
      </c>
      <c r="B135" s="36" t="s">
        <v>36</v>
      </c>
      <c r="C135" s="38">
        <v>0</v>
      </c>
    </row>
    <row r="136" spans="1:3" x14ac:dyDescent="0.25">
      <c r="A136" s="31" t="s">
        <v>61</v>
      </c>
      <c r="B136" s="36" t="s">
        <v>36</v>
      </c>
      <c r="C136" s="32">
        <v>131000</v>
      </c>
    </row>
    <row r="137" spans="1:3" x14ac:dyDescent="0.25">
      <c r="A137" s="31" t="s">
        <v>61</v>
      </c>
      <c r="B137" s="36" t="s">
        <v>36</v>
      </c>
      <c r="C137" s="32">
        <v>169000</v>
      </c>
    </row>
    <row r="138" spans="1:3" x14ac:dyDescent="0.25">
      <c r="A138" s="31" t="s">
        <v>77</v>
      </c>
      <c r="B138" s="36" t="s">
        <v>78</v>
      </c>
      <c r="C138" s="32">
        <v>190000</v>
      </c>
    </row>
    <row r="139" spans="1:3" x14ac:dyDescent="0.25">
      <c r="A139" s="31" t="s">
        <v>55</v>
      </c>
      <c r="B139" s="36" t="s">
        <v>56</v>
      </c>
      <c r="C139" s="32">
        <v>191000</v>
      </c>
    </row>
    <row r="140" spans="1:3" x14ac:dyDescent="0.25">
      <c r="A140" s="31" t="s">
        <v>95</v>
      </c>
      <c r="B140" s="36" t="s">
        <v>94</v>
      </c>
      <c r="C140" s="32">
        <v>197000</v>
      </c>
    </row>
    <row r="141" spans="1:3" x14ac:dyDescent="0.25">
      <c r="A141" s="31" t="s">
        <v>96</v>
      </c>
      <c r="B141" s="36" t="s">
        <v>81</v>
      </c>
      <c r="C141" s="32">
        <v>201000</v>
      </c>
    </row>
    <row r="142" spans="1:3" x14ac:dyDescent="0.25">
      <c r="A142" s="31" t="s">
        <v>63</v>
      </c>
      <c r="B142" s="36" t="s">
        <v>36</v>
      </c>
      <c r="C142" s="32">
        <v>220000</v>
      </c>
    </row>
    <row r="143" spans="1:3" x14ac:dyDescent="0.25">
      <c r="A143" s="31" t="s">
        <v>39</v>
      </c>
      <c r="B143" s="36" t="s">
        <v>40</v>
      </c>
      <c r="C143" s="32">
        <v>250000</v>
      </c>
    </row>
    <row r="144" spans="1:3" x14ac:dyDescent="0.25">
      <c r="A144" s="31" t="s">
        <v>95</v>
      </c>
      <c r="B144" s="36" t="s">
        <v>94</v>
      </c>
      <c r="C144" s="32">
        <v>257000</v>
      </c>
    </row>
    <row r="145" spans="1:3" x14ac:dyDescent="0.25">
      <c r="A145" s="31" t="s">
        <v>39</v>
      </c>
      <c r="B145" s="36" t="s">
        <v>40</v>
      </c>
      <c r="C145" s="32">
        <v>278000</v>
      </c>
    </row>
    <row r="146" spans="1:3" x14ac:dyDescent="0.25">
      <c r="A146" s="31" t="s">
        <v>100</v>
      </c>
      <c r="B146" s="36" t="s">
        <v>88</v>
      </c>
      <c r="C146" s="32">
        <v>280000</v>
      </c>
    </row>
    <row r="147" spans="1:3" x14ac:dyDescent="0.25">
      <c r="A147" s="31" t="s">
        <v>100</v>
      </c>
      <c r="B147" s="36" t="s">
        <v>88</v>
      </c>
      <c r="C147" s="32">
        <v>300000</v>
      </c>
    </row>
    <row r="148" spans="1:3" x14ac:dyDescent="0.25">
      <c r="A148" s="31" t="s">
        <v>103</v>
      </c>
      <c r="B148" s="36" t="s">
        <v>94</v>
      </c>
      <c r="C148" s="32">
        <v>305000</v>
      </c>
    </row>
    <row r="149" spans="1:3" x14ac:dyDescent="0.25">
      <c r="A149" s="31" t="s">
        <v>101</v>
      </c>
      <c r="B149" s="36" t="s">
        <v>102</v>
      </c>
      <c r="C149" s="32">
        <v>335000</v>
      </c>
    </row>
    <row r="150" spans="1:3" x14ac:dyDescent="0.25">
      <c r="A150" s="31" t="s">
        <v>57</v>
      </c>
      <c r="B150" s="36" t="s">
        <v>58</v>
      </c>
      <c r="C150" s="32">
        <v>360000</v>
      </c>
    </row>
    <row r="151" spans="1:3" x14ac:dyDescent="0.25">
      <c r="A151" s="31" t="s">
        <v>67</v>
      </c>
      <c r="B151" s="36" t="s">
        <v>68</v>
      </c>
      <c r="C151" s="32">
        <v>429000</v>
      </c>
    </row>
    <row r="152" spans="1:3" ht="12.75" customHeight="1" x14ac:dyDescent="0.25">
      <c r="A152" s="31" t="s">
        <v>90</v>
      </c>
      <c r="B152" s="36" t="s">
        <v>68</v>
      </c>
      <c r="C152" s="32">
        <v>701000</v>
      </c>
    </row>
    <row r="153" spans="1:3" ht="14.25" customHeight="1" x14ac:dyDescent="0.25">
      <c r="A153" s="31" t="s">
        <v>53</v>
      </c>
      <c r="B153" s="36" t="s">
        <v>54</v>
      </c>
      <c r="C153" s="38">
        <v>0</v>
      </c>
    </row>
    <row r="154" spans="1:3" x14ac:dyDescent="0.25">
      <c r="A154" s="31" t="s">
        <v>101</v>
      </c>
      <c r="B154" s="36" t="s">
        <v>102</v>
      </c>
      <c r="C154" s="32">
        <v>90000</v>
      </c>
    </row>
    <row r="155" spans="1:3" x14ac:dyDescent="0.25">
      <c r="A155" s="31" t="s">
        <v>55</v>
      </c>
      <c r="B155" s="36" t="s">
        <v>56</v>
      </c>
      <c r="C155" s="32">
        <v>69000</v>
      </c>
    </row>
    <row r="156" spans="1:3" x14ac:dyDescent="0.25">
      <c r="A156" s="31" t="s">
        <v>103</v>
      </c>
      <c r="B156" s="36" t="s">
        <v>94</v>
      </c>
      <c r="C156" s="32">
        <v>89000</v>
      </c>
    </row>
    <row r="157" spans="1:3" x14ac:dyDescent="0.25">
      <c r="A157" s="31" t="s">
        <v>92</v>
      </c>
      <c r="B157" s="36" t="s">
        <v>58</v>
      </c>
      <c r="C157" s="32">
        <v>138000</v>
      </c>
    </row>
    <row r="158" spans="1:3" x14ac:dyDescent="0.25">
      <c r="A158" s="31" t="s">
        <v>63</v>
      </c>
      <c r="B158" s="36" t="s">
        <v>36</v>
      </c>
      <c r="C158" s="32">
        <v>196000</v>
      </c>
    </row>
    <row r="159" spans="1:3" x14ac:dyDescent="0.25">
      <c r="A159" s="31" t="s">
        <v>62</v>
      </c>
      <c r="B159" s="36" t="s">
        <v>52</v>
      </c>
      <c r="C159" s="32">
        <v>329000</v>
      </c>
    </row>
    <row r="160" spans="1:3" x14ac:dyDescent="0.25">
      <c r="A160" s="31" t="s">
        <v>104</v>
      </c>
      <c r="B160" s="36" t="s">
        <v>68</v>
      </c>
      <c r="C160" s="32">
        <v>295000</v>
      </c>
    </row>
    <row r="161" spans="1:3" x14ac:dyDescent="0.25">
      <c r="A161" s="31" t="s">
        <v>104</v>
      </c>
      <c r="B161" s="36" t="s">
        <v>68</v>
      </c>
      <c r="C161" s="32">
        <v>19000</v>
      </c>
    </row>
    <row r="162" spans="1:3" x14ac:dyDescent="0.25">
      <c r="A162" s="31" t="s">
        <v>93</v>
      </c>
      <c r="B162" s="36" t="s">
        <v>94</v>
      </c>
      <c r="C162" s="32">
        <v>26000</v>
      </c>
    </row>
    <row r="163" spans="1:3" x14ac:dyDescent="0.25">
      <c r="A163" s="31" t="s">
        <v>91</v>
      </c>
      <c r="B163" s="36" t="s">
        <v>36</v>
      </c>
      <c r="C163" s="32">
        <v>28000</v>
      </c>
    </row>
    <row r="164" spans="1:3" x14ac:dyDescent="0.25">
      <c r="A164" s="31" t="s">
        <v>71</v>
      </c>
      <c r="B164" s="36" t="s">
        <v>36</v>
      </c>
      <c r="C164" s="32">
        <v>56000</v>
      </c>
    </row>
    <row r="165" spans="1:3" x14ac:dyDescent="0.25">
      <c r="A165" s="31" t="s">
        <v>228</v>
      </c>
      <c r="B165" s="36" t="s">
        <v>68</v>
      </c>
      <c r="C165" s="38">
        <v>0</v>
      </c>
    </row>
    <row r="166" spans="1:3" x14ac:dyDescent="0.25">
      <c r="A166" s="31" t="s">
        <v>92</v>
      </c>
      <c r="B166" s="36" t="s">
        <v>58</v>
      </c>
      <c r="C166" s="32">
        <v>216000</v>
      </c>
    </row>
    <row r="167" spans="1:3" x14ac:dyDescent="0.25">
      <c r="A167" s="31" t="s">
        <v>55</v>
      </c>
      <c r="B167" s="36" t="s">
        <v>56</v>
      </c>
      <c r="C167" s="32">
        <v>250000</v>
      </c>
    </row>
    <row r="168" spans="1:3" x14ac:dyDescent="0.25">
      <c r="A168" s="31" t="s">
        <v>43</v>
      </c>
      <c r="B168" s="36" t="s">
        <v>44</v>
      </c>
      <c r="C168" s="32">
        <v>382000</v>
      </c>
    </row>
    <row r="169" spans="1:3" x14ac:dyDescent="0.25">
      <c r="A169" s="31" t="s">
        <v>64</v>
      </c>
      <c r="B169" s="36" t="s">
        <v>65</v>
      </c>
      <c r="C169" s="32">
        <v>524000</v>
      </c>
    </row>
    <row r="170" spans="1:3" x14ac:dyDescent="0.25">
      <c r="A170" s="31" t="s">
        <v>228</v>
      </c>
      <c r="B170" s="36" t="s">
        <v>68</v>
      </c>
      <c r="C170" s="32">
        <v>757000</v>
      </c>
    </row>
    <row r="171" spans="1:3" x14ac:dyDescent="0.25">
      <c r="A171" s="31" t="s">
        <v>45</v>
      </c>
      <c r="B171" s="36" t="s">
        <v>46</v>
      </c>
      <c r="C171" s="32">
        <v>1045000</v>
      </c>
    </row>
    <row r="172" spans="1:3" x14ac:dyDescent="0.25">
      <c r="A172" s="31" t="s">
        <v>85</v>
      </c>
      <c r="B172" s="36" t="s">
        <v>65</v>
      </c>
      <c r="C172" s="32">
        <v>1568000</v>
      </c>
    </row>
    <row r="173" spans="1:3" x14ac:dyDescent="0.25">
      <c r="A173" s="31" t="s">
        <v>37</v>
      </c>
      <c r="B173" s="36" t="s">
        <v>38</v>
      </c>
      <c r="C173" s="32">
        <v>117000</v>
      </c>
    </row>
    <row r="174" spans="1:3" x14ac:dyDescent="0.25">
      <c r="A174" s="31" t="s">
        <v>92</v>
      </c>
      <c r="B174" s="36" t="s">
        <v>78</v>
      </c>
      <c r="C174" s="32">
        <v>158000</v>
      </c>
    </row>
    <row r="175" spans="1:3" x14ac:dyDescent="0.25">
      <c r="A175" s="31" t="s">
        <v>97</v>
      </c>
      <c r="B175" s="36" t="s">
        <v>98</v>
      </c>
      <c r="C175" s="32">
        <v>260000</v>
      </c>
    </row>
    <row r="176" spans="1:3" x14ac:dyDescent="0.25">
      <c r="A176" s="31" t="s">
        <v>74</v>
      </c>
      <c r="B176" s="36" t="s">
        <v>68</v>
      </c>
      <c r="C176" s="32">
        <v>193000</v>
      </c>
    </row>
    <row r="177" spans="1:3" x14ac:dyDescent="0.25">
      <c r="A177" s="31" t="s">
        <v>41</v>
      </c>
      <c r="B177" s="36" t="s">
        <v>42</v>
      </c>
      <c r="C177" s="32">
        <v>270000</v>
      </c>
    </row>
    <row r="178" spans="1:3" x14ac:dyDescent="0.25">
      <c r="A178" s="31" t="s">
        <v>47</v>
      </c>
      <c r="B178" s="36" t="s">
        <v>42</v>
      </c>
      <c r="C178" s="32">
        <v>314000</v>
      </c>
    </row>
    <row r="179" spans="1:3" x14ac:dyDescent="0.25">
      <c r="A179" s="31" t="s">
        <v>82</v>
      </c>
      <c r="B179" s="36" t="s">
        <v>52</v>
      </c>
      <c r="C179" s="32">
        <v>894000</v>
      </c>
    </row>
    <row r="180" spans="1:3" x14ac:dyDescent="0.25">
      <c r="A180" s="31" t="s">
        <v>61</v>
      </c>
      <c r="B180" s="36" t="s">
        <v>36</v>
      </c>
      <c r="C180" s="32">
        <v>1040000</v>
      </c>
    </row>
    <row r="181" spans="1:3" x14ac:dyDescent="0.25">
      <c r="A181" s="31" t="s">
        <v>55</v>
      </c>
      <c r="B181" s="36" t="s">
        <v>56</v>
      </c>
      <c r="C181" s="32">
        <v>8000</v>
      </c>
    </row>
    <row r="182" spans="1:3" x14ac:dyDescent="0.25">
      <c r="A182" s="31" t="s">
        <v>39</v>
      </c>
      <c r="B182" s="36" t="s">
        <v>40</v>
      </c>
      <c r="C182" s="32">
        <v>10000</v>
      </c>
    </row>
    <row r="183" spans="1:3" x14ac:dyDescent="0.25">
      <c r="A183" s="31" t="s">
        <v>89</v>
      </c>
      <c r="B183" s="36" t="s">
        <v>68</v>
      </c>
      <c r="C183" s="32">
        <v>24000</v>
      </c>
    </row>
    <row r="184" spans="1:3" x14ac:dyDescent="0.25">
      <c r="A184" s="31" t="s">
        <v>59</v>
      </c>
      <c r="B184" s="36" t="s">
        <v>60</v>
      </c>
      <c r="C184" s="32">
        <v>11000</v>
      </c>
    </row>
    <row r="185" spans="1:3" x14ac:dyDescent="0.25">
      <c r="A185" s="31" t="s">
        <v>86</v>
      </c>
      <c r="B185" s="36" t="s">
        <v>60</v>
      </c>
      <c r="C185" s="32">
        <v>10000</v>
      </c>
    </row>
    <row r="186" spans="1:3" x14ac:dyDescent="0.25">
      <c r="A186" s="31" t="s">
        <v>61</v>
      </c>
      <c r="B186" s="36" t="s">
        <v>36</v>
      </c>
      <c r="C186" s="32">
        <v>26000</v>
      </c>
    </row>
    <row r="187" spans="1:3" x14ac:dyDescent="0.25">
      <c r="A187" s="31" t="s">
        <v>89</v>
      </c>
      <c r="B187" s="36" t="s">
        <v>68</v>
      </c>
      <c r="C187" s="38">
        <v>0</v>
      </c>
    </row>
    <row r="188" spans="1:3" x14ac:dyDescent="0.25">
      <c r="A188" s="31" t="s">
        <v>86</v>
      </c>
      <c r="B188" s="36" t="s">
        <v>60</v>
      </c>
      <c r="C188" s="32">
        <v>22000</v>
      </c>
    </row>
    <row r="189" spans="1:3" x14ac:dyDescent="0.25">
      <c r="A189" s="31" t="s">
        <v>86</v>
      </c>
      <c r="B189" s="36" t="s">
        <v>60</v>
      </c>
      <c r="C189" s="32">
        <v>63000</v>
      </c>
    </row>
    <row r="190" spans="1:3" x14ac:dyDescent="0.25">
      <c r="A190" s="31" t="s">
        <v>35</v>
      </c>
      <c r="B190" s="36" t="s">
        <v>36</v>
      </c>
      <c r="C190" s="32">
        <v>63000</v>
      </c>
    </row>
    <row r="191" spans="1:3" x14ac:dyDescent="0.25">
      <c r="A191" s="31" t="s">
        <v>77</v>
      </c>
      <c r="B191" s="36" t="s">
        <v>78</v>
      </c>
      <c r="C191" s="32">
        <v>26000</v>
      </c>
    </row>
    <row r="192" spans="1:3" x14ac:dyDescent="0.25">
      <c r="A192" s="31" t="s">
        <v>69</v>
      </c>
      <c r="B192" s="36" t="s">
        <v>70</v>
      </c>
      <c r="C192" s="32">
        <v>25000</v>
      </c>
    </row>
    <row r="193" spans="1:3" x14ac:dyDescent="0.25">
      <c r="A193" s="31" t="s">
        <v>66</v>
      </c>
      <c r="B193" s="36" t="s">
        <v>60</v>
      </c>
      <c r="C193" s="32">
        <v>25000</v>
      </c>
    </row>
    <row r="194" spans="1:3" x14ac:dyDescent="0.25">
      <c r="A194" s="31" t="s">
        <v>79</v>
      </c>
      <c r="B194" s="36" t="s">
        <v>60</v>
      </c>
      <c r="C194" s="32">
        <v>46000</v>
      </c>
    </row>
    <row r="195" spans="1:3" x14ac:dyDescent="0.25">
      <c r="A195" s="31" t="s">
        <v>50</v>
      </c>
      <c r="B195" s="36" t="s">
        <v>40</v>
      </c>
      <c r="C195" s="38">
        <v>0</v>
      </c>
    </row>
    <row r="196" spans="1:3" x14ac:dyDescent="0.25">
      <c r="A196" s="31" t="s">
        <v>48</v>
      </c>
      <c r="B196" s="36" t="s">
        <v>49</v>
      </c>
      <c r="C196" s="32">
        <v>37000</v>
      </c>
    </row>
    <row r="197" spans="1:3" x14ac:dyDescent="0.25">
      <c r="A197" s="31" t="s">
        <v>76</v>
      </c>
      <c r="B197" s="36" t="s">
        <v>60</v>
      </c>
      <c r="C197" s="32">
        <v>37000</v>
      </c>
    </row>
    <row r="198" spans="1:3" x14ac:dyDescent="0.25">
      <c r="A198" s="31" t="s">
        <v>97</v>
      </c>
      <c r="B198" s="36" t="s">
        <v>98</v>
      </c>
      <c r="C198" s="32">
        <v>11000</v>
      </c>
    </row>
    <row r="199" spans="1:3" x14ac:dyDescent="0.25">
      <c r="A199" s="31" t="s">
        <v>51</v>
      </c>
      <c r="B199" s="36" t="s">
        <v>52</v>
      </c>
      <c r="C199" s="32">
        <v>46000</v>
      </c>
    </row>
    <row r="200" spans="1:3" x14ac:dyDescent="0.25">
      <c r="A200" s="31" t="s">
        <v>91</v>
      </c>
      <c r="B200" s="36" t="s">
        <v>54</v>
      </c>
      <c r="C200" s="32">
        <v>19000</v>
      </c>
    </row>
    <row r="201" spans="1:3" x14ac:dyDescent="0.25">
      <c r="A201" s="31" t="s">
        <v>72</v>
      </c>
      <c r="B201" s="36" t="s">
        <v>73</v>
      </c>
      <c r="C201" s="32">
        <v>13000</v>
      </c>
    </row>
    <row r="202" spans="1:3" x14ac:dyDescent="0.25">
      <c r="A202" s="31" t="s">
        <v>74</v>
      </c>
      <c r="B202" s="36" t="s">
        <v>68</v>
      </c>
      <c r="C202" s="32">
        <v>26000</v>
      </c>
    </row>
    <row r="203" spans="1:3" x14ac:dyDescent="0.25">
      <c r="A203" s="31" t="s">
        <v>221</v>
      </c>
      <c r="B203" s="36" t="s">
        <v>88</v>
      </c>
      <c r="C203" s="32">
        <v>26000</v>
      </c>
    </row>
    <row r="204" spans="1:3" x14ac:dyDescent="0.25">
      <c r="A204" s="31" t="s">
        <v>63</v>
      </c>
      <c r="B204" s="36" t="s">
        <v>36</v>
      </c>
      <c r="C204" s="32">
        <v>20000</v>
      </c>
    </row>
    <row r="205" spans="1:3" x14ac:dyDescent="0.25">
      <c r="A205" s="31" t="s">
        <v>50</v>
      </c>
      <c r="B205" s="36" t="s">
        <v>40</v>
      </c>
      <c r="C205" s="32">
        <v>49000</v>
      </c>
    </row>
    <row r="206" spans="1:3" x14ac:dyDescent="0.25">
      <c r="A206" s="31" t="s">
        <v>75</v>
      </c>
      <c r="B206" s="36" t="s">
        <v>40</v>
      </c>
      <c r="C206" s="32">
        <v>33000</v>
      </c>
    </row>
    <row r="207" spans="1:3" x14ac:dyDescent="0.25">
      <c r="A207" s="31" t="s">
        <v>80</v>
      </c>
      <c r="B207" s="36" t="s">
        <v>81</v>
      </c>
      <c r="C207" s="32">
        <v>68000</v>
      </c>
    </row>
    <row r="208" spans="1:3" x14ac:dyDescent="0.25">
      <c r="A208" s="31" t="s">
        <v>51</v>
      </c>
      <c r="B208" s="36" t="s">
        <v>52</v>
      </c>
      <c r="C208" s="32">
        <v>33000</v>
      </c>
    </row>
    <row r="209" spans="1:3" x14ac:dyDescent="0.25">
      <c r="A209" s="31" t="s">
        <v>90</v>
      </c>
      <c r="B209" s="36" t="s">
        <v>68</v>
      </c>
      <c r="C209" s="32">
        <v>147000</v>
      </c>
    </row>
    <row r="210" spans="1:3" x14ac:dyDescent="0.25">
      <c r="A210" s="31" t="s">
        <v>99</v>
      </c>
      <c r="B210" s="36" t="s">
        <v>81</v>
      </c>
      <c r="C210" s="32">
        <v>151000</v>
      </c>
    </row>
    <row r="211" spans="1:3" x14ac:dyDescent="0.25">
      <c r="A211" s="31" t="s">
        <v>99</v>
      </c>
      <c r="B211" s="36" t="s">
        <v>81</v>
      </c>
      <c r="C211" s="32">
        <v>197000</v>
      </c>
    </row>
    <row r="212" spans="1:3" x14ac:dyDescent="0.25">
      <c r="A212" s="31" t="s">
        <v>87</v>
      </c>
      <c r="B212" s="36" t="s">
        <v>88</v>
      </c>
      <c r="C212" s="32">
        <v>310000</v>
      </c>
    </row>
    <row r="213" spans="1:3" x14ac:dyDescent="0.25">
      <c r="A213" s="31" t="s">
        <v>83</v>
      </c>
      <c r="B213" s="36" t="s">
        <v>84</v>
      </c>
      <c r="C213" s="32">
        <v>271000</v>
      </c>
    </row>
    <row r="214" spans="1:3" x14ac:dyDescent="0.25">
      <c r="A214" s="31" t="s">
        <v>35</v>
      </c>
      <c r="B214" s="36" t="s">
        <v>36</v>
      </c>
      <c r="C214" s="32">
        <v>458000</v>
      </c>
    </row>
    <row r="215" spans="1:3" x14ac:dyDescent="0.25">
      <c r="A215" s="31" t="s">
        <v>61</v>
      </c>
      <c r="B215" s="36" t="s">
        <v>36</v>
      </c>
      <c r="C215" s="32">
        <v>412000</v>
      </c>
    </row>
    <row r="216" spans="1:3" x14ac:dyDescent="0.25">
      <c r="A216" s="31" t="s">
        <v>61</v>
      </c>
      <c r="B216" s="36" t="s">
        <v>36</v>
      </c>
      <c r="C216" s="32">
        <v>807000</v>
      </c>
    </row>
    <row r="217" spans="1:3" x14ac:dyDescent="0.25">
      <c r="A217" s="31" t="s">
        <v>77</v>
      </c>
      <c r="B217" s="36" t="s">
        <v>78</v>
      </c>
      <c r="C217" s="32">
        <v>4000</v>
      </c>
    </row>
    <row r="218" spans="1:3" x14ac:dyDescent="0.25">
      <c r="A218" s="31" t="s">
        <v>55</v>
      </c>
      <c r="B218" s="36" t="s">
        <v>56</v>
      </c>
      <c r="C218" s="32">
        <v>81000</v>
      </c>
    </row>
    <row r="219" spans="1:3" x14ac:dyDescent="0.25">
      <c r="A219" s="31" t="s">
        <v>95</v>
      </c>
      <c r="B219" s="36" t="s">
        <v>94</v>
      </c>
      <c r="C219" s="32">
        <v>125000</v>
      </c>
    </row>
    <row r="220" spans="1:3" x14ac:dyDescent="0.25">
      <c r="A220" s="31" t="s">
        <v>96</v>
      </c>
      <c r="B220" s="36" t="s">
        <v>81</v>
      </c>
      <c r="C220" s="32">
        <v>98000</v>
      </c>
    </row>
    <row r="221" spans="1:3" x14ac:dyDescent="0.25">
      <c r="A221" s="31" t="s">
        <v>63</v>
      </c>
      <c r="B221" s="36" t="s">
        <v>36</v>
      </c>
      <c r="C221" s="32">
        <v>140000</v>
      </c>
    </row>
    <row r="222" spans="1:3" x14ac:dyDescent="0.25">
      <c r="A222" s="31" t="s">
        <v>39</v>
      </c>
      <c r="B222" s="36" t="s">
        <v>40</v>
      </c>
      <c r="C222" s="32">
        <v>5000</v>
      </c>
    </row>
    <row r="223" spans="1:3" x14ac:dyDescent="0.25">
      <c r="A223" s="31" t="s">
        <v>95</v>
      </c>
      <c r="B223" s="36" t="s">
        <v>94</v>
      </c>
      <c r="C223" s="32">
        <v>6000</v>
      </c>
    </row>
    <row r="224" spans="1:3" x14ac:dyDescent="0.25">
      <c r="A224" s="31" t="s">
        <v>39</v>
      </c>
      <c r="B224" s="36" t="s">
        <v>40</v>
      </c>
      <c r="C224" s="32">
        <v>9000</v>
      </c>
    </row>
    <row r="225" spans="1:3" x14ac:dyDescent="0.25">
      <c r="A225" s="31" t="s">
        <v>100</v>
      </c>
      <c r="B225" s="36" t="s">
        <v>88</v>
      </c>
      <c r="C225" s="32">
        <v>8000</v>
      </c>
    </row>
    <row r="226" spans="1:3" x14ac:dyDescent="0.25">
      <c r="A226" s="31" t="s">
        <v>100</v>
      </c>
      <c r="B226" s="36" t="s">
        <v>88</v>
      </c>
      <c r="C226" s="32">
        <v>11000</v>
      </c>
    </row>
    <row r="227" spans="1:3" x14ac:dyDescent="0.25">
      <c r="A227" s="31" t="s">
        <v>103</v>
      </c>
      <c r="B227" s="36" t="s">
        <v>94</v>
      </c>
      <c r="C227" s="32">
        <v>21000</v>
      </c>
    </row>
    <row r="228" spans="1:3" x14ac:dyDescent="0.25">
      <c r="A228" s="31" t="s">
        <v>101</v>
      </c>
      <c r="B228" s="36" t="s">
        <v>102</v>
      </c>
      <c r="C228" s="32">
        <v>14000</v>
      </c>
    </row>
    <row r="229" spans="1:3" x14ac:dyDescent="0.25">
      <c r="A229" s="31" t="s">
        <v>57</v>
      </c>
      <c r="B229" s="36" t="s">
        <v>58</v>
      </c>
      <c r="C229" s="32">
        <v>23000</v>
      </c>
    </row>
    <row r="230" spans="1:3" x14ac:dyDescent="0.25">
      <c r="A230" s="31" t="s">
        <v>67</v>
      </c>
      <c r="B230" s="36" t="s">
        <v>68</v>
      </c>
      <c r="C230" s="32">
        <v>51000</v>
      </c>
    </row>
    <row r="231" spans="1:3" x14ac:dyDescent="0.25">
      <c r="A231" s="31" t="s">
        <v>90</v>
      </c>
      <c r="B231" s="36" t="s">
        <v>68</v>
      </c>
      <c r="C231" s="38">
        <v>0</v>
      </c>
    </row>
    <row r="232" spans="1:3" x14ac:dyDescent="0.25">
      <c r="A232" s="31" t="s">
        <v>53</v>
      </c>
      <c r="B232" s="36" t="s">
        <v>54</v>
      </c>
      <c r="C232" s="32">
        <v>198000</v>
      </c>
    </row>
    <row r="233" spans="1:3" x14ac:dyDescent="0.25">
      <c r="A233" s="31" t="s">
        <v>101</v>
      </c>
      <c r="B233" s="36" t="s">
        <v>102</v>
      </c>
      <c r="C233" s="32">
        <v>167000</v>
      </c>
    </row>
    <row r="234" spans="1:3" x14ac:dyDescent="0.25">
      <c r="A234" s="31" t="s">
        <v>55</v>
      </c>
      <c r="B234" s="36" t="s">
        <v>56</v>
      </c>
      <c r="C234" s="32">
        <v>95000</v>
      </c>
    </row>
    <row r="235" spans="1:3" x14ac:dyDescent="0.25">
      <c r="A235" s="31" t="s">
        <v>103</v>
      </c>
      <c r="B235" s="36" t="s">
        <v>94</v>
      </c>
      <c r="C235" s="32">
        <v>141000</v>
      </c>
    </row>
    <row r="236" spans="1:3" x14ac:dyDescent="0.25">
      <c r="A236" s="31" t="s">
        <v>92</v>
      </c>
      <c r="B236" s="36" t="s">
        <v>58</v>
      </c>
      <c r="C236" s="32">
        <v>351000</v>
      </c>
    </row>
    <row r="237" spans="1:3" x14ac:dyDescent="0.25">
      <c r="A237" s="31" t="s">
        <v>63</v>
      </c>
      <c r="B237" s="36" t="s">
        <v>36</v>
      </c>
      <c r="C237" s="32">
        <v>414000</v>
      </c>
    </row>
    <row r="238" spans="1:3" x14ac:dyDescent="0.25">
      <c r="A238" s="31" t="s">
        <v>62</v>
      </c>
      <c r="B238" s="36" t="s">
        <v>52</v>
      </c>
      <c r="C238" s="32">
        <v>61000</v>
      </c>
    </row>
    <row r="239" spans="1:3" x14ac:dyDescent="0.25">
      <c r="A239" s="31" t="s">
        <v>104</v>
      </c>
      <c r="B239" s="36" t="s">
        <v>68</v>
      </c>
      <c r="C239" s="32">
        <v>893000</v>
      </c>
    </row>
    <row r="240" spans="1:3" x14ac:dyDescent="0.25">
      <c r="A240" s="31" t="s">
        <v>104</v>
      </c>
      <c r="B240" s="36" t="s">
        <v>68</v>
      </c>
      <c r="C240" s="32">
        <v>985000</v>
      </c>
    </row>
    <row r="241" spans="1:3" x14ac:dyDescent="0.25">
      <c r="A241" s="31" t="s">
        <v>93</v>
      </c>
      <c r="B241" s="36" t="s">
        <v>94</v>
      </c>
      <c r="C241" s="32">
        <v>296000</v>
      </c>
    </row>
    <row r="242" spans="1:3" x14ac:dyDescent="0.25">
      <c r="A242" s="31" t="s">
        <v>91</v>
      </c>
      <c r="B242" s="36" t="s">
        <v>36</v>
      </c>
      <c r="C242" s="32">
        <v>685000</v>
      </c>
    </row>
    <row r="243" spans="1:3" x14ac:dyDescent="0.25">
      <c r="A243" s="31" t="s">
        <v>71</v>
      </c>
      <c r="B243" s="36" t="s">
        <v>36</v>
      </c>
      <c r="C243" s="32">
        <v>1138000</v>
      </c>
    </row>
    <row r="244" spans="1:3" x14ac:dyDescent="0.25">
      <c r="A244" s="31" t="s">
        <v>228</v>
      </c>
      <c r="B244" s="36" t="s">
        <v>68</v>
      </c>
      <c r="C244" s="32">
        <v>1334000</v>
      </c>
    </row>
    <row r="245" spans="1:3" x14ac:dyDescent="0.25">
      <c r="A245" s="31" t="s">
        <v>92</v>
      </c>
      <c r="B245" s="36" t="s">
        <v>58</v>
      </c>
      <c r="C245" s="32">
        <v>30000</v>
      </c>
    </row>
    <row r="246" spans="1:3" x14ac:dyDescent="0.25">
      <c r="A246" s="31" t="s">
        <v>55</v>
      </c>
      <c r="B246" s="36" t="s">
        <v>56</v>
      </c>
      <c r="C246" s="32">
        <v>30000</v>
      </c>
    </row>
    <row r="247" spans="1:3" x14ac:dyDescent="0.25">
      <c r="A247" s="31" t="s">
        <v>43</v>
      </c>
      <c r="B247" s="36" t="s">
        <v>44</v>
      </c>
      <c r="C247" s="32">
        <v>406000</v>
      </c>
    </row>
    <row r="248" spans="1:3" x14ac:dyDescent="0.25">
      <c r="A248" s="31" t="s">
        <v>64</v>
      </c>
      <c r="B248" s="36" t="s">
        <v>65</v>
      </c>
      <c r="C248" s="32">
        <v>197000</v>
      </c>
    </row>
    <row r="249" spans="1:3" x14ac:dyDescent="0.25">
      <c r="A249" s="31" t="s">
        <v>228</v>
      </c>
      <c r="B249" s="36" t="s">
        <v>68</v>
      </c>
      <c r="C249" s="32">
        <v>645000</v>
      </c>
    </row>
    <row r="250" spans="1:3" x14ac:dyDescent="0.25">
      <c r="A250" s="31" t="s">
        <v>45</v>
      </c>
      <c r="B250" s="36" t="s">
        <v>46</v>
      </c>
      <c r="C250" s="32">
        <v>645000</v>
      </c>
    </row>
    <row r="251" spans="1:3" x14ac:dyDescent="0.25">
      <c r="A251" s="31" t="s">
        <v>85</v>
      </c>
      <c r="B251" s="36" t="s">
        <v>65</v>
      </c>
      <c r="C251" s="32">
        <v>259000</v>
      </c>
    </row>
    <row r="252" spans="1:3" x14ac:dyDescent="0.25">
      <c r="A252" s="31" t="s">
        <v>37</v>
      </c>
      <c r="B252" s="36" t="s">
        <v>38</v>
      </c>
      <c r="C252" s="32">
        <v>646000</v>
      </c>
    </row>
    <row r="253" spans="1:3" x14ac:dyDescent="0.25">
      <c r="A253" s="31" t="s">
        <v>92</v>
      </c>
      <c r="B253" s="36" t="s">
        <v>78</v>
      </c>
      <c r="C253" s="32">
        <v>259000</v>
      </c>
    </row>
    <row r="254" spans="1:3" x14ac:dyDescent="0.25">
      <c r="A254" s="31" t="s">
        <v>97</v>
      </c>
      <c r="B254" s="36" t="s">
        <v>98</v>
      </c>
      <c r="C254" s="32">
        <v>645000</v>
      </c>
    </row>
    <row r="255" spans="1:3" x14ac:dyDescent="0.25">
      <c r="A255" s="31" t="s">
        <v>74</v>
      </c>
      <c r="B255" s="36" t="s">
        <v>68</v>
      </c>
      <c r="C255" s="32">
        <v>879000</v>
      </c>
    </row>
    <row r="256" spans="1:3" x14ac:dyDescent="0.25">
      <c r="A256" s="31" t="s">
        <v>41</v>
      </c>
      <c r="B256" s="36" t="s">
        <v>42</v>
      </c>
      <c r="C256" s="32">
        <v>259000</v>
      </c>
    </row>
    <row r="257" spans="1:3" x14ac:dyDescent="0.25">
      <c r="A257" s="31" t="s">
        <v>47</v>
      </c>
      <c r="B257" s="36" t="s">
        <v>42</v>
      </c>
      <c r="C257" s="32">
        <v>274000</v>
      </c>
    </row>
    <row r="258" spans="1:3" x14ac:dyDescent="0.25">
      <c r="A258" s="31" t="s">
        <v>82</v>
      </c>
      <c r="B258" s="36" t="s">
        <v>52</v>
      </c>
      <c r="C258" s="32">
        <v>975000</v>
      </c>
    </row>
    <row r="259" spans="1:3" x14ac:dyDescent="0.25">
      <c r="A259" s="31" t="s">
        <v>61</v>
      </c>
      <c r="B259" s="36" t="s">
        <v>36</v>
      </c>
      <c r="C259" s="32">
        <v>480000</v>
      </c>
    </row>
    <row r="260" spans="1:3" x14ac:dyDescent="0.25">
      <c r="A260" s="31" t="s">
        <v>55</v>
      </c>
      <c r="B260" s="36" t="s">
        <v>56</v>
      </c>
      <c r="C260" s="32">
        <v>1187000</v>
      </c>
    </row>
    <row r="261" spans="1:3" x14ac:dyDescent="0.25">
      <c r="A261" s="31" t="s">
        <v>39</v>
      </c>
      <c r="B261" s="36" t="s">
        <v>40</v>
      </c>
      <c r="C261" s="32">
        <v>832000</v>
      </c>
    </row>
    <row r="262" spans="1:3" x14ac:dyDescent="0.25">
      <c r="A262" s="31" t="s">
        <v>89</v>
      </c>
      <c r="B262" s="36" t="s">
        <v>68</v>
      </c>
      <c r="C262" s="32">
        <v>227000</v>
      </c>
    </row>
    <row r="263" spans="1:3" x14ac:dyDescent="0.25">
      <c r="A263" s="31" t="s">
        <v>59</v>
      </c>
      <c r="B263" s="36" t="s">
        <v>60</v>
      </c>
      <c r="C263" s="32">
        <v>98000</v>
      </c>
    </row>
    <row r="264" spans="1:3" x14ac:dyDescent="0.25">
      <c r="A264" s="31" t="s">
        <v>86</v>
      </c>
      <c r="B264" s="36" t="s">
        <v>60</v>
      </c>
      <c r="C264" s="32">
        <v>1190000</v>
      </c>
    </row>
    <row r="265" spans="1:3" x14ac:dyDescent="0.25">
      <c r="A265" s="31" t="s">
        <v>61</v>
      </c>
      <c r="B265" s="36" t="s">
        <v>36</v>
      </c>
      <c r="C265" s="32">
        <v>300000</v>
      </c>
    </row>
    <row r="266" spans="1:3" x14ac:dyDescent="0.25">
      <c r="A266" s="31" t="s">
        <v>89</v>
      </c>
      <c r="B266" s="36" t="s">
        <v>68</v>
      </c>
      <c r="C266" s="32">
        <v>2407000</v>
      </c>
    </row>
    <row r="267" spans="1:3" x14ac:dyDescent="0.25">
      <c r="A267" s="31" t="s">
        <v>86</v>
      </c>
      <c r="B267" s="36" t="s">
        <v>60</v>
      </c>
      <c r="C267" s="32">
        <v>1021000</v>
      </c>
    </row>
    <row r="268" spans="1:3" x14ac:dyDescent="0.25">
      <c r="A268" s="31" t="s">
        <v>86</v>
      </c>
      <c r="B268" s="36" t="s">
        <v>60</v>
      </c>
      <c r="C268" s="32">
        <v>646000</v>
      </c>
    </row>
    <row r="269" spans="1:3" x14ac:dyDescent="0.25">
      <c r="A269" s="31" t="s">
        <v>35</v>
      </c>
      <c r="B269" s="36" t="s">
        <v>36</v>
      </c>
      <c r="C269" s="32">
        <v>259000</v>
      </c>
    </row>
    <row r="270" spans="1:3" x14ac:dyDescent="0.25">
      <c r="A270" s="31" t="s">
        <v>77</v>
      </c>
      <c r="B270" s="36" t="s">
        <v>78</v>
      </c>
      <c r="C270" s="32">
        <v>193000</v>
      </c>
    </row>
    <row r="271" spans="1:3" x14ac:dyDescent="0.25">
      <c r="A271" s="31" t="s">
        <v>69</v>
      </c>
      <c r="B271" s="36" t="s">
        <v>70</v>
      </c>
      <c r="C271" s="32">
        <v>96000</v>
      </c>
    </row>
    <row r="272" spans="1:3" x14ac:dyDescent="0.25">
      <c r="A272" s="31" t="s">
        <v>66</v>
      </c>
      <c r="B272" s="36" t="s">
        <v>60</v>
      </c>
      <c r="C272" s="32">
        <v>594000</v>
      </c>
    </row>
    <row r="273" spans="1:3" x14ac:dyDescent="0.25">
      <c r="A273" s="31" t="s">
        <v>79</v>
      </c>
      <c r="B273" s="36" t="s">
        <v>60</v>
      </c>
      <c r="C273" s="32">
        <v>282000</v>
      </c>
    </row>
    <row r="274" spans="1:3" x14ac:dyDescent="0.25">
      <c r="A274" s="31" t="s">
        <v>50</v>
      </c>
      <c r="B274" s="36" t="s">
        <v>40</v>
      </c>
      <c r="C274" s="32">
        <v>1814000</v>
      </c>
    </row>
    <row r="275" spans="1:3" x14ac:dyDescent="0.25">
      <c r="A275" s="31" t="s">
        <v>48</v>
      </c>
      <c r="B275" s="36" t="s">
        <v>49</v>
      </c>
      <c r="C275" s="32">
        <v>193000</v>
      </c>
    </row>
    <row r="276" spans="1:3" x14ac:dyDescent="0.25">
      <c r="A276" s="31" t="s">
        <v>76</v>
      </c>
      <c r="B276" s="36" t="s">
        <v>60</v>
      </c>
      <c r="C276" s="32">
        <v>654000</v>
      </c>
    </row>
    <row r="277" spans="1:3" x14ac:dyDescent="0.25">
      <c r="A277" s="31" t="s">
        <v>97</v>
      </c>
      <c r="B277" s="36" t="s">
        <v>98</v>
      </c>
      <c r="C277" s="32">
        <v>729000</v>
      </c>
    </row>
    <row r="278" spans="1:3" x14ac:dyDescent="0.25">
      <c r="A278" s="31" t="s">
        <v>51</v>
      </c>
      <c r="B278" s="36" t="s">
        <v>52</v>
      </c>
      <c r="C278" s="32">
        <v>632000</v>
      </c>
    </row>
    <row r="279" spans="1:3" x14ac:dyDescent="0.25">
      <c r="A279" s="31" t="s">
        <v>91</v>
      </c>
      <c r="B279" s="36" t="s">
        <v>54</v>
      </c>
      <c r="C279" s="32">
        <v>240000</v>
      </c>
    </row>
    <row r="280" spans="1:3" x14ac:dyDescent="0.25">
      <c r="A280" s="31" t="s">
        <v>72</v>
      </c>
      <c r="B280" s="36" t="s">
        <v>73</v>
      </c>
      <c r="C280" s="32">
        <v>955000</v>
      </c>
    </row>
    <row r="281" spans="1:3" x14ac:dyDescent="0.25">
      <c r="A281" s="31" t="s">
        <v>74</v>
      </c>
      <c r="B281" s="36" t="s">
        <v>68</v>
      </c>
      <c r="C281" s="32">
        <v>1126000</v>
      </c>
    </row>
    <row r="282" spans="1:3" x14ac:dyDescent="0.25">
      <c r="A282" s="31" t="s">
        <v>222</v>
      </c>
      <c r="B282" s="36" t="s">
        <v>88</v>
      </c>
      <c r="C282" s="38">
        <v>0</v>
      </c>
    </row>
    <row r="283" spans="1:3" x14ac:dyDescent="0.25">
      <c r="A283" s="31" t="s">
        <v>63</v>
      </c>
      <c r="B283" s="36" t="s">
        <v>36</v>
      </c>
      <c r="C283" s="32">
        <v>297000</v>
      </c>
    </row>
    <row r="284" spans="1:3" x14ac:dyDescent="0.25">
      <c r="A284" s="31" t="s">
        <v>50</v>
      </c>
      <c r="B284" s="36" t="s">
        <v>40</v>
      </c>
      <c r="C284" s="32">
        <v>646000</v>
      </c>
    </row>
    <row r="285" spans="1:3" x14ac:dyDescent="0.25">
      <c r="A285" s="31" t="s">
        <v>75</v>
      </c>
      <c r="B285" s="36" t="s">
        <v>40</v>
      </c>
      <c r="C285" s="32">
        <v>714000</v>
      </c>
    </row>
    <row r="286" spans="1:3" x14ac:dyDescent="0.25">
      <c r="A286" s="31" t="s">
        <v>80</v>
      </c>
      <c r="B286" s="36" t="s">
        <v>81</v>
      </c>
      <c r="C286" s="32">
        <v>807000</v>
      </c>
    </row>
    <row r="287" spans="1:3" x14ac:dyDescent="0.25">
      <c r="A287" s="31" t="s">
        <v>51</v>
      </c>
      <c r="B287" s="36" t="s">
        <v>52</v>
      </c>
      <c r="C287" s="32">
        <v>591000</v>
      </c>
    </row>
    <row r="288" spans="1:3" x14ac:dyDescent="0.25">
      <c r="A288" s="31" t="s">
        <v>90</v>
      </c>
      <c r="B288" s="36" t="s">
        <v>68</v>
      </c>
      <c r="C288" s="32">
        <v>918000</v>
      </c>
    </row>
    <row r="289" spans="1:3" x14ac:dyDescent="0.25">
      <c r="A289" s="31" t="s">
        <v>99</v>
      </c>
      <c r="B289" s="36" t="s">
        <v>81</v>
      </c>
      <c r="C289" s="32">
        <v>1265000</v>
      </c>
    </row>
    <row r="290" spans="1:3" x14ac:dyDescent="0.25">
      <c r="A290" s="31" t="s">
        <v>99</v>
      </c>
      <c r="B290" s="36" t="s">
        <v>81</v>
      </c>
      <c r="C290" s="32">
        <v>256000</v>
      </c>
    </row>
    <row r="291" spans="1:3" x14ac:dyDescent="0.25">
      <c r="A291" s="31" t="s">
        <v>87</v>
      </c>
      <c r="B291" s="36" t="s">
        <v>88</v>
      </c>
      <c r="C291" s="32">
        <v>371000</v>
      </c>
    </row>
    <row r="292" spans="1:3" x14ac:dyDescent="0.25">
      <c r="A292" s="31" t="s">
        <v>83</v>
      </c>
      <c r="B292" s="36" t="s">
        <v>84</v>
      </c>
      <c r="C292" s="32">
        <v>457000</v>
      </c>
    </row>
    <row r="293" spans="1:3" x14ac:dyDescent="0.25">
      <c r="A293" s="31" t="s">
        <v>35</v>
      </c>
      <c r="B293" s="36" t="s">
        <v>36</v>
      </c>
      <c r="C293" s="32">
        <v>642000</v>
      </c>
    </row>
    <row r="294" spans="1:3" x14ac:dyDescent="0.25">
      <c r="A294" s="31" t="s">
        <v>61</v>
      </c>
      <c r="B294" s="36" t="s">
        <v>36</v>
      </c>
      <c r="C294" s="32">
        <v>1571000</v>
      </c>
    </row>
    <row r="295" spans="1:3" x14ac:dyDescent="0.25">
      <c r="A295" s="31" t="s">
        <v>61</v>
      </c>
      <c r="B295" s="36" t="s">
        <v>36</v>
      </c>
      <c r="C295" s="32">
        <v>756000</v>
      </c>
    </row>
    <row r="296" spans="1:3" x14ac:dyDescent="0.25">
      <c r="A296" s="31" t="s">
        <v>77</v>
      </c>
      <c r="B296" s="36" t="s">
        <v>78</v>
      </c>
      <c r="C296" s="32">
        <v>1571000</v>
      </c>
    </row>
    <row r="297" spans="1:3" x14ac:dyDescent="0.25">
      <c r="A297" s="31" t="s">
        <v>55</v>
      </c>
      <c r="B297" s="36" t="s">
        <v>56</v>
      </c>
      <c r="C297" s="32">
        <v>2716000</v>
      </c>
    </row>
    <row r="298" spans="1:3" x14ac:dyDescent="0.25">
      <c r="A298" s="31" t="s">
        <v>95</v>
      </c>
      <c r="B298" s="36" t="s">
        <v>94</v>
      </c>
      <c r="C298" s="32">
        <v>640000</v>
      </c>
    </row>
    <row r="299" spans="1:3" x14ac:dyDescent="0.25">
      <c r="A299" s="31" t="s">
        <v>96</v>
      </c>
      <c r="B299" s="36" t="s">
        <v>81</v>
      </c>
      <c r="C299" s="32">
        <v>255000</v>
      </c>
    </row>
    <row r="300" spans="1:3" x14ac:dyDescent="0.25">
      <c r="A300" s="31" t="s">
        <v>63</v>
      </c>
      <c r="B300" s="36" t="s">
        <v>36</v>
      </c>
      <c r="C300" s="32">
        <v>413000</v>
      </c>
    </row>
    <row r="301" spans="1:3" x14ac:dyDescent="0.25">
      <c r="A301" s="31" t="s">
        <v>39</v>
      </c>
      <c r="B301" s="36" t="s">
        <v>40</v>
      </c>
      <c r="C301" s="32">
        <v>361000</v>
      </c>
    </row>
    <row r="302" spans="1:3" x14ac:dyDescent="0.25">
      <c r="A302" s="31" t="s">
        <v>95</v>
      </c>
      <c r="B302" s="36" t="s">
        <v>94</v>
      </c>
      <c r="C302" s="32">
        <v>544000</v>
      </c>
    </row>
    <row r="303" spans="1:3" x14ac:dyDescent="0.25">
      <c r="A303" s="31" t="s">
        <v>39</v>
      </c>
      <c r="B303" s="36" t="s">
        <v>40</v>
      </c>
      <c r="C303" s="32">
        <v>678000</v>
      </c>
    </row>
    <row r="304" spans="1:3" x14ac:dyDescent="0.25">
      <c r="A304" s="31" t="s">
        <v>100</v>
      </c>
      <c r="B304" s="36" t="s">
        <v>88</v>
      </c>
      <c r="C304" s="32">
        <v>1054000</v>
      </c>
    </row>
    <row r="305" spans="1:3" x14ac:dyDescent="0.25">
      <c r="A305" s="31" t="s">
        <v>100</v>
      </c>
      <c r="B305" s="36" t="s">
        <v>88</v>
      </c>
      <c r="C305" s="32">
        <v>482000</v>
      </c>
    </row>
    <row r="306" spans="1:3" x14ac:dyDescent="0.25">
      <c r="A306" s="31" t="s">
        <v>103</v>
      </c>
      <c r="B306" s="36" t="s">
        <v>94</v>
      </c>
      <c r="C306" s="32">
        <v>722000</v>
      </c>
    </row>
    <row r="307" spans="1:3" x14ac:dyDescent="0.25">
      <c r="A307" s="31" t="s">
        <v>101</v>
      </c>
      <c r="B307" s="36" t="s">
        <v>102</v>
      </c>
      <c r="C307" s="32">
        <v>269000</v>
      </c>
    </row>
    <row r="308" spans="1:3" x14ac:dyDescent="0.25">
      <c r="A308" s="31" t="s">
        <v>57</v>
      </c>
      <c r="B308" s="36" t="s">
        <v>58</v>
      </c>
      <c r="C308" s="32">
        <v>371000</v>
      </c>
    </row>
    <row r="309" spans="1:3" x14ac:dyDescent="0.25">
      <c r="A309" s="31" t="s">
        <v>67</v>
      </c>
      <c r="B309" s="36" t="s">
        <v>68</v>
      </c>
      <c r="C309" s="32">
        <v>462000</v>
      </c>
    </row>
    <row r="310" spans="1:3" x14ac:dyDescent="0.25">
      <c r="A310" s="31" t="s">
        <v>90</v>
      </c>
      <c r="B310" s="36" t="s">
        <v>68</v>
      </c>
      <c r="C310" s="32">
        <v>541000</v>
      </c>
    </row>
    <row r="311" spans="1:3" x14ac:dyDescent="0.25">
      <c r="A311" s="31" t="s">
        <v>53</v>
      </c>
      <c r="B311" s="36" t="s">
        <v>54</v>
      </c>
      <c r="C311" s="32">
        <v>648000</v>
      </c>
    </row>
    <row r="312" spans="1:3" x14ac:dyDescent="0.25">
      <c r="A312" s="31" t="s">
        <v>101</v>
      </c>
      <c r="B312" s="36" t="s">
        <v>102</v>
      </c>
      <c r="C312" s="32">
        <v>644000</v>
      </c>
    </row>
    <row r="313" spans="1:3" x14ac:dyDescent="0.25">
      <c r="A313" s="31" t="s">
        <v>55</v>
      </c>
      <c r="B313" s="36" t="s">
        <v>56</v>
      </c>
      <c r="C313" s="32">
        <v>902000</v>
      </c>
    </row>
    <row r="314" spans="1:3" x14ac:dyDescent="0.25">
      <c r="A314" s="31" t="s">
        <v>103</v>
      </c>
      <c r="B314" s="36" t="s">
        <v>94</v>
      </c>
      <c r="C314" s="32">
        <v>722000</v>
      </c>
    </row>
    <row r="315" spans="1:3" x14ac:dyDescent="0.25">
      <c r="A315" s="31" t="s">
        <v>92</v>
      </c>
      <c r="B315" s="36" t="s">
        <v>58</v>
      </c>
      <c r="C315" s="32">
        <v>1457000</v>
      </c>
    </row>
    <row r="316" spans="1:3" x14ac:dyDescent="0.25">
      <c r="A316" s="31" t="s">
        <v>63</v>
      </c>
      <c r="B316" s="36" t="s">
        <v>36</v>
      </c>
      <c r="C316" s="32">
        <v>1786000</v>
      </c>
    </row>
    <row r="317" spans="1:3" x14ac:dyDescent="0.25">
      <c r="A317" s="31" t="s">
        <v>62</v>
      </c>
      <c r="B317" s="36" t="s">
        <v>52</v>
      </c>
      <c r="C317" s="38">
        <v>0</v>
      </c>
    </row>
    <row r="318" spans="1:3" x14ac:dyDescent="0.25">
      <c r="A318" s="31" t="s">
        <v>104</v>
      </c>
      <c r="B318" s="36" t="s">
        <v>68</v>
      </c>
      <c r="C318" s="32">
        <v>85000</v>
      </c>
    </row>
    <row r="319" spans="1:3" x14ac:dyDescent="0.25">
      <c r="A319" s="31" t="s">
        <v>104</v>
      </c>
      <c r="B319" s="36" t="s">
        <v>68</v>
      </c>
      <c r="C319" s="32">
        <v>84000</v>
      </c>
    </row>
    <row r="320" spans="1:3" x14ac:dyDescent="0.25">
      <c r="A320" s="31" t="s">
        <v>93</v>
      </c>
      <c r="B320" s="36" t="s">
        <v>94</v>
      </c>
      <c r="C320" s="32">
        <v>115000</v>
      </c>
    </row>
    <row r="321" spans="1:3" x14ac:dyDescent="0.25">
      <c r="A321" s="31" t="s">
        <v>91</v>
      </c>
      <c r="B321" s="36" t="s">
        <v>36</v>
      </c>
      <c r="C321" s="32">
        <v>152000</v>
      </c>
    </row>
    <row r="322" spans="1:3" x14ac:dyDescent="0.25">
      <c r="A322" s="31" t="s">
        <v>71</v>
      </c>
      <c r="B322" s="36" t="s">
        <v>36</v>
      </c>
      <c r="C322" s="32">
        <v>82000</v>
      </c>
    </row>
    <row r="323" spans="1:3" x14ac:dyDescent="0.25">
      <c r="A323" s="31" t="s">
        <v>228</v>
      </c>
      <c r="B323" s="36" t="s">
        <v>68</v>
      </c>
      <c r="C323" s="32">
        <v>84000</v>
      </c>
    </row>
    <row r="324" spans="1:3" x14ac:dyDescent="0.25">
      <c r="A324" s="31" t="s">
        <v>92</v>
      </c>
      <c r="B324" s="36" t="s">
        <v>58</v>
      </c>
      <c r="C324" s="32">
        <v>115000</v>
      </c>
    </row>
    <row r="325" spans="1:3" x14ac:dyDescent="0.25">
      <c r="A325" s="31" t="s">
        <v>55</v>
      </c>
      <c r="B325" s="36" t="s">
        <v>56</v>
      </c>
      <c r="C325" s="32">
        <v>153000</v>
      </c>
    </row>
    <row r="326" spans="1:3" x14ac:dyDescent="0.25">
      <c r="A326" s="31" t="s">
        <v>43</v>
      </c>
      <c r="B326" s="36" t="s">
        <v>44</v>
      </c>
      <c r="C326" s="32">
        <v>80000</v>
      </c>
    </row>
    <row r="327" spans="1:3" x14ac:dyDescent="0.25">
      <c r="A327" s="31" t="s">
        <v>64</v>
      </c>
      <c r="B327" s="36" t="s">
        <v>65</v>
      </c>
      <c r="C327" s="32">
        <v>102000</v>
      </c>
    </row>
    <row r="328" spans="1:3" x14ac:dyDescent="0.25">
      <c r="A328" s="31" t="s">
        <v>228</v>
      </c>
      <c r="B328" s="36" t="s">
        <v>68</v>
      </c>
      <c r="C328" s="38">
        <v>0</v>
      </c>
    </row>
    <row r="329" spans="1:3" x14ac:dyDescent="0.25">
      <c r="A329" s="31" t="s">
        <v>45</v>
      </c>
      <c r="B329" s="36" t="s">
        <v>46</v>
      </c>
      <c r="C329" s="32">
        <v>198000</v>
      </c>
    </row>
    <row r="330" spans="1:3" x14ac:dyDescent="0.25">
      <c r="A330" s="31" t="s">
        <v>85</v>
      </c>
      <c r="B330" s="37" t="s">
        <v>65</v>
      </c>
      <c r="C330" s="32">
        <v>233000</v>
      </c>
    </row>
    <row r="331" spans="1:3" x14ac:dyDescent="0.25">
      <c r="A331" s="31" t="s">
        <v>37</v>
      </c>
      <c r="B331" s="36" t="s">
        <v>38</v>
      </c>
      <c r="C331" s="32">
        <v>279000</v>
      </c>
    </row>
    <row r="332" spans="1:3" x14ac:dyDescent="0.25">
      <c r="A332" s="31" t="s">
        <v>92</v>
      </c>
      <c r="B332" s="36" t="s">
        <v>78</v>
      </c>
      <c r="C332" s="32">
        <v>298000</v>
      </c>
    </row>
    <row r="333" spans="1:3" x14ac:dyDescent="0.25">
      <c r="A333" s="31" t="s">
        <v>97</v>
      </c>
      <c r="B333" s="36" t="s">
        <v>98</v>
      </c>
      <c r="C333" s="32">
        <v>478000</v>
      </c>
    </row>
    <row r="334" spans="1:3" x14ac:dyDescent="0.25">
      <c r="A334" s="31" t="s">
        <v>74</v>
      </c>
      <c r="B334" s="36" t="s">
        <v>68</v>
      </c>
      <c r="C334" s="32">
        <v>626000</v>
      </c>
    </row>
    <row r="335" spans="1:3" x14ac:dyDescent="0.25">
      <c r="A335" s="31" t="s">
        <v>41</v>
      </c>
      <c r="B335" s="36" t="s">
        <v>42</v>
      </c>
      <c r="C335" s="32">
        <v>757000</v>
      </c>
    </row>
    <row r="336" spans="1:3" x14ac:dyDescent="0.25">
      <c r="A336" s="31" t="s">
        <v>47</v>
      </c>
      <c r="B336" s="36" t="s">
        <v>42</v>
      </c>
      <c r="C336" s="32">
        <v>1128000</v>
      </c>
    </row>
    <row r="337" spans="1:3" x14ac:dyDescent="0.25">
      <c r="A337" s="31" t="s">
        <v>82</v>
      </c>
      <c r="B337" s="36" t="s">
        <v>52</v>
      </c>
      <c r="C337" s="32">
        <v>1527000</v>
      </c>
    </row>
    <row r="338" spans="1:3" x14ac:dyDescent="0.25">
      <c r="A338" s="31" t="s">
        <v>61</v>
      </c>
      <c r="B338" s="36" t="s">
        <v>36</v>
      </c>
      <c r="C338" s="32">
        <v>4134000</v>
      </c>
    </row>
    <row r="339" spans="1:3" x14ac:dyDescent="0.25">
      <c r="A339" s="31" t="s">
        <v>55</v>
      </c>
      <c r="B339" s="36" t="s">
        <v>56</v>
      </c>
      <c r="C339" s="32">
        <v>6850000</v>
      </c>
    </row>
    <row r="340" spans="1:3" x14ac:dyDescent="0.25">
      <c r="A340" s="31" t="s">
        <v>39</v>
      </c>
      <c r="B340" s="36" t="s">
        <v>40</v>
      </c>
      <c r="C340" s="32">
        <v>11712000</v>
      </c>
    </row>
  </sheetData>
  <mergeCells count="2">
    <mergeCell ref="A1:C1"/>
    <mergeCell ref="A3:C3"/>
  </mergeCells>
  <phoneticPr fontId="8" type="noConversion"/>
  <conditionalFormatting sqref="B1:B1048576">
    <cfRule type="containsText" dxfId="2" priority="2" operator="containsText" text="Ufficio">
      <formula>NOT(ISERROR(SEARCH("Ufficio",B1)))</formula>
    </cfRule>
  </conditionalFormatting>
  <conditionalFormatting sqref="C1:C1048576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{6232204B-60EB-4D62-9694-B245B314EBAE}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32204B-60EB-4D62-9694-B245B314E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L3" sqref="L3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20.6640625" style="4" customWidth="1"/>
    <col min="5" max="5" width="24.21875" style="3" customWidth="1"/>
    <col min="6" max="6" width="2.44140625" customWidth="1"/>
    <col min="7" max="7" width="44.6640625" customWidth="1"/>
    <col min="8" max="8" width="16.6640625" customWidth="1"/>
  </cols>
  <sheetData>
    <row r="1" spans="1:8" s="1" customFormat="1" ht="18" thickBot="1" x14ac:dyDescent="0.4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238</v>
      </c>
      <c r="H1" s="39"/>
    </row>
    <row r="2" spans="1:8" ht="14.4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0" t="s">
        <v>36</v>
      </c>
      <c r="H3" s="49">
        <f>SUMIF(cate,G3,import)</f>
        <v>611780</v>
      </c>
    </row>
    <row r="4" spans="1:8" ht="16.2" thickBot="1" x14ac:dyDescent="0.3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1" t="s">
        <v>94</v>
      </c>
      <c r="H4" s="49">
        <f>SUMIF(cate,G4,import)</f>
        <v>30860</v>
      </c>
    </row>
    <row r="5" spans="1:8" ht="16.2" thickBot="1" x14ac:dyDescent="0.3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1" t="s">
        <v>56</v>
      </c>
      <c r="H5" s="49">
        <f>SUMIF(cate,G5,import)</f>
        <v>54000</v>
      </c>
    </row>
    <row r="6" spans="1:8" ht="16.2" thickBot="1" x14ac:dyDescent="0.3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2" t="s">
        <v>88</v>
      </c>
      <c r="H6" s="49">
        <f>SUMIF(cate,G6,import)</f>
        <v>6765600</v>
      </c>
    </row>
    <row r="7" spans="1:8" ht="15.6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3"/>
      <c r="H7" s="49"/>
    </row>
    <row r="8" spans="1:8" ht="16.2" thickBot="1" x14ac:dyDescent="0.3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4" t="s">
        <v>105</v>
      </c>
      <c r="H8" s="49">
        <f>SUMIF(clie,G8,import)</f>
        <v>73450</v>
      </c>
    </row>
    <row r="9" spans="1:8" ht="16.2" thickBot="1" x14ac:dyDescent="0.3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5" t="s">
        <v>43</v>
      </c>
      <c r="H9" s="49">
        <f>SUMIF(clie,G9,import)</f>
        <v>50800</v>
      </c>
    </row>
    <row r="10" spans="1:8" ht="16.2" thickBot="1" x14ac:dyDescent="0.3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5" t="s">
        <v>64</v>
      </c>
      <c r="H10" s="49">
        <f>SUMIF(clie,G10,import)</f>
        <v>98450</v>
      </c>
    </row>
    <row r="11" spans="1:8" ht="16.2" thickBot="1" x14ac:dyDescent="0.3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5" t="s">
        <v>45</v>
      </c>
      <c r="H11" s="49">
        <f>SUMIF(clie,G11,import)</f>
        <v>7950</v>
      </c>
    </row>
    <row r="12" spans="1:8" ht="16.2" thickBot="1" x14ac:dyDescent="0.3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5" t="s">
        <v>61</v>
      </c>
      <c r="H12" s="49">
        <f>SUMIF(clie,G12,import)</f>
        <v>283000</v>
      </c>
    </row>
    <row r="13" spans="1:8" ht="16.2" thickBot="1" x14ac:dyDescent="0.3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5" t="s">
        <v>89</v>
      </c>
      <c r="H13" s="49">
        <f>SUMIF(clie,G13,import)</f>
        <v>107700</v>
      </c>
    </row>
    <row r="14" spans="1:8" ht="16.2" thickBot="1" x14ac:dyDescent="0.3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16" t="s">
        <v>59</v>
      </c>
      <c r="H14" s="49">
        <f>SUMIF(clie,G14,import)</f>
        <v>27270</v>
      </c>
    </row>
    <row r="15" spans="1:8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N5" sqref="N5"/>
    </sheetView>
  </sheetViews>
  <sheetFormatPr defaultColWidth="8.77734375" defaultRowHeight="15" x14ac:dyDescent="0.25"/>
  <cols>
    <col min="1" max="1" width="12.77734375" style="17" customWidth="1"/>
    <col min="2" max="2" width="14.21875" style="17" customWidth="1"/>
    <col min="3" max="3" width="14.77734375" style="17" bestFit="1" customWidth="1"/>
    <col min="4" max="4" width="15.88671875" style="17" bestFit="1" customWidth="1"/>
    <col min="5" max="5" width="14.33203125" style="17" bestFit="1" customWidth="1"/>
    <col min="6" max="6" width="23" style="17" customWidth="1"/>
    <col min="7" max="7" width="11.77734375" style="17" customWidth="1"/>
    <col min="8" max="12" width="8.77734375" style="17"/>
    <col min="13" max="13" width="28.77734375" style="17" customWidth="1"/>
    <col min="14" max="16384" width="8.77734375" style="17"/>
  </cols>
  <sheetData>
    <row r="1" spans="1:13" ht="16.2" thickBot="1" x14ac:dyDescent="0.35">
      <c r="A1" s="50" t="s">
        <v>0</v>
      </c>
      <c r="B1" s="51" t="s">
        <v>1</v>
      </c>
      <c r="C1" s="51" t="s">
        <v>2</v>
      </c>
      <c r="D1" s="50" t="s">
        <v>3</v>
      </c>
      <c r="E1" s="52" t="s">
        <v>4</v>
      </c>
      <c r="F1" s="53" t="s">
        <v>239</v>
      </c>
      <c r="G1" s="53"/>
    </row>
    <row r="2" spans="1:13" ht="15.6" thickTop="1" x14ac:dyDescent="0.25">
      <c r="A2" s="18" t="s">
        <v>5</v>
      </c>
      <c r="B2" s="19">
        <v>37622</v>
      </c>
      <c r="C2" s="18" t="s">
        <v>6</v>
      </c>
      <c r="D2" s="18" t="s">
        <v>7</v>
      </c>
      <c r="E2" s="20">
        <v>23</v>
      </c>
      <c r="F2" s="54" t="str">
        <f>IF(AND(C2="casa",A2="gennaio",E2&gt;10),"TROVATO","NON TROVATO")</f>
        <v>NON TROVATO</v>
      </c>
      <c r="G2" s="18"/>
      <c r="H2" s="21" t="s">
        <v>224</v>
      </c>
      <c r="I2" s="22"/>
      <c r="J2" s="22"/>
      <c r="K2" s="22"/>
      <c r="L2" s="22"/>
      <c r="M2" s="22"/>
    </row>
    <row r="3" spans="1:13" x14ac:dyDescent="0.25">
      <c r="A3" s="18" t="s">
        <v>5</v>
      </c>
      <c r="B3" s="19">
        <v>37626</v>
      </c>
      <c r="C3" s="18" t="s">
        <v>17</v>
      </c>
      <c r="D3" s="18" t="s">
        <v>9</v>
      </c>
      <c r="E3" s="20">
        <v>25</v>
      </c>
      <c r="F3" s="54" t="str">
        <f t="shared" ref="F3:F24" si="0">IF(AND(C3="casa",A3="gennaio",E3&gt;10),"TROVATO","NON TROVATO")</f>
        <v>TROVATO</v>
      </c>
      <c r="G3" s="18"/>
      <c r="H3" s="22"/>
      <c r="I3" s="22"/>
      <c r="J3" s="22"/>
      <c r="K3" s="22"/>
      <c r="L3" s="22"/>
      <c r="M3" s="22"/>
    </row>
    <row r="4" spans="1:13" x14ac:dyDescent="0.25">
      <c r="A4" s="18" t="s">
        <v>5</v>
      </c>
      <c r="B4" s="19">
        <v>10</v>
      </c>
      <c r="C4" s="18" t="s">
        <v>10</v>
      </c>
      <c r="D4" s="18" t="s">
        <v>11</v>
      </c>
      <c r="E4" s="20">
        <v>69</v>
      </c>
      <c r="F4" s="54" t="str">
        <f t="shared" si="0"/>
        <v>NON TROVATO</v>
      </c>
      <c r="G4" s="18"/>
      <c r="H4" s="22"/>
      <c r="I4" s="22"/>
      <c r="J4" s="22"/>
      <c r="K4" s="22"/>
      <c r="L4" s="22"/>
      <c r="M4" s="22"/>
    </row>
    <row r="5" spans="1:13" x14ac:dyDescent="0.25">
      <c r="A5" s="18" t="s">
        <v>5</v>
      </c>
      <c r="B5" s="19">
        <v>37634</v>
      </c>
      <c r="C5" s="18" t="s">
        <v>12</v>
      </c>
      <c r="D5" s="18" t="s">
        <v>13</v>
      </c>
      <c r="E5" s="20">
        <v>554</v>
      </c>
      <c r="F5" s="54" t="str">
        <f t="shared" si="0"/>
        <v>NON TROVATO</v>
      </c>
      <c r="G5" s="18"/>
      <c r="H5" s="22"/>
      <c r="I5" s="22"/>
      <c r="J5" s="22"/>
      <c r="K5" s="22"/>
      <c r="L5" s="22"/>
      <c r="M5" s="22"/>
    </row>
    <row r="6" spans="1:13" x14ac:dyDescent="0.25">
      <c r="A6" s="18" t="s">
        <v>5</v>
      </c>
      <c r="B6" s="19">
        <v>37635</v>
      </c>
      <c r="C6" s="18" t="s">
        <v>17</v>
      </c>
      <c r="D6" s="18" t="s">
        <v>15</v>
      </c>
      <c r="E6" s="20">
        <v>569</v>
      </c>
      <c r="F6" s="54" t="str">
        <f t="shared" si="0"/>
        <v>TROVATO</v>
      </c>
      <c r="G6" s="18"/>
      <c r="H6" s="22"/>
      <c r="I6" s="22"/>
      <c r="J6" s="22"/>
      <c r="K6" s="22"/>
      <c r="L6" s="22"/>
      <c r="M6" s="22"/>
    </row>
    <row r="7" spans="1:13" x14ac:dyDescent="0.25">
      <c r="A7" s="18" t="s">
        <v>5</v>
      </c>
      <c r="B7" s="19">
        <v>37642</v>
      </c>
      <c r="C7" s="18" t="s">
        <v>12</v>
      </c>
      <c r="D7" s="18" t="s">
        <v>16</v>
      </c>
      <c r="E7" s="20">
        <v>58</v>
      </c>
      <c r="F7" s="54" t="str">
        <f t="shared" si="0"/>
        <v>NON TROVATO</v>
      </c>
      <c r="G7" s="18"/>
      <c r="H7" s="22"/>
      <c r="I7" s="22"/>
      <c r="J7" s="22"/>
      <c r="K7" s="22"/>
      <c r="L7" s="22"/>
      <c r="M7" s="22"/>
    </row>
    <row r="8" spans="1:13" x14ac:dyDescent="0.25">
      <c r="A8" s="18" t="s">
        <v>5</v>
      </c>
      <c r="B8" s="19">
        <v>37650</v>
      </c>
      <c r="C8" s="18" t="s">
        <v>17</v>
      </c>
      <c r="D8" s="18" t="s">
        <v>18</v>
      </c>
      <c r="E8" s="20">
        <v>885</v>
      </c>
      <c r="F8" s="54" t="str">
        <f t="shared" si="0"/>
        <v>TROVATO</v>
      </c>
      <c r="G8" s="18"/>
      <c r="H8" s="22"/>
      <c r="I8" s="22"/>
      <c r="J8" s="22"/>
      <c r="K8" s="22"/>
      <c r="L8" s="22"/>
      <c r="M8" s="22"/>
    </row>
    <row r="9" spans="1:13" x14ac:dyDescent="0.25">
      <c r="A9" s="18" t="s">
        <v>19</v>
      </c>
      <c r="B9" s="19">
        <v>37653</v>
      </c>
      <c r="C9" s="18" t="s">
        <v>14</v>
      </c>
      <c r="D9" s="18" t="s">
        <v>20</v>
      </c>
      <c r="E9" s="20">
        <v>821</v>
      </c>
      <c r="F9" s="54" t="str">
        <f t="shared" si="0"/>
        <v>NON TROVATO</v>
      </c>
      <c r="G9" s="18"/>
    </row>
    <row r="10" spans="1:13" x14ac:dyDescent="0.25">
      <c r="A10" s="18" t="s">
        <v>19</v>
      </c>
      <c r="B10" s="19">
        <v>37657</v>
      </c>
      <c r="C10" s="18" t="s">
        <v>12</v>
      </c>
      <c r="D10" s="18" t="s">
        <v>16</v>
      </c>
      <c r="E10" s="20">
        <v>23</v>
      </c>
      <c r="F10" s="54" t="str">
        <f t="shared" si="0"/>
        <v>NON TROVATO</v>
      </c>
      <c r="G10" s="18"/>
    </row>
    <row r="11" spans="1:13" x14ac:dyDescent="0.25">
      <c r="A11" s="18" t="s">
        <v>19</v>
      </c>
      <c r="B11" s="19">
        <v>37658</v>
      </c>
      <c r="C11" s="18" t="s">
        <v>6</v>
      </c>
      <c r="D11" s="18" t="s">
        <v>7</v>
      </c>
      <c r="E11" s="20">
        <v>36</v>
      </c>
      <c r="F11" s="54" t="str">
        <f t="shared" si="0"/>
        <v>NON TROVATO</v>
      </c>
      <c r="G11" s="18"/>
    </row>
    <row r="12" spans="1:13" x14ac:dyDescent="0.25">
      <c r="A12" s="18" t="s">
        <v>19</v>
      </c>
      <c r="B12" s="19">
        <v>37663</v>
      </c>
      <c r="C12" s="18" t="s">
        <v>8</v>
      </c>
      <c r="D12" s="18" t="s">
        <v>21</v>
      </c>
      <c r="E12" s="20">
        <v>5</v>
      </c>
      <c r="F12" s="54" t="str">
        <f t="shared" si="0"/>
        <v>NON TROVATO</v>
      </c>
      <c r="G12" s="18"/>
    </row>
    <row r="13" spans="1:13" x14ac:dyDescent="0.25">
      <c r="A13" s="18" t="s">
        <v>19</v>
      </c>
      <c r="B13" s="19">
        <v>37666</v>
      </c>
      <c r="C13" s="18" t="s">
        <v>22</v>
      </c>
      <c r="D13" s="18" t="s">
        <v>23</v>
      </c>
      <c r="E13" s="20">
        <v>266</v>
      </c>
      <c r="F13" s="54" t="str">
        <f t="shared" si="0"/>
        <v>NON TROVATO</v>
      </c>
      <c r="G13" s="18"/>
    </row>
    <row r="14" spans="1:13" x14ac:dyDescent="0.25">
      <c r="A14" s="18" t="s">
        <v>19</v>
      </c>
      <c r="B14" s="19">
        <v>37671</v>
      </c>
      <c r="C14" s="18" t="s">
        <v>22</v>
      </c>
      <c r="D14" s="18" t="s">
        <v>24</v>
      </c>
      <c r="E14" s="20">
        <v>221</v>
      </c>
      <c r="F14" s="54" t="str">
        <f t="shared" si="0"/>
        <v>NON TROVATO</v>
      </c>
      <c r="G14" s="18"/>
    </row>
    <row r="15" spans="1:13" x14ac:dyDescent="0.25">
      <c r="A15" s="18" t="s">
        <v>19</v>
      </c>
      <c r="B15" s="19">
        <v>37673</v>
      </c>
      <c r="C15" s="18" t="s">
        <v>12</v>
      </c>
      <c r="D15" s="18" t="s">
        <v>16</v>
      </c>
      <c r="E15" s="20">
        <v>56</v>
      </c>
      <c r="F15" s="54" t="str">
        <f t="shared" si="0"/>
        <v>NON TROVATO</v>
      </c>
      <c r="G15" s="18"/>
    </row>
    <row r="16" spans="1:13" x14ac:dyDescent="0.25">
      <c r="A16" s="18" t="s">
        <v>19</v>
      </c>
      <c r="B16" s="19">
        <v>37675</v>
      </c>
      <c r="C16" s="18" t="s">
        <v>6</v>
      </c>
      <c r="D16" s="18" t="s">
        <v>25</v>
      </c>
      <c r="E16" s="20">
        <v>11</v>
      </c>
      <c r="F16" s="54" t="str">
        <f t="shared" si="0"/>
        <v>NON TROVATO</v>
      </c>
      <c r="G16" s="18"/>
    </row>
    <row r="17" spans="1:7" x14ac:dyDescent="0.25">
      <c r="A17" s="18" t="s">
        <v>19</v>
      </c>
      <c r="B17" s="19">
        <v>37678</v>
      </c>
      <c r="C17" s="18" t="s">
        <v>12</v>
      </c>
      <c r="D17" s="18" t="s">
        <v>16</v>
      </c>
      <c r="E17" s="20">
        <v>25</v>
      </c>
      <c r="F17" s="54" t="str">
        <f t="shared" si="0"/>
        <v>NON TROVATO</v>
      </c>
      <c r="G17" s="18"/>
    </row>
    <row r="18" spans="1:7" x14ac:dyDescent="0.25">
      <c r="A18" s="18" t="s">
        <v>26</v>
      </c>
      <c r="B18" s="19">
        <v>37682</v>
      </c>
      <c r="C18" s="18" t="s">
        <v>14</v>
      </c>
      <c r="D18" s="18" t="s">
        <v>29</v>
      </c>
      <c r="E18" s="20">
        <v>72.5</v>
      </c>
      <c r="F18" s="54" t="str">
        <f t="shared" si="0"/>
        <v>NON TROVATO</v>
      </c>
      <c r="G18" s="18"/>
    </row>
    <row r="19" spans="1:7" x14ac:dyDescent="0.25">
      <c r="A19" s="18" t="s">
        <v>26</v>
      </c>
      <c r="B19" s="19">
        <v>37685</v>
      </c>
      <c r="C19" s="18" t="s">
        <v>12</v>
      </c>
      <c r="D19" s="18" t="s">
        <v>16</v>
      </c>
      <c r="E19" s="20">
        <v>30</v>
      </c>
      <c r="F19" s="54" t="str">
        <f t="shared" si="0"/>
        <v>NON TROVATO</v>
      </c>
      <c r="G19" s="18"/>
    </row>
    <row r="20" spans="1:7" x14ac:dyDescent="0.25">
      <c r="A20" s="18" t="s">
        <v>26</v>
      </c>
      <c r="B20" s="19">
        <v>37690</v>
      </c>
      <c r="C20" s="18" t="s">
        <v>6</v>
      </c>
      <c r="D20" s="18" t="s">
        <v>7</v>
      </c>
      <c r="E20" s="20">
        <v>51</v>
      </c>
      <c r="F20" s="54" t="str">
        <f t="shared" si="0"/>
        <v>NON TROVATO</v>
      </c>
      <c r="G20" s="18"/>
    </row>
    <row r="21" spans="1:7" x14ac:dyDescent="0.25">
      <c r="A21" s="18" t="s">
        <v>26</v>
      </c>
      <c r="B21" s="19">
        <v>37695</v>
      </c>
      <c r="C21" s="18" t="s">
        <v>8</v>
      </c>
      <c r="D21" s="18" t="s">
        <v>21</v>
      </c>
      <c r="E21" s="20">
        <v>14</v>
      </c>
      <c r="F21" s="54" t="str">
        <f t="shared" si="0"/>
        <v>NON TROVATO</v>
      </c>
      <c r="G21" s="18"/>
    </row>
    <row r="22" spans="1:7" x14ac:dyDescent="0.25">
      <c r="A22" s="18" t="s">
        <v>26</v>
      </c>
      <c r="B22" s="19">
        <v>37699</v>
      </c>
      <c r="C22" s="18" t="s">
        <v>22</v>
      </c>
      <c r="D22" s="18" t="s">
        <v>27</v>
      </c>
      <c r="E22" s="20">
        <v>75</v>
      </c>
      <c r="F22" s="54" t="str">
        <f t="shared" si="0"/>
        <v>NON TROVATO</v>
      </c>
      <c r="G22" s="18"/>
    </row>
    <row r="23" spans="1:7" x14ac:dyDescent="0.25">
      <c r="A23" s="18" t="s">
        <v>26</v>
      </c>
      <c r="B23" s="19">
        <v>37701</v>
      </c>
      <c r="C23" s="18" t="s">
        <v>22</v>
      </c>
      <c r="D23" s="18" t="s">
        <v>28</v>
      </c>
      <c r="E23" s="20">
        <v>270</v>
      </c>
      <c r="F23" s="54" t="str">
        <f t="shared" si="0"/>
        <v>NON TROVATO</v>
      </c>
      <c r="G23" s="18"/>
    </row>
    <row r="24" spans="1:7" x14ac:dyDescent="0.25">
      <c r="A24" s="18" t="s">
        <v>26</v>
      </c>
      <c r="B24" s="19">
        <v>37705</v>
      </c>
      <c r="C24" s="18" t="s">
        <v>12</v>
      </c>
      <c r="D24" s="18" t="s">
        <v>16</v>
      </c>
      <c r="E24" s="20">
        <v>20</v>
      </c>
      <c r="F24" s="54" t="str">
        <f t="shared" si="0"/>
        <v>NON TROVATO</v>
      </c>
      <c r="G24" s="18"/>
    </row>
  </sheetData>
  <mergeCells count="1">
    <mergeCell ref="H2:M8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F9" sqref="F9"/>
    </sheetView>
  </sheetViews>
  <sheetFormatPr defaultRowHeight="13.2" x14ac:dyDescent="0.25"/>
  <cols>
    <col min="1" max="1" width="22.77734375" bestFit="1" customWidth="1"/>
    <col min="2" max="2" width="14.5546875" customWidth="1"/>
    <col min="3" max="3" width="2.44140625" customWidth="1"/>
    <col min="4" max="4" width="32" bestFit="1" customWidth="1"/>
    <col min="5" max="5" width="24.21875" customWidth="1"/>
  </cols>
  <sheetData>
    <row r="1" spans="1:5" ht="13.8" thickBot="1" x14ac:dyDescent="0.3">
      <c r="A1" s="45" t="s">
        <v>216</v>
      </c>
      <c r="B1" s="46" t="s">
        <v>217</v>
      </c>
      <c r="D1" s="41" t="s">
        <v>225</v>
      </c>
      <c r="E1" s="41" t="s">
        <v>226</v>
      </c>
    </row>
    <row r="2" spans="1:5" ht="13.8" thickBot="1" x14ac:dyDescent="0.3">
      <c r="A2" s="42" t="s">
        <v>229</v>
      </c>
      <c r="B2" s="44">
        <v>125</v>
      </c>
      <c r="D2" s="48">
        <f>SUMIF(comuni,"Ossenigo",abitanti)</f>
        <v>130</v>
      </c>
      <c r="E2" s="48">
        <f>SUMIF(comuni,"Avio",abitanti)</f>
        <v>5</v>
      </c>
    </row>
    <row r="3" spans="1:5" ht="13.8" thickBot="1" x14ac:dyDescent="0.3">
      <c r="A3" s="43" t="s">
        <v>121</v>
      </c>
      <c r="B3" s="44">
        <v>63</v>
      </c>
    </row>
    <row r="4" spans="1:5" x14ac:dyDescent="0.25">
      <c r="A4" s="43" t="s">
        <v>139</v>
      </c>
      <c r="B4" s="44">
        <v>221</v>
      </c>
      <c r="D4" s="9" t="s">
        <v>227</v>
      </c>
    </row>
    <row r="5" spans="1:5" x14ac:dyDescent="0.25">
      <c r="A5" s="43" t="s">
        <v>155</v>
      </c>
      <c r="B5" s="44">
        <v>5</v>
      </c>
      <c r="D5" s="40">
        <f>AVERAGE(B2:B110)</f>
        <v>115.26605504587155</v>
      </c>
    </row>
    <row r="6" spans="1:5" x14ac:dyDescent="0.25">
      <c r="A6" s="43" t="s">
        <v>176</v>
      </c>
      <c r="B6" s="44">
        <v>3</v>
      </c>
    </row>
    <row r="7" spans="1:5" x14ac:dyDescent="0.25">
      <c r="A7" s="43" t="s">
        <v>114</v>
      </c>
      <c r="B7" s="44">
        <v>75</v>
      </c>
    </row>
    <row r="8" spans="1:5" x14ac:dyDescent="0.25">
      <c r="A8" s="43" t="s">
        <v>129</v>
      </c>
      <c r="B8" s="44">
        <v>35</v>
      </c>
    </row>
    <row r="9" spans="1:5" x14ac:dyDescent="0.25">
      <c r="A9" s="43" t="s">
        <v>156</v>
      </c>
      <c r="B9" s="44">
        <v>5</v>
      </c>
    </row>
    <row r="10" spans="1:5" x14ac:dyDescent="0.25">
      <c r="A10" s="43" t="s">
        <v>198</v>
      </c>
      <c r="B10" s="44">
        <v>48</v>
      </c>
    </row>
    <row r="11" spans="1:5" x14ac:dyDescent="0.25">
      <c r="A11" s="43" t="s">
        <v>117</v>
      </c>
      <c r="B11" s="44">
        <v>29</v>
      </c>
    </row>
    <row r="12" spans="1:5" x14ac:dyDescent="0.25">
      <c r="A12" s="43" t="s">
        <v>149</v>
      </c>
      <c r="B12" s="44">
        <v>10</v>
      </c>
    </row>
    <row r="13" spans="1:5" x14ac:dyDescent="0.25">
      <c r="A13" s="43" t="s">
        <v>144</v>
      </c>
      <c r="B13" s="44">
        <v>30</v>
      </c>
    </row>
    <row r="14" spans="1:5" x14ac:dyDescent="0.25">
      <c r="A14" s="43" t="s">
        <v>113</v>
      </c>
      <c r="B14" s="44">
        <v>50</v>
      </c>
    </row>
    <row r="15" spans="1:5" x14ac:dyDescent="0.25">
      <c r="A15" s="43" t="s">
        <v>195</v>
      </c>
      <c r="B15" s="44">
        <v>30</v>
      </c>
    </row>
    <row r="16" spans="1:5" x14ac:dyDescent="0.25">
      <c r="A16" s="43" t="s">
        <v>201</v>
      </c>
      <c r="B16" s="44">
        <v>48</v>
      </c>
    </row>
    <row r="17" spans="1:2" x14ac:dyDescent="0.25">
      <c r="A17" s="43" t="s">
        <v>202</v>
      </c>
      <c r="B17" s="44">
        <v>18</v>
      </c>
    </row>
    <row r="18" spans="1:2" x14ac:dyDescent="0.25">
      <c r="A18" s="43" t="s">
        <v>200</v>
      </c>
      <c r="B18" s="44">
        <v>6</v>
      </c>
    </row>
    <row r="19" spans="1:2" x14ac:dyDescent="0.25">
      <c r="A19" s="43" t="s">
        <v>165</v>
      </c>
      <c r="B19" s="44">
        <v>9</v>
      </c>
    </row>
    <row r="20" spans="1:2" x14ac:dyDescent="0.25">
      <c r="A20" s="43" t="s">
        <v>127</v>
      </c>
      <c r="B20" s="44">
        <v>11</v>
      </c>
    </row>
    <row r="21" spans="1:2" x14ac:dyDescent="0.25">
      <c r="A21" s="43" t="s">
        <v>170</v>
      </c>
      <c r="B21" s="44">
        <v>3</v>
      </c>
    </row>
    <row r="22" spans="1:2" x14ac:dyDescent="0.25">
      <c r="A22" s="43" t="s">
        <v>153</v>
      </c>
      <c r="B22" s="44">
        <v>10</v>
      </c>
    </row>
    <row r="23" spans="1:2" x14ac:dyDescent="0.25">
      <c r="A23" s="43" t="s">
        <v>173</v>
      </c>
      <c r="B23" s="44">
        <v>27</v>
      </c>
    </row>
    <row r="24" spans="1:2" x14ac:dyDescent="0.25">
      <c r="A24" s="43" t="s">
        <v>205</v>
      </c>
      <c r="B24" s="44">
        <v>60</v>
      </c>
    </row>
    <row r="25" spans="1:2" x14ac:dyDescent="0.25">
      <c r="A25" s="43" t="s">
        <v>115</v>
      </c>
      <c r="B25" s="44">
        <v>72</v>
      </c>
    </row>
    <row r="26" spans="1:2" x14ac:dyDescent="0.25">
      <c r="A26" s="43" t="s">
        <v>178</v>
      </c>
      <c r="B26" s="44">
        <v>27</v>
      </c>
    </row>
    <row r="27" spans="1:2" x14ac:dyDescent="0.25">
      <c r="A27" s="43" t="s">
        <v>180</v>
      </c>
      <c r="B27" s="44">
        <v>3</v>
      </c>
    </row>
    <row r="28" spans="1:2" x14ac:dyDescent="0.25">
      <c r="A28" s="43" t="s">
        <v>125</v>
      </c>
      <c r="B28" s="44">
        <v>27</v>
      </c>
    </row>
    <row r="29" spans="1:2" x14ac:dyDescent="0.25">
      <c r="A29" s="43" t="s">
        <v>207</v>
      </c>
      <c r="B29" s="44">
        <v>6</v>
      </c>
    </row>
    <row r="30" spans="1:2" x14ac:dyDescent="0.25">
      <c r="A30" s="43" t="s">
        <v>194</v>
      </c>
      <c r="B30" s="44">
        <v>12</v>
      </c>
    </row>
    <row r="31" spans="1:2" x14ac:dyDescent="0.25">
      <c r="A31" s="43" t="s">
        <v>106</v>
      </c>
      <c r="B31" s="44">
        <v>10</v>
      </c>
    </row>
    <row r="32" spans="1:2" x14ac:dyDescent="0.25">
      <c r="A32" s="43" t="s">
        <v>192</v>
      </c>
      <c r="B32" s="44">
        <v>12</v>
      </c>
    </row>
    <row r="33" spans="1:2" x14ac:dyDescent="0.25">
      <c r="A33" s="43" t="s">
        <v>188</v>
      </c>
      <c r="B33" s="44">
        <v>69</v>
      </c>
    </row>
    <row r="34" spans="1:2" x14ac:dyDescent="0.25">
      <c r="A34" s="43" t="s">
        <v>203</v>
      </c>
      <c r="B34" s="44">
        <v>6</v>
      </c>
    </row>
    <row r="35" spans="1:2" x14ac:dyDescent="0.25">
      <c r="A35" s="43" t="s">
        <v>141</v>
      </c>
      <c r="B35" s="44">
        <v>5</v>
      </c>
    </row>
    <row r="36" spans="1:2" x14ac:dyDescent="0.25">
      <c r="A36" s="43" t="s">
        <v>171</v>
      </c>
      <c r="B36" s="44">
        <v>3</v>
      </c>
    </row>
    <row r="37" spans="1:2" x14ac:dyDescent="0.25">
      <c r="A37" s="43" t="s">
        <v>164</v>
      </c>
      <c r="B37" s="44">
        <v>33</v>
      </c>
    </row>
    <row r="38" spans="1:2" x14ac:dyDescent="0.25">
      <c r="A38" s="43" t="s">
        <v>163</v>
      </c>
      <c r="B38" s="44">
        <v>36</v>
      </c>
    </row>
    <row r="39" spans="1:2" x14ac:dyDescent="0.25">
      <c r="A39" s="43" t="s">
        <v>134</v>
      </c>
      <c r="B39" s="44">
        <v>7</v>
      </c>
    </row>
    <row r="40" spans="1:2" x14ac:dyDescent="0.25">
      <c r="A40" s="43" t="s">
        <v>161</v>
      </c>
      <c r="B40" s="44">
        <v>21</v>
      </c>
    </row>
    <row r="41" spans="1:2" x14ac:dyDescent="0.25">
      <c r="A41" s="43" t="s">
        <v>157</v>
      </c>
      <c r="B41" s="44">
        <v>5</v>
      </c>
    </row>
    <row r="42" spans="1:2" x14ac:dyDescent="0.25">
      <c r="A42" s="43" t="s">
        <v>133</v>
      </c>
      <c r="B42" s="44">
        <v>7</v>
      </c>
    </row>
    <row r="43" spans="1:2" x14ac:dyDescent="0.25">
      <c r="A43" s="43" t="s">
        <v>210</v>
      </c>
      <c r="B43" s="44">
        <v>84</v>
      </c>
    </row>
    <row r="44" spans="1:2" x14ac:dyDescent="0.25">
      <c r="A44" s="43" t="s">
        <v>190</v>
      </c>
      <c r="B44" s="44">
        <v>24</v>
      </c>
    </row>
    <row r="45" spans="1:2" x14ac:dyDescent="0.25">
      <c r="A45" s="43" t="s">
        <v>187</v>
      </c>
      <c r="B45" s="44">
        <v>9</v>
      </c>
    </row>
    <row r="46" spans="1:2" x14ac:dyDescent="0.25">
      <c r="A46" s="43" t="s">
        <v>185</v>
      </c>
      <c r="B46" s="44">
        <v>33</v>
      </c>
    </row>
    <row r="47" spans="1:2" x14ac:dyDescent="0.25">
      <c r="A47" s="43" t="s">
        <v>152</v>
      </c>
      <c r="B47" s="44">
        <v>100</v>
      </c>
    </row>
    <row r="48" spans="1:2" x14ac:dyDescent="0.25">
      <c r="A48" s="43" t="s">
        <v>181</v>
      </c>
      <c r="B48" s="44">
        <v>6</v>
      </c>
    </row>
    <row r="49" spans="1:2" x14ac:dyDescent="0.25">
      <c r="A49" s="43" t="s">
        <v>184</v>
      </c>
      <c r="B49" s="44">
        <v>3</v>
      </c>
    </row>
    <row r="50" spans="1:2" x14ac:dyDescent="0.25">
      <c r="A50" s="43" t="s">
        <v>150</v>
      </c>
      <c r="B50" s="44">
        <v>5</v>
      </c>
    </row>
    <row r="51" spans="1:2" x14ac:dyDescent="0.25">
      <c r="A51" s="43" t="s">
        <v>209</v>
      </c>
      <c r="B51" s="44">
        <v>30</v>
      </c>
    </row>
    <row r="52" spans="1:2" x14ac:dyDescent="0.25">
      <c r="A52" s="43" t="s">
        <v>160</v>
      </c>
      <c r="B52" s="44">
        <v>5</v>
      </c>
    </row>
    <row r="53" spans="1:2" x14ac:dyDescent="0.25">
      <c r="A53" s="43" t="s">
        <v>123</v>
      </c>
      <c r="B53" s="44">
        <v>9</v>
      </c>
    </row>
    <row r="54" spans="1:2" x14ac:dyDescent="0.25">
      <c r="A54" s="43" t="s">
        <v>111</v>
      </c>
      <c r="B54" s="44">
        <v>7</v>
      </c>
    </row>
    <row r="55" spans="1:2" x14ac:dyDescent="0.25">
      <c r="A55" s="43" t="s">
        <v>204</v>
      </c>
      <c r="B55" s="44">
        <v>138</v>
      </c>
    </row>
    <row r="56" spans="1:2" x14ac:dyDescent="0.25">
      <c r="A56" s="43" t="s">
        <v>158</v>
      </c>
      <c r="B56" s="44">
        <v>5</v>
      </c>
    </row>
    <row r="57" spans="1:2" x14ac:dyDescent="0.25">
      <c r="A57" s="43" t="s">
        <v>172</v>
      </c>
      <c r="B57" s="44">
        <v>3</v>
      </c>
    </row>
    <row r="58" spans="1:2" x14ac:dyDescent="0.25">
      <c r="A58" s="43" t="s">
        <v>154</v>
      </c>
      <c r="B58" s="44">
        <v>30</v>
      </c>
    </row>
    <row r="59" spans="1:2" x14ac:dyDescent="0.25">
      <c r="A59" s="43" t="s">
        <v>108</v>
      </c>
      <c r="B59" s="44">
        <v>101</v>
      </c>
    </row>
    <row r="60" spans="1:2" x14ac:dyDescent="0.25">
      <c r="A60" s="43" t="s">
        <v>122</v>
      </c>
      <c r="B60" s="44">
        <v>145</v>
      </c>
    </row>
    <row r="61" spans="1:2" x14ac:dyDescent="0.25">
      <c r="A61" s="43" t="s">
        <v>120</v>
      </c>
      <c r="B61" s="44">
        <v>23</v>
      </c>
    </row>
    <row r="62" spans="1:2" x14ac:dyDescent="0.25">
      <c r="A62" s="43" t="s">
        <v>206</v>
      </c>
      <c r="B62" s="44">
        <v>24</v>
      </c>
    </row>
    <row r="63" spans="1:2" x14ac:dyDescent="0.25">
      <c r="A63" s="43" t="s">
        <v>118</v>
      </c>
      <c r="B63" s="44">
        <v>28</v>
      </c>
    </row>
    <row r="64" spans="1:2" x14ac:dyDescent="0.25">
      <c r="A64" s="43" t="s">
        <v>138</v>
      </c>
      <c r="B64" s="44">
        <v>7</v>
      </c>
    </row>
    <row r="65" spans="1:2" x14ac:dyDescent="0.25">
      <c r="A65" s="43" t="s">
        <v>183</v>
      </c>
      <c r="B65" s="44">
        <v>6</v>
      </c>
    </row>
    <row r="66" spans="1:2" x14ac:dyDescent="0.25">
      <c r="A66" s="43" t="s">
        <v>179</v>
      </c>
      <c r="B66" s="44">
        <v>3</v>
      </c>
    </row>
    <row r="67" spans="1:2" x14ac:dyDescent="0.25">
      <c r="A67" s="43" t="s">
        <v>147</v>
      </c>
      <c r="B67" s="44">
        <v>5</v>
      </c>
    </row>
    <row r="68" spans="1:2" x14ac:dyDescent="0.25">
      <c r="A68" s="43" t="s">
        <v>211</v>
      </c>
      <c r="B68" s="44">
        <v>48</v>
      </c>
    </row>
    <row r="69" spans="1:2" x14ac:dyDescent="0.25">
      <c r="A69" s="43" t="s">
        <v>175</v>
      </c>
      <c r="B69" s="44">
        <v>6</v>
      </c>
    </row>
    <row r="70" spans="1:2" x14ac:dyDescent="0.25">
      <c r="A70" s="43" t="s">
        <v>140</v>
      </c>
      <c r="B70" s="44">
        <v>245</v>
      </c>
    </row>
    <row r="71" spans="1:2" x14ac:dyDescent="0.25">
      <c r="A71" s="43" t="s">
        <v>212</v>
      </c>
      <c r="B71" s="44">
        <v>6</v>
      </c>
    </row>
    <row r="72" spans="1:2" x14ac:dyDescent="0.25">
      <c r="A72" s="43" t="s">
        <v>189</v>
      </c>
      <c r="B72" s="44">
        <v>30</v>
      </c>
    </row>
    <row r="73" spans="1:2" x14ac:dyDescent="0.25">
      <c r="A73" s="43" t="s">
        <v>119</v>
      </c>
      <c r="B73" s="44">
        <v>27</v>
      </c>
    </row>
    <row r="74" spans="1:2" x14ac:dyDescent="0.25">
      <c r="A74" s="43" t="s">
        <v>148</v>
      </c>
      <c r="B74" s="44">
        <v>5</v>
      </c>
    </row>
    <row r="75" spans="1:2" x14ac:dyDescent="0.25">
      <c r="A75" s="43" t="s">
        <v>142</v>
      </c>
      <c r="B75" s="44">
        <v>153</v>
      </c>
    </row>
    <row r="76" spans="1:2" x14ac:dyDescent="0.25">
      <c r="A76" s="43" t="s">
        <v>208</v>
      </c>
      <c r="B76" s="44">
        <v>6</v>
      </c>
    </row>
    <row r="77" spans="1:2" x14ac:dyDescent="0.25">
      <c r="A77" s="43" t="s">
        <v>146</v>
      </c>
      <c r="B77" s="44">
        <v>10</v>
      </c>
    </row>
    <row r="78" spans="1:2" x14ac:dyDescent="0.25">
      <c r="A78" s="43" t="s">
        <v>143</v>
      </c>
      <c r="B78" s="44">
        <v>30</v>
      </c>
    </row>
    <row r="79" spans="1:2" x14ac:dyDescent="0.25">
      <c r="A79" s="43" t="s">
        <v>130</v>
      </c>
      <c r="B79" s="44">
        <v>28</v>
      </c>
    </row>
    <row r="80" spans="1:2" x14ac:dyDescent="0.25">
      <c r="A80" s="43" t="s">
        <v>137</v>
      </c>
      <c r="B80" s="44">
        <v>7</v>
      </c>
    </row>
    <row r="81" spans="1:2" x14ac:dyDescent="0.25">
      <c r="A81" s="43" t="s">
        <v>159</v>
      </c>
      <c r="B81" s="44">
        <v>10</v>
      </c>
    </row>
    <row r="82" spans="1:2" x14ac:dyDescent="0.25">
      <c r="A82" s="43" t="s">
        <v>145</v>
      </c>
      <c r="B82" s="44">
        <v>15</v>
      </c>
    </row>
    <row r="83" spans="1:2" x14ac:dyDescent="0.25">
      <c r="A83" s="43" t="s">
        <v>186</v>
      </c>
      <c r="B83" s="44">
        <v>15</v>
      </c>
    </row>
    <row r="84" spans="1:2" x14ac:dyDescent="0.25">
      <c r="A84" s="43" t="s">
        <v>128</v>
      </c>
      <c r="B84" s="44">
        <v>3</v>
      </c>
    </row>
    <row r="85" spans="1:2" x14ac:dyDescent="0.25">
      <c r="A85" s="43" t="s">
        <v>169</v>
      </c>
      <c r="B85" s="44">
        <v>3</v>
      </c>
    </row>
    <row r="86" spans="1:2" x14ac:dyDescent="0.25">
      <c r="A86" s="43" t="s">
        <v>162</v>
      </c>
      <c r="B86" s="44">
        <v>6</v>
      </c>
    </row>
    <row r="87" spans="1:2" x14ac:dyDescent="0.25">
      <c r="A87" s="43" t="s">
        <v>197</v>
      </c>
      <c r="B87" s="44">
        <v>6</v>
      </c>
    </row>
    <row r="88" spans="1:2" x14ac:dyDescent="0.25">
      <c r="A88" s="43" t="s">
        <v>110</v>
      </c>
      <c r="B88" s="44">
        <v>5</v>
      </c>
    </row>
    <row r="89" spans="1:2" x14ac:dyDescent="0.25">
      <c r="A89" s="43" t="s">
        <v>191</v>
      </c>
      <c r="B89" s="44">
        <v>33</v>
      </c>
    </row>
    <row r="90" spans="1:2" x14ac:dyDescent="0.25">
      <c r="A90" s="43" t="s">
        <v>112</v>
      </c>
      <c r="B90" s="44">
        <v>143</v>
      </c>
    </row>
    <row r="91" spans="1:2" x14ac:dyDescent="0.25">
      <c r="A91" s="43" t="s">
        <v>196</v>
      </c>
      <c r="B91" s="44">
        <v>6</v>
      </c>
    </row>
    <row r="92" spans="1:2" x14ac:dyDescent="0.25">
      <c r="A92" s="43" t="s">
        <v>199</v>
      </c>
      <c r="B92" s="44">
        <v>6</v>
      </c>
    </row>
    <row r="93" spans="1:2" x14ac:dyDescent="0.25">
      <c r="A93" s="43" t="s">
        <v>151</v>
      </c>
      <c r="B93" s="44">
        <v>35</v>
      </c>
    </row>
    <row r="94" spans="1:2" x14ac:dyDescent="0.25">
      <c r="A94" s="43" t="s">
        <v>116</v>
      </c>
      <c r="B94" s="44">
        <v>396</v>
      </c>
    </row>
    <row r="95" spans="1:2" x14ac:dyDescent="0.25">
      <c r="A95" s="43" t="s">
        <v>136</v>
      </c>
      <c r="B95" s="44">
        <v>14</v>
      </c>
    </row>
    <row r="96" spans="1:2" x14ac:dyDescent="0.25">
      <c r="A96" s="43" t="s">
        <v>213</v>
      </c>
      <c r="B96" s="44">
        <v>8879</v>
      </c>
    </row>
    <row r="97" spans="1:2" x14ac:dyDescent="0.25">
      <c r="A97" s="43" t="s">
        <v>174</v>
      </c>
      <c r="B97" s="44">
        <v>6</v>
      </c>
    </row>
    <row r="98" spans="1:2" x14ac:dyDescent="0.25">
      <c r="A98" s="43" t="s">
        <v>166</v>
      </c>
      <c r="B98" s="44">
        <v>3</v>
      </c>
    </row>
    <row r="99" spans="1:2" x14ac:dyDescent="0.25">
      <c r="A99" s="43" t="s">
        <v>177</v>
      </c>
      <c r="B99" s="44">
        <v>3</v>
      </c>
    </row>
    <row r="100" spans="1:2" x14ac:dyDescent="0.25">
      <c r="A100" s="43" t="s">
        <v>135</v>
      </c>
      <c r="B100" s="44">
        <v>42</v>
      </c>
    </row>
    <row r="101" spans="1:2" x14ac:dyDescent="0.25">
      <c r="A101" s="43" t="s">
        <v>167</v>
      </c>
      <c r="B101" s="44">
        <v>3</v>
      </c>
    </row>
    <row r="102" spans="1:2" x14ac:dyDescent="0.25">
      <c r="A102" s="43" t="s">
        <v>126</v>
      </c>
      <c r="B102" s="44">
        <v>12</v>
      </c>
    </row>
    <row r="103" spans="1:2" x14ac:dyDescent="0.25">
      <c r="A103" s="43" t="s">
        <v>132</v>
      </c>
      <c r="B103" s="44">
        <v>14</v>
      </c>
    </row>
    <row r="104" spans="1:2" x14ac:dyDescent="0.25">
      <c r="A104" s="43" t="s">
        <v>131</v>
      </c>
      <c r="B104" s="44">
        <v>14</v>
      </c>
    </row>
    <row r="105" spans="1:2" x14ac:dyDescent="0.25">
      <c r="A105" s="43" t="s">
        <v>124</v>
      </c>
      <c r="B105" s="44">
        <v>29</v>
      </c>
    </row>
    <row r="106" spans="1:2" x14ac:dyDescent="0.25">
      <c r="A106" s="43" t="s">
        <v>193</v>
      </c>
      <c r="B106" s="44">
        <v>12</v>
      </c>
    </row>
    <row r="107" spans="1:2" x14ac:dyDescent="0.25">
      <c r="A107" s="43" t="s">
        <v>109</v>
      </c>
      <c r="B107" s="44">
        <v>102</v>
      </c>
    </row>
    <row r="108" spans="1:2" x14ac:dyDescent="0.25">
      <c r="A108" s="43" t="s">
        <v>107</v>
      </c>
      <c r="B108" s="44">
        <v>9</v>
      </c>
    </row>
    <row r="109" spans="1:2" x14ac:dyDescent="0.25">
      <c r="A109" s="43" t="s">
        <v>168</v>
      </c>
      <c r="B109" s="44">
        <v>3</v>
      </c>
    </row>
    <row r="110" spans="1:2" x14ac:dyDescent="0.25">
      <c r="A110" s="43" t="s">
        <v>182</v>
      </c>
      <c r="B110" s="44">
        <v>21</v>
      </c>
    </row>
    <row r="111" spans="1:2" ht="13.8" thickBot="1" x14ac:dyDescent="0.3">
      <c r="A111" s="47" t="s">
        <v>215</v>
      </c>
      <c r="B111" s="47">
        <v>12564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ASSOLUTI.IVA</vt:lpstr>
      <vt:lpstr>LOGICA 1</vt:lpstr>
      <vt:lpstr>LOGICA 2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ASSOLUTI.IVA!Print_Area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Lenovo</cp:lastModifiedBy>
  <cp:revision>1</cp:revision>
  <cp:lastPrinted>2021-07-07T07:22:11Z</cp:lastPrinted>
  <dcterms:created xsi:type="dcterms:W3CDTF">2005-04-12T12:35:30Z</dcterms:created>
  <dcterms:modified xsi:type="dcterms:W3CDTF">2023-04-27T22:14:22Z</dcterms:modified>
  <cp:category>Excel;Corsi Excel</cp:category>
</cp:coreProperties>
</file>