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nu Binia\"/>
    </mc:Choice>
  </mc:AlternateContent>
  <xr:revisionPtr revIDLastSave="0" documentId="13_ncr:1_{E76F887D-063F-4BFA-8ECE-4B1FAB715FF2}" xr6:coauthVersionLast="47" xr6:coauthVersionMax="47" xr10:uidLastSave="{00000000-0000-0000-0000-000000000000}"/>
  <bookViews>
    <workbookView xWindow="-19320" yWindow="-120" windowWidth="19440" windowHeight="104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<sst xmlns="http://schemas.openxmlformats.org/spreadsheetml/2006/main" count="57" uniqueCount="42">
  <si>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</si>
  <si>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</si>
  <si>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</si>
  <si>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</si>
  <si>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</si>
  <si>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</si>
  <si>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</si>
  <si>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</si>
  <si>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</si>
  <si>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</si>
  <si>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</si>
  <si>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</si>
  <si>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</si>
  <si>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</si>
  <si>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</si>
  <si>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</si>
  <si>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</si>
  <si>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</si>
  <si>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</si>
  <si>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</si>
  <si>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</si>
  <si>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</si>
  <si>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</si>
  <si>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</si>
  <si>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</si>
  <si>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</si>
  <si>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</si>
  <si>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Scotch</t>
  </si>
  <si>
    <t>045 Negro</t>
  </si>
  <si>
    <t>final</t>
  </si>
  <si>
    <t>9134116</t>
  </si>
  <si>
    <t>puerta</t>
  </si>
  <si>
    <t>tapas cajon</t>
  </si>
  <si>
    <t>lat cajon</t>
  </si>
  <si>
    <t>zocalo</t>
  </si>
  <si>
    <t>base 1</t>
  </si>
  <si>
    <t>lat 1</t>
  </si>
  <si>
    <t>base cajon</t>
  </si>
  <si>
    <t>base 2</t>
  </si>
  <si>
    <t>lat 2</t>
  </si>
  <si>
    <t>lat cajones</t>
  </si>
  <si>
    <t>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</si>
</sst>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0" zoomScale="130" zoomScaleNormal="130" workbookViewId="0">
      <selection activeCell="D32" sqref="D32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140.88999999999999</v>
      </c>
      <c r="F3" s="48">
        <v>9119872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 t="s">
        <v>27</v>
      </c>
      <c r="B4" s="47"/>
      <c r="C4" s="47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83.424999999999997</v>
      </c>
      <c r="F4" s="49">
        <v>9134116</v>
      </c>
      <c r="G4" s="49"/>
      <c r="H4" s="49"/>
      <c r="I4" s="49"/>
      <c r="J4" s="49"/>
      <c r="K4" s="49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38.791200000000003</v>
      </c>
      <c r="R15" s="19" t="s">
        <v>24</v>
      </c>
      <c r="S15" s="20" t="s">
        <v>25</v>
      </c>
    </row>
    <row r="16" spans="1:20" ht="15.75" x14ac:dyDescent="0.25">
      <c r="A16" s="21">
        <v>9119872</v>
      </c>
      <c r="B16" s="22">
        <v>1</v>
      </c>
      <c r="C16" s="23">
        <v>382</v>
      </c>
      <c r="D16" s="24">
        <v>604</v>
      </c>
      <c r="E16" s="25" t="s">
        <v>29</v>
      </c>
      <c r="F16" s="26"/>
      <c r="G16" s="27">
        <v>1</v>
      </c>
      <c r="H16" s="28"/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6" s="33">
        <f t="shared" ref="O16:O79" si="0">(IF(G16&gt;0,C16,0)+IF(H16&gt;0,C16,0)+IF(I16&gt;0,D16,0)+IF(J16&gt;0,D16,0))*B16/1000</f>
        <v>1.59</v>
      </c>
      <c r="Q16">
        <v>1</v>
      </c>
      <c r="R16" s="34">
        <f>((SUMIF(G16:G1016,D3,Hoja3!A1:A1001)+SUMIF(H16:H1016,D3,Hoja3!B1:B1001)+SUMIF(I16:I1016,D3,Hoja3!C1:C1001)+SUMIF(J16:J1016,D3,Hoja3!D1:D1001))/1000)*1.05</f>
        <v>23.093700000000002</v>
      </c>
      <c r="S16" s="35" t="str">
        <f t="shared" ref="S16:S23" si="1">A3</f>
        <v>045 Negro</v>
      </c>
    </row>
    <row r="17" spans="1:19" ht="15.75" x14ac:dyDescent="0.25">
      <c r="A17" s="43" t="s">
        <v>30</v>
      </c>
      <c r="B17" s="22">
        <v>1</v>
      </c>
      <c r="C17" s="23">
        <v>1400</v>
      </c>
      <c r="D17" s="24">
        <v>382</v>
      </c>
      <c r="E17" s="25" t="s">
        <v>29</v>
      </c>
      <c r="F17" s="25"/>
      <c r="G17" s="36">
        <v>2</v>
      </c>
      <c r="H17" s="36">
        <v>2</v>
      </c>
      <c r="I17" s="36">
        <v>2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3.1819999999999999</v>
      </c>
      <c r="Q17">
        <v>2</v>
      </c>
      <c r="R17" s="34">
        <f>((SUMIF(G16:G1016,D4,Hoja3!A1:A1001)+SUMIF(H16:H1016,D4,Hoja3!B1:B1001)+SUMIF(I16:I1016,D4,Hoja3!C1:C1001)+SUMIF(J16:J1016,D4,Hoja3!D1:D1001))/1000)*1.05</f>
        <v>15.6975</v>
      </c>
      <c r="S17" s="35" t="str">
        <f t="shared" si="1"/>
        <v>045 Scotch</v>
      </c>
    </row>
    <row r="18" spans="1:19" ht="15.75" x14ac:dyDescent="0.25">
      <c r="A18" s="43">
        <v>9119872</v>
      </c>
      <c r="B18" s="22">
        <v>2</v>
      </c>
      <c r="C18" s="23">
        <v>600</v>
      </c>
      <c r="D18" s="24">
        <v>362</v>
      </c>
      <c r="E18" s="25" t="s">
        <v>35</v>
      </c>
      <c r="F18" s="25"/>
      <c r="G18" s="36">
        <v>1</v>
      </c>
      <c r="H18" s="36">
        <v>1</v>
      </c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3.1240000000000001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9119872</v>
      </c>
      <c r="B19" s="22">
        <v>2</v>
      </c>
      <c r="C19" s="23">
        <v>446</v>
      </c>
      <c r="D19" s="24">
        <v>362</v>
      </c>
      <c r="E19" s="25" t="s">
        <v>36</v>
      </c>
      <c r="F19" s="25"/>
      <c r="G19" s="37">
        <v>1</v>
      </c>
      <c r="H19" s="37">
        <v>1</v>
      </c>
      <c r="I19" s="37"/>
      <c r="J19" s="37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1.784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9119872</v>
      </c>
      <c r="B20" s="22">
        <v>4</v>
      </c>
      <c r="C20" s="23">
        <v>700</v>
      </c>
      <c r="D20" s="24">
        <v>362</v>
      </c>
      <c r="E20" s="25" t="s">
        <v>37</v>
      </c>
      <c r="F20" s="25"/>
      <c r="G20" s="37">
        <v>1</v>
      </c>
      <c r="H20" s="37">
        <v>1</v>
      </c>
      <c r="I20" s="37">
        <v>1</v>
      </c>
      <c r="J20" s="37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>(IF(G20&gt;0,C20,0)+IF(H20&gt;0,C20,0)+IF(I20&gt;0,D20,0)+IF(J20&gt;0,D20,0))*B20/1000</f>
        <v>7.048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9119872</v>
      </c>
      <c r="B21" s="22">
        <v>4</v>
      </c>
      <c r="C21" s="23">
        <v>205</v>
      </c>
      <c r="D21" s="24">
        <v>362</v>
      </c>
      <c r="E21" s="25" t="s">
        <v>33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>(IF(G21&gt;0,C21,0)+IF(H21&gt;0,C21,0)+IF(I21&gt;0,D21,0)+IF(J21&gt;0,D21,0))*B21/1000</f>
        <v>1.64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30</v>
      </c>
      <c r="B22" s="22">
        <v>2</v>
      </c>
      <c r="C22" s="23">
        <v>700</v>
      </c>
      <c r="D22" s="24">
        <v>382</v>
      </c>
      <c r="E22" s="25" t="s">
        <v>38</v>
      </c>
      <c r="F22" s="25"/>
      <c r="G22" s="37">
        <v>2</v>
      </c>
      <c r="H22" s="37">
        <v>2</v>
      </c>
      <c r="I22" s="37">
        <v>2</v>
      </c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3.5640000000000001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30</v>
      </c>
      <c r="B23" s="22">
        <v>4</v>
      </c>
      <c r="C23" s="23">
        <v>223</v>
      </c>
      <c r="D23" s="24">
        <v>382</v>
      </c>
      <c r="E23" s="25" t="s">
        <v>39</v>
      </c>
      <c r="F23" s="25"/>
      <c r="G23" s="37">
        <v>2</v>
      </c>
      <c r="H23" s="37">
        <v>2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1.784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30</v>
      </c>
      <c r="B24" s="22">
        <v>4</v>
      </c>
      <c r="C24" s="23">
        <v>637</v>
      </c>
      <c r="D24" s="24">
        <v>170</v>
      </c>
      <c r="E24" s="25" t="s">
        <v>40</v>
      </c>
      <c r="F24" s="25"/>
      <c r="G24" s="37">
        <v>2</v>
      </c>
      <c r="H24" s="37"/>
      <c r="I24" s="37">
        <v>2</v>
      </c>
      <c r="J24" s="37">
        <v>2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24" s="33">
        <f t="shared" si="0"/>
        <v>3.9079999999999999</v>
      </c>
      <c r="R24" s="38">
        <f>SUM(R16:R23)</f>
        <v>38.791200000000003</v>
      </c>
      <c r="S24" s="39" t="s">
        <v>26</v>
      </c>
    </row>
    <row r="25" spans="1:19" ht="14.25" x14ac:dyDescent="0.2">
      <c r="A25" s="43" t="s">
        <v>30</v>
      </c>
      <c r="B25" s="22">
        <v>4</v>
      </c>
      <c r="C25" s="23">
        <v>314</v>
      </c>
      <c r="D25" s="24">
        <v>170</v>
      </c>
      <c r="E25" s="25" t="s">
        <v>40</v>
      </c>
      <c r="F25" s="25"/>
      <c r="G25" s="37">
        <v>2</v>
      </c>
      <c r="H25" s="37">
        <v>2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2.512</v>
      </c>
    </row>
    <row r="26" spans="1:19" ht="14.25" x14ac:dyDescent="0.2">
      <c r="A26" s="43">
        <v>9119872</v>
      </c>
      <c r="B26" s="22">
        <v>2</v>
      </c>
      <c r="C26" s="23">
        <v>2000</v>
      </c>
      <c r="D26" s="24">
        <v>70</v>
      </c>
      <c r="E26" s="25" t="s">
        <v>34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>
        <v>9119872</v>
      </c>
      <c r="B27" s="22">
        <v>4</v>
      </c>
      <c r="C27" s="23">
        <v>290</v>
      </c>
      <c r="D27" s="24">
        <v>70</v>
      </c>
      <c r="E27" s="25" t="s">
        <v>34</v>
      </c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>
        <v>9119872</v>
      </c>
      <c r="B28" s="22">
        <v>1</v>
      </c>
      <c r="C28" s="23">
        <v>478</v>
      </c>
      <c r="D28" s="24">
        <v>596</v>
      </c>
      <c r="E28" s="25" t="s">
        <v>31</v>
      </c>
      <c r="F28" s="25"/>
      <c r="G28" s="37">
        <v>1</v>
      </c>
      <c r="H28" s="37">
        <v>1</v>
      </c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8" s="33">
        <f t="shared" si="0"/>
        <v>2.1480000000000001</v>
      </c>
    </row>
    <row r="29" spans="1:19" x14ac:dyDescent="0.2">
      <c r="A29" s="21">
        <v>9119872</v>
      </c>
      <c r="B29" s="22">
        <v>2</v>
      </c>
      <c r="C29" s="23">
        <v>237</v>
      </c>
      <c r="D29" s="24">
        <v>696</v>
      </c>
      <c r="E29" s="25" t="s">
        <v>32</v>
      </c>
      <c r="F29" s="25"/>
      <c r="G29" s="37">
        <v>1</v>
      </c>
      <c r="H29" s="37">
        <v>1</v>
      </c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9" s="33">
        <f t="shared" si="0"/>
        <v>3.7320000000000002</v>
      </c>
    </row>
    <row r="30" spans="1:19" x14ac:dyDescent="0.2">
      <c r="A30" s="21">
        <v>9119872</v>
      </c>
      <c r="B30" s="22">
        <v>1</v>
      </c>
      <c r="C30" s="23">
        <v>464</v>
      </c>
      <c r="D30" s="24">
        <v>362</v>
      </c>
      <c r="E30" s="25" t="s">
        <v>41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0.92800000000000005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>(IF(G34&gt;0,C34,0)+IF(H34&gt;0,C34,0)+IF(I34&gt;0,D34,0)+IF(J34&gt;0,D34,0))*B34/1000</f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>(IF(G35&gt;0,C35,0)+IF(H35&gt;0,C35,0)+IF(I35&gt;0,D35,0)+IF(J35&gt;0,D35,0))*B35/1000</f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382</v>
      </c>
      <c r="B1">
        <f>Hoja1!B16*Hoja1!C16</f>
        <v>382</v>
      </c>
      <c r="C1">
        <f>Hoja1!B16*Hoja1!D16</f>
        <v>604</v>
      </c>
      <c r="D1">
        <f>Hoja1!B16*Hoja1!D16</f>
        <v>604</v>
      </c>
    </row>
    <row r="2" spans="1:4" x14ac:dyDescent="0.2">
      <c r="A2">
        <f>Hoja1!B17*Hoja1!C17</f>
        <v>1400</v>
      </c>
      <c r="B2">
        <f>Hoja1!B17*Hoja1!C17</f>
        <v>1400</v>
      </c>
      <c r="C2">
        <f>Hoja1!B17*Hoja1!D17</f>
        <v>382</v>
      </c>
      <c r="D2">
        <f>Hoja1!B17*Hoja1!D17</f>
        <v>382</v>
      </c>
    </row>
    <row r="3" spans="1:4" x14ac:dyDescent="0.2">
      <c r="A3">
        <f>Hoja1!B18*Hoja1!C18</f>
        <v>1200</v>
      </c>
      <c r="B3">
        <f>Hoja1!B18*Hoja1!C18</f>
        <v>1200</v>
      </c>
      <c r="C3">
        <f>Hoja1!B18*Hoja1!D18</f>
        <v>724</v>
      </c>
      <c r="D3">
        <f>Hoja1!B18*Hoja1!D18</f>
        <v>724</v>
      </c>
    </row>
    <row r="4" spans="1:4" x14ac:dyDescent="0.2">
      <c r="A4">
        <f>Hoja1!B19*Hoja1!C19</f>
        <v>892</v>
      </c>
      <c r="B4">
        <f>Hoja1!B19*Hoja1!C19</f>
        <v>892</v>
      </c>
      <c r="C4">
        <f>Hoja1!B19*Hoja1!D19</f>
        <v>724</v>
      </c>
      <c r="D4">
        <f>Hoja1!B19*Hoja1!D19</f>
        <v>724</v>
      </c>
    </row>
    <row r="5" spans="1:4" x14ac:dyDescent="0.2">
      <c r="A5">
        <f>Hoja1!B20*Hoja1!C20</f>
        <v>2800</v>
      </c>
      <c r="B5">
        <f>Hoja1!B20*Hoja1!C20</f>
        <v>2800</v>
      </c>
      <c r="C5">
        <f>Hoja1!B20*Hoja1!D20</f>
        <v>1448</v>
      </c>
      <c r="D5">
        <f>Hoja1!B20*Hoja1!D20</f>
        <v>1448</v>
      </c>
    </row>
    <row r="6" spans="1:4" x14ac:dyDescent="0.2">
      <c r="A6">
        <f>Hoja1!B21*Hoja1!C21</f>
        <v>820</v>
      </c>
      <c r="B6">
        <f>Hoja1!B21*Hoja1!C21</f>
        <v>820</v>
      </c>
      <c r="C6">
        <f>Hoja1!B21*Hoja1!D21</f>
        <v>1448</v>
      </c>
      <c r="D6">
        <f>Hoja1!B21*Hoja1!D21</f>
        <v>1448</v>
      </c>
    </row>
    <row r="7" spans="1:4" x14ac:dyDescent="0.2">
      <c r="A7">
        <f>Hoja1!B22*Hoja1!C22</f>
        <v>1400</v>
      </c>
      <c r="B7">
        <f>Hoja1!B22*Hoja1!C22</f>
        <v>1400</v>
      </c>
      <c r="C7">
        <f>Hoja1!B22*Hoja1!D22</f>
        <v>764</v>
      </c>
      <c r="D7">
        <f>Hoja1!B22*Hoja1!D22</f>
        <v>764</v>
      </c>
    </row>
    <row r="8" spans="1:4" x14ac:dyDescent="0.2">
      <c r="A8">
        <f>Hoja1!B23*Hoja1!C23</f>
        <v>892</v>
      </c>
      <c r="B8">
        <f>Hoja1!B23*Hoja1!C23</f>
        <v>892</v>
      </c>
      <c r="C8">
        <f>Hoja1!B23*Hoja1!D23</f>
        <v>1528</v>
      </c>
      <c r="D8">
        <f>Hoja1!B23*Hoja1!D23</f>
        <v>1528</v>
      </c>
    </row>
    <row r="9" spans="1:4" x14ac:dyDescent="0.2">
      <c r="A9">
        <f>Hoja1!B24*Hoja1!C24</f>
        <v>2548</v>
      </c>
      <c r="B9">
        <f>Hoja1!B24*Hoja1!C24</f>
        <v>2548</v>
      </c>
      <c r="C9">
        <f>Hoja1!B24*Hoja1!D24</f>
        <v>680</v>
      </c>
      <c r="D9">
        <f>Hoja1!B24*Hoja1!D24</f>
        <v>680</v>
      </c>
    </row>
    <row r="10" spans="1:4" x14ac:dyDescent="0.2">
      <c r="A10">
        <f>Hoja1!B25*Hoja1!C25</f>
        <v>1256</v>
      </c>
      <c r="B10">
        <f>Hoja1!B25*Hoja1!C25</f>
        <v>1256</v>
      </c>
      <c r="C10">
        <f>Hoja1!B25*Hoja1!D25</f>
        <v>680</v>
      </c>
      <c r="D10">
        <f>Hoja1!B25*Hoja1!D25</f>
        <v>680</v>
      </c>
    </row>
    <row r="11" spans="1:4" x14ac:dyDescent="0.2">
      <c r="A11">
        <f>Hoja1!B26*Hoja1!C26</f>
        <v>4000</v>
      </c>
      <c r="B11">
        <f>Hoja1!B26*Hoja1!C26</f>
        <v>4000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1160</v>
      </c>
      <c r="B12">
        <f>Hoja1!B27*Hoja1!C27</f>
        <v>1160</v>
      </c>
      <c r="C12">
        <f>Hoja1!B27*Hoja1!D27</f>
        <v>280</v>
      </c>
      <c r="D12">
        <f>Hoja1!B27*Hoja1!D27</f>
        <v>280</v>
      </c>
    </row>
    <row r="13" spans="1:4" x14ac:dyDescent="0.2">
      <c r="A13">
        <f>Hoja1!B28*Hoja1!C28</f>
        <v>478</v>
      </c>
      <c r="B13">
        <f>Hoja1!B28*Hoja1!C28</f>
        <v>478</v>
      </c>
      <c r="C13">
        <f>Hoja1!B28*Hoja1!D28</f>
        <v>596</v>
      </c>
      <c r="D13">
        <f>Hoja1!B28*Hoja1!D28</f>
        <v>596</v>
      </c>
    </row>
    <row r="14" spans="1:4" x14ac:dyDescent="0.2">
      <c r="A14">
        <f>Hoja1!B29*Hoja1!C29</f>
        <v>474</v>
      </c>
      <c r="B14">
        <f>Hoja1!B29*Hoja1!C29</f>
        <v>474</v>
      </c>
      <c r="C14">
        <f>Hoja1!B29*Hoja1!D29</f>
        <v>1392</v>
      </c>
      <c r="D14">
        <f>Hoja1!B29*Hoja1!D29</f>
        <v>1392</v>
      </c>
    </row>
    <row r="15" spans="1:4" x14ac:dyDescent="0.2">
      <c r="A15">
        <f>Hoja1!B30*Hoja1!C30</f>
        <v>464</v>
      </c>
      <c r="B15">
        <f>Hoja1!B30*Hoja1!C30</f>
        <v>464</v>
      </c>
      <c r="C15">
        <f>Hoja1!B30*Hoja1!D30</f>
        <v>362</v>
      </c>
      <c r="D15">
        <f>Hoja1!B30*Hoja1!D30</f>
        <v>362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2024-09-30T13:38:17Z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