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uebles\ange alta gracia\"/>
    </mc:Choice>
  </mc:AlternateContent>
  <xr:revisionPtr revIDLastSave="0" documentId="13_ncr:1_{8CA6F61F-BD50-44CC-85BD-B4DAC738105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16" i="1" s="1"/>
  <c r="L3" i="1"/>
  <c r="D3" i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<sst xmlns="http://schemas.openxmlformats.org/spreadsheetml/2006/main" count="62" uniqueCount="38">
  <si>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</si>
  <si>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</si>
  <si>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</si>
  <si>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</si>
  <si>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</si>
  <si>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</si>
  <si>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</si>
  <si>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</si>
  <si>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</si>
  <si>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</si>
  <si>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</si>
  <si>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</si>
  <si>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</si>
  <si>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</si>
  <si>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</si>
  <si>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</si>
  <si>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</si>
  <si>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</si>
  <si>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</si>
  <si>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</si>
  <si>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</si>
  <si>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</si>
  <si>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</si>
  <si>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</si>
  <si>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</si>
  <si>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</si>
  <si>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</si>
  <si>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</si>
  <si>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</si>
  <si>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puertas</t>
  </si>
  <si>
    <t xml:space="preserve">base </t>
  </si>
  <si>
    <t>lat mue</t>
  </si>
  <si>
    <t>estante mue</t>
  </si>
  <si>
    <t>zocalos</t>
  </si>
  <si>
    <t>lat mue alto</t>
  </si>
  <si>
    <t>base mue alto</t>
  </si>
  <si>
    <t>tapa final</t>
  </si>
  <si>
    <t>puest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</si>
</sst>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A31" sqref="A31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6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449.10399999999998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9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10</v>
      </c>
      <c r="B14" s="53" t="s">
        <v>11</v>
      </c>
      <c r="C14" s="53" t="s">
        <v>12</v>
      </c>
      <c r="D14" s="53" t="s">
        <v>13</v>
      </c>
      <c r="E14" s="53" t="s">
        <v>14</v>
      </c>
      <c r="F14" s="53" t="s">
        <v>15</v>
      </c>
      <c r="G14" s="14" t="s">
        <v>12</v>
      </c>
      <c r="H14" s="14" t="s">
        <v>12</v>
      </c>
      <c r="I14" s="14" t="s">
        <v>13</v>
      </c>
      <c r="J14" s="14" t="s">
        <v>13</v>
      </c>
      <c r="K14" s="15" t="s">
        <v>16</v>
      </c>
      <c r="L14" s="15" t="s">
        <v>16</v>
      </c>
      <c r="M14" s="15" t="s">
        <v>16</v>
      </c>
      <c r="N14" s="15" t="s">
        <v>17</v>
      </c>
      <c r="O14" s="16" t="s">
        <v>18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19</v>
      </c>
      <c r="H15" s="17" t="s">
        <v>20</v>
      </c>
      <c r="I15" s="17" t="s">
        <v>21</v>
      </c>
      <c r="J15" s="17" t="s">
        <v>22</v>
      </c>
      <c r="K15" s="18" t="s">
        <v>23</v>
      </c>
      <c r="L15" s="18" t="s">
        <v>23</v>
      </c>
      <c r="M15" s="18" t="s">
        <v>24</v>
      </c>
      <c r="N15" s="18" t="s">
        <v>13</v>
      </c>
      <c r="O15" s="19">
        <f>SUM(O16:O1016)*1.05</f>
        <v>64.226399999999998</v>
      </c>
      <c r="R15" s="20" t="s">
        <v>25</v>
      </c>
      <c r="S15" s="21" t="s">
        <v>26</v>
      </c>
    </row>
    <row r="16" spans="1:22" ht="15.75" x14ac:dyDescent="0.25">
      <c r="A16" s="22" t="s">
        <v>27</v>
      </c>
      <c r="B16" s="23">
        <v>4</v>
      </c>
      <c r="C16" s="24">
        <v>530</v>
      </c>
      <c r="D16" s="25">
        <v>736</v>
      </c>
      <c r="E16" s="26" t="s">
        <v>30</v>
      </c>
      <c r="F16" s="27"/>
      <c r="G16" s="28"/>
      <c r="H16" s="29"/>
      <c r="I16" s="30">
        <v>1</v>
      </c>
      <c r="J16" s="31">
        <v>1</v>
      </c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35">
        <f t="shared" ref="O16:O79" si="0">(IF(G16&gt;0,C16,0)+IF(H16&gt;0,C16,0)+IF(I16&gt;0,D16,0)+IF(J16&gt;0,D16,0))*B16/1000</f>
        <v>5.8879999999999999</v>
      </c>
      <c r="Q16" s="1">
        <v>1</v>
      </c>
      <c r="R16" s="36">
        <f>((SUMIF(G16:G1016,D3,Hoja3!A1:A1001)+SUMIF(H16:H1016,D3,Hoja3!B1:B1001)+SUMIF(I16:I1016,D3,Hoja3!C1:C1001)+SUMIF(J16:J1016,D3,Hoja3!D1:D1001))/1000)*1.05</f>
        <v>64.226399999999998</v>
      </c>
      <c r="S16" s="37" t="str">
        <f t="shared" ref="S16:S23" si="1">A3</f>
        <v>040 BLANCO</v>
      </c>
      <c r="V16"/>
    </row>
    <row r="17" spans="1:22" ht="15.75" x14ac:dyDescent="0.25">
      <c r="A17" s="22" t="s">
        <v>27</v>
      </c>
      <c r="B17" s="23">
        <v>2</v>
      </c>
      <c r="C17" s="24">
        <v>530</v>
      </c>
      <c r="D17" s="25">
        <v>615</v>
      </c>
      <c r="E17" s="26" t="s">
        <v>30</v>
      </c>
      <c r="F17" s="26"/>
      <c r="G17" s="38"/>
      <c r="H17" s="38"/>
      <c r="I17" s="38">
        <v>1</v>
      </c>
      <c r="J17" s="38">
        <v>1</v>
      </c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7" s="35">
        <f t="shared" si="0"/>
        <v>2.46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27</v>
      </c>
      <c r="B18" s="23">
        <v>6</v>
      </c>
      <c r="C18" s="24">
        <v>530</v>
      </c>
      <c r="D18" s="25">
        <v>862</v>
      </c>
      <c r="E18" s="26" t="s">
        <v>31</v>
      </c>
      <c r="F18" s="26"/>
      <c r="G18" s="38"/>
      <c r="H18" s="38"/>
      <c r="I18" s="38">
        <v>1</v>
      </c>
      <c r="J18" s="38">
        <v>1</v>
      </c>
      <c r="K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8" s="35">
        <f t="shared" si="0"/>
        <v>10.343999999999999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27</v>
      </c>
      <c r="B19" s="23">
        <v>2</v>
      </c>
      <c r="C19" s="24">
        <v>530</v>
      </c>
      <c r="D19" s="25">
        <v>700</v>
      </c>
      <c r="E19" s="26" t="s">
        <v>32</v>
      </c>
      <c r="F19" s="26"/>
      <c r="G19" s="38"/>
      <c r="H19" s="38"/>
      <c r="I19" s="38">
        <v>1</v>
      </c>
      <c r="J19" s="38">
        <v>1</v>
      </c>
      <c r="K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5">
        <f t="shared" si="0"/>
        <v>2.8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27</v>
      </c>
      <c r="B20" s="23">
        <v>1</v>
      </c>
      <c r="C20" s="24">
        <v>530</v>
      </c>
      <c r="D20" s="25">
        <v>579</v>
      </c>
      <c r="E20" s="26" t="s">
        <v>32</v>
      </c>
      <c r="F20" s="26"/>
      <c r="G20" s="38"/>
      <c r="H20" s="38"/>
      <c r="I20" s="38">
        <v>1</v>
      </c>
      <c r="J20" s="38">
        <v>1</v>
      </c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0" s="35">
        <f t="shared" si="0"/>
        <v>1.1579999999999999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27</v>
      </c>
      <c r="B21" s="23">
        <v>2</v>
      </c>
      <c r="C21" s="24">
        <v>2087</v>
      </c>
      <c r="D21" s="25">
        <v>70</v>
      </c>
      <c r="E21" s="26" t="s">
        <v>33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27</v>
      </c>
      <c r="B22" s="23">
        <v>3</v>
      </c>
      <c r="C22" s="24">
        <v>462</v>
      </c>
      <c r="D22" s="25">
        <v>70</v>
      </c>
      <c r="E22" s="26" t="s">
        <v>33</v>
      </c>
      <c r="F22" s="26"/>
      <c r="G22" s="39"/>
      <c r="H22" s="39"/>
      <c r="I22" s="39"/>
      <c r="J22" s="39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27</v>
      </c>
      <c r="B23" s="23">
        <v>4</v>
      </c>
      <c r="C23" s="24">
        <v>893</v>
      </c>
      <c r="D23" s="25">
        <v>364</v>
      </c>
      <c r="E23" s="26" t="s">
        <v>29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5">
        <f t="shared" si="0"/>
        <v>10.055999999999999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27</v>
      </c>
      <c r="B24" s="23">
        <v>2</v>
      </c>
      <c r="C24" s="24">
        <v>893</v>
      </c>
      <c r="D24" s="25">
        <v>304</v>
      </c>
      <c r="E24" s="26" t="s">
        <v>29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5">
        <f t="shared" si="0"/>
        <v>4.7880000000000003</v>
      </c>
      <c r="R24" s="40">
        <f>SUM(R16:R23)</f>
        <v>64.226399999999998</v>
      </c>
      <c r="S24" s="41" t="s">
        <v>28</v>
      </c>
      <c r="V24"/>
    </row>
    <row r="25" spans="1:22" x14ac:dyDescent="0.2">
      <c r="A25" s="22" t="s">
        <v>27</v>
      </c>
      <c r="B25" s="23">
        <v>3</v>
      </c>
      <c r="C25" s="24">
        <v>1406</v>
      </c>
      <c r="D25" s="25">
        <v>530</v>
      </c>
      <c r="E25" s="26" t="s">
        <v>34</v>
      </c>
      <c r="F25" s="26"/>
      <c r="G25" s="39">
        <v>1</v>
      </c>
      <c r="H25" s="39">
        <v>1</v>
      </c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8.4359999999999999</v>
      </c>
      <c r="V25"/>
    </row>
    <row r="26" spans="1:22" x14ac:dyDescent="0.2">
      <c r="A26" s="22" t="s">
        <v>27</v>
      </c>
      <c r="B26" s="23">
        <v>2</v>
      </c>
      <c r="C26" s="24">
        <v>1472</v>
      </c>
      <c r="D26" s="25">
        <v>530</v>
      </c>
      <c r="E26" s="26" t="s">
        <v>35</v>
      </c>
      <c r="F26" s="26"/>
      <c r="G26" s="39">
        <v>1</v>
      </c>
      <c r="H26" s="39">
        <v>1</v>
      </c>
      <c r="I26" s="39"/>
      <c r="J26" s="39"/>
      <c r="K2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5.8879999999999999</v>
      </c>
    </row>
    <row r="27" spans="1:22" x14ac:dyDescent="0.2">
      <c r="A27" s="22" t="s">
        <v>27</v>
      </c>
      <c r="B27" s="23">
        <v>1</v>
      </c>
      <c r="C27" s="24">
        <v>2087</v>
      </c>
      <c r="D27" s="25">
        <v>553</v>
      </c>
      <c r="E27" s="26" t="s">
        <v>36</v>
      </c>
      <c r="F27" s="26"/>
      <c r="G27" s="39">
        <v>1</v>
      </c>
      <c r="H27" s="39">
        <v>1</v>
      </c>
      <c r="I27" s="39">
        <v>1</v>
      </c>
      <c r="J27" s="39">
        <v>1</v>
      </c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5">
        <f t="shared" si="0"/>
        <v>5.28</v>
      </c>
    </row>
    <row r="28" spans="1:22" x14ac:dyDescent="0.2">
      <c r="A28" s="22" t="s">
        <v>27</v>
      </c>
      <c r="B28" s="23">
        <v>1</v>
      </c>
      <c r="C28" s="24">
        <v>611</v>
      </c>
      <c r="D28" s="25">
        <v>1424</v>
      </c>
      <c r="E28" s="26" t="s">
        <v>37</v>
      </c>
      <c r="F28" s="26"/>
      <c r="G28" s="39">
        <v>1</v>
      </c>
      <c r="H28" s="39">
        <v>1</v>
      </c>
      <c r="I28" s="39">
        <v>1</v>
      </c>
      <c r="J28" s="39">
        <v>1</v>
      </c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8" s="35">
        <f t="shared" si="0"/>
        <v>4.07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2120</v>
      </c>
      <c r="B1">
        <f>Hoja1!B16*Hoja1!C16</f>
        <v>2120</v>
      </c>
      <c r="C1">
        <f>Hoja1!B16*Hoja1!D16</f>
        <v>2944</v>
      </c>
      <c r="D1">
        <f>Hoja1!B16*Hoja1!D16</f>
        <v>2944</v>
      </c>
    </row>
    <row r="2" spans="1:4" x14ac:dyDescent="0.2">
      <c r="A2">
        <f>Hoja1!B17*Hoja1!C17</f>
        <v>1060</v>
      </c>
      <c r="B2">
        <f>Hoja1!B17*Hoja1!C17</f>
        <v>1060</v>
      </c>
      <c r="C2">
        <f>Hoja1!B17*Hoja1!D17</f>
        <v>1230</v>
      </c>
      <c r="D2">
        <f>Hoja1!B17*Hoja1!D17</f>
        <v>1230</v>
      </c>
    </row>
    <row r="3" spans="1:4" x14ac:dyDescent="0.2">
      <c r="A3">
        <f>Hoja1!B18*Hoja1!C18</f>
        <v>3180</v>
      </c>
      <c r="B3">
        <f>Hoja1!B18*Hoja1!C18</f>
        <v>3180</v>
      </c>
      <c r="C3">
        <f>Hoja1!B18*Hoja1!D18</f>
        <v>5172</v>
      </c>
      <c r="D3">
        <f>Hoja1!B18*Hoja1!D18</f>
        <v>5172</v>
      </c>
    </row>
    <row r="4" spans="1:4" x14ac:dyDescent="0.2">
      <c r="A4">
        <f>Hoja1!B19*Hoja1!C19</f>
        <v>1060</v>
      </c>
      <c r="B4">
        <f>Hoja1!B19*Hoja1!C19</f>
        <v>1060</v>
      </c>
      <c r="C4">
        <f>Hoja1!B19*Hoja1!D19</f>
        <v>1400</v>
      </c>
      <c r="D4">
        <f>Hoja1!B19*Hoja1!D19</f>
        <v>1400</v>
      </c>
    </row>
    <row r="5" spans="1:4" x14ac:dyDescent="0.2">
      <c r="A5">
        <f>Hoja1!B20*Hoja1!C20</f>
        <v>530</v>
      </c>
      <c r="B5">
        <f>Hoja1!B20*Hoja1!C20</f>
        <v>530</v>
      </c>
      <c r="C5">
        <f>Hoja1!B20*Hoja1!D20</f>
        <v>579</v>
      </c>
      <c r="D5">
        <f>Hoja1!B20*Hoja1!D20</f>
        <v>579</v>
      </c>
    </row>
    <row r="6" spans="1:4" x14ac:dyDescent="0.2">
      <c r="A6">
        <f>Hoja1!B21*Hoja1!C21</f>
        <v>4174</v>
      </c>
      <c r="B6">
        <f>Hoja1!B21*Hoja1!C21</f>
        <v>4174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1386</v>
      </c>
      <c r="B7">
        <f>Hoja1!B22*Hoja1!C22</f>
        <v>1386</v>
      </c>
      <c r="C7">
        <f>Hoja1!B22*Hoja1!D22</f>
        <v>210</v>
      </c>
      <c r="D7">
        <f>Hoja1!B22*Hoja1!D22</f>
        <v>210</v>
      </c>
    </row>
    <row r="8" spans="1:4" x14ac:dyDescent="0.2">
      <c r="A8">
        <f>Hoja1!B23*Hoja1!C23</f>
        <v>3572</v>
      </c>
      <c r="B8">
        <f>Hoja1!B23*Hoja1!C23</f>
        <v>3572</v>
      </c>
      <c r="C8">
        <f>Hoja1!B23*Hoja1!D23</f>
        <v>1456</v>
      </c>
      <c r="D8">
        <f>Hoja1!B23*Hoja1!D23</f>
        <v>1456</v>
      </c>
    </row>
    <row r="9" spans="1:4" x14ac:dyDescent="0.2">
      <c r="A9">
        <f>Hoja1!B24*Hoja1!C24</f>
        <v>1786</v>
      </c>
      <c r="B9">
        <f>Hoja1!B24*Hoja1!C24</f>
        <v>1786</v>
      </c>
      <c r="C9">
        <f>Hoja1!B24*Hoja1!D24</f>
        <v>608</v>
      </c>
      <c r="D9">
        <f>Hoja1!B24*Hoja1!D24</f>
        <v>608</v>
      </c>
    </row>
    <row r="10" spans="1:4" x14ac:dyDescent="0.2">
      <c r="A10">
        <f>Hoja1!B25*Hoja1!C25</f>
        <v>4218</v>
      </c>
      <c r="B10">
        <f>Hoja1!B25*Hoja1!C25</f>
        <v>4218</v>
      </c>
      <c r="C10">
        <f>Hoja1!B25*Hoja1!D25</f>
        <v>1590</v>
      </c>
      <c r="D10">
        <f>Hoja1!B25*Hoja1!D25</f>
        <v>1590</v>
      </c>
    </row>
    <row r="11" spans="1:4" x14ac:dyDescent="0.2">
      <c r="A11">
        <f>Hoja1!B26*Hoja1!C26</f>
        <v>2944</v>
      </c>
      <c r="B11">
        <f>Hoja1!B26*Hoja1!C26</f>
        <v>2944</v>
      </c>
      <c r="C11">
        <f>Hoja1!B26*Hoja1!D26</f>
        <v>1060</v>
      </c>
      <c r="D11">
        <f>Hoja1!B26*Hoja1!D26</f>
        <v>1060</v>
      </c>
    </row>
    <row r="12" spans="1:4" x14ac:dyDescent="0.2">
      <c r="A12">
        <f>Hoja1!B27*Hoja1!C27</f>
        <v>2087</v>
      </c>
      <c r="B12">
        <f>Hoja1!B27*Hoja1!C27</f>
        <v>2087</v>
      </c>
      <c r="C12">
        <f>Hoja1!B27*Hoja1!D27</f>
        <v>553</v>
      </c>
      <c r="D12">
        <f>Hoja1!B27*Hoja1!D27</f>
        <v>553</v>
      </c>
    </row>
    <row r="13" spans="1:4" x14ac:dyDescent="0.2">
      <c r="A13">
        <f>Hoja1!B28*Hoja1!C28</f>
        <v>611</v>
      </c>
      <c r="B13">
        <f>Hoja1!B28*Hoja1!C28</f>
        <v>611</v>
      </c>
      <c r="C13">
        <f>Hoja1!B28*Hoja1!D28</f>
        <v>1424</v>
      </c>
      <c r="D13">
        <f>Hoja1!B28*Hoja1!D28</f>
        <v>1424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2023-04-20T14:51:28Z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