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laudio lupis\"/>
    </mc:Choice>
  </mc:AlternateContent>
  <xr:revisionPtr revIDLastSave="0" documentId="13_ncr:1_{C5D2387F-B07F-45CC-A372-5A79B0691B9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16" i="1" s="1"/>
  <c r="L3" i="1"/>
  <c r="D3" i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<sst xmlns="http://schemas.openxmlformats.org/spreadsheetml/2006/main" count="56" uniqueCount="41">
  <si>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</si>
  <si>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</si>
  <si>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</si>
  <si>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</si>
  <si>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</si>
  <si>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</si>
  <si>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</si>
  <si>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</si>
  <si>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</si>
  <si>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</si>
  <si>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</si>
  <si>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</si>
  <si>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</si>
  <si>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</si>
  <si>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</si>
  <si>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</si>
  <si>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</si>
  <si>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</si>
  <si>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</si>
  <si>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</si>
  <si>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</si>
  <si>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</si>
  <si>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</si>
  <si>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</si>
  <si>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</si>
  <si>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</si>
  <si>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</si>
  <si>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</si>
  <si>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</si>
  <si>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lat final </t>
  </si>
  <si>
    <t>varillas</t>
  </si>
  <si>
    <t>base final</t>
  </si>
  <si>
    <t>lat rack</t>
  </si>
  <si>
    <t>040 Caju</t>
  </si>
  <si>
    <t>base rack</t>
  </si>
  <si>
    <t>puertas</t>
  </si>
  <si>
    <t>lat medio rack</t>
  </si>
  <si>
    <t>base medio rack</t>
  </si>
  <si>
    <t>estande medio rack</t>
  </si>
  <si>
    <t>base mu1</t>
  </si>
  <si>
    <t>lat mue1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</si>
</sst>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21" fillId="3" borderId="1" xfId="0" applyNumberFormat="1" applyFont="1" applyFill="1" applyBorder="1" applyProtection="1"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30" zoomScaleNormal="130" workbookViewId="0">
      <selection activeCell="A26" sqref="A2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6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203.9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 t="s">
        <v>33</v>
      </c>
      <c r="B4" s="46"/>
      <c r="C4" s="46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68.358000000000004</v>
      </c>
      <c r="F4" s="48">
        <v>9122001</v>
      </c>
      <c r="G4" s="48"/>
      <c r="H4" s="48"/>
      <c r="I4" s="48"/>
      <c r="J4" s="48"/>
      <c r="K4" s="48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8"/>
      <c r="G5" s="48"/>
      <c r="H5" s="48"/>
      <c r="I5" s="48"/>
      <c r="J5" s="48"/>
      <c r="K5" s="48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8"/>
      <c r="G6" s="48"/>
      <c r="H6" s="48"/>
      <c r="I6" s="48"/>
      <c r="J6" s="48"/>
      <c r="K6" s="48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8"/>
      <c r="G7" s="48"/>
      <c r="H7" s="48"/>
      <c r="I7" s="48"/>
      <c r="J7" s="48"/>
      <c r="K7" s="48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8"/>
      <c r="G8" s="48"/>
      <c r="H8" s="48"/>
      <c r="I8" s="48"/>
      <c r="J8" s="48"/>
      <c r="K8" s="48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8"/>
      <c r="G9" s="48"/>
      <c r="H9" s="48"/>
      <c r="I9" s="48"/>
      <c r="J9" s="48"/>
      <c r="K9" s="48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8"/>
      <c r="G10" s="48"/>
      <c r="H10" s="48"/>
      <c r="I10" s="48"/>
      <c r="J10" s="48"/>
      <c r="K10" s="48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9" t="s">
        <v>7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20" ht="27.75" x14ac:dyDescent="0.2">
      <c r="A12" s="43" t="s">
        <v>8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2"/>
      <c r="N13" s="11"/>
    </row>
    <row r="14" spans="1:20" ht="15" x14ac:dyDescent="0.25">
      <c r="A14" s="51" t="s">
        <v>10</v>
      </c>
      <c r="B14" s="51" t="s">
        <v>11</v>
      </c>
      <c r="C14" s="51" t="s">
        <v>12</v>
      </c>
      <c r="D14" s="51" t="s">
        <v>13</v>
      </c>
      <c r="E14" s="51" t="s">
        <v>14</v>
      </c>
      <c r="F14" s="51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51"/>
      <c r="B15" s="51"/>
      <c r="C15" s="51"/>
      <c r="D15" s="51"/>
      <c r="E15" s="51"/>
      <c r="F15" s="51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47.121899999999997</v>
      </c>
      <c r="R15" s="19" t="s">
        <v>25</v>
      </c>
      <c r="S15" s="20" t="s">
        <v>26</v>
      </c>
    </row>
    <row r="16" spans="1:20" ht="15.75" x14ac:dyDescent="0.25">
      <c r="A16" s="21" t="s">
        <v>27</v>
      </c>
      <c r="B16" s="22">
        <v>1</v>
      </c>
      <c r="C16" s="23">
        <v>1180</v>
      </c>
      <c r="D16" s="24">
        <v>2415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6" s="33">
        <f t="shared" ref="O16:O79" si="0">(IF(G16&gt;0,C16,0)+IF(H16&gt;0,C16,0)+IF(I16&gt;0,D16,0)+IF(J16&gt;0,D16,0))*B16/1000</f>
        <v>7.19</v>
      </c>
      <c r="Q16">
        <v>1</v>
      </c>
      <c r="R16" s="34">
        <f>((SUMIF(G16:G1016,D3,Hoja3!A1:A1001)+SUMIF(H16:H1016,D3,Hoja3!B1:B1001)+SUMIF(I16:I1016,D3,Hoja3!C1:C1001)+SUMIF(J16:J1016,D3,Hoja3!D1:D1001))/1000)*1.05</f>
        <v>31.3992</v>
      </c>
      <c r="S16" s="35" t="str">
        <f t="shared" ref="S16:S23" si="1">A3</f>
        <v>040 BLANCO</v>
      </c>
    </row>
    <row r="17" spans="1:19" ht="15.75" x14ac:dyDescent="0.25">
      <c r="A17" s="21" t="s">
        <v>27</v>
      </c>
      <c r="B17" s="22">
        <v>1</v>
      </c>
      <c r="C17" s="23">
        <v>1198</v>
      </c>
      <c r="D17" s="24">
        <v>2557</v>
      </c>
      <c r="E17" s="25" t="s">
        <v>29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7" s="33">
        <f t="shared" si="0"/>
        <v>7.51</v>
      </c>
      <c r="Q17">
        <v>2</v>
      </c>
      <c r="R17" s="34">
        <f>((SUMIF(G16:G1016,D4,Hoja3!A1:A1001)+SUMIF(H16:H1016,D4,Hoja3!B1:B1001)+SUMIF(I16:I1016,D4,Hoja3!C1:C1001)+SUMIF(J16:J1016,D4,Hoja3!D1:D1001))/1000)*1.05</f>
        <v>15.722700000000001</v>
      </c>
      <c r="S17" s="35" t="str">
        <f t="shared" si="1"/>
        <v>040 Caju</v>
      </c>
    </row>
    <row r="18" spans="1:19" ht="15.75" x14ac:dyDescent="0.25">
      <c r="A18" s="52">
        <v>9122001</v>
      </c>
      <c r="B18" s="22">
        <v>11</v>
      </c>
      <c r="C18" s="23">
        <v>1967</v>
      </c>
      <c r="D18" s="24">
        <v>36</v>
      </c>
      <c r="E18" s="25" t="s">
        <v>30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52">
        <v>9122001</v>
      </c>
      <c r="B19" s="22">
        <v>2</v>
      </c>
      <c r="C19" s="23">
        <v>1198</v>
      </c>
      <c r="D19" s="24">
        <v>323</v>
      </c>
      <c r="E19" s="25" t="s">
        <v>31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52">
        <v>9122001</v>
      </c>
      <c r="B20" s="22">
        <v>4</v>
      </c>
      <c r="C20" s="23">
        <v>200</v>
      </c>
      <c r="D20" s="24">
        <v>300</v>
      </c>
      <c r="E20" s="25" t="s">
        <v>32</v>
      </c>
      <c r="F20" s="25"/>
      <c r="G20" s="36"/>
      <c r="H20" s="36"/>
      <c r="I20" s="36">
        <v>2</v>
      </c>
      <c r="J20" s="36">
        <v>2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Caju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Caju</v>
      </c>
      <c r="O20" s="33">
        <f t="shared" si="0"/>
        <v>2.4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52">
        <v>9122001</v>
      </c>
      <c r="B21" s="22">
        <v>4</v>
      </c>
      <c r="C21" s="23">
        <v>350</v>
      </c>
      <c r="D21" s="24">
        <v>300</v>
      </c>
      <c r="E21" s="25" t="s">
        <v>34</v>
      </c>
      <c r="F21" s="25"/>
      <c r="G21" s="37">
        <v>2</v>
      </c>
      <c r="H21" s="37"/>
      <c r="I21" s="37">
        <v>2</v>
      </c>
      <c r="J21" s="37">
        <v>2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Caju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Caju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Caju</v>
      </c>
      <c r="O21" s="33">
        <f t="shared" si="0"/>
        <v>3.8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52">
        <v>9122001</v>
      </c>
      <c r="B22" s="22">
        <v>2</v>
      </c>
      <c r="C22" s="23">
        <v>350</v>
      </c>
      <c r="D22" s="24">
        <v>318</v>
      </c>
      <c r="E22" s="25" t="s">
        <v>31</v>
      </c>
      <c r="F22" s="25"/>
      <c r="G22" s="37">
        <v>2</v>
      </c>
      <c r="H22" s="37">
        <v>2</v>
      </c>
      <c r="I22" s="37">
        <v>2</v>
      </c>
      <c r="J22" s="37">
        <v>2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Caju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Caju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Caju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Caju</v>
      </c>
      <c r="O22" s="33">
        <f t="shared" si="0"/>
        <v>2.6720000000000002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52">
        <v>9122001</v>
      </c>
      <c r="B23" s="22">
        <v>2</v>
      </c>
      <c r="C23" s="23">
        <v>346</v>
      </c>
      <c r="D23" s="24">
        <v>230</v>
      </c>
      <c r="E23" s="25" t="s">
        <v>35</v>
      </c>
      <c r="F23" s="25"/>
      <c r="G23" s="37">
        <v>2</v>
      </c>
      <c r="H23" s="37">
        <v>2</v>
      </c>
      <c r="I23" s="37">
        <v>2</v>
      </c>
      <c r="J23" s="37">
        <v>2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Caju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Caju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Caju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Caju</v>
      </c>
      <c r="O23" s="33">
        <f t="shared" si="0"/>
        <v>2.3039999999999998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52">
        <v>9122001</v>
      </c>
      <c r="B24" s="22">
        <v>2</v>
      </c>
      <c r="C24" s="23">
        <v>336</v>
      </c>
      <c r="D24" s="24">
        <v>300</v>
      </c>
      <c r="E24" s="25" t="s">
        <v>36</v>
      </c>
      <c r="F24" s="25"/>
      <c r="G24" s="37">
        <v>2</v>
      </c>
      <c r="H24" s="37">
        <v>2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Caju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Caju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1.3440000000000001</v>
      </c>
      <c r="R24" s="38">
        <f>SUM(R16:R23)</f>
        <v>47.121900000000004</v>
      </c>
      <c r="S24" s="39" t="s">
        <v>28</v>
      </c>
    </row>
    <row r="25" spans="1:19" ht="14.25" x14ac:dyDescent="0.2">
      <c r="A25" s="52">
        <v>9122001</v>
      </c>
      <c r="B25" s="22">
        <v>2</v>
      </c>
      <c r="C25" s="23">
        <v>498</v>
      </c>
      <c r="D25" s="24">
        <v>300</v>
      </c>
      <c r="E25" s="25" t="s">
        <v>37</v>
      </c>
      <c r="F25" s="25"/>
      <c r="G25" s="37">
        <v>2</v>
      </c>
      <c r="H25" s="37">
        <v>2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Caju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Caju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1.992</v>
      </c>
    </row>
    <row r="26" spans="1:19" ht="14.25" x14ac:dyDescent="0.2">
      <c r="A26" s="52">
        <v>9122001</v>
      </c>
      <c r="B26" s="22">
        <v>1</v>
      </c>
      <c r="C26" s="23">
        <v>462</v>
      </c>
      <c r="D26" s="24">
        <v>300</v>
      </c>
      <c r="E26" s="25" t="s">
        <v>38</v>
      </c>
      <c r="F26" s="25"/>
      <c r="G26" s="37">
        <v>2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Caju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0.46200000000000002</v>
      </c>
    </row>
    <row r="27" spans="1:19" x14ac:dyDescent="0.2">
      <c r="A27" s="21" t="s">
        <v>27</v>
      </c>
      <c r="B27" s="22">
        <v>4</v>
      </c>
      <c r="C27" s="23">
        <v>715</v>
      </c>
      <c r="D27" s="24">
        <v>398</v>
      </c>
      <c r="E27" s="25" t="s">
        <v>39</v>
      </c>
      <c r="F27" s="25"/>
      <c r="G27" s="37">
        <v>1</v>
      </c>
      <c r="H27" s="37"/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7" s="33">
        <f t="shared" si="0"/>
        <v>6.0439999999999996</v>
      </c>
    </row>
    <row r="28" spans="1:19" x14ac:dyDescent="0.2">
      <c r="A28" s="21" t="s">
        <v>27</v>
      </c>
      <c r="B28" s="22">
        <v>4</v>
      </c>
      <c r="C28" s="23">
        <v>380</v>
      </c>
      <c r="D28" s="24">
        <v>398</v>
      </c>
      <c r="E28" s="25" t="s">
        <v>40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3.04</v>
      </c>
    </row>
    <row r="29" spans="1:19" x14ac:dyDescent="0.2">
      <c r="A29" s="21" t="s">
        <v>27</v>
      </c>
      <c r="B29" s="22">
        <v>4</v>
      </c>
      <c r="C29" s="23">
        <v>412</v>
      </c>
      <c r="D29" s="24">
        <v>353</v>
      </c>
      <c r="E29" s="25" t="s">
        <v>35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9" s="33">
        <f t="shared" si="0"/>
        <v>6.12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1180</v>
      </c>
      <c r="B1">
        <f>Hoja1!B16*Hoja1!C16</f>
        <v>1180</v>
      </c>
      <c r="C1">
        <f>Hoja1!B16*Hoja1!D16</f>
        <v>2415</v>
      </c>
      <c r="D1">
        <f>Hoja1!B16*Hoja1!D16</f>
        <v>2415</v>
      </c>
    </row>
    <row r="2" spans="1:4" x14ac:dyDescent="0.2">
      <c r="A2">
        <f>Hoja1!B17*Hoja1!C17</f>
        <v>1198</v>
      </c>
      <c r="B2">
        <f>Hoja1!B17*Hoja1!C17</f>
        <v>1198</v>
      </c>
      <c r="C2">
        <f>Hoja1!B17*Hoja1!D17</f>
        <v>2557</v>
      </c>
      <c r="D2">
        <f>Hoja1!B17*Hoja1!D17</f>
        <v>2557</v>
      </c>
    </row>
    <row r="3" spans="1:4" x14ac:dyDescent="0.2">
      <c r="A3">
        <f>Hoja1!B18*Hoja1!C18</f>
        <v>21637</v>
      </c>
      <c r="B3">
        <f>Hoja1!B18*Hoja1!C18</f>
        <v>21637</v>
      </c>
      <c r="C3">
        <f>Hoja1!B18*Hoja1!D18</f>
        <v>396</v>
      </c>
      <c r="D3">
        <f>Hoja1!B18*Hoja1!D18</f>
        <v>396</v>
      </c>
    </row>
    <row r="4" spans="1:4" x14ac:dyDescent="0.2">
      <c r="A4">
        <f>Hoja1!B19*Hoja1!C19</f>
        <v>2396</v>
      </c>
      <c r="B4">
        <f>Hoja1!B19*Hoja1!C19</f>
        <v>2396</v>
      </c>
      <c r="C4">
        <f>Hoja1!B19*Hoja1!D19</f>
        <v>646</v>
      </c>
      <c r="D4">
        <f>Hoja1!B19*Hoja1!D19</f>
        <v>646</v>
      </c>
    </row>
    <row r="5" spans="1:4" x14ac:dyDescent="0.2">
      <c r="A5">
        <f>Hoja1!B20*Hoja1!C20</f>
        <v>800</v>
      </c>
      <c r="B5">
        <f>Hoja1!B20*Hoja1!C20</f>
        <v>800</v>
      </c>
      <c r="C5">
        <f>Hoja1!B20*Hoja1!D20</f>
        <v>1200</v>
      </c>
      <c r="D5">
        <f>Hoja1!B20*Hoja1!D20</f>
        <v>1200</v>
      </c>
    </row>
    <row r="6" spans="1:4" x14ac:dyDescent="0.2">
      <c r="A6">
        <f>Hoja1!B21*Hoja1!C21</f>
        <v>1400</v>
      </c>
      <c r="B6">
        <f>Hoja1!B21*Hoja1!C21</f>
        <v>1400</v>
      </c>
      <c r="C6">
        <f>Hoja1!B21*Hoja1!D21</f>
        <v>1200</v>
      </c>
      <c r="D6">
        <f>Hoja1!B21*Hoja1!D21</f>
        <v>1200</v>
      </c>
    </row>
    <row r="7" spans="1:4" x14ac:dyDescent="0.2">
      <c r="A7">
        <f>Hoja1!B22*Hoja1!C22</f>
        <v>700</v>
      </c>
      <c r="B7">
        <f>Hoja1!B22*Hoja1!C22</f>
        <v>700</v>
      </c>
      <c r="C7">
        <f>Hoja1!B22*Hoja1!D22</f>
        <v>636</v>
      </c>
      <c r="D7">
        <f>Hoja1!B22*Hoja1!D22</f>
        <v>636</v>
      </c>
    </row>
    <row r="8" spans="1:4" x14ac:dyDescent="0.2">
      <c r="A8">
        <f>Hoja1!B23*Hoja1!C23</f>
        <v>692</v>
      </c>
      <c r="B8">
        <f>Hoja1!B23*Hoja1!C23</f>
        <v>692</v>
      </c>
      <c r="C8">
        <f>Hoja1!B23*Hoja1!D23</f>
        <v>460</v>
      </c>
      <c r="D8">
        <f>Hoja1!B23*Hoja1!D23</f>
        <v>460</v>
      </c>
    </row>
    <row r="9" spans="1:4" x14ac:dyDescent="0.2">
      <c r="A9">
        <f>Hoja1!B24*Hoja1!C24</f>
        <v>672</v>
      </c>
      <c r="B9">
        <f>Hoja1!B24*Hoja1!C24</f>
        <v>672</v>
      </c>
      <c r="C9">
        <f>Hoja1!B24*Hoja1!D24</f>
        <v>600</v>
      </c>
      <c r="D9">
        <f>Hoja1!B24*Hoja1!D24</f>
        <v>600</v>
      </c>
    </row>
    <row r="10" spans="1:4" x14ac:dyDescent="0.2">
      <c r="A10">
        <f>Hoja1!B25*Hoja1!C25</f>
        <v>996</v>
      </c>
      <c r="B10">
        <f>Hoja1!B25*Hoja1!C25</f>
        <v>996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462</v>
      </c>
      <c r="B11">
        <f>Hoja1!B26*Hoja1!C26</f>
        <v>462</v>
      </c>
      <c r="C11">
        <f>Hoja1!B26*Hoja1!D26</f>
        <v>300</v>
      </c>
      <c r="D11">
        <f>Hoja1!B26*Hoja1!D26</f>
        <v>300</v>
      </c>
    </row>
    <row r="12" spans="1:4" x14ac:dyDescent="0.2">
      <c r="A12">
        <f>Hoja1!B27*Hoja1!C27</f>
        <v>2860</v>
      </c>
      <c r="B12">
        <f>Hoja1!B27*Hoja1!C27</f>
        <v>2860</v>
      </c>
      <c r="C12">
        <f>Hoja1!B27*Hoja1!D27</f>
        <v>1592</v>
      </c>
      <c r="D12">
        <f>Hoja1!B27*Hoja1!D27</f>
        <v>1592</v>
      </c>
    </row>
    <row r="13" spans="1:4" x14ac:dyDescent="0.2">
      <c r="A13">
        <f>Hoja1!B28*Hoja1!C28</f>
        <v>1520</v>
      </c>
      <c r="B13">
        <f>Hoja1!B28*Hoja1!C28</f>
        <v>1520</v>
      </c>
      <c r="C13">
        <f>Hoja1!B28*Hoja1!D28</f>
        <v>1592</v>
      </c>
      <c r="D13">
        <f>Hoja1!B28*Hoja1!D28</f>
        <v>1592</v>
      </c>
    </row>
    <row r="14" spans="1:4" x14ac:dyDescent="0.2">
      <c r="A14">
        <f>Hoja1!B29*Hoja1!C29</f>
        <v>1648</v>
      </c>
      <c r="B14">
        <f>Hoja1!B29*Hoja1!C29</f>
        <v>1648</v>
      </c>
      <c r="C14">
        <f>Hoja1!B29*Hoja1!D29</f>
        <v>1412</v>
      </c>
      <c r="D14">
        <f>Hoja1!B29*Hoja1!D29</f>
        <v>1412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2023-08-30T19:58:01Z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