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juli potrero\"/>
    </mc:Choice>
  </mc:AlternateContent>
  <xr:revisionPtr revIDLastSave="0" documentId="13_ncr:1_{73C66CE6-03D3-4DC4-A18D-40EC55B4374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<sst xmlns="http://schemas.openxmlformats.org/spreadsheetml/2006/main" count="40" uniqueCount="32">
  <si>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</si>
  <si>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</si>
  <si>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</si>
  <si>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</si>
  <si>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</si>
  <si>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</si>
  <si>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</si>
  <si>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</si>
  <si>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</si>
  <si>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</si>
  <si>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</si>
  <si>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</si>
  <si>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</si>
  <si>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</si>
  <si>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</si>
  <si>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</si>
  <si>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</si>
  <si>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</si>
  <si>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</si>
  <si>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</si>
  <si>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</si>
  <si>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</si>
  <si>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</si>
  <si>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</si>
  <si>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</si>
  <si>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</si>
  <si>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</si>
  <si>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tapa final</t>
  </si>
  <si>
    <t>lat muebe</t>
  </si>
  <si>
    <t>puerta</t>
  </si>
  <si>
    <t>bases</t>
  </si>
  <si>
    <t>2mm blanco 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</si>
</sst>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4" zoomScaleNormal="100" workbookViewId="0">
      <selection activeCell="A20" sqref="A20:J30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31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134.02199999999999</v>
      </c>
      <c r="F3" s="49">
        <v>9120243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/>
      <c r="B4" s="48"/>
      <c r="C4" s="48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25.687200000000001</v>
      </c>
      <c r="R15" s="20" t="s">
        <v>24</v>
      </c>
      <c r="S15" s="21" t="s">
        <v>25</v>
      </c>
    </row>
    <row r="16" spans="1:22" ht="15.75" x14ac:dyDescent="0.25">
      <c r="A16" s="22">
        <v>9120243</v>
      </c>
      <c r="B16" s="23">
        <v>1</v>
      </c>
      <c r="C16" s="24">
        <v>2300</v>
      </c>
      <c r="D16" s="25">
        <v>350</v>
      </c>
      <c r="E16" s="26" t="s">
        <v>27</v>
      </c>
      <c r="F16" s="27"/>
      <c r="G16" s="28">
        <v>1</v>
      </c>
      <c r="H16" s="29">
        <v>1</v>
      </c>
      <c r="I16" s="30">
        <v>1</v>
      </c>
      <c r="J16" s="31">
        <v>1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6" s="35">
        <f t="shared" ref="O16:O79" si="0">(IF(G16&gt;0,C16,0)+IF(H16&gt;0,C16,0)+IF(I16&gt;0,D16,0)+IF(J16&gt;0,D16,0))*B16/1000</f>
        <v>5.3</v>
      </c>
      <c r="Q16" s="1">
        <v>1</v>
      </c>
      <c r="R16" s="36">
        <f>((SUMIF(G16:G1016,D3,Hoja3!A1:A1001)+SUMIF(H16:H1016,D3,Hoja3!B1:B1001)+SUMIF(I16:I1016,D3,Hoja3!C1:C1001)+SUMIF(J16:J1016,D3,Hoja3!D1:D1001))/1000)*1.05</f>
        <v>25.687200000000001</v>
      </c>
      <c r="S16" s="37" t="str">
        <f t="shared" ref="S16:S23" si="1">A3</f>
        <v>2mm blanco laca</v>
      </c>
      <c r="V16"/>
    </row>
    <row r="17" spans="1:22" ht="15.75" x14ac:dyDescent="0.25">
      <c r="A17" s="22">
        <v>9120243</v>
      </c>
      <c r="B17" s="23">
        <v>6</v>
      </c>
      <c r="C17" s="24">
        <v>766</v>
      </c>
      <c r="D17" s="25">
        <v>332</v>
      </c>
      <c r="E17" s="26" t="s">
        <v>30</v>
      </c>
      <c r="F17" s="26"/>
      <c r="G17" s="38">
        <v>1</v>
      </c>
      <c r="H17" s="38"/>
      <c r="I17" s="38">
        <v>1</v>
      </c>
      <c r="J17" s="38">
        <v>1</v>
      </c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7" s="35">
        <f t="shared" si="0"/>
        <v>8.58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>
        <v>9120243</v>
      </c>
      <c r="B18" s="23">
        <v>6</v>
      </c>
      <c r="C18" s="24">
        <v>314</v>
      </c>
      <c r="D18" s="25">
        <v>332</v>
      </c>
      <c r="E18" s="26" t="s">
        <v>28</v>
      </c>
      <c r="F18" s="26"/>
      <c r="G18" s="38">
        <v>1</v>
      </c>
      <c r="H18" s="38"/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1.8839999999999999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>
        <v>9120243</v>
      </c>
      <c r="B19" s="23">
        <v>6</v>
      </c>
      <c r="C19" s="24">
        <v>344</v>
      </c>
      <c r="D19" s="25">
        <v>381</v>
      </c>
      <c r="E19" s="26" t="s">
        <v>29</v>
      </c>
      <c r="F19" s="26"/>
      <c r="G19" s="38">
        <v>1</v>
      </c>
      <c r="H19" s="38">
        <v>1</v>
      </c>
      <c r="I19" s="38">
        <v>1</v>
      </c>
      <c r="J19" s="38">
        <v>1</v>
      </c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9" s="35">
        <f t="shared" si="0"/>
        <v>8.6999999999999993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/>
      <c r="B20" s="23"/>
      <c r="C20" s="24"/>
      <c r="D20" s="25"/>
      <c r="E20" s="26"/>
      <c r="F20" s="26"/>
      <c r="G20" s="38"/>
      <c r="H20" s="38"/>
      <c r="I20" s="38"/>
      <c r="J20" s="38"/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0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/>
      <c r="B21" s="23"/>
      <c r="C21" s="24"/>
      <c r="D21" s="25"/>
      <c r="E21" s="26"/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/>
      <c r="B22" s="23"/>
      <c r="C22" s="24"/>
      <c r="D22" s="25"/>
      <c r="E22" s="26"/>
      <c r="F22" s="26"/>
      <c r="G22" s="38"/>
      <c r="H22" s="38"/>
      <c r="I22" s="38"/>
      <c r="J22" s="38"/>
      <c r="K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0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/>
      <c r="B23" s="23"/>
      <c r="C23" s="24"/>
      <c r="D23" s="25"/>
      <c r="E23" s="26"/>
      <c r="F23" s="26"/>
      <c r="G23" s="39"/>
      <c r="H23" s="39"/>
      <c r="I23" s="39"/>
      <c r="J23" s="39"/>
      <c r="K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0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/>
      <c r="B24" s="23"/>
      <c r="C24" s="24"/>
      <c r="D24" s="25"/>
      <c r="E24" s="26"/>
      <c r="F24" s="26"/>
      <c r="G24" s="39"/>
      <c r="H24" s="39"/>
      <c r="I24" s="39"/>
      <c r="J24" s="39"/>
      <c r="K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</v>
      </c>
      <c r="R24" s="40">
        <f>SUM(R16:R23)</f>
        <v>25.687200000000001</v>
      </c>
      <c r="S24" s="41" t="s">
        <v>26</v>
      </c>
      <c r="V24"/>
    </row>
    <row r="25" spans="1:22" x14ac:dyDescent="0.2">
      <c r="A25" s="22"/>
      <c r="B25" s="23"/>
      <c r="C25" s="24"/>
      <c r="D25" s="25"/>
      <c r="E25" s="26"/>
      <c r="F25" s="26"/>
      <c r="G25" s="38"/>
      <c r="H25" s="38"/>
      <c r="I25" s="38"/>
      <c r="J25" s="38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/>
      <c r="B26" s="23"/>
      <c r="C26" s="24"/>
      <c r="D26" s="25"/>
      <c r="E26" s="26"/>
      <c r="F26" s="26"/>
      <c r="G26" s="38"/>
      <c r="H26" s="38"/>
      <c r="I26" s="38"/>
      <c r="J26" s="38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/>
      <c r="B27" s="23"/>
      <c r="C27" s="24"/>
      <c r="D27" s="25"/>
      <c r="E27" s="26"/>
      <c r="F27" s="26"/>
      <c r="G27" s="38"/>
      <c r="H27" s="38"/>
      <c r="I27" s="38"/>
      <c r="J27" s="38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/>
      <c r="B28" s="23"/>
      <c r="C28" s="24"/>
      <c r="D28" s="25"/>
      <c r="E28" s="26"/>
      <c r="F28" s="26"/>
      <c r="G28" s="38"/>
      <c r="H28" s="38"/>
      <c r="I28" s="38"/>
      <c r="J28" s="38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/>
      <c r="B29" s="23"/>
      <c r="C29" s="24"/>
      <c r="D29" s="25"/>
      <c r="E29" s="26"/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/>
      <c r="B30" s="23"/>
      <c r="C30" s="24"/>
      <c r="D30" s="25"/>
      <c r="E30" s="26"/>
      <c r="F30" s="26"/>
      <c r="G30" s="38"/>
      <c r="H30" s="38"/>
      <c r="I30" s="38"/>
      <c r="J30" s="38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8"/>
      <c r="H31" s="38"/>
      <c r="I31" s="38"/>
      <c r="J31" s="38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8"/>
      <c r="H32" s="38"/>
      <c r="I32" s="38"/>
      <c r="J32" s="38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ht="15" x14ac:dyDescent="0.25">
      <c r="A33" s="22"/>
      <c r="B33" s="23"/>
      <c r="C33" s="24"/>
      <c r="D33" s="25"/>
      <c r="E33" s="26"/>
      <c r="F33" s="27"/>
      <c r="G33" s="28"/>
      <c r="H33" s="30"/>
      <c r="I33" s="30"/>
      <c r="J33" s="31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8"/>
      <c r="H34" s="38"/>
      <c r="I34" s="38"/>
      <c r="J34" s="38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8"/>
      <c r="H35" s="38"/>
      <c r="I35" s="38"/>
      <c r="J35" s="38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8"/>
      <c r="H36" s="38"/>
      <c r="I36" s="38"/>
      <c r="J36" s="38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8"/>
      <c r="H37" s="38"/>
      <c r="I37" s="38"/>
      <c r="J37" s="38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57:I1016 I25:I32 I34:I37">
    <cfRule type="expression" dxfId="55" priority="66">
      <formula>AND(C17:C1017&gt;=70,D17:D1017&gt;=150)</formula>
    </cfRule>
  </conditionalFormatting>
  <conditionalFormatting sqref="J17:J20 J57:J1016 J25:J32 J34:J37">
    <cfRule type="expression" dxfId="54" priority="67">
      <formula>AND(C17:C1017&gt;=70,D17:D1017&gt;=150)</formula>
    </cfRule>
  </conditionalFormatting>
  <conditionalFormatting sqref="G17:G20 G57:G1016 G25:G32 G34:G37">
    <cfRule type="expression" dxfId="53" priority="68">
      <formula>AND(C17:C1017&gt;=150,D17:D1017&gt;=70)</formula>
    </cfRule>
  </conditionalFormatting>
  <conditionalFormatting sqref="H17:H20 H57:H1016 H25:H32 H34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2300</v>
      </c>
      <c r="B1">
        <f>Hoja1!B16*Hoja1!C16</f>
        <v>2300</v>
      </c>
      <c r="C1">
        <f>Hoja1!B16*Hoja1!D16</f>
        <v>350</v>
      </c>
      <c r="D1">
        <f>Hoja1!B16*Hoja1!D16</f>
        <v>350</v>
      </c>
    </row>
    <row r="2" spans="1:4" x14ac:dyDescent="0.2">
      <c r="A2">
        <f>Hoja1!B17*Hoja1!C17</f>
        <v>4596</v>
      </c>
      <c r="B2">
        <f>Hoja1!B17*Hoja1!C17</f>
        <v>4596</v>
      </c>
      <c r="C2">
        <f>Hoja1!B17*Hoja1!D17</f>
        <v>1992</v>
      </c>
      <c r="D2">
        <f>Hoja1!B17*Hoja1!D17</f>
        <v>1992</v>
      </c>
    </row>
    <row r="3" spans="1:4" x14ac:dyDescent="0.2">
      <c r="A3">
        <f>Hoja1!B18*Hoja1!C18</f>
        <v>1884</v>
      </c>
      <c r="B3">
        <f>Hoja1!B18*Hoja1!C18</f>
        <v>1884</v>
      </c>
      <c r="C3">
        <f>Hoja1!B18*Hoja1!D18</f>
        <v>1992</v>
      </c>
      <c r="D3">
        <f>Hoja1!B18*Hoja1!D18</f>
        <v>1992</v>
      </c>
    </row>
    <row r="4" spans="1:4" x14ac:dyDescent="0.2">
      <c r="A4">
        <f>Hoja1!B19*Hoja1!C19</f>
        <v>2064</v>
      </c>
      <c r="B4">
        <f>Hoja1!B19*Hoja1!C19</f>
        <v>2064</v>
      </c>
      <c r="C4">
        <f>Hoja1!B19*Hoja1!D19</f>
        <v>2286</v>
      </c>
      <c r="D4">
        <f>Hoja1!B19*Hoja1!D19</f>
        <v>2286</v>
      </c>
    </row>
    <row r="5" spans="1:4" x14ac:dyDescent="0.2">
      <c r="A5">
        <f>Hoja1!B20*Hoja1!C20</f>
        <v>0</v>
      </c>
      <c r="B5">
        <f>Hoja1!B20*Hoja1!C20</f>
        <v>0</v>
      </c>
      <c r="C5">
        <f>Hoja1!B20*Hoja1!D20</f>
        <v>0</v>
      </c>
      <c r="D5">
        <f>Hoja1!B20*Hoja1!D20</f>
        <v>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2022-10-18T18:00:53Z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