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ula amiga de barbi\"/>
    </mc:Choice>
  </mc:AlternateContent>
  <xr:revisionPtr revIDLastSave="0" documentId="13_ncr:1_{A9C6A5D7-CED4-4EA1-A2C4-1158D4B28730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<sst xmlns="http://schemas.openxmlformats.org/spreadsheetml/2006/main" count="50" uniqueCount="37">
  <si>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</si>
  <si>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</si>
  <si>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</si>
  <si>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</si>
  <si>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</si>
  <si>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</si>
  <si>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</si>
  <si>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</si>
  <si>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</si>
  <si>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</si>
  <si>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</si>
  <si>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</si>
  <si>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</si>
  <si>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</si>
  <si>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</si>
  <si>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</si>
  <si>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</si>
  <si>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</si>
  <si>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</si>
  <si>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</si>
  <si>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</si>
  <si>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</si>
  <si>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</si>
  <si>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</si>
  <si>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</si>
  <si>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</si>
  <si>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</si>
  <si>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fondo</t>
  </si>
  <si>
    <t>zocalo</t>
  </si>
  <si>
    <t>blanco 045</t>
  </si>
  <si>
    <t>base final</t>
  </si>
  <si>
    <t>soporte</t>
  </si>
  <si>
    <t>lat escri final</t>
  </si>
  <si>
    <t>base cajon</t>
  </si>
  <si>
    <t>lat cajon</t>
  </si>
  <si>
    <t>tapas cajon</t>
  </si>
  <si>
    <t xml:space="preserve">lat cajon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</si>
</sst>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13" zoomScale="130" zoomScaleNormal="130" workbookViewId="0">
      <selection activeCell="H37" sqref="H3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29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257.08699999999999</v>
      </c>
      <c r="F3" s="45">
        <v>9117152</v>
      </c>
      <c r="G3" s="45"/>
      <c r="H3" s="45"/>
      <c r="I3" s="45"/>
      <c r="J3" s="45"/>
      <c r="K3" s="45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29.645700000000001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40">
        <v>2</v>
      </c>
      <c r="C16" s="23">
        <v>1420</v>
      </c>
      <c r="D16" s="24">
        <v>567</v>
      </c>
      <c r="E16" s="25" t="s">
        <v>30</v>
      </c>
      <c r="F16" s="25"/>
      <c r="G16" s="34"/>
      <c r="H16" s="34"/>
      <c r="I16" s="34"/>
      <c r="J16" s="34"/>
      <c r="K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0">
        <f t="shared" ref="O16:O79" si="0">(IF(G16&gt;0,C16,0)+IF(H16&gt;0,C16,0)+IF(I16&gt;0,D16,0)+IF(J16&gt;0,D16,0))*B16/1000</f>
        <v>0</v>
      </c>
      <c r="Q16">
        <v>1</v>
      </c>
      <c r="R16" s="31">
        <f>((SUMIF(G16:G1016,D3,Hoja3!A1:A1001)+SUMIF(H16:H1016,D3,Hoja3!B1:B1001)+SUMIF(I16:I1016,D3,Hoja3!C1:C1001)+SUMIF(J16:J1016,D3,Hoja3!D1:D1001))/1000)*1.05</f>
        <v>29.645700000000001</v>
      </c>
      <c r="S16" s="32" t="str">
        <f>A3</f>
        <v>blanco 045</v>
      </c>
    </row>
    <row r="17" spans="1:19" ht="15.75" x14ac:dyDescent="0.25">
      <c r="A17" s="21">
        <v>9117152</v>
      </c>
      <c r="B17" s="41">
        <v>2</v>
      </c>
      <c r="C17" s="23">
        <v>1565</v>
      </c>
      <c r="D17" s="24">
        <v>567</v>
      </c>
      <c r="E17" s="25" t="s">
        <v>30</v>
      </c>
      <c r="F17" s="25"/>
      <c r="G17" s="34"/>
      <c r="H17" s="34"/>
      <c r="I17" s="34"/>
      <c r="J17" s="34"/>
      <c r="K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0">
        <f t="shared" si="0"/>
        <v>0</v>
      </c>
      <c r="Q17">
        <v>2</v>
      </c>
      <c r="R17" s="31">
        <f>((SUMIF(G16:G1016,D4,Hoja3!A1:A1001)+SUMIF(H16:H1016,D4,Hoja3!B1:B1001)+SUMIF(I16:I1016,D4,Hoja3!C1:C1001)+SUMIF(J16:J1016,D4,Hoja3!D1:D1001))/1000)*1.05</f>
        <v>0</v>
      </c>
      <c r="S17" s="32">
        <f>A4</f>
        <v>0</v>
      </c>
    </row>
    <row r="18" spans="1:19" ht="15.75" x14ac:dyDescent="0.25">
      <c r="A18" s="21">
        <v>9117152</v>
      </c>
      <c r="B18" s="40">
        <v>1</v>
      </c>
      <c r="C18" s="23">
        <v>2096</v>
      </c>
      <c r="D18" s="24">
        <v>120</v>
      </c>
      <c r="E18" s="25" t="s">
        <v>31</v>
      </c>
      <c r="F18" s="25"/>
      <c r="G18" s="34">
        <v>1</v>
      </c>
      <c r="H18" s="34">
        <v>1</v>
      </c>
      <c r="I18" s="34"/>
      <c r="J18" s="34"/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0">
        <f t="shared" si="0"/>
        <v>4.1920000000000002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9117152</v>
      </c>
      <c r="B19" s="41">
        <v>2</v>
      </c>
      <c r="C19" s="23">
        <v>714</v>
      </c>
      <c r="D19" s="24">
        <v>547</v>
      </c>
      <c r="E19" s="25" t="s">
        <v>32</v>
      </c>
      <c r="F19" s="25"/>
      <c r="G19" s="34"/>
      <c r="H19" s="34"/>
      <c r="I19" s="34"/>
      <c r="J19" s="34"/>
      <c r="K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0">
        <f t="shared" si="0"/>
        <v>0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9117152</v>
      </c>
      <c r="B20" s="40">
        <v>1</v>
      </c>
      <c r="C20" s="23">
        <v>1328</v>
      </c>
      <c r="D20" s="24">
        <v>150</v>
      </c>
      <c r="E20" s="25" t="s">
        <v>31</v>
      </c>
      <c r="F20" s="25"/>
      <c r="G20" s="34">
        <v>1</v>
      </c>
      <c r="H20" s="34">
        <v>1</v>
      </c>
      <c r="I20" s="34">
        <v>1</v>
      </c>
      <c r="J20" s="34"/>
      <c r="K20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0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0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0">
        <f t="shared" si="0"/>
        <v>2.806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9117152</v>
      </c>
      <c r="B21" s="40">
        <v>1</v>
      </c>
      <c r="C21" s="23">
        <v>800</v>
      </c>
      <c r="D21" s="24">
        <v>822</v>
      </c>
      <c r="E21" s="25" t="s">
        <v>27</v>
      </c>
      <c r="F21" s="25"/>
      <c r="G21" s="34">
        <v>1</v>
      </c>
      <c r="H21" s="34">
        <v>1</v>
      </c>
      <c r="I21" s="34"/>
      <c r="J21" s="34"/>
      <c r="K21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1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1.6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9117152</v>
      </c>
      <c r="B22" s="41">
        <v>1</v>
      </c>
      <c r="C22" s="23">
        <v>800</v>
      </c>
      <c r="D22" s="24">
        <v>1420</v>
      </c>
      <c r="E22" s="25" t="s">
        <v>27</v>
      </c>
      <c r="F22" s="25"/>
      <c r="G22" s="34">
        <v>1</v>
      </c>
      <c r="H22" s="34">
        <v>1</v>
      </c>
      <c r="I22" s="34"/>
      <c r="J22" s="34"/>
      <c r="K22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2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1.6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9117152</v>
      </c>
      <c r="B23" s="41">
        <v>2</v>
      </c>
      <c r="C23" s="23">
        <v>400</v>
      </c>
      <c r="D23" s="24">
        <v>547</v>
      </c>
      <c r="E23" s="25" t="s">
        <v>33</v>
      </c>
      <c r="F23" s="25"/>
      <c r="G23" s="34">
        <v>1</v>
      </c>
      <c r="H23" s="34">
        <v>1</v>
      </c>
      <c r="I23" s="34">
        <v>1</v>
      </c>
      <c r="J23" s="34">
        <v>1</v>
      </c>
      <c r="K23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3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3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3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3" s="30">
        <f t="shared" si="0"/>
        <v>3.7879999999999998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9117152</v>
      </c>
      <c r="B24" s="41">
        <v>2</v>
      </c>
      <c r="C24" s="23">
        <v>608</v>
      </c>
      <c r="D24" s="24">
        <v>547</v>
      </c>
      <c r="E24" s="25" t="s">
        <v>34</v>
      </c>
      <c r="F24" s="25"/>
      <c r="G24" s="34">
        <v>1</v>
      </c>
      <c r="H24" s="34"/>
      <c r="I24" s="34"/>
      <c r="J24" s="34"/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0">
        <f t="shared" si="0"/>
        <v>1.216</v>
      </c>
      <c r="R24" s="35">
        <f>SUM(R16:R23)</f>
        <v>29.645700000000001</v>
      </c>
      <c r="S24" s="36" t="s">
        <v>26</v>
      </c>
    </row>
    <row r="25" spans="1:19" ht="15" x14ac:dyDescent="0.25">
      <c r="A25" s="21">
        <v>9117152</v>
      </c>
      <c r="B25" s="41">
        <v>3</v>
      </c>
      <c r="C25" s="23">
        <v>396</v>
      </c>
      <c r="D25" s="24">
        <v>211</v>
      </c>
      <c r="E25" s="25" t="s">
        <v>35</v>
      </c>
      <c r="F25" s="25"/>
      <c r="G25" s="34">
        <v>1</v>
      </c>
      <c r="H25" s="34">
        <v>1</v>
      </c>
      <c r="I25" s="34">
        <v>1</v>
      </c>
      <c r="J25" s="34">
        <v>1</v>
      </c>
      <c r="K25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5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5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5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5" s="30">
        <f t="shared" si="0"/>
        <v>3.6419999999999999</v>
      </c>
    </row>
    <row r="26" spans="1:19" ht="15" x14ac:dyDescent="0.25">
      <c r="A26" s="21">
        <v>9117152</v>
      </c>
      <c r="B26" s="40">
        <v>6</v>
      </c>
      <c r="C26" s="23">
        <v>337</v>
      </c>
      <c r="D26" s="24">
        <v>150</v>
      </c>
      <c r="E26" s="25" t="s">
        <v>36</v>
      </c>
      <c r="F26" s="25"/>
      <c r="G26" s="34">
        <v>1</v>
      </c>
      <c r="H26" s="34"/>
      <c r="I26" s="34">
        <v>1</v>
      </c>
      <c r="J26" s="34">
        <v>1</v>
      </c>
      <c r="K2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6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6" s="30">
        <f t="shared" si="0"/>
        <v>3.8220000000000001</v>
      </c>
    </row>
    <row r="27" spans="1:19" ht="15" x14ac:dyDescent="0.25">
      <c r="A27" s="21">
        <v>9117152</v>
      </c>
      <c r="B27" s="41">
        <v>6</v>
      </c>
      <c r="C27" s="23">
        <v>464</v>
      </c>
      <c r="D27" s="24">
        <v>150</v>
      </c>
      <c r="E27" s="25" t="s">
        <v>34</v>
      </c>
      <c r="F27" s="25"/>
      <c r="G27" s="34">
        <v>1</v>
      </c>
      <c r="H27" s="34">
        <v>1</v>
      </c>
      <c r="I27" s="34"/>
      <c r="J27" s="34"/>
      <c r="K2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7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0">
        <f t="shared" si="0"/>
        <v>5.5679999999999996</v>
      </c>
    </row>
    <row r="28" spans="1:19" ht="15" x14ac:dyDescent="0.25">
      <c r="A28" s="21">
        <v>9117152</v>
      </c>
      <c r="B28" s="42">
        <v>2</v>
      </c>
      <c r="C28" s="23">
        <v>400</v>
      </c>
      <c r="D28" s="24">
        <v>70</v>
      </c>
      <c r="E28" s="25" t="s">
        <v>28</v>
      </c>
      <c r="F28" s="25"/>
      <c r="G28" s="34"/>
      <c r="H28" s="34"/>
      <c r="I28" s="34"/>
      <c r="J28" s="34"/>
      <c r="K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0</v>
      </c>
    </row>
    <row r="29" spans="1:19" ht="15" x14ac:dyDescent="0.25">
      <c r="A29" s="21">
        <v>9117152</v>
      </c>
      <c r="B29" s="41">
        <v>2</v>
      </c>
      <c r="C29" s="23">
        <v>479</v>
      </c>
      <c r="D29" s="24">
        <v>70</v>
      </c>
      <c r="E29" s="25" t="s">
        <v>28</v>
      </c>
      <c r="F29" s="25"/>
      <c r="G29" s="34"/>
      <c r="H29" s="34"/>
      <c r="I29" s="34"/>
      <c r="J29" s="34"/>
      <c r="K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2840</v>
      </c>
      <c r="B1">
        <f>Hoja1!B16*Hoja1!C16</f>
        <v>2840</v>
      </c>
      <c r="C1">
        <f>Hoja1!B16*Hoja1!D16</f>
        <v>1134</v>
      </c>
      <c r="D1">
        <f>Hoja1!B16*Hoja1!D16</f>
        <v>1134</v>
      </c>
    </row>
    <row r="2" spans="1:4" x14ac:dyDescent="0.2">
      <c r="A2">
        <f>Hoja1!B17*Hoja1!C17</f>
        <v>3130</v>
      </c>
      <c r="B2">
        <f>Hoja1!B17*Hoja1!C17</f>
        <v>3130</v>
      </c>
      <c r="C2">
        <f>Hoja1!B17*Hoja1!D17</f>
        <v>1134</v>
      </c>
      <c r="D2">
        <f>Hoja1!B17*Hoja1!D17</f>
        <v>1134</v>
      </c>
    </row>
    <row r="3" spans="1:4" x14ac:dyDescent="0.2">
      <c r="A3">
        <f>Hoja1!B18*Hoja1!C18</f>
        <v>2096</v>
      </c>
      <c r="B3">
        <f>Hoja1!B18*Hoja1!C18</f>
        <v>2096</v>
      </c>
      <c r="C3">
        <f>Hoja1!B18*Hoja1!D18</f>
        <v>120</v>
      </c>
      <c r="D3">
        <f>Hoja1!B18*Hoja1!D18</f>
        <v>120</v>
      </c>
    </row>
    <row r="4" spans="1:4" x14ac:dyDescent="0.2">
      <c r="A4">
        <f>Hoja1!B19*Hoja1!C19</f>
        <v>1428</v>
      </c>
      <c r="B4">
        <f>Hoja1!B19*Hoja1!C19</f>
        <v>1428</v>
      </c>
      <c r="C4">
        <f>Hoja1!B19*Hoja1!D19</f>
        <v>1094</v>
      </c>
      <c r="D4">
        <f>Hoja1!B19*Hoja1!D19</f>
        <v>1094</v>
      </c>
    </row>
    <row r="5" spans="1:4" x14ac:dyDescent="0.2">
      <c r="A5">
        <f>Hoja1!B20*Hoja1!C20</f>
        <v>1328</v>
      </c>
      <c r="B5">
        <f>Hoja1!B20*Hoja1!C20</f>
        <v>1328</v>
      </c>
      <c r="C5">
        <f>Hoja1!B20*Hoja1!D20</f>
        <v>150</v>
      </c>
      <c r="D5">
        <f>Hoja1!B20*Hoja1!D20</f>
        <v>150</v>
      </c>
    </row>
    <row r="6" spans="1:4" x14ac:dyDescent="0.2">
      <c r="A6">
        <f>Hoja1!B21*Hoja1!C21</f>
        <v>800</v>
      </c>
      <c r="B6">
        <f>Hoja1!B21*Hoja1!C21</f>
        <v>800</v>
      </c>
      <c r="C6">
        <f>Hoja1!B21*Hoja1!D21</f>
        <v>822</v>
      </c>
      <c r="D6">
        <f>Hoja1!B21*Hoja1!D21</f>
        <v>822</v>
      </c>
    </row>
    <row r="7" spans="1:4" x14ac:dyDescent="0.2">
      <c r="A7">
        <f>Hoja1!B22*Hoja1!C22</f>
        <v>800</v>
      </c>
      <c r="B7">
        <f>Hoja1!B22*Hoja1!C22</f>
        <v>800</v>
      </c>
      <c r="C7">
        <f>Hoja1!B22*Hoja1!D22</f>
        <v>1420</v>
      </c>
      <c r="D7">
        <f>Hoja1!B22*Hoja1!D22</f>
        <v>1420</v>
      </c>
    </row>
    <row r="8" spans="1:4" x14ac:dyDescent="0.2">
      <c r="A8">
        <f>Hoja1!B23*Hoja1!C23</f>
        <v>800</v>
      </c>
      <c r="B8">
        <f>Hoja1!B23*Hoja1!C23</f>
        <v>800</v>
      </c>
      <c r="C8">
        <f>Hoja1!B23*Hoja1!D23</f>
        <v>1094</v>
      </c>
      <c r="D8">
        <f>Hoja1!B23*Hoja1!D23</f>
        <v>1094</v>
      </c>
    </row>
    <row r="9" spans="1:4" x14ac:dyDescent="0.2">
      <c r="A9">
        <f>Hoja1!B24*Hoja1!C24</f>
        <v>1216</v>
      </c>
      <c r="B9">
        <f>Hoja1!B24*Hoja1!C24</f>
        <v>1216</v>
      </c>
      <c r="C9">
        <f>Hoja1!B24*Hoja1!D24</f>
        <v>1094</v>
      </c>
      <c r="D9">
        <f>Hoja1!B24*Hoja1!D24</f>
        <v>1094</v>
      </c>
    </row>
    <row r="10" spans="1:4" x14ac:dyDescent="0.2">
      <c r="A10">
        <f>Hoja1!B25*Hoja1!C25</f>
        <v>1188</v>
      </c>
      <c r="B10">
        <f>Hoja1!B25*Hoja1!C25</f>
        <v>1188</v>
      </c>
      <c r="C10">
        <f>Hoja1!B25*Hoja1!D25</f>
        <v>633</v>
      </c>
      <c r="D10">
        <f>Hoja1!B25*Hoja1!D25</f>
        <v>633</v>
      </c>
    </row>
    <row r="11" spans="1:4" x14ac:dyDescent="0.2">
      <c r="A11">
        <f>Hoja1!B26*Hoja1!C26</f>
        <v>2022</v>
      </c>
      <c r="B11">
        <f>Hoja1!B26*Hoja1!C26</f>
        <v>2022</v>
      </c>
      <c r="C11">
        <f>Hoja1!B26*Hoja1!D26</f>
        <v>900</v>
      </c>
      <c r="D11">
        <f>Hoja1!B26*Hoja1!D26</f>
        <v>900</v>
      </c>
    </row>
    <row r="12" spans="1:4" x14ac:dyDescent="0.2">
      <c r="A12">
        <f>Hoja1!B27*Hoja1!C27</f>
        <v>2784</v>
      </c>
      <c r="B12">
        <f>Hoja1!B27*Hoja1!C27</f>
        <v>2784</v>
      </c>
      <c r="C12">
        <f>Hoja1!B27*Hoja1!D27</f>
        <v>900</v>
      </c>
      <c r="D12">
        <f>Hoja1!B27*Hoja1!D27</f>
        <v>900</v>
      </c>
    </row>
    <row r="13" spans="1:4" x14ac:dyDescent="0.2">
      <c r="A13">
        <f>Hoja1!B28*Hoja1!C28</f>
        <v>800</v>
      </c>
      <c r="B13">
        <f>Hoja1!B28*Hoja1!C28</f>
        <v>800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958</v>
      </c>
      <c r="B14">
        <f>Hoja1!B29*Hoja1!C29</f>
        <v>958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2024-07-18T02:47:45Z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