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paula amiga de barbi\"/>
    </mc:Choice>
  </mc:AlternateContent>
  <xr:revisionPtr revIDLastSave="0" documentId="13_ncr:1_{C6321CBC-8452-4A2D-8EDE-CFC79B04628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<sst xmlns="http://schemas.openxmlformats.org/spreadsheetml/2006/main" count="45" uniqueCount="37">
  <si>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</si>
  <si>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</si>
  <si>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</si>
  <si>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</si>
  <si>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</si>
  <si>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</si>
  <si>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</si>
  <si>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</si>
  <si>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</si>
  <si>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</si>
  <si>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</si>
  <si>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</si>
  <si>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</si>
  <si>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</si>
  <si>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</si>
  <si>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</si>
  <si>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</si>
  <si>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</si>
  <si>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</si>
  <si>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</si>
  <si>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</si>
  <si>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</si>
  <si>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</si>
  <si>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</si>
  <si>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</si>
  <si>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</si>
  <si>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</si>
  <si>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</si>
  <si>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negro 045</t>
  </si>
  <si>
    <t xml:space="preserve">fondo </t>
  </si>
  <si>
    <t>base escobero</t>
  </si>
  <si>
    <t>lat escobero</t>
  </si>
  <si>
    <t xml:space="preserve">base final </t>
  </si>
  <si>
    <t>base rack</t>
  </si>
  <si>
    <t>lat rack</t>
  </si>
  <si>
    <t>tapa</t>
  </si>
  <si>
    <t>tiras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</si>
</sst>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6" zoomScale="130" zoomScaleNormal="130" workbookViewId="0">
      <selection activeCell="E7" sqref="E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28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437.62</v>
      </c>
      <c r="F3" s="47">
        <v>9121999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50" t="s">
        <v>9</v>
      </c>
      <c r="B14" s="50" t="s">
        <v>10</v>
      </c>
      <c r="C14" s="50" t="s">
        <v>11</v>
      </c>
      <c r="D14" s="50" t="s">
        <v>12</v>
      </c>
      <c r="E14" s="50" t="s">
        <v>13</v>
      </c>
      <c r="F14" s="50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0"/>
      <c r="B15" s="50"/>
      <c r="C15" s="50"/>
      <c r="D15" s="50"/>
      <c r="E15" s="50"/>
      <c r="F15" s="50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106.12560000000001</v>
      </c>
      <c r="R15" s="19" t="s">
        <v>24</v>
      </c>
      <c r="S15" s="20" t="s">
        <v>25</v>
      </c>
    </row>
    <row r="16" spans="1:20" ht="15.75" x14ac:dyDescent="0.25">
      <c r="A16" s="21">
        <v>9133302</v>
      </c>
      <c r="B16" s="40">
        <v>2</v>
      </c>
      <c r="C16" s="23">
        <v>750</v>
      </c>
      <c r="D16" s="24">
        <v>2590</v>
      </c>
      <c r="E16" s="25" t="s">
        <v>29</v>
      </c>
      <c r="F16" s="25"/>
      <c r="G16" s="34"/>
      <c r="H16" s="34"/>
      <c r="I16" s="34">
        <v>1</v>
      </c>
      <c r="J16" s="34">
        <v>1</v>
      </c>
      <c r="K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16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negro 045</v>
      </c>
      <c r="O16" s="30">
        <f t="shared" ref="O16:O79" si="0">(IF(G16&gt;0,C16,0)+IF(H16&gt;0,C16,0)+IF(I16&gt;0,D16,0)+IF(J16&gt;0,D16,0))*B16/1000</f>
        <v>10.36</v>
      </c>
      <c r="Q16">
        <v>1</v>
      </c>
      <c r="R16" s="31">
        <f>((SUMIF(G16:G1016,D3,Hoja3!A1:A1001)+SUMIF(H16:H1016,D3,Hoja3!B1:B1001)+SUMIF(I16:I1016,D3,Hoja3!C1:C1001)+SUMIF(J16:J1016,D3,Hoja3!D1:D1001))/1000)*1.05</f>
        <v>106.12560000000001</v>
      </c>
      <c r="S16" s="32" t="str">
        <f>A3</f>
        <v>negro 045</v>
      </c>
    </row>
    <row r="17" spans="1:19" ht="15.75" x14ac:dyDescent="0.25">
      <c r="A17" s="21">
        <v>9133302</v>
      </c>
      <c r="B17" s="41">
        <v>2</v>
      </c>
      <c r="C17" s="23">
        <v>750</v>
      </c>
      <c r="D17" s="24">
        <v>175</v>
      </c>
      <c r="E17" s="25" t="s">
        <v>30</v>
      </c>
      <c r="F17" s="25"/>
      <c r="G17" s="34">
        <v>1</v>
      </c>
      <c r="H17" s="34"/>
      <c r="I17" s="34">
        <v>1</v>
      </c>
      <c r="J17" s="34">
        <v>1</v>
      </c>
      <c r="K1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17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negro 045</v>
      </c>
      <c r="O17" s="30">
        <f t="shared" si="0"/>
        <v>2.2000000000000002</v>
      </c>
      <c r="Q17">
        <v>2</v>
      </c>
      <c r="R17" s="31">
        <f>((SUMIF(G16:G1016,D4,Hoja3!A1:A1001)+SUMIF(H16:H1016,D4,Hoja3!B1:B1001)+SUMIF(I16:I1016,D4,Hoja3!C1:C1001)+SUMIF(J16:J1016,D4,Hoja3!D1:D1001))/1000)*1.05</f>
        <v>0</v>
      </c>
      <c r="S17" s="32">
        <f>A4</f>
        <v>0</v>
      </c>
    </row>
    <row r="18" spans="1:19" ht="15.75" x14ac:dyDescent="0.25">
      <c r="A18" s="21">
        <v>9133302</v>
      </c>
      <c r="B18" s="40">
        <v>2</v>
      </c>
      <c r="C18" s="23">
        <v>2270</v>
      </c>
      <c r="D18" s="24">
        <v>175</v>
      </c>
      <c r="E18" s="25" t="s">
        <v>31</v>
      </c>
      <c r="F18" s="25"/>
      <c r="G18" s="34">
        <v>1</v>
      </c>
      <c r="H18" s="34">
        <v>1</v>
      </c>
      <c r="I18" s="34"/>
      <c r="J18" s="34"/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0">
        <f t="shared" si="0"/>
        <v>9.08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9133302</v>
      </c>
      <c r="B19" s="41">
        <v>2</v>
      </c>
      <c r="C19" s="23">
        <v>2302</v>
      </c>
      <c r="D19" s="24">
        <v>371</v>
      </c>
      <c r="E19" s="25" t="s">
        <v>27</v>
      </c>
      <c r="F19" s="25"/>
      <c r="G19" s="34">
        <v>1</v>
      </c>
      <c r="H19" s="34">
        <v>1</v>
      </c>
      <c r="I19" s="34">
        <v>1</v>
      </c>
      <c r="J19" s="34">
        <v>1</v>
      </c>
      <c r="K19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19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19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19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negro 045</v>
      </c>
      <c r="O19" s="30">
        <f t="shared" si="0"/>
        <v>10.692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9133302</v>
      </c>
      <c r="B20" s="40">
        <v>1</v>
      </c>
      <c r="C20" s="23">
        <v>1372</v>
      </c>
      <c r="D20" s="24">
        <v>300</v>
      </c>
      <c r="E20" s="25" t="s">
        <v>32</v>
      </c>
      <c r="F20" s="25"/>
      <c r="G20" s="34">
        <v>1</v>
      </c>
      <c r="H20" s="34">
        <v>1</v>
      </c>
      <c r="I20" s="34">
        <v>1</v>
      </c>
      <c r="J20" s="34">
        <v>1</v>
      </c>
      <c r="K20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0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20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20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negro 045</v>
      </c>
      <c r="O20" s="30">
        <f t="shared" si="0"/>
        <v>3.3439999999999999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9133302</v>
      </c>
      <c r="B21" s="40">
        <v>4</v>
      </c>
      <c r="C21" s="23">
        <v>682</v>
      </c>
      <c r="D21" s="24">
        <v>280</v>
      </c>
      <c r="E21" s="25" t="s">
        <v>33</v>
      </c>
      <c r="F21" s="25"/>
      <c r="G21" s="34">
        <v>1</v>
      </c>
      <c r="H21" s="34"/>
      <c r="I21" s="34">
        <v>1</v>
      </c>
      <c r="J21" s="34"/>
      <c r="K21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3.8479999999999999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9133302</v>
      </c>
      <c r="B22" s="41">
        <v>4</v>
      </c>
      <c r="C22" s="23">
        <v>214</v>
      </c>
      <c r="D22" s="24">
        <v>280</v>
      </c>
      <c r="E22" s="25" t="s">
        <v>34</v>
      </c>
      <c r="F22" s="25"/>
      <c r="G22" s="34">
        <v>1</v>
      </c>
      <c r="H22" s="34"/>
      <c r="I22" s="34"/>
      <c r="J22" s="34"/>
      <c r="K22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0.85599999999999998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9133302</v>
      </c>
      <c r="B23" s="41">
        <v>2</v>
      </c>
      <c r="C23" s="23">
        <v>246</v>
      </c>
      <c r="D23" s="24">
        <v>682</v>
      </c>
      <c r="E23" s="25" t="s">
        <v>35</v>
      </c>
      <c r="F23" s="25"/>
      <c r="G23" s="34">
        <v>1</v>
      </c>
      <c r="H23" s="34">
        <v>1</v>
      </c>
      <c r="I23" s="34">
        <v>1</v>
      </c>
      <c r="J23" s="34">
        <v>1</v>
      </c>
      <c r="K23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3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23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negro 045</v>
      </c>
      <c r="N23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negro 045</v>
      </c>
      <c r="O23" s="30">
        <f t="shared" si="0"/>
        <v>3.7120000000000002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9133302</v>
      </c>
      <c r="B24" s="41">
        <v>11</v>
      </c>
      <c r="C24" s="23">
        <v>2590</v>
      </c>
      <c r="D24" s="24">
        <v>100</v>
      </c>
      <c r="E24" s="25" t="s">
        <v>36</v>
      </c>
      <c r="F24" s="25"/>
      <c r="G24" s="34">
        <v>1</v>
      </c>
      <c r="H24" s="34">
        <v>1</v>
      </c>
      <c r="I24" s="34"/>
      <c r="J24" s="34"/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negro 045</v>
      </c>
      <c r="L24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negro 045</v>
      </c>
      <c r="M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0">
        <f t="shared" si="0"/>
        <v>56.98</v>
      </c>
      <c r="R24" s="35">
        <f>SUM(R16:R23)</f>
        <v>106.12560000000001</v>
      </c>
      <c r="S24" s="36" t="s">
        <v>26</v>
      </c>
    </row>
    <row r="25" spans="1:19" ht="15" x14ac:dyDescent="0.25">
      <c r="A25" s="21"/>
      <c r="B25" s="41"/>
      <c r="C25" s="23"/>
      <c r="D25" s="24"/>
      <c r="E25" s="25"/>
      <c r="F25" s="25"/>
      <c r="G25" s="34"/>
      <c r="H25" s="34"/>
      <c r="I25" s="34"/>
      <c r="J25" s="34"/>
      <c r="K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0">
        <f t="shared" si="0"/>
        <v>0</v>
      </c>
    </row>
    <row r="26" spans="1:19" ht="15" x14ac:dyDescent="0.25">
      <c r="A26" s="21"/>
      <c r="B26" s="40"/>
      <c r="C26" s="23"/>
      <c r="D26" s="24"/>
      <c r="E26" s="25"/>
      <c r="F26" s="25"/>
      <c r="G26" s="34"/>
      <c r="H26" s="34"/>
      <c r="I26" s="34"/>
      <c r="J26" s="34"/>
      <c r="K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0">
        <f t="shared" si="0"/>
        <v>0</v>
      </c>
    </row>
    <row r="27" spans="1:19" ht="15" x14ac:dyDescent="0.25">
      <c r="A27" s="21"/>
      <c r="B27" s="41"/>
      <c r="C27" s="23"/>
      <c r="D27" s="24"/>
      <c r="E27" s="25"/>
      <c r="F27" s="25"/>
      <c r="G27" s="34"/>
      <c r="H27" s="34"/>
      <c r="I27" s="34"/>
      <c r="J27" s="34"/>
      <c r="K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0">
        <f t="shared" si="0"/>
        <v>0</v>
      </c>
    </row>
    <row r="28" spans="1:19" ht="15" x14ac:dyDescent="0.25">
      <c r="A28" s="21"/>
      <c r="B28" s="42"/>
      <c r="C28" s="23"/>
      <c r="D28" s="24"/>
      <c r="E28" s="25"/>
      <c r="F28" s="25"/>
      <c r="G28" s="34"/>
      <c r="H28" s="34"/>
      <c r="I28" s="34"/>
      <c r="J28" s="34"/>
      <c r="K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0</v>
      </c>
    </row>
    <row r="29" spans="1:19" ht="15" x14ac:dyDescent="0.25">
      <c r="A29" s="21"/>
      <c r="B29" s="41"/>
      <c r="C29" s="23"/>
      <c r="D29" s="24"/>
      <c r="E29" s="25"/>
      <c r="F29" s="25"/>
      <c r="G29" s="34"/>
      <c r="H29" s="34"/>
      <c r="I29" s="34"/>
      <c r="J29" s="34"/>
      <c r="K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1500</v>
      </c>
      <c r="B1">
        <f>Hoja1!B16*Hoja1!C16</f>
        <v>1500</v>
      </c>
      <c r="C1">
        <f>Hoja1!B16*Hoja1!D16</f>
        <v>5180</v>
      </c>
      <c r="D1">
        <f>Hoja1!B16*Hoja1!D16</f>
        <v>5180</v>
      </c>
    </row>
    <row r="2" spans="1:4" x14ac:dyDescent="0.2">
      <c r="A2">
        <f>Hoja1!B17*Hoja1!C17</f>
        <v>1500</v>
      </c>
      <c r="B2">
        <f>Hoja1!B17*Hoja1!C17</f>
        <v>1500</v>
      </c>
      <c r="C2">
        <f>Hoja1!B17*Hoja1!D17</f>
        <v>350</v>
      </c>
      <c r="D2">
        <f>Hoja1!B17*Hoja1!D17</f>
        <v>350</v>
      </c>
    </row>
    <row r="3" spans="1:4" x14ac:dyDescent="0.2">
      <c r="A3">
        <f>Hoja1!B18*Hoja1!C18</f>
        <v>4540</v>
      </c>
      <c r="B3">
        <f>Hoja1!B18*Hoja1!C18</f>
        <v>4540</v>
      </c>
      <c r="C3">
        <f>Hoja1!B18*Hoja1!D18</f>
        <v>350</v>
      </c>
      <c r="D3">
        <f>Hoja1!B18*Hoja1!D18</f>
        <v>350</v>
      </c>
    </row>
    <row r="4" spans="1:4" x14ac:dyDescent="0.2">
      <c r="A4">
        <f>Hoja1!B19*Hoja1!C19</f>
        <v>4604</v>
      </c>
      <c r="B4">
        <f>Hoja1!B19*Hoja1!C19</f>
        <v>4604</v>
      </c>
      <c r="C4">
        <f>Hoja1!B19*Hoja1!D19</f>
        <v>742</v>
      </c>
      <c r="D4">
        <f>Hoja1!B19*Hoja1!D19</f>
        <v>742</v>
      </c>
    </row>
    <row r="5" spans="1:4" x14ac:dyDescent="0.2">
      <c r="A5">
        <f>Hoja1!B20*Hoja1!C20</f>
        <v>1372</v>
      </c>
      <c r="B5">
        <f>Hoja1!B20*Hoja1!C20</f>
        <v>1372</v>
      </c>
      <c r="C5">
        <f>Hoja1!B20*Hoja1!D20</f>
        <v>300</v>
      </c>
      <c r="D5">
        <f>Hoja1!B20*Hoja1!D20</f>
        <v>300</v>
      </c>
    </row>
    <row r="6" spans="1:4" x14ac:dyDescent="0.2">
      <c r="A6">
        <f>Hoja1!B21*Hoja1!C21</f>
        <v>2728</v>
      </c>
      <c r="B6">
        <f>Hoja1!B21*Hoja1!C21</f>
        <v>2728</v>
      </c>
      <c r="C6">
        <f>Hoja1!B21*Hoja1!D21</f>
        <v>1120</v>
      </c>
      <c r="D6">
        <f>Hoja1!B21*Hoja1!D21</f>
        <v>1120</v>
      </c>
    </row>
    <row r="7" spans="1:4" x14ac:dyDescent="0.2">
      <c r="A7">
        <f>Hoja1!B22*Hoja1!C22</f>
        <v>856</v>
      </c>
      <c r="B7">
        <f>Hoja1!B22*Hoja1!C22</f>
        <v>856</v>
      </c>
      <c r="C7">
        <f>Hoja1!B22*Hoja1!D22</f>
        <v>1120</v>
      </c>
      <c r="D7">
        <f>Hoja1!B22*Hoja1!D22</f>
        <v>1120</v>
      </c>
    </row>
    <row r="8" spans="1:4" x14ac:dyDescent="0.2">
      <c r="A8">
        <f>Hoja1!B23*Hoja1!C23</f>
        <v>492</v>
      </c>
      <c r="B8">
        <f>Hoja1!B23*Hoja1!C23</f>
        <v>492</v>
      </c>
      <c r="C8">
        <f>Hoja1!B23*Hoja1!D23</f>
        <v>1364</v>
      </c>
      <c r="D8">
        <f>Hoja1!B23*Hoja1!D23</f>
        <v>1364</v>
      </c>
    </row>
    <row r="9" spans="1:4" x14ac:dyDescent="0.2">
      <c r="A9">
        <f>Hoja1!B24*Hoja1!C24</f>
        <v>28490</v>
      </c>
      <c r="B9">
        <f>Hoja1!B24*Hoja1!C24</f>
        <v>28490</v>
      </c>
      <c r="C9">
        <f>Hoja1!B24*Hoja1!D24</f>
        <v>1100</v>
      </c>
      <c r="D9">
        <f>Hoja1!B24*Hoja1!D24</f>
        <v>1100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2024-05-15T13:24:40Z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