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kokar\Desktop\Sustentacion II Trimestre\"/>
    </mc:Choice>
  </mc:AlternateContent>
  <bookViews>
    <workbookView xWindow="0" yWindow="0" windowWidth="12120" windowHeight="7680"/>
  </bookViews>
  <sheets>
    <sheet name="PRESUPUESTO" sheetId="1" r:id="rId1"/>
    <sheet name="SELECCION DE PERSONAL" sheetId="4" r:id="rId2"/>
    <sheet name="USO DE RECURSOS" sheetId="6" r:id="rId3"/>
  </sheets>
  <calcPr calcId="152511"/>
</workbook>
</file>

<file path=xl/calcChain.xml><?xml version="1.0" encoding="utf-8"?>
<calcChain xmlns="http://schemas.openxmlformats.org/spreadsheetml/2006/main">
  <c r="E4" i="6" l="1"/>
  <c r="E5" i="6"/>
  <c r="E6" i="6"/>
  <c r="E7" i="6"/>
  <c r="E8" i="6"/>
  <c r="E9" i="6"/>
  <c r="E10" i="6"/>
  <c r="E11" i="6"/>
  <c r="E12" i="6"/>
  <c r="E13" i="6"/>
  <c r="E14" i="6" s="1"/>
  <c r="H13" i="1"/>
  <c r="D15" i="1"/>
  <c r="D17" i="1" s="1"/>
  <c r="D14" i="1"/>
  <c r="E15" i="6" l="1"/>
</calcChain>
</file>

<file path=xl/sharedStrings.xml><?xml version="1.0" encoding="utf-8"?>
<sst xmlns="http://schemas.openxmlformats.org/spreadsheetml/2006/main" count="85" uniqueCount="64">
  <si>
    <t xml:space="preserve">INFORME DE COSTOS </t>
  </si>
  <si>
    <t>PRODUCTO</t>
  </si>
  <si>
    <t>VALOR PAGADO</t>
  </si>
  <si>
    <t>VALOR TOTAL A PAGAR</t>
  </si>
  <si>
    <t>VALOR PARCIAL</t>
  </si>
  <si>
    <t>IVA</t>
  </si>
  <si>
    <t>ABRIL</t>
  </si>
  <si>
    <t>OCTUBRE</t>
  </si>
  <si>
    <t>DICIEMBRE</t>
  </si>
  <si>
    <t>PERIODO</t>
  </si>
  <si>
    <t>VALOR</t>
  </si>
  <si>
    <t>TOTAL</t>
  </si>
  <si>
    <t>INFORME COSTO DE MANTENIMIENTO PREVENTIVO ANUAL</t>
  </si>
  <si>
    <t>COTIZACIÓN DESARROLLO</t>
  </si>
  <si>
    <t>Nombre</t>
  </si>
  <si>
    <t>Rol</t>
  </si>
  <si>
    <t>Categoría Profesional</t>
  </si>
  <si>
    <t>Responsabilidad</t>
  </si>
  <si>
    <t>Información de contacto</t>
  </si>
  <si>
    <t xml:space="preserve">SELECCIÓN DE PERSONAL </t>
  </si>
  <si>
    <t>Nombre del Proyecto</t>
  </si>
  <si>
    <t>Desarollador-Programador</t>
  </si>
  <si>
    <t>Diseñador web</t>
  </si>
  <si>
    <t>Analista base de datos</t>
  </si>
  <si>
    <t>Analista soporte de redes</t>
  </si>
  <si>
    <t>Desarrollo base de datos,normalizacion  y programación del SIS-I</t>
  </si>
  <si>
    <t>INSUMOS /MATERIALES REQUERIDOS</t>
  </si>
  <si>
    <t>COSTO UNITARIO</t>
  </si>
  <si>
    <t>CANTIDAD</t>
  </si>
  <si>
    <t>COSTO TOTAL (CANTIDAD X COSTO POR UNIDAD)</t>
  </si>
  <si>
    <t>Tajalapiz</t>
  </si>
  <si>
    <t>Disco duro Toshiba 1 TB</t>
  </si>
  <si>
    <t>Esferos(x caja)</t>
  </si>
  <si>
    <t>Resaltador Sharpie (x caja)</t>
  </si>
  <si>
    <t>VALOR TOTAL</t>
  </si>
  <si>
    <t>INSUMOS REQUERIDOS ELABORACIÓN DEL PROYECTO</t>
  </si>
  <si>
    <t>Análisis de información, diseño WEB y programación del SIS-I</t>
  </si>
  <si>
    <t>Análisis de información, programación del SIS-I</t>
  </si>
  <si>
    <t>Estructura y cableado de redes,implementacion e instalacion del SIS-I</t>
  </si>
  <si>
    <t>PRESUPUESTO DEL PROYECTO</t>
  </si>
  <si>
    <t>Computadores ASUS amdr10</t>
  </si>
  <si>
    <t>Multifuncional EPSON L380</t>
  </si>
  <si>
    <t>Plan Internet (Claro - 20 Megas)</t>
  </si>
  <si>
    <t>Sillas Y Escritorios</t>
  </si>
  <si>
    <t>Adecuacion del sitio  (iluminacion , ventilacion)</t>
  </si>
  <si>
    <t>Servicios (Agua-Luz)</t>
  </si>
  <si>
    <t>FEBRERO</t>
  </si>
  <si>
    <t>JUNIO</t>
  </si>
  <si>
    <t>AGOSTO</t>
  </si>
  <si>
    <t xml:space="preserve">Proyecto:  Sistema de información web, desarrollo prototipo de software de incidencias para empleados de una empresa. Donde se registren, se solucionen y se midan los tiempos de atención en las incidencias.
“INFINITY SOFT”
</t>
  </si>
  <si>
    <t>Luis Eduardo Lucero Prieto</t>
  </si>
  <si>
    <t>Nicolas Rivera Mora</t>
  </si>
  <si>
    <t xml:space="preserve"> Heidy Magaly Gonzalez Chavez</t>
  </si>
  <si>
    <t>Laura Valeria Garcia Gomez</t>
  </si>
  <si>
    <t>Tecnologo en Analisis y Desarrollo de Sistemas de Informacion</t>
  </si>
  <si>
    <t>luiseduardolucero@outlook.es</t>
  </si>
  <si>
    <t>nicolasriver@live.com</t>
  </si>
  <si>
    <t>lauravaleria119910@gmail.com</t>
  </si>
  <si>
    <t>nahomylgw@hotmail.com</t>
  </si>
  <si>
    <t>Memorias USB (16 GB)</t>
  </si>
  <si>
    <t>Resma de papel tamaño carta</t>
  </si>
  <si>
    <t>Resma de papel tamaño oficio</t>
  </si>
  <si>
    <t>Lapices(x caja)</t>
  </si>
  <si>
    <t>Block (Cuadriculado)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</si>
</sst>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_€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0" xfId="0" applyFont="1" applyFill="1"/>
    <xf numFmtId="164" fontId="6" fillId="0" borderId="1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164" fontId="6" fillId="0" borderId="0" xfId="0" applyNumberFormat="1" applyFont="1" applyFill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3" fontId="0" fillId="0" borderId="5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7" fillId="0" borderId="1" xfId="1" applyBorder="1" applyAlignment="1" applyProtection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200">
                <a:solidFill>
                  <a:srgbClr val="92D050"/>
                </a:solidFill>
              </a:rPr>
              <a:t>PRODUCTO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PRESUPUESTO!$C$6</c:f>
              <c:strCache>
                <c:ptCount val="1"/>
                <c:pt idx="0">
                  <c:v>PRODUCTO</c:v>
                </c:pt>
              </c:strCache>
            </c:strRef>
          </c:tx>
          <c:dLbls>
            <c:dLbl>
              <c:idx val="2"/>
              <c:layout>
                <c:manualLayout>
                  <c:x val="-6.1634884777062533E-2"/>
                  <c:y val="-6.1781257838713468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PRESUPUESTO!$C$7:$C$13</c:f>
              <c:strCache>
                <c:ptCount val="6"/>
                <c:pt idx="0">
                  <c:v>Computadores ASUS amdr10</c:v>
                </c:pt>
                <c:pt idx="1">
                  <c:v>Multifuncional EPSON L380</c:v>
                </c:pt>
                <c:pt idx="2">
                  <c:v>Plan Internet (Claro - 20 Megas)</c:v>
                </c:pt>
                <c:pt idx="3">
                  <c:v>Adecuacion del sitio  (iluminacion , ventilacion)</c:v>
                </c:pt>
                <c:pt idx="4">
                  <c:v>Sillas Y Escritorios</c:v>
                </c:pt>
                <c:pt idx="5">
                  <c:v>Servicios (Agua-Luz)</c:v>
                </c:pt>
              </c:strCache>
            </c:strRef>
          </c:cat>
          <c:val>
            <c:numRef>
              <c:f>PRESUPUESTO!$D$7:$D$13</c:f>
              <c:numCache>
                <c:formatCode>#,##0\ _€</c:formatCode>
                <c:ptCount val="7"/>
                <c:pt idx="0" formatCode="#,##0">
                  <c:v>4</c:v>
                </c:pt>
                <c:pt idx="1">
                  <c:v>4</c:v>
                </c:pt>
                <c:pt idx="2" formatCode="#,##0">
                  <c:v>2</c:v>
                </c:pt>
                <c:pt idx="3" formatCode="#,##0">
                  <c:v>10</c:v>
                </c:pt>
                <c:pt idx="4" formatCode="#,##0">
                  <c:v>16</c:v>
                </c:pt>
                <c:pt idx="5" formatCode="#,##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0D-494B-9C9C-8B5B6742BA6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egendEntry>
        <c:idx val="6"/>
        <c:delete val="1"/>
      </c:legendEntry>
      <c:layout/>
      <c:overlay val="0"/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5"/>
    </mc:Choice>
    <mc:Fallback>
      <c:style val="4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INFORME COSTO DE MANTENIMIENTO PREVENTIVO ANUAL VALOR </a:t>
            </a:r>
          </a:p>
        </c:rich>
      </c:tx>
      <c:layout>
        <c:manualLayout>
          <c:xMode val="edge"/>
          <c:yMode val="edge"/>
          <c:x val="0.18818347459748008"/>
          <c:y val="2.0988675700501183E-2"/>
        </c:manualLayout>
      </c:layout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0430581657598714E-2"/>
          <c:y val="0.34004904232372163"/>
          <c:w val="0.94471246817472787"/>
          <c:h val="0.416456491878846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PRESUPUESTO!$H$5:$H$6</c:f>
              <c:strCache>
                <c:ptCount val="2"/>
                <c:pt idx="0">
                  <c:v>INFORME COSTO DE MANTENIMIENTO PREVENTIVO ANUAL</c:v>
                </c:pt>
                <c:pt idx="1">
                  <c:v>VALOR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2.751828611780469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PRESUPUESTO!$G$7:$G$12</c:f>
              <c:strCache>
                <c:ptCount val="6"/>
                <c:pt idx="0">
                  <c:v>FEBRERO</c:v>
                </c:pt>
                <c:pt idx="1">
                  <c:v>ABRIL</c:v>
                </c:pt>
                <c:pt idx="2">
                  <c:v>JUNIO</c:v>
                </c:pt>
                <c:pt idx="3">
                  <c:v>AGOSTO</c:v>
                </c:pt>
                <c:pt idx="4">
                  <c:v>OCTUBRE</c:v>
                </c:pt>
                <c:pt idx="5">
                  <c:v>DICIEMBRE</c:v>
                </c:pt>
              </c:strCache>
            </c:strRef>
          </c:cat>
          <c:val>
            <c:numRef>
              <c:f>PRESUPUESTO!$H$7:$H$12</c:f>
              <c:numCache>
                <c:formatCode>#,##0</c:formatCode>
                <c:ptCount val="6"/>
                <c:pt idx="0">
                  <c:v>175000</c:v>
                </c:pt>
                <c:pt idx="1">
                  <c:v>180000</c:v>
                </c:pt>
                <c:pt idx="2">
                  <c:v>170000</c:v>
                </c:pt>
                <c:pt idx="3">
                  <c:v>165000</c:v>
                </c:pt>
                <c:pt idx="4">
                  <c:v>160000</c:v>
                </c:pt>
                <c:pt idx="5">
                  <c:v>158000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53260336"/>
        <c:axId val="1953255984"/>
        <c:axId val="0"/>
      </c:bar3DChart>
      <c:catAx>
        <c:axId val="19532603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953255984"/>
        <c:crosses val="autoZero"/>
        <c:auto val="1"/>
        <c:lblAlgn val="ctr"/>
        <c:lblOffset val="100"/>
        <c:noMultiLvlLbl val="0"/>
      </c:catAx>
      <c:valAx>
        <c:axId val="1953255984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95326033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5.0000075837796393E-2"/>
          <c:y val="0.20128139996780633"/>
          <c:w val="0.89999984832440727"/>
          <c:h val="7.590728095507398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411079</xdr:colOff>
      <xdr:row>17</xdr:row>
      <xdr:rowOff>171450</xdr:rowOff>
    </xdr:from>
    <xdr:to>
      <xdr:col>4</xdr:col>
      <xdr:colOff>421105</xdr:colOff>
      <xdr:row>34</xdr:row>
      <xdr:rowOff>110289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4</xdr:row>
      <xdr:rowOff>20052</xdr:rowOff>
    </xdr:from>
    <xdr:to>
      <xdr:col>14</xdr:col>
      <xdr:colOff>150393</xdr:colOff>
      <xdr:row>11</xdr:row>
      <xdr:rowOff>250658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70184</xdr:colOff>
      <xdr:row>8</xdr:row>
      <xdr:rowOff>210553</xdr:rowOff>
    </xdr:from>
    <xdr:to>
      <xdr:col>9</xdr:col>
      <xdr:colOff>731921</xdr:colOff>
      <xdr:row>9</xdr:row>
      <xdr:rowOff>310816</xdr:rowOff>
    </xdr:to>
    <xdr:sp macro="" textlink="">
      <xdr:nvSpPr>
        <xdr:cNvPr id="5" name="4 CuadroTexto"/>
        <xdr:cNvSpPr txBox="1"/>
      </xdr:nvSpPr>
      <xdr:spPr>
        <a:xfrm>
          <a:off x="10828421" y="2526632"/>
          <a:ext cx="1423737" cy="5313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s-ES" sz="1400" b="1">
              <a:solidFill>
                <a:srgbClr val="92D050"/>
              </a:solidFill>
            </a:rPr>
            <a:t>PERIODO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0.30075</cdr:y>
    </cdr:from>
    <cdr:to>
      <cdr:x>0.18749</cdr:x>
      <cdr:y>0.41011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0" y="909890"/>
          <a:ext cx="865272" cy="3308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s-ES" sz="1400" b="1">
              <a:solidFill>
                <a:srgbClr val="92D050"/>
              </a:solidFill>
            </a:rPr>
            <a:t>VALOR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auravaleria119910@gmail.com" TargetMode="External"/><Relationship Id="rId2" Type="http://schemas.openxmlformats.org/officeDocument/2006/relationships/hyperlink" Target="mailto:nicolasriver@live.com" TargetMode="External"/><Relationship Id="rId1" Type="http://schemas.openxmlformats.org/officeDocument/2006/relationships/hyperlink" Target="mailto:luiseduardolucero@outlook.es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nahomylgw@hot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7"/>
  <sheetViews>
    <sheetView tabSelected="1" topLeftCell="C11" zoomScaleNormal="100" workbookViewId="0">
      <selection activeCell="G12" sqref="G12"/>
    </sheetView>
  </sheetViews>
  <sheetFormatPr baseColWidth="10" defaultRowHeight="15" x14ac:dyDescent="0.25"/>
  <cols>
    <col min="1" max="1" width="11.42578125" style="1"/>
    <col min="2" max="2" width="6.5703125" style="1" customWidth="1"/>
    <col min="3" max="3" width="50.140625" style="1" customWidth="1"/>
    <col min="4" max="4" width="17.85546875" style="1" customWidth="1"/>
    <col min="5" max="5" width="20.140625" style="1" customWidth="1"/>
    <col min="6" max="6" width="11.42578125" style="1"/>
    <col min="7" max="7" width="12.28515625" style="1" customWidth="1"/>
    <col min="8" max="8" width="31.42578125" style="1" customWidth="1"/>
    <col min="9" max="16384" width="11.42578125" style="1"/>
  </cols>
  <sheetData>
    <row r="2" spans="3:8" ht="51.75" customHeight="1" x14ac:dyDescent="0.25">
      <c r="C2" s="31" t="s">
        <v>39</v>
      </c>
      <c r="D2" s="31"/>
      <c r="E2" s="31"/>
      <c r="F2" s="31"/>
      <c r="G2" s="31"/>
      <c r="H2" s="31"/>
    </row>
    <row r="3" spans="3:8" x14ac:dyDescent="0.25">
      <c r="C3" s="7"/>
      <c r="D3" s="7"/>
      <c r="E3" s="7"/>
      <c r="F3" s="7"/>
      <c r="G3" s="7"/>
      <c r="H3" s="7"/>
    </row>
    <row r="4" spans="3:8" x14ac:dyDescent="0.25">
      <c r="C4" s="32" t="s">
        <v>13</v>
      </c>
      <c r="D4" s="33"/>
      <c r="E4" s="34"/>
    </row>
    <row r="5" spans="3:8" x14ac:dyDescent="0.25">
      <c r="C5" s="29" t="s">
        <v>0</v>
      </c>
      <c r="D5" s="35"/>
      <c r="E5" s="30"/>
      <c r="G5" s="29" t="s">
        <v>12</v>
      </c>
      <c r="H5" s="30"/>
    </row>
    <row r="6" spans="3:8" ht="25.5" customHeight="1" x14ac:dyDescent="0.25">
      <c r="C6" s="23" t="s">
        <v>1</v>
      </c>
      <c r="D6" s="23" t="s">
        <v>28</v>
      </c>
      <c r="E6" s="24" t="s">
        <v>2</v>
      </c>
      <c r="G6" s="23" t="s">
        <v>9</v>
      </c>
      <c r="H6" s="23" t="s">
        <v>10</v>
      </c>
    </row>
    <row r="7" spans="3:8" ht="20.25" customHeight="1" x14ac:dyDescent="0.25">
      <c r="C7" s="18" t="s">
        <v>40</v>
      </c>
      <c r="D7" s="19">
        <v>4</v>
      </c>
      <c r="E7" s="19">
        <v>4800000</v>
      </c>
      <c r="G7" s="4" t="s">
        <v>46</v>
      </c>
      <c r="H7" s="6">
        <v>175000</v>
      </c>
    </row>
    <row r="8" spans="3:8" ht="24.75" customHeight="1" x14ac:dyDescent="0.25">
      <c r="C8" s="5" t="s">
        <v>41</v>
      </c>
      <c r="D8" s="16">
        <v>4</v>
      </c>
      <c r="E8" s="16">
        <v>2399600</v>
      </c>
      <c r="G8" s="4" t="s">
        <v>6</v>
      </c>
      <c r="H8" s="6">
        <v>180000</v>
      </c>
    </row>
    <row r="9" spans="3:8" ht="33.75" customHeight="1" x14ac:dyDescent="0.25">
      <c r="C9" s="5" t="s">
        <v>42</v>
      </c>
      <c r="D9" s="6">
        <v>2</v>
      </c>
      <c r="E9" s="6">
        <v>235800</v>
      </c>
      <c r="G9" s="4" t="s">
        <v>47</v>
      </c>
      <c r="H9" s="6">
        <v>170000</v>
      </c>
    </row>
    <row r="10" spans="3:8" ht="31.5" customHeight="1" x14ac:dyDescent="0.25">
      <c r="C10" s="5" t="s">
        <v>44</v>
      </c>
      <c r="D10" s="6">
        <v>10</v>
      </c>
      <c r="E10" s="6">
        <v>965200</v>
      </c>
      <c r="G10" s="4" t="s">
        <v>48</v>
      </c>
      <c r="H10" s="6">
        <v>165000</v>
      </c>
    </row>
    <row r="11" spans="3:8" ht="37.5" customHeight="1" x14ac:dyDescent="0.25">
      <c r="C11" s="5" t="s">
        <v>43</v>
      </c>
      <c r="D11" s="6">
        <v>16</v>
      </c>
      <c r="E11" s="6">
        <v>2099608</v>
      </c>
      <c r="G11" s="4" t="s">
        <v>7</v>
      </c>
      <c r="H11" s="6">
        <v>160000</v>
      </c>
    </row>
    <row r="12" spans="3:8" ht="36.75" customHeight="1" x14ac:dyDescent="0.25">
      <c r="C12" s="5" t="s">
        <v>45</v>
      </c>
      <c r="D12" s="6">
        <v>2</v>
      </c>
      <c r="E12" s="3">
        <v>337000</v>
      </c>
      <c r="G12" s="4" t="s">
        <v>8</v>
      </c>
      <c r="H12" s="6">
        <v>158000</v>
      </c>
    </row>
    <row r="13" spans="3:8" ht="28.5" customHeight="1" x14ac:dyDescent="0.25">
      <c r="C13" s="20"/>
      <c r="D13" s="21"/>
      <c r="E13" s="17"/>
      <c r="G13" s="4" t="s">
        <v>11</v>
      </c>
      <c r="H13" s="3">
        <f>(H7+H8+H9+H10+H11+H12)</f>
        <v>1008000</v>
      </c>
    </row>
    <row r="14" spans="3:8" ht="30" customHeight="1" x14ac:dyDescent="0.25">
      <c r="C14" s="2" t="s">
        <v>4</v>
      </c>
      <c r="D14" s="3">
        <f>(E7+E8+E9+E10+E11+E12)</f>
        <v>10837208</v>
      </c>
      <c r="E14" s="22"/>
    </row>
    <row r="15" spans="3:8" x14ac:dyDescent="0.25">
      <c r="C15" s="2" t="s">
        <v>5</v>
      </c>
      <c r="D15" s="3">
        <f>(D14/100*19)</f>
        <v>2059069.52</v>
      </c>
    </row>
    <row r="17" spans="3:4" x14ac:dyDescent="0.25">
      <c r="C17" s="2" t="s">
        <v>3</v>
      </c>
      <c r="D17" s="3">
        <f>(D14+D15)</f>
        <v>12896277.52</v>
      </c>
    </row>
  </sheetData>
  <mergeCells count="4">
    <mergeCell ref="G5:H5"/>
    <mergeCell ref="C2:H2"/>
    <mergeCell ref="C4:E4"/>
    <mergeCell ref="C5:E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7"/>
  <sheetViews>
    <sheetView zoomScaleNormal="100" workbookViewId="0">
      <selection activeCell="D19" sqref="D19"/>
    </sheetView>
  </sheetViews>
  <sheetFormatPr baseColWidth="10" defaultRowHeight="15" x14ac:dyDescent="0.25"/>
  <cols>
    <col min="1" max="1" width="7.140625" customWidth="1"/>
    <col min="2" max="2" width="17" customWidth="1"/>
    <col min="3" max="3" width="39" customWidth="1"/>
    <col min="5" max="5" width="16.140625" bestFit="1" customWidth="1"/>
    <col min="6" max="6" width="43.140625" customWidth="1"/>
  </cols>
  <sheetData>
    <row r="3" spans="2:6" x14ac:dyDescent="0.25">
      <c r="B3" s="36" t="s">
        <v>19</v>
      </c>
      <c r="C3" s="36"/>
      <c r="D3" s="36"/>
      <c r="E3" s="36"/>
      <c r="F3" s="36"/>
    </row>
    <row r="4" spans="2:6" x14ac:dyDescent="0.25">
      <c r="B4" s="36"/>
      <c r="C4" s="36"/>
      <c r="D4" s="36"/>
      <c r="E4" s="36"/>
      <c r="F4" s="36"/>
    </row>
    <row r="5" spans="2:6" ht="78.75" customHeight="1" x14ac:dyDescent="0.25">
      <c r="B5" s="23" t="s">
        <v>20</v>
      </c>
      <c r="C5" s="37" t="s">
        <v>49</v>
      </c>
      <c r="D5" s="36"/>
      <c r="E5" s="36"/>
      <c r="F5" s="36"/>
    </row>
    <row r="6" spans="2:6" ht="29.25" customHeight="1" x14ac:dyDescent="0.25">
      <c r="B6" s="9"/>
      <c r="C6" s="9"/>
      <c r="D6" s="9"/>
      <c r="E6" s="9"/>
      <c r="F6" s="9"/>
    </row>
    <row r="7" spans="2:6" s="10" customFormat="1" x14ac:dyDescent="0.25">
      <c r="B7" s="25" t="s">
        <v>14</v>
      </c>
      <c r="C7" s="8" t="s">
        <v>50</v>
      </c>
      <c r="D7"/>
      <c r="E7" s="25" t="s">
        <v>14</v>
      </c>
      <c r="F7" s="8" t="s">
        <v>51</v>
      </c>
    </row>
    <row r="8" spans="2:6" x14ac:dyDescent="0.25">
      <c r="B8" s="25" t="s">
        <v>15</v>
      </c>
      <c r="C8" s="8" t="s">
        <v>21</v>
      </c>
      <c r="E8" s="25" t="s">
        <v>15</v>
      </c>
      <c r="F8" s="8" t="s">
        <v>22</v>
      </c>
    </row>
    <row r="9" spans="2:6" ht="32.25" customHeight="1" x14ac:dyDescent="0.25">
      <c r="B9" s="25" t="s">
        <v>16</v>
      </c>
      <c r="C9" s="8" t="s">
        <v>54</v>
      </c>
      <c r="E9" s="25" t="s">
        <v>16</v>
      </c>
      <c r="F9" s="8" t="s">
        <v>54</v>
      </c>
    </row>
    <row r="10" spans="2:6" ht="25.5" x14ac:dyDescent="0.25">
      <c r="B10" s="25" t="s">
        <v>17</v>
      </c>
      <c r="C10" s="8" t="s">
        <v>37</v>
      </c>
      <c r="E10" s="25" t="s">
        <v>17</v>
      </c>
      <c r="F10" s="8" t="s">
        <v>36</v>
      </c>
    </row>
    <row r="11" spans="2:6" ht="25.5" x14ac:dyDescent="0.25">
      <c r="B11" s="25" t="s">
        <v>18</v>
      </c>
      <c r="C11" s="26" t="s">
        <v>55</v>
      </c>
      <c r="E11" s="25" t="s">
        <v>18</v>
      </c>
      <c r="F11" s="26" t="s">
        <v>56</v>
      </c>
    </row>
    <row r="13" spans="2:6" x14ac:dyDescent="0.25">
      <c r="B13" s="25" t="s">
        <v>14</v>
      </c>
      <c r="C13" s="8" t="s">
        <v>52</v>
      </c>
      <c r="E13" s="25" t="s">
        <v>14</v>
      </c>
      <c r="F13" s="8" t="s">
        <v>53</v>
      </c>
    </row>
    <row r="14" spans="2:6" x14ac:dyDescent="0.25">
      <c r="B14" s="25" t="s">
        <v>15</v>
      </c>
      <c r="C14" s="8" t="s">
        <v>24</v>
      </c>
      <c r="E14" s="25" t="s">
        <v>15</v>
      </c>
      <c r="F14" s="8" t="s">
        <v>23</v>
      </c>
    </row>
    <row r="15" spans="2:6" ht="25.5" x14ac:dyDescent="0.25">
      <c r="B15" s="25" t="s">
        <v>16</v>
      </c>
      <c r="C15" s="8" t="s">
        <v>54</v>
      </c>
      <c r="E15" s="25" t="s">
        <v>16</v>
      </c>
      <c r="F15" s="8" t="s">
        <v>54</v>
      </c>
    </row>
    <row r="16" spans="2:6" ht="25.5" x14ac:dyDescent="0.25">
      <c r="B16" s="25" t="s">
        <v>17</v>
      </c>
      <c r="C16" s="8" t="s">
        <v>38</v>
      </c>
      <c r="E16" s="25" t="s">
        <v>17</v>
      </c>
      <c r="F16" s="8" t="s">
        <v>25</v>
      </c>
    </row>
    <row r="17" spans="2:6" ht="25.5" x14ac:dyDescent="0.25">
      <c r="B17" s="25" t="s">
        <v>18</v>
      </c>
      <c r="C17" s="26" t="s">
        <v>58</v>
      </c>
      <c r="E17" s="25" t="s">
        <v>18</v>
      </c>
      <c r="F17" s="26" t="s">
        <v>57</v>
      </c>
    </row>
  </sheetData>
  <mergeCells count="2">
    <mergeCell ref="B3:F4"/>
    <mergeCell ref="C5:F5"/>
  </mergeCells>
  <hyperlinks>
    <hyperlink ref="C11" r:id="rId1"/>
    <hyperlink ref="F11" r:id="rId2"/>
    <hyperlink ref="F17" r:id="rId3"/>
    <hyperlink ref="C17" r:id="rId4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6"/>
  <sheetViews>
    <sheetView zoomScaleNormal="100" workbookViewId="0">
      <selection activeCell="E26" sqref="E25:E26"/>
    </sheetView>
  </sheetViews>
  <sheetFormatPr baseColWidth="10" defaultRowHeight="15" x14ac:dyDescent="0.25"/>
  <cols>
    <col min="1" max="1" width="4.28515625" customWidth="1"/>
    <col min="2" max="2" width="25.7109375" customWidth="1"/>
    <col min="3" max="3" width="16.42578125" bestFit="1" customWidth="1"/>
    <col min="4" max="4" width="17.7109375" customWidth="1"/>
    <col min="5" max="5" width="32" bestFit="1" customWidth="1"/>
    <col min="6" max="6" width="20.7109375" customWidth="1"/>
    <col min="7" max="7" width="25.28515625" customWidth="1"/>
    <col min="8" max="9" width="19" customWidth="1"/>
    <col min="10" max="10" width="22.42578125" customWidth="1"/>
    <col min="11" max="11" width="18.5703125" customWidth="1"/>
  </cols>
  <sheetData>
    <row r="2" spans="2:5" ht="27.75" customHeight="1" x14ac:dyDescent="0.25">
      <c r="B2" s="38" t="s">
        <v>35</v>
      </c>
      <c r="C2" s="39"/>
      <c r="D2" s="39"/>
      <c r="E2" s="40"/>
    </row>
    <row r="3" spans="2:5" ht="30" x14ac:dyDescent="0.25">
      <c r="B3" s="23" t="s">
        <v>26</v>
      </c>
      <c r="C3" s="23" t="s">
        <v>27</v>
      </c>
      <c r="D3" s="23" t="s">
        <v>28</v>
      </c>
      <c r="E3" s="23" t="s">
        <v>29</v>
      </c>
    </row>
    <row r="4" spans="2:5" s="11" customFormat="1" x14ac:dyDescent="0.25">
      <c r="B4" s="28" t="s">
        <v>59</v>
      </c>
      <c r="C4" s="12">
        <v>24900</v>
      </c>
      <c r="D4" s="12">
        <v>4</v>
      </c>
      <c r="E4" s="12">
        <f>(C4*D4)</f>
        <v>99600</v>
      </c>
    </row>
    <row r="5" spans="2:5" s="11" customFormat="1" x14ac:dyDescent="0.25">
      <c r="B5" s="28" t="s">
        <v>31</v>
      </c>
      <c r="C5" s="12">
        <v>200000</v>
      </c>
      <c r="D5" s="12">
        <v>1</v>
      </c>
      <c r="E5" s="12">
        <f t="shared" ref="E5:E12" si="0">C5*D5</f>
        <v>200000</v>
      </c>
    </row>
    <row r="6" spans="2:5" s="11" customFormat="1" ht="25.5" x14ac:dyDescent="0.25">
      <c r="B6" s="28" t="s">
        <v>60</v>
      </c>
      <c r="C6" s="12">
        <v>9900</v>
      </c>
      <c r="D6" s="12">
        <v>1</v>
      </c>
      <c r="E6" s="12">
        <f t="shared" si="0"/>
        <v>9900</v>
      </c>
    </row>
    <row r="7" spans="2:5" s="11" customFormat="1" ht="25.5" x14ac:dyDescent="0.25">
      <c r="B7" s="28" t="s">
        <v>61</v>
      </c>
      <c r="C7" s="12">
        <v>9900</v>
      </c>
      <c r="D7" s="12">
        <v>1</v>
      </c>
      <c r="E7" s="12">
        <f t="shared" si="0"/>
        <v>9900</v>
      </c>
    </row>
    <row r="8" spans="2:5" s="11" customFormat="1" x14ac:dyDescent="0.25">
      <c r="B8" s="28" t="s">
        <v>32</v>
      </c>
      <c r="C8" s="12">
        <v>5600</v>
      </c>
      <c r="D8" s="12">
        <v>1</v>
      </c>
      <c r="E8" s="12">
        <f t="shared" si="0"/>
        <v>5600</v>
      </c>
    </row>
    <row r="9" spans="2:5" s="11" customFormat="1" x14ac:dyDescent="0.25">
      <c r="B9" s="28" t="s">
        <v>62</v>
      </c>
      <c r="C9" s="12">
        <v>5000</v>
      </c>
      <c r="D9" s="12">
        <v>1</v>
      </c>
      <c r="E9" s="12">
        <f t="shared" si="0"/>
        <v>5000</v>
      </c>
    </row>
    <row r="10" spans="2:5" s="11" customFormat="1" x14ac:dyDescent="0.25">
      <c r="B10" s="28" t="s">
        <v>30</v>
      </c>
      <c r="C10" s="12">
        <v>500</v>
      </c>
      <c r="D10" s="12">
        <v>8</v>
      </c>
      <c r="E10" s="12">
        <f t="shared" si="0"/>
        <v>4000</v>
      </c>
    </row>
    <row r="11" spans="2:5" s="11" customFormat="1" x14ac:dyDescent="0.25">
      <c r="B11" s="28" t="s">
        <v>33</v>
      </c>
      <c r="C11" s="12">
        <v>16000</v>
      </c>
      <c r="D11" s="12">
        <v>1</v>
      </c>
      <c r="E11" s="12">
        <f t="shared" si="0"/>
        <v>16000</v>
      </c>
    </row>
    <row r="12" spans="2:5" s="11" customFormat="1" x14ac:dyDescent="0.25">
      <c r="B12" s="28" t="s">
        <v>63</v>
      </c>
      <c r="C12" s="12">
        <v>2500</v>
      </c>
      <c r="D12" s="12">
        <v>4</v>
      </c>
      <c r="E12" s="12">
        <f t="shared" si="0"/>
        <v>10000</v>
      </c>
    </row>
    <row r="13" spans="2:5" x14ac:dyDescent="0.25">
      <c r="D13" s="27" t="s">
        <v>4</v>
      </c>
      <c r="E13" s="13">
        <f>SUM(E4:E12)</f>
        <v>360000</v>
      </c>
    </row>
    <row r="14" spans="2:5" x14ac:dyDescent="0.25">
      <c r="D14" s="27" t="s">
        <v>5</v>
      </c>
      <c r="E14" s="13">
        <f>(E13*19/100)</f>
        <v>68400</v>
      </c>
    </row>
    <row r="15" spans="2:5" x14ac:dyDescent="0.25">
      <c r="D15" s="27" t="s">
        <v>34</v>
      </c>
      <c r="E15" s="13">
        <f>(E13+E14)</f>
        <v>428400</v>
      </c>
    </row>
    <row r="17" spans="2:6" ht="23.25" customHeight="1" x14ac:dyDescent="0.25"/>
    <row r="24" spans="2:6" x14ac:dyDescent="0.25">
      <c r="B24" s="14"/>
      <c r="C24" s="15"/>
      <c r="D24" s="15"/>
      <c r="E24" s="15"/>
      <c r="F24" s="15"/>
    </row>
    <row r="25" spans="2:6" x14ac:dyDescent="0.25">
      <c r="B25" s="14"/>
      <c r="C25" s="15"/>
      <c r="D25" s="15"/>
      <c r="E25" s="15"/>
      <c r="F25" s="15"/>
    </row>
    <row r="26" spans="2:6" x14ac:dyDescent="0.25">
      <c r="B26" s="14"/>
      <c r="C26" s="15"/>
      <c r="D26" s="15"/>
      <c r="E26" s="15"/>
      <c r="F26" s="15"/>
    </row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PRESUPUESTO</vt:lpstr>
      <vt:lpstr>SELECCION DE PERSONAL</vt:lpstr>
      <vt:lpstr>USO DE RECURSOS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xerox</dc:creator>
  <cp:lastModifiedBy>NICOLAS RIVERA</cp:lastModifiedBy>
  <dcterms:created xsi:type="dcterms:W3CDTF">2016-06-03T19:29:01Z</dcterms:created>
  <dcterms:modified xsi:type="dcterms:W3CDTF">2017-06-26T04:05:02Z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d779370b-431b-4296-bf9c-ae1705cc84fd</vt:lpwstr>
  </property>
</Properties>
</file>