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ERTIFICATION COURSES\PROJECTS\Excel Projects\"/>
    </mc:Choice>
  </mc:AlternateContent>
  <xr:revisionPtr revIDLastSave="0" documentId="8_{B5DDC63A-4EBC-4052-B7F4-629C5A20FDF6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Project Costing Model" sheetId="1" r:id="rId1"/>
    <sheet name="Scenario Summary" sheetId="8" r:id="rId2"/>
    <sheet name="Solver Summary " sheetId="5" r:id="rId3"/>
  </sheets>
  <definedNames>
    <definedName name="Quantity_Sold__Per_Manual">'Project Costing Model'!$E$16</definedName>
    <definedName name="Reviewers">#REF!</definedName>
    <definedName name="Sale_Price">'Project Costing Model'!$E$15</definedName>
    <definedName name="solver_adj" localSheetId="0" hidden="1">'Project Costing Model'!$B$7:$B$9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ng" localSheetId="2" hidden="1">1</definedName>
    <definedName name="solver_est" localSheetId="0" hidden="1">1</definedName>
    <definedName name="solver_itr" localSheetId="0" hidden="1">2147483647</definedName>
    <definedName name="solver_lhs1" localSheetId="0" hidden="1">'Project Costing Model'!$B$7</definedName>
    <definedName name="solver_lhs2" localSheetId="0" hidden="1">'Project Costing Model'!$B$8</definedName>
    <definedName name="solver_lhs3" localSheetId="0" hidden="1">'Project Costing Model'!$B$9</definedName>
    <definedName name="solver_lhs4" localSheetId="0" hidden="1">'Project Costing Model'!$B$9</definedName>
    <definedName name="solver_lhs5" localSheetId="0" hidden="1">'Project Costing Model'!$E$7</definedName>
    <definedName name="solver_lhs6" localSheetId="0" hidden="1">'Project Costing Model'!$E$7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eg" localSheetId="2" hidden="1">1</definedName>
    <definedName name="solver_nod" localSheetId="0" hidden="1">2147483647</definedName>
    <definedName name="solver_num" localSheetId="0" hidden="1">3</definedName>
    <definedName name="solver_num" localSheetId="2" hidden="1">0</definedName>
    <definedName name="solver_nwt" localSheetId="0" hidden="1">1</definedName>
    <definedName name="solver_opt" localSheetId="0" hidden="1">'Project Costing Model'!$E$20</definedName>
    <definedName name="solver_opt" localSheetId="2" hidden="1">'Solver Summary '!$H$24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1</definedName>
    <definedName name="solver_rel3" localSheetId="0" hidden="1">1</definedName>
    <definedName name="solver_rel4" localSheetId="0" hidden="1">3</definedName>
    <definedName name="solver_rel5" localSheetId="0" hidden="1">1</definedName>
    <definedName name="solver_rel6" localSheetId="0" hidden="1">1</definedName>
    <definedName name="solver_rhs1" localSheetId="0" hidden="1">12</definedName>
    <definedName name="solver_rhs2" localSheetId="0" hidden="1">8</definedName>
    <definedName name="solver_rhs3" localSheetId="0" hidden="1">6</definedName>
    <definedName name="solver_rhs4" localSheetId="0" hidden="1">5</definedName>
    <definedName name="solver_rhs5" localSheetId="0" hidden="1">24</definedName>
    <definedName name="solver_rhs6" localSheetId="0" hidden="1">24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typ" localSheetId="2" hidden="1">1</definedName>
    <definedName name="solver_val" localSheetId="0" hidden="1">20</definedName>
    <definedName name="solver_val" localSheetId="2" hidden="1">0</definedName>
    <definedName name="solver_ver" localSheetId="0" hidden="1">3</definedName>
    <definedName name="solver_ver" localSheetId="2" hidden="1">3</definedName>
  </definedName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1" l="1"/>
  <c r="E17" i="1" l="1"/>
  <c r="E18" i="1" l="1"/>
  <c r="E10" i="1"/>
  <c r="E12" i="1" s="1"/>
  <c r="E6" i="1"/>
  <c r="E7" i="1" s="1"/>
  <c r="E11" i="1" l="1"/>
  <c r="B15" i="1" s="1"/>
  <c r="B16" i="1" s="1"/>
  <c r="B17" i="1" l="1"/>
  <c r="B20" i="1" s="1"/>
  <c r="E20" i="1" s="1"/>
</calcChain>
</file>

<file path=xl/sharedStrings.xml><?xml version="1.0" encoding="utf-8"?>
<sst xmlns="http://schemas.openxmlformats.org/spreadsheetml/2006/main" count="65" uniqueCount="53">
  <si>
    <t>Total effort (hours)</t>
  </si>
  <si>
    <t>Total staff</t>
  </si>
  <si>
    <t>Working day (hours)</t>
  </si>
  <si>
    <t>Working week (days)</t>
  </si>
  <si>
    <t>Total working week (hours)</t>
  </si>
  <si>
    <t>Calculated duration (weeks)</t>
  </si>
  <si>
    <t>Salary calculations (per person per week)</t>
  </si>
  <si>
    <t>Total hours per week</t>
  </si>
  <si>
    <t>Base salary ($50 per hour up to 40 hours per week)</t>
  </si>
  <si>
    <t>Overtime salary ($75 per hour over 40 hours per week)</t>
  </si>
  <si>
    <t>Costs</t>
  </si>
  <si>
    <t>Weekly salary (per person)</t>
  </si>
  <si>
    <t>Total weekly salaries</t>
  </si>
  <si>
    <t>Total project salaries</t>
  </si>
  <si>
    <t>Standard Hourly Rate</t>
  </si>
  <si>
    <t>Overtime Hourly Rate</t>
  </si>
  <si>
    <t>Standard Work Week Hours</t>
  </si>
  <si>
    <t>Revenues</t>
  </si>
  <si>
    <t>Total Revenue</t>
  </si>
  <si>
    <t>Total Project Costs</t>
  </si>
  <si>
    <t>Projected Profit</t>
  </si>
  <si>
    <t>Project Variables</t>
  </si>
  <si>
    <t>Project Duration</t>
  </si>
  <si>
    <t>Project Costing Overview</t>
  </si>
  <si>
    <t>Fixed Overheads</t>
  </si>
  <si>
    <t>Man Hours per Manual</t>
  </si>
  <si>
    <t>Sale Price</t>
  </si>
  <si>
    <t>Per Manual Revenue</t>
  </si>
  <si>
    <t>Quantity Sold (Per Manual)</t>
  </si>
  <si>
    <t>Software Manuals</t>
  </si>
  <si>
    <t>Sale_Price</t>
  </si>
  <si>
    <t>Quantity_Sold__Per_Manual</t>
  </si>
  <si>
    <t>Current Price</t>
  </si>
  <si>
    <t>Price Decrease</t>
  </si>
  <si>
    <t>Price Increase</t>
  </si>
  <si>
    <t>Scenario Summary</t>
  </si>
  <si>
    <t>Changing Cells:</t>
  </si>
  <si>
    <t>Current Values:</t>
  </si>
  <si>
    <t>Result Cells:</t>
  </si>
  <si>
    <t>Notes:  Current Values column represents values of changing cells at</t>
  </si>
  <si>
    <t>time Scenario Summary Report was created.  Changing cells for each</t>
  </si>
  <si>
    <t>scenario are highlighted in gray.</t>
  </si>
  <si>
    <t>20 Weeks</t>
  </si>
  <si>
    <t>Created by Mr Prashan Karunaratne on 9/25/2017</t>
  </si>
  <si>
    <t>30 Weeks</t>
  </si>
  <si>
    <t>Created by Mr Prashan Karunaratne on 2017-09-25</t>
  </si>
  <si>
    <t>21 Weeks</t>
  </si>
  <si>
    <t>42 Weeks</t>
  </si>
  <si>
    <t>Modified by Priyanka on 06-08-2021</t>
  </si>
  <si>
    <t>Projected_Profit</t>
  </si>
  <si>
    <t>Total_Staff</t>
  </si>
  <si>
    <t>Working_Day</t>
  </si>
  <si>
    <t>Working_Week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</si>
</sst>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&quot;$&quot;* #,##0.00_-;\-&quot;$&quot;* #,##0.00_-;_-&quot;$&quot;* &quot;-&quot;??_-;_-@_-"/>
    <numFmt numFmtId="165" formatCode="_-* #,##0.00_-;\-* #,##0.00_-;_-* &quot;-&quot;??_-;_-@_-"/>
    <numFmt numFmtId="166" formatCode="&quot;$&quot;#,##0.00"/>
    <numFmt numFmtId="167" formatCode="_-* #,##0_-;\-* #,##0_-;_-* &quot;-&quot;??_-;_-@_-"/>
  </numFmts>
  <fonts count="3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24"/>
      <color theme="0"/>
      <name val="Calibri"/>
      <family val="2"/>
      <scheme val="minor"/>
    </font>
    <font>
      <sz val="10"/>
      <name val="Calibri"/>
      <family val="2"/>
      <scheme val="minor"/>
    </font>
    <font>
      <b/>
      <sz val="12"/>
      <color theme="8" tint="-0.499984740745262"/>
      <name val="Calibri"/>
      <family val="2"/>
      <scheme val="minor"/>
    </font>
    <font>
      <sz val="10"/>
      <color theme="8" tint="-0.499984740745262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22"/>
      <color theme="0"/>
      <name val="Calibri Light"/>
      <family val="2"/>
      <scheme val="major"/>
    </font>
    <font>
      <sz val="10"/>
      <color theme="1"/>
      <name val="Calibri"/>
      <family val="2"/>
      <scheme val="minor"/>
    </font>
    <font>
      <sz val="8"/>
      <color theme="0"/>
      <name val="Calibri Light"/>
      <family val="2"/>
      <scheme val="major"/>
    </font>
    <font>
      <sz val="8"/>
      <color theme="0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0"/>
      <color indexed="9"/>
      <name val="Calibri"/>
      <family val="2"/>
      <scheme val="minor"/>
    </font>
    <font>
      <b/>
      <sz val="12"/>
      <color indexed="9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indexed="18"/>
      <name val="Calibri"/>
      <family val="2"/>
      <scheme val="minor"/>
    </font>
    <font>
      <b/>
      <sz val="12"/>
      <color indexed="9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indexed="20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indexed="22"/>
        <bgColor indexed="7"/>
      </patternFill>
    </fill>
  </fills>
  <borders count="14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8">
    <xf numFmtId="0" fontId="0" fillId="0" borderId="0"/>
    <xf numFmtId="0" fontId="2" fillId="2" borderId="1" applyNumberFormat="0" applyAlignment="0" applyProtection="0"/>
    <xf numFmtId="0" fontId="3" fillId="0" borderId="2" applyNumberFormat="0" applyFill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164" fontId="1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0" applyNumberFormat="0" applyFill="0" applyBorder="0" applyAlignment="0" applyProtection="0"/>
    <xf numFmtId="0" fontId="15" fillId="6" borderId="0" applyNumberFormat="0" applyBorder="0" applyAlignment="0" applyProtection="0"/>
    <xf numFmtId="0" fontId="16" fillId="7" borderId="0" applyNumberFormat="0" applyBorder="0" applyAlignment="0" applyProtection="0"/>
    <xf numFmtId="0" fontId="17" fillId="8" borderId="0" applyNumberFormat="0" applyBorder="0" applyAlignment="0" applyProtection="0"/>
    <xf numFmtId="0" fontId="18" fillId="9" borderId="6" applyNumberFormat="0" applyAlignment="0" applyProtection="0"/>
    <xf numFmtId="0" fontId="19" fillId="2" borderId="6" applyNumberFormat="0" applyAlignment="0" applyProtection="0"/>
    <xf numFmtId="0" fontId="20" fillId="0" borderId="7" applyNumberFormat="0" applyFill="0" applyAlignment="0" applyProtection="0"/>
    <xf numFmtId="0" fontId="21" fillId="10" borderId="8" applyNumberFormat="0" applyAlignment="0" applyProtection="0"/>
    <xf numFmtId="0" fontId="22" fillId="0" borderId="0" applyNumberFormat="0" applyFill="0" applyBorder="0" applyAlignment="0" applyProtection="0"/>
    <xf numFmtId="0" fontId="1" fillId="11" borderId="9" applyNumberFormat="0" applyFont="0" applyAlignment="0" applyProtection="0"/>
    <xf numFmtId="0" fontId="23" fillId="0" borderId="0" applyNumberFormat="0" applyFill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4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4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4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4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</cellStyleXfs>
  <cellXfs count="46">
    <xf numFmtId="0" fontId="0" fillId="0" borderId="0" xfId="0"/>
    <xf numFmtId="0" fontId="1" fillId="0" borderId="0" xfId="0" applyFont="1"/>
    <xf numFmtId="164" fontId="3" fillId="5" borderId="2" xfId="2" applyNumberFormat="1" applyFill="1"/>
    <xf numFmtId="166" fontId="3" fillId="5" borderId="2" xfId="2" applyNumberFormat="1" applyFill="1"/>
    <xf numFmtId="0" fontId="8" fillId="0" borderId="0" xfId="6" applyFont="1"/>
    <xf numFmtId="0" fontId="9" fillId="0" borderId="0" xfId="6" applyFont="1"/>
    <xf numFmtId="1" fontId="8" fillId="0" borderId="0" xfId="6" applyNumberFormat="1" applyFont="1"/>
    <xf numFmtId="166" fontId="8" fillId="0" borderId="0" xfId="6" applyNumberFormat="1" applyFont="1"/>
    <xf numFmtId="0" fontId="10" fillId="0" borderId="0" xfId="6" applyFont="1"/>
    <xf numFmtId="0" fontId="6" fillId="2" borderId="1" xfId="1" applyFont="1"/>
    <xf numFmtId="1" fontId="6" fillId="2" borderId="1" xfId="1" applyNumberFormat="1" applyFont="1"/>
    <xf numFmtId="166" fontId="6" fillId="2" borderId="1" xfId="1" applyNumberFormat="1" applyFont="1"/>
    <xf numFmtId="0" fontId="24" fillId="3" borderId="0" xfId="3" applyFont="1" applyAlignment="1">
      <alignment vertical="center"/>
    </xf>
    <xf numFmtId="0" fontId="7" fillId="3" borderId="0" xfId="3" applyFont="1" applyAlignment="1">
      <alignment vertical="center"/>
    </xf>
    <xf numFmtId="0" fontId="8" fillId="0" borderId="0" xfId="6" applyFont="1" applyAlignment="1">
      <alignment vertical="center"/>
    </xf>
    <xf numFmtId="0" fontId="1" fillId="0" borderId="0" xfId="0" applyFont="1" applyAlignment="1">
      <alignment vertical="center"/>
    </xf>
    <xf numFmtId="0" fontId="28" fillId="0" borderId="0" xfId="6" applyFont="1" applyAlignment="1">
      <alignment vertical="center"/>
    </xf>
    <xf numFmtId="0" fontId="29" fillId="0" borderId="0" xfId="0" applyFont="1" applyAlignment="1">
      <alignment vertical="center"/>
    </xf>
    <xf numFmtId="0" fontId="26" fillId="34" borderId="0" xfId="3" applyFont="1" applyFill="1" applyAlignment="1">
      <alignment vertical="center"/>
    </xf>
    <xf numFmtId="0" fontId="27" fillId="34" borderId="0" xfId="3" applyFont="1" applyFill="1" applyAlignment="1">
      <alignment vertical="center"/>
    </xf>
    <xf numFmtId="1" fontId="4" fillId="3" borderId="0" xfId="3" applyNumberFormat="1"/>
    <xf numFmtId="166" fontId="25" fillId="0" borderId="0" xfId="0" applyNumberFormat="1" applyFont="1"/>
    <xf numFmtId="167" fontId="25" fillId="0" borderId="0" xfId="10" applyNumberFormat="1" applyFont="1"/>
    <xf numFmtId="166" fontId="0" fillId="0" borderId="0" xfId="0" applyNumberFormat="1"/>
    <xf numFmtId="167" fontId="0" fillId="0" borderId="0" xfId="0" applyNumberFormat="1"/>
    <xf numFmtId="166" fontId="0" fillId="0" borderId="11" xfId="0" applyNumberFormat="1" applyBorder="1"/>
    <xf numFmtId="0" fontId="0" fillId="0" borderId="13" xfId="0" applyBorder="1"/>
    <xf numFmtId="0" fontId="30" fillId="36" borderId="0" xfId="0" applyFont="1" applyFill="1" applyAlignment="1">
      <alignment horizontal="left"/>
    </xf>
    <xf numFmtId="0" fontId="30" fillId="36" borderId="11" xfId="0" applyFont="1" applyFill="1" applyBorder="1" applyAlignment="1">
      <alignment horizontal="left"/>
    </xf>
    <xf numFmtId="0" fontId="31" fillId="35" borderId="10" xfId="0" applyFont="1" applyFill="1" applyBorder="1" applyAlignment="1">
      <alignment horizontal="right"/>
    </xf>
    <xf numFmtId="0" fontId="31" fillId="35" borderId="12" xfId="0" applyFont="1" applyFill="1" applyBorder="1" applyAlignment="1">
      <alignment horizontal="right"/>
    </xf>
    <xf numFmtId="166" fontId="0" fillId="37" borderId="0" xfId="0" applyNumberFormat="1" applyFill="1"/>
    <xf numFmtId="167" fontId="0" fillId="37" borderId="0" xfId="0" applyNumberFormat="1" applyFill="1"/>
    <xf numFmtId="0" fontId="29" fillId="0" borderId="0" xfId="0" applyFont="1" applyAlignment="1">
      <alignment vertical="top" wrapText="1"/>
    </xf>
    <xf numFmtId="1" fontId="0" fillId="0" borderId="0" xfId="0" applyNumberFormat="1"/>
    <xf numFmtId="0" fontId="32" fillId="35" borderId="12" xfId="0" applyFont="1" applyFill="1" applyBorder="1" applyAlignment="1">
      <alignment horizontal="left"/>
    </xf>
    <xf numFmtId="0" fontId="32" fillId="35" borderId="10" xfId="0" applyFont="1" applyFill="1" applyBorder="1" applyAlignment="1">
      <alignment horizontal="left"/>
    </xf>
    <xf numFmtId="0" fontId="33" fillId="36" borderId="0" xfId="0" applyFont="1" applyFill="1" applyAlignment="1">
      <alignment horizontal="left"/>
    </xf>
    <xf numFmtId="0" fontId="34" fillId="36" borderId="13" xfId="0" applyFont="1" applyFill="1" applyBorder="1" applyAlignment="1">
      <alignment horizontal="left"/>
    </xf>
    <xf numFmtId="0" fontId="33" fillId="36" borderId="11" xfId="0" applyFont="1" applyFill="1" applyBorder="1" applyAlignment="1">
      <alignment horizontal="left"/>
    </xf>
    <xf numFmtId="1" fontId="0" fillId="37" borderId="0" xfId="0" applyNumberFormat="1" applyFill="1"/>
    <xf numFmtId="0" fontId="35" fillId="35" borderId="12" xfId="0" applyFont="1" applyFill="1" applyBorder="1" applyAlignment="1">
      <alignment horizontal="left"/>
    </xf>
    <xf numFmtId="0" fontId="35" fillId="35" borderId="10" xfId="0" applyFont="1" applyFill="1" applyBorder="1" applyAlignment="1">
      <alignment horizontal="left"/>
    </xf>
    <xf numFmtId="0" fontId="36" fillId="36" borderId="0" xfId="0" applyFont="1" applyFill="1" applyAlignment="1">
      <alignment horizontal="left"/>
    </xf>
    <xf numFmtId="0" fontId="37" fillId="36" borderId="13" xfId="0" applyFont="1" applyFill="1" applyBorder="1" applyAlignment="1">
      <alignment horizontal="left"/>
    </xf>
    <xf numFmtId="0" fontId="36" fillId="36" borderId="11" xfId="0" applyFont="1" applyFill="1" applyBorder="1" applyAlignment="1">
      <alignment horizontal="left"/>
    </xf>
  </cellXfs>
  <cellStyles count="48">
    <cellStyle name="20% - Accent1" xfId="26" builtinId="30" customBuiltin="1"/>
    <cellStyle name="20% - Accent2" xfId="29" builtinId="34" customBuiltin="1"/>
    <cellStyle name="20% - Accent3" xfId="33" builtinId="38" customBuiltin="1"/>
    <cellStyle name="20% - Accent4" xfId="37" builtinId="42" customBuiltin="1"/>
    <cellStyle name="20% - Accent5" xfId="41" builtinId="46" customBuiltin="1"/>
    <cellStyle name="20% - Accent6" xfId="45" builtinId="50" customBuiltin="1"/>
    <cellStyle name="40% - Accent1" xfId="27" builtinId="31" customBuiltin="1"/>
    <cellStyle name="40% - Accent2" xfId="30" builtinId="35" customBuiltin="1"/>
    <cellStyle name="40% - Accent3" xfId="34" builtinId="39" customBuiltin="1"/>
    <cellStyle name="40% - Accent4" xfId="38" builtinId="43" customBuiltin="1"/>
    <cellStyle name="40% - Accent5" xfId="42" builtinId="47" customBuiltin="1"/>
    <cellStyle name="40% - Accent6" xfId="46" builtinId="51" customBuiltin="1"/>
    <cellStyle name="60% - Accent1" xfId="28" builtinId="32" customBuiltin="1"/>
    <cellStyle name="60% - Accent2" xfId="31" builtinId="36" customBuiltin="1"/>
    <cellStyle name="60% - Accent3" xfId="35" builtinId="40" customBuiltin="1"/>
    <cellStyle name="60% - Accent4" xfId="39" builtinId="44" customBuiltin="1"/>
    <cellStyle name="60% - Accent5" xfId="43" builtinId="48" customBuiltin="1"/>
    <cellStyle name="60% - Accent6" xfId="47" builtinId="52" customBuiltin="1"/>
    <cellStyle name="Accent1" xfId="3" builtinId="29" customBuiltin="1"/>
    <cellStyle name="Accent2" xfId="4" builtinId="33" customBuiltin="1"/>
    <cellStyle name="Accent3" xfId="32" builtinId="37" customBuiltin="1"/>
    <cellStyle name="Accent4" xfId="36" builtinId="41" customBuiltin="1"/>
    <cellStyle name="Accent5" xfId="40" builtinId="45" customBuiltin="1"/>
    <cellStyle name="Accent6" xfId="44" builtinId="49" customBuiltin="1"/>
    <cellStyle name="Bad" xfId="17" builtinId="27" customBuiltin="1"/>
    <cellStyle name="Calculation" xfId="20" builtinId="22" customBuiltin="1"/>
    <cellStyle name="Check Cell" xfId="22" builtinId="23" customBuiltin="1"/>
    <cellStyle name="Comma" xfId="10" builtinId="3"/>
    <cellStyle name="Comma 2" xfId="8" xr:uid="{00000000-0005-0000-0000-00001C000000}"/>
    <cellStyle name="Currency 2" xfId="7" xr:uid="{00000000-0005-0000-0000-00001D000000}"/>
    <cellStyle name="Currency 3" xfId="5" xr:uid="{00000000-0005-0000-0000-00001E000000}"/>
    <cellStyle name="Currency 4" xfId="9" xr:uid="{00000000-0005-0000-0000-00001F000000}"/>
    <cellStyle name="Explanatory Text" xfId="25" builtinId="53" customBuiltin="1"/>
    <cellStyle name="Good" xfId="16" builtinId="26" customBuiltin="1"/>
    <cellStyle name="Heading 1" xfId="12" builtinId="16" customBuiltin="1"/>
    <cellStyle name="Heading 2" xfId="13" builtinId="17" customBuiltin="1"/>
    <cellStyle name="Heading 3" xfId="14" builtinId="18" customBuiltin="1"/>
    <cellStyle name="Heading 4" xfId="15" builtinId="19" customBuiltin="1"/>
    <cellStyle name="Input" xfId="19" builtinId="20" customBuiltin="1"/>
    <cellStyle name="Linked Cell" xfId="21" builtinId="24" customBuiltin="1"/>
    <cellStyle name="Neutral" xfId="18" builtinId="28" customBuiltin="1"/>
    <cellStyle name="Normal" xfId="0" builtinId="0"/>
    <cellStyle name="Normal 2" xfId="6" xr:uid="{00000000-0005-0000-0000-00002A000000}"/>
    <cellStyle name="Note" xfId="24" builtinId="10" customBuiltin="1"/>
    <cellStyle name="Output" xfId="1" builtinId="21" customBuiltin="1"/>
    <cellStyle name="Title" xfId="11" builtinId="15" customBuiltin="1"/>
    <cellStyle name="Total" xfId="2" builtinId="25" customBuiltin="1"/>
    <cellStyle name="Warning Text" xfId="23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6"/>
  <sheetViews>
    <sheetView tabSelected="1" zoomScale="96" zoomScaleNormal="96" workbookViewId="0">
      <selection activeCell="A27" sqref="A27"/>
    </sheetView>
  </sheetViews>
  <sheetFormatPr defaultColWidth="8.88671875" defaultRowHeight="14.4" x14ac:dyDescent="0.3"/>
  <cols>
    <col min="1" max="1" width="40.5546875" style="1" customWidth="1"/>
    <col min="2" max="2" width="12.5546875" style="1" customWidth="1"/>
    <col min="3" max="3" width="7.109375" style="1" customWidth="1"/>
    <col min="4" max="4" width="40.5546875" style="1" customWidth="1"/>
    <col min="5" max="5" width="12.5546875" style="1" customWidth="1"/>
    <col min="6" max="16384" width="8.88671875" style="1"/>
  </cols>
  <sheetData>
    <row r="1" spans="1:6" s="15" customFormat="1" ht="40.65" customHeight="1" x14ac:dyDescent="0.3">
      <c r="A1" s="12" t="s">
        <v>23</v>
      </c>
      <c r="B1" s="13"/>
      <c r="C1" s="13"/>
      <c r="D1" s="13"/>
      <c r="E1" s="13"/>
      <c r="F1" s="14"/>
    </row>
    <row r="2" spans="1:6" s="17" customFormat="1" ht="3.9" customHeight="1" x14ac:dyDescent="0.3">
      <c r="A2" s="18"/>
      <c r="B2" s="19"/>
      <c r="C2" s="19"/>
      <c r="D2" s="19"/>
      <c r="E2" s="19"/>
      <c r="F2" s="16"/>
    </row>
    <row r="3" spans="1:6" x14ac:dyDescent="0.3">
      <c r="A3" s="4"/>
      <c r="B3" s="4"/>
      <c r="C3" s="4"/>
      <c r="D3" s="4"/>
      <c r="E3" s="4"/>
      <c r="F3" s="4"/>
    </row>
    <row r="4" spans="1:6" ht="15.6" x14ac:dyDescent="0.3">
      <c r="A4" s="5" t="s">
        <v>21</v>
      </c>
      <c r="B4" s="4"/>
      <c r="C4" s="4"/>
      <c r="D4" s="5" t="s">
        <v>22</v>
      </c>
      <c r="E4" s="4"/>
      <c r="F4" s="4"/>
    </row>
    <row r="5" spans="1:6" x14ac:dyDescent="0.3">
      <c r="A5" s="4" t="s">
        <v>29</v>
      </c>
      <c r="B5" s="9">
        <v>13</v>
      </c>
      <c r="C5" s="4"/>
      <c r="D5" s="4" t="s">
        <v>0</v>
      </c>
      <c r="E5" s="4">
        <f>B5*B6</f>
        <v>13000</v>
      </c>
      <c r="F5" s="4"/>
    </row>
    <row r="6" spans="1:6" x14ac:dyDescent="0.3">
      <c r="A6" s="4" t="s">
        <v>25</v>
      </c>
      <c r="B6" s="9">
        <v>1000</v>
      </c>
      <c r="C6" s="4"/>
      <c r="D6" s="4" t="s">
        <v>4</v>
      </c>
      <c r="E6" s="6">
        <f>B7*B8*B9</f>
        <v>399.99999999561999</v>
      </c>
      <c r="F6" s="4"/>
    </row>
    <row r="7" spans="1:6" x14ac:dyDescent="0.3">
      <c r="A7" s="4" t="s">
        <v>1</v>
      </c>
      <c r="B7" s="10">
        <v>9.9999999998905</v>
      </c>
      <c r="C7" s="4"/>
      <c r="D7" s="4" t="s">
        <v>5</v>
      </c>
      <c r="E7" s="20">
        <f>E5/E6</f>
        <v>32.500000000355875</v>
      </c>
      <c r="F7" s="4"/>
    </row>
    <row r="8" spans="1:6" x14ac:dyDescent="0.3">
      <c r="A8" s="4" t="s">
        <v>2</v>
      </c>
      <c r="B8" s="10">
        <v>8</v>
      </c>
      <c r="C8" s="4"/>
      <c r="D8" s="4"/>
      <c r="E8" s="4"/>
      <c r="F8" s="4"/>
    </row>
    <row r="9" spans="1:6" ht="15.6" x14ac:dyDescent="0.3">
      <c r="A9" s="4" t="s">
        <v>3</v>
      </c>
      <c r="B9" s="10">
        <v>5</v>
      </c>
      <c r="C9" s="4"/>
      <c r="D9" s="5" t="s">
        <v>6</v>
      </c>
      <c r="E9" s="4"/>
      <c r="F9" s="4"/>
    </row>
    <row r="10" spans="1:6" x14ac:dyDescent="0.3">
      <c r="A10" s="4" t="s">
        <v>16</v>
      </c>
      <c r="B10" s="9">
        <v>35</v>
      </c>
      <c r="C10" s="4"/>
      <c r="D10" s="4" t="s">
        <v>7</v>
      </c>
      <c r="E10" s="4">
        <f>B8*B9</f>
        <v>40</v>
      </c>
      <c r="F10" s="4"/>
    </row>
    <row r="11" spans="1:6" x14ac:dyDescent="0.3">
      <c r="A11" s="4" t="s">
        <v>14</v>
      </c>
      <c r="B11" s="9">
        <v>50</v>
      </c>
      <c r="C11" s="4"/>
      <c r="D11" s="4" t="s">
        <v>8</v>
      </c>
      <c r="E11" s="7">
        <f>E10*B11</f>
        <v>2000</v>
      </c>
      <c r="F11" s="4"/>
    </row>
    <row r="12" spans="1:6" x14ac:dyDescent="0.3">
      <c r="A12" s="4" t="s">
        <v>15</v>
      </c>
      <c r="B12" s="9">
        <v>75</v>
      </c>
      <c r="C12" s="4"/>
      <c r="D12" s="4" t="s">
        <v>9</v>
      </c>
      <c r="E12" s="7">
        <f>IF(E10&gt;B10,(E10-B10)*B12,0)</f>
        <v>375</v>
      </c>
      <c r="F12" s="4"/>
    </row>
    <row r="13" spans="1:6" x14ac:dyDescent="0.3">
      <c r="C13" s="4"/>
      <c r="D13" s="4"/>
      <c r="E13" s="4"/>
      <c r="F13" s="4"/>
    </row>
    <row r="14" spans="1:6" ht="15.6" x14ac:dyDescent="0.3">
      <c r="A14" s="5" t="s">
        <v>10</v>
      </c>
      <c r="C14" s="4"/>
      <c r="D14" s="5" t="s">
        <v>17</v>
      </c>
      <c r="F14" s="4"/>
    </row>
    <row r="15" spans="1:6" x14ac:dyDescent="0.3">
      <c r="A15" s="4" t="s">
        <v>11</v>
      </c>
      <c r="B15" s="7">
        <f>E11+E12</f>
        <v>2375</v>
      </c>
      <c r="C15" s="4"/>
      <c r="D15" s="4" t="s">
        <v>26</v>
      </c>
      <c r="E15" s="21">
        <v>35</v>
      </c>
      <c r="F15" s="4"/>
    </row>
    <row r="16" spans="1:6" x14ac:dyDescent="0.3">
      <c r="A16" s="4" t="s">
        <v>12</v>
      </c>
      <c r="B16" s="7">
        <f>B15*B7</f>
        <v>23749.999999739939</v>
      </c>
      <c r="C16" s="4"/>
      <c r="D16" s="4" t="s">
        <v>28</v>
      </c>
      <c r="E16" s="22">
        <v>2140</v>
      </c>
      <c r="F16" s="4"/>
    </row>
    <row r="17" spans="1:6" x14ac:dyDescent="0.3">
      <c r="A17" s="4" t="s">
        <v>13</v>
      </c>
      <c r="B17" s="7">
        <f>B16*E7</f>
        <v>771875.00000000012</v>
      </c>
      <c r="C17" s="4"/>
      <c r="D17" s="4" t="s">
        <v>27</v>
      </c>
      <c r="E17" s="7">
        <f>E15*E16</f>
        <v>74900</v>
      </c>
      <c r="F17" s="4"/>
    </row>
    <row r="18" spans="1:6" x14ac:dyDescent="0.3">
      <c r="A18" s="4" t="s">
        <v>24</v>
      </c>
      <c r="B18" s="11">
        <v>100000</v>
      </c>
      <c r="C18" s="4"/>
      <c r="D18" s="4" t="s">
        <v>18</v>
      </c>
      <c r="E18" s="7">
        <f>E17*B5</f>
        <v>973700</v>
      </c>
      <c r="F18" s="4"/>
    </row>
    <row r="19" spans="1:6" x14ac:dyDescent="0.3">
      <c r="A19" s="4"/>
      <c r="B19" s="8"/>
      <c r="C19" s="4"/>
      <c r="D19" s="4"/>
      <c r="E19" s="4"/>
      <c r="F19" s="4"/>
    </row>
    <row r="20" spans="1:6" ht="15" thickBot="1" x14ac:dyDescent="0.35">
      <c r="A20" s="2" t="s">
        <v>19</v>
      </c>
      <c r="B20" s="3">
        <f>B17+B18</f>
        <v>871875.00000000012</v>
      </c>
      <c r="C20" s="4"/>
      <c r="D20" s="2" t="s">
        <v>20</v>
      </c>
      <c r="E20" s="3">
        <f>E18-B20</f>
        <v>101824.99999999988</v>
      </c>
      <c r="F20" s="4"/>
    </row>
    <row r="21" spans="1:6" ht="15" thickTop="1" x14ac:dyDescent="0.3">
      <c r="C21" s="4"/>
      <c r="D21" s="4"/>
      <c r="E21" s="4"/>
      <c r="F21" s="4"/>
    </row>
    <row r="22" spans="1:6" x14ac:dyDescent="0.3">
      <c r="C22" s="4"/>
      <c r="D22" s="4"/>
      <c r="E22" s="4"/>
      <c r="F22" s="4"/>
    </row>
    <row r="23" spans="1:6" x14ac:dyDescent="0.3">
      <c r="C23" s="4"/>
      <c r="D23" s="4"/>
      <c r="E23" s="4"/>
      <c r="F23" s="4"/>
    </row>
    <row r="24" spans="1:6" x14ac:dyDescent="0.3">
      <c r="C24" s="4"/>
      <c r="D24" s="4"/>
      <c r="E24" s="4"/>
      <c r="F24" s="4"/>
    </row>
    <row r="25" spans="1:6" x14ac:dyDescent="0.3">
      <c r="C25" s="4"/>
      <c r="D25" s="4"/>
      <c r="E25" s="4"/>
      <c r="F25" s="4"/>
    </row>
    <row r="26" spans="1:6" x14ac:dyDescent="0.3">
      <c r="A26" s="4"/>
      <c r="B26" s="4"/>
      <c r="C26" s="4"/>
      <c r="D26" s="4"/>
      <c r="E26" s="4"/>
      <c r="F26" s="4"/>
    </row>
  </sheetData>
  <scenarios current="0" show="0" sqref="E20">
    <scenario name="Current Price" count="2" user="Priyanka" comment="Modified by Priyanka on 06-08-2021">
      <inputCells r="E15" val="35" numFmtId="166"/>
      <inputCells r="E16" val="2140" numFmtId="167"/>
    </scenario>
    <scenario name="Price Decrease" locked="1" count="2" user="Priyanka" comment="Modified by Priyanka on 06-08-2021">
      <inputCells r="E15" val="30" numFmtId="166"/>
      <inputCells r="E16" val="2461" numFmtId="167"/>
    </scenario>
    <scenario name="Price Increase" count="2" user="Priyanka" comment="Modified by Priyanka on 06-08-2021">
      <inputCells r="E15" val="40" numFmtId="166"/>
      <inputCells r="E16" val="1819" numFmtId="167"/>
    </scenario>
  </scenario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ADE88-66CE-49C7-B72F-633530039593}">
  <sheetPr>
    <outlinePr summaryBelow="0"/>
  </sheetPr>
  <dimension ref="B1:G12"/>
  <sheetViews>
    <sheetView showGridLines="0" workbookViewId="0"/>
  </sheetViews>
  <sheetFormatPr defaultRowHeight="14.4" outlineLevelRow="1" outlineLevelCol="1" x14ac:dyDescent="0.3"/>
  <cols>
    <col min="3" max="3" width="26.88671875" bestFit="1" customWidth="1"/>
    <col min="4" max="7" width="13.109375" bestFit="1" customWidth="1" outlineLevel="1"/>
  </cols>
  <sheetData>
    <row r="1" spans="2:7" ht="15" thickBot="1" x14ac:dyDescent="0.35"/>
    <row r="2" spans="2:7" ht="15.6" x14ac:dyDescent="0.3">
      <c r="B2" s="42" t="s">
        <v>35</v>
      </c>
      <c r="C2" s="42"/>
      <c r="D2" s="29"/>
      <c r="E2" s="29"/>
      <c r="F2" s="29"/>
      <c r="G2" s="29"/>
    </row>
    <row r="3" spans="2:7" ht="15.6" collapsed="1" x14ac:dyDescent="0.3">
      <c r="B3" s="41"/>
      <c r="C3" s="41"/>
      <c r="D3" s="30" t="s">
        <v>37</v>
      </c>
      <c r="E3" s="30" t="s">
        <v>32</v>
      </c>
      <c r="F3" s="30" t="s">
        <v>33</v>
      </c>
      <c r="G3" s="30" t="s">
        <v>34</v>
      </c>
    </row>
    <row r="4" spans="2:7" ht="30.6" hidden="1" outlineLevel="1" x14ac:dyDescent="0.3">
      <c r="B4" s="43"/>
      <c r="C4" s="43"/>
      <c r="E4" s="33" t="s">
        <v>48</v>
      </c>
      <c r="F4" s="33" t="s">
        <v>48</v>
      </c>
      <c r="G4" s="33" t="s">
        <v>48</v>
      </c>
    </row>
    <row r="5" spans="2:7" x14ac:dyDescent="0.3">
      <c r="B5" s="44" t="s">
        <v>36</v>
      </c>
      <c r="C5" s="44"/>
      <c r="D5" s="26"/>
      <c r="E5" s="26"/>
      <c r="F5" s="26"/>
      <c r="G5" s="26"/>
    </row>
    <row r="6" spans="2:7" outlineLevel="1" x14ac:dyDescent="0.3">
      <c r="B6" s="43"/>
      <c r="C6" s="43" t="s">
        <v>30</v>
      </c>
      <c r="D6" s="23">
        <v>35</v>
      </c>
      <c r="E6" s="31">
        <v>35</v>
      </c>
      <c r="F6" s="31">
        <v>30</v>
      </c>
      <c r="G6" s="31">
        <v>40</v>
      </c>
    </row>
    <row r="7" spans="2:7" outlineLevel="1" x14ac:dyDescent="0.3">
      <c r="B7" s="43"/>
      <c r="C7" s="43" t="s">
        <v>31</v>
      </c>
      <c r="D7" s="24">
        <v>2140</v>
      </c>
      <c r="E7" s="32">
        <v>2140</v>
      </c>
      <c r="F7" s="32">
        <v>2461</v>
      </c>
      <c r="G7" s="32">
        <v>1819</v>
      </c>
    </row>
    <row r="8" spans="2:7" x14ac:dyDescent="0.3">
      <c r="B8" s="44" t="s">
        <v>38</v>
      </c>
      <c r="C8" s="44"/>
      <c r="D8" s="26"/>
      <c r="E8" s="26"/>
      <c r="F8" s="26"/>
      <c r="G8" s="26"/>
    </row>
    <row r="9" spans="2:7" ht="15" outlineLevel="1" thickBot="1" x14ac:dyDescent="0.35">
      <c r="B9" s="45"/>
      <c r="C9" s="45" t="s">
        <v>49</v>
      </c>
      <c r="D9" s="25">
        <v>101825</v>
      </c>
      <c r="E9" s="25">
        <v>101825</v>
      </c>
      <c r="F9" s="25">
        <v>87914.999999999898</v>
      </c>
      <c r="G9" s="25">
        <v>74004.999999999898</v>
      </c>
    </row>
    <row r="10" spans="2:7" x14ac:dyDescent="0.3">
      <c r="B10" t="s">
        <v>39</v>
      </c>
    </row>
    <row r="11" spans="2:7" x14ac:dyDescent="0.3">
      <c r="B11" t="s">
        <v>40</v>
      </c>
    </row>
    <row r="12" spans="2:7" x14ac:dyDescent="0.3">
      <c r="B12" t="s">
        <v>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B1:H13"/>
  <sheetViews>
    <sheetView showGridLines="0" workbookViewId="0">
      <selection activeCell="F23" sqref="F23"/>
    </sheetView>
  </sheetViews>
  <sheetFormatPr defaultRowHeight="14.4" outlineLevelRow="1" outlineLevelCol="1" x14ac:dyDescent="0.3"/>
  <cols>
    <col min="3" max="3" width="14.88671875" customWidth="1"/>
    <col min="4" max="8" width="13.109375" bestFit="1" customWidth="1" outlineLevel="1"/>
  </cols>
  <sheetData>
    <row r="1" spans="2:8" ht="15" thickBot="1" x14ac:dyDescent="0.35"/>
    <row r="2" spans="2:8" ht="15.6" x14ac:dyDescent="0.3">
      <c r="B2" s="36" t="s">
        <v>35</v>
      </c>
      <c r="C2" s="36"/>
      <c r="D2" s="29"/>
      <c r="E2" s="29"/>
      <c r="F2" s="29"/>
      <c r="G2" s="29"/>
      <c r="H2" s="29"/>
    </row>
    <row r="3" spans="2:8" ht="15.6" collapsed="1" x14ac:dyDescent="0.3">
      <c r="B3" s="35"/>
      <c r="C3" s="35"/>
      <c r="D3" s="30" t="s">
        <v>37</v>
      </c>
      <c r="E3" s="30" t="s">
        <v>42</v>
      </c>
      <c r="F3" s="30" t="s">
        <v>44</v>
      </c>
      <c r="G3" s="30" t="s">
        <v>46</v>
      </c>
      <c r="H3" s="30" t="s">
        <v>47</v>
      </c>
    </row>
    <row r="4" spans="2:8" ht="40.799999999999997" hidden="1" outlineLevel="1" x14ac:dyDescent="0.3">
      <c r="B4" s="37"/>
      <c r="C4" s="37"/>
      <c r="E4" s="33" t="s">
        <v>43</v>
      </c>
      <c r="F4" s="33" t="s">
        <v>45</v>
      </c>
      <c r="G4" s="33" t="s">
        <v>43</v>
      </c>
      <c r="H4" s="33" t="s">
        <v>43</v>
      </c>
    </row>
    <row r="5" spans="2:8" x14ac:dyDescent="0.3">
      <c r="B5" s="38" t="s">
        <v>36</v>
      </c>
      <c r="C5" s="38"/>
      <c r="D5" s="26"/>
      <c r="E5" s="26"/>
      <c r="F5" s="26"/>
      <c r="G5" s="26"/>
      <c r="H5" s="26"/>
    </row>
    <row r="6" spans="2:8" outlineLevel="1" x14ac:dyDescent="0.3">
      <c r="B6" s="37"/>
      <c r="C6" s="27" t="s">
        <v>50</v>
      </c>
      <c r="D6" s="34">
        <v>9.9999999998905</v>
      </c>
      <c r="E6" s="40">
        <v>11.4471462468341</v>
      </c>
      <c r="F6" s="40">
        <v>10</v>
      </c>
      <c r="G6" s="40">
        <v>12</v>
      </c>
      <c r="H6" s="40">
        <v>9.9999999998905</v>
      </c>
    </row>
    <row r="7" spans="2:8" outlineLevel="1" x14ac:dyDescent="0.3">
      <c r="B7" s="37"/>
      <c r="C7" s="27" t="s">
        <v>51</v>
      </c>
      <c r="D7" s="34">
        <v>6.8000116119112901</v>
      </c>
      <c r="E7" s="40">
        <v>9.1577169974672792</v>
      </c>
      <c r="F7" s="40">
        <v>8</v>
      </c>
      <c r="G7" s="40">
        <v>8</v>
      </c>
      <c r="H7" s="40">
        <v>6.8000116119112901</v>
      </c>
    </row>
    <row r="8" spans="2:8" outlineLevel="1" x14ac:dyDescent="0.3">
      <c r="B8" s="37"/>
      <c r="C8" s="27" t="s">
        <v>52</v>
      </c>
      <c r="D8" s="34">
        <v>4.2499954785460003</v>
      </c>
      <c r="E8" s="40">
        <v>5.7235731234170499</v>
      </c>
      <c r="F8" s="40">
        <v>5</v>
      </c>
      <c r="G8" s="40">
        <v>6</v>
      </c>
      <c r="H8" s="40">
        <v>4.2499954785460003</v>
      </c>
    </row>
    <row r="9" spans="2:8" x14ac:dyDescent="0.3">
      <c r="B9" s="38" t="s">
        <v>38</v>
      </c>
      <c r="C9" s="38"/>
      <c r="D9" s="26"/>
      <c r="E9" s="26"/>
      <c r="F9" s="26"/>
      <c r="G9" s="26"/>
      <c r="H9" s="26"/>
    </row>
    <row r="10" spans="2:8" ht="15" outlineLevel="1" thickBot="1" x14ac:dyDescent="0.35">
      <c r="B10" s="39"/>
      <c r="C10" s="28" t="s">
        <v>49</v>
      </c>
      <c r="D10" s="25">
        <v>198800</v>
      </c>
      <c r="E10" s="25">
        <v>-100225.42389588201</v>
      </c>
      <c r="F10" s="25">
        <v>86300</v>
      </c>
      <c r="G10" s="25">
        <v>-44950</v>
      </c>
      <c r="H10" s="25">
        <v>198800</v>
      </c>
    </row>
    <row r="11" spans="2:8" x14ac:dyDescent="0.3">
      <c r="B11" t="s">
        <v>39</v>
      </c>
    </row>
    <row r="12" spans="2:8" x14ac:dyDescent="0.3">
      <c r="B12" t="s">
        <v>40</v>
      </c>
    </row>
    <row r="13" spans="2:8" x14ac:dyDescent="0.3">
      <c r="B13" t="s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Project Costing Model</vt:lpstr>
      <vt:lpstr>Scenario Summary</vt:lpstr>
      <vt:lpstr>Solver Summary </vt:lpstr>
      <vt:lpstr>Quantity_Sold__Per_Manual</vt:lpstr>
      <vt:lpstr>Sale_Price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nidhipriyasingh@outlook.com</dc:creator>
  <cp:lastModifiedBy>TREASURE</cp:lastModifiedBy>
  <dcterms:created xsi:type="dcterms:W3CDTF">2017-08-25T02:34:34Z</dcterms:created>
  <dcterms:modified xsi:type="dcterms:W3CDTF">2023-07-18T21:05:13Z</dcterms:modified>
</cp:coreProperties>
</file>