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D212CEF0-92D3-418F-98C6-E4AEDE9932D7}" xr6:coauthVersionLast="47" xr6:coauthVersionMax="47" xr10:uidLastSave="{00000000-0000-0000-0000-000000000000}"/>
  <bookViews>
    <workbookView xWindow="-108" yWindow="-108" windowWidth="23256" windowHeight="13176" firstSheet="1" activeTab="7" xr2:uid="{00000000-000D-0000-FFFF-FFFF00000000}"/>
  </bookViews>
  <sheets>
    <sheet name="Raw Data" sheetId="1" r:id="rId1"/>
    <sheet name="Scenario" sheetId="2" r:id="rId2"/>
    <sheet name="Monthly" sheetId="3" r:id="rId3"/>
    <sheet name="Customer_Summary" sheetId="4" r:id="rId4"/>
    <sheet name="Pivot_Region_Category" sheetId="5" r:id="rId5"/>
    <sheet name="Category_Sales" sheetId="6" r:id="rId6"/>
    <sheet name="Analysis" sheetId="7" r:id="rId7"/>
    <sheet name="Dashboard" sheetId="8" r:id="rId8"/>
  </sheets>
  <calcPr calcId="191029"/>
</workbook>
</file>

<file path=xl/calcChain.xml><?xml version="1.0" encoding="utf-8"?>
<calcChain xmlns="http://schemas.openxmlformats.org/spreadsheetml/2006/main">
  <c r="U2" i="1" l="1"/>
  <c r="Q2" i="1"/>
  <c r="B6" i="8"/>
  <c r="B5" i="8"/>
  <c r="B3" i="8"/>
  <c r="B2" i="8"/>
  <c r="B4" i="8" s="1"/>
  <c r="B11" i="7"/>
  <c r="B10" i="7"/>
  <c r="B9" i="7"/>
  <c r="B6" i="7"/>
  <c r="B5" i="7"/>
  <c r="B4" i="7"/>
  <c r="B3" i="7"/>
  <c r="B2" i="7"/>
  <c r="G11" i="4"/>
  <c r="F11" i="4"/>
  <c r="G10" i="4"/>
  <c r="F10" i="4" s="1"/>
  <c r="G9" i="4"/>
  <c r="F9" i="4" s="1"/>
  <c r="G8" i="4"/>
  <c r="F8" i="4"/>
  <c r="G7" i="4"/>
  <c r="F7" i="4"/>
  <c r="G6" i="4"/>
  <c r="F6" i="4" s="1"/>
  <c r="G5" i="4"/>
  <c r="F5" i="4" s="1"/>
  <c r="G4" i="4"/>
  <c r="F4" i="4"/>
  <c r="G3" i="4"/>
  <c r="F3" i="4"/>
  <c r="G2" i="4"/>
  <c r="F2" i="4" s="1"/>
  <c r="C14" i="3"/>
  <c r="C13" i="3"/>
  <c r="C12" i="3"/>
  <c r="C11" i="3"/>
  <c r="C10" i="3"/>
  <c r="C9" i="3"/>
  <c r="C8" i="3"/>
  <c r="C7" i="3"/>
  <c r="C6" i="3"/>
  <c r="C5" i="3"/>
  <c r="C4" i="3"/>
  <c r="C3" i="3"/>
  <c r="T2" i="1"/>
  <c r="B3" i="2" s="1"/>
  <c r="S2" i="1"/>
  <c r="R2" i="1"/>
</calcChain>
</file>

<file path=xl/sharedStrings.xml><?xml version="1.0" encoding="utf-8"?>
<sst xmlns="http://schemas.openxmlformats.org/spreadsheetml/2006/main" count="2415" uniqueCount="430">
  <si>
    <t>Transaction_ID</t>
  </si>
  <si>
    <t>Date</t>
  </si>
  <si>
    <t>Customer_ID</t>
  </si>
  <si>
    <t>Customer_Name</t>
  </si>
  <si>
    <t>Product_ID</t>
  </si>
  <si>
    <t>Product_Name</t>
  </si>
  <si>
    <t>Category</t>
  </si>
  <si>
    <t>Quantity</t>
  </si>
  <si>
    <t>Unit_Price</t>
  </si>
  <si>
    <t>Payment_Method</t>
  </si>
  <si>
    <t>Region</t>
  </si>
  <si>
    <t>Customer_Segment</t>
  </si>
  <si>
    <t>Customer_Since</t>
  </si>
  <si>
    <t>Total_Amount</t>
  </si>
  <si>
    <t>Customer_Total</t>
  </si>
  <si>
    <t>Profit_Margin</t>
  </si>
  <si>
    <t>Month_Start</t>
  </si>
  <si>
    <t>New_Profit (What-If)</t>
  </si>
  <si>
    <t>Timestamp_NOW</t>
  </si>
  <si>
    <t>TRX0155</t>
  </si>
  <si>
    <t>CUST023</t>
  </si>
  <si>
    <t>Paul Baker</t>
  </si>
  <si>
    <t>P009</t>
  </si>
  <si>
    <t>Monitor</t>
  </si>
  <si>
    <t>Electronics</t>
  </si>
  <si>
    <t>Cash</t>
  </si>
  <si>
    <t>Central</t>
  </si>
  <si>
    <t>Basic</t>
  </si>
  <si>
    <t>TRX0023</t>
  </si>
  <si>
    <t>CUST013</t>
  </si>
  <si>
    <t>Joseph Jackson</t>
  </si>
  <si>
    <t>Credit Card</t>
  </si>
  <si>
    <t>Premium</t>
  </si>
  <si>
    <t>TRX0139</t>
  </si>
  <si>
    <t>CUST021</t>
  </si>
  <si>
    <t>Kevin Scott</t>
  </si>
  <si>
    <t>P005</t>
  </si>
  <si>
    <t>Blender</t>
  </si>
  <si>
    <t>Appliances</t>
  </si>
  <si>
    <t>PayPal</t>
  </si>
  <si>
    <t>South</t>
  </si>
  <si>
    <t>Standard</t>
  </si>
  <si>
    <t>TRX0043</t>
  </si>
  <si>
    <t>CUST046</t>
  </si>
  <si>
    <t>Kathleen Bennett</t>
  </si>
  <si>
    <t>North</t>
  </si>
  <si>
    <t>TRX0212</t>
  </si>
  <si>
    <t>CUST003</t>
  </si>
  <si>
    <t>Michael Brown</t>
  </si>
  <si>
    <t>P008</t>
  </si>
  <si>
    <t>Bookshelf</t>
  </si>
  <si>
    <t>Furniture</t>
  </si>
  <si>
    <t>TRX0092</t>
  </si>
  <si>
    <t>CUST024</t>
  </si>
  <si>
    <t>Dorothy Nelson</t>
  </si>
  <si>
    <t>West</t>
  </si>
  <si>
    <t>TRX0193</t>
  </si>
  <si>
    <t>P003</t>
  </si>
  <si>
    <t>Headphones</t>
  </si>
  <si>
    <t>TRX0240</t>
  </si>
  <si>
    <t>CUST017</t>
  </si>
  <si>
    <t>Charles Allen</t>
  </si>
  <si>
    <t>Debit Card</t>
  </si>
  <si>
    <t>TRX0135</t>
  </si>
  <si>
    <t>CUST009</t>
  </si>
  <si>
    <t>Robert Thomas</t>
  </si>
  <si>
    <t>P001</t>
  </si>
  <si>
    <t>Laptop</t>
  </si>
  <si>
    <t>East</t>
  </si>
  <si>
    <t>TRX0185</t>
  </si>
  <si>
    <t>CUST026</t>
  </si>
  <si>
    <t>Karen Hill</t>
  </si>
  <si>
    <t>TRX0138</t>
  </si>
  <si>
    <t>CUST022</t>
  </si>
  <si>
    <t>Susan Green</t>
  </si>
  <si>
    <t>TRX0209</t>
  </si>
  <si>
    <t>TRX0246</t>
  </si>
  <si>
    <t>CUST041</t>
  </si>
  <si>
    <t>Peter Richardson</t>
  </si>
  <si>
    <t>TRX0067</t>
  </si>
  <si>
    <t>CUST043</t>
  </si>
  <si>
    <t>Dennis Gray</t>
  </si>
  <si>
    <t>TRX0191</t>
  </si>
  <si>
    <t>CUST038</t>
  </si>
  <si>
    <t>Michelle Rogers</t>
  </si>
  <si>
    <t>P002</t>
  </si>
  <si>
    <t>Smartphone</t>
  </si>
  <si>
    <t>TRX0230</t>
  </si>
  <si>
    <t>CUST027</t>
  </si>
  <si>
    <t>George Adams</t>
  </si>
  <si>
    <t>TRX0049</t>
  </si>
  <si>
    <t>CUST025</t>
  </si>
  <si>
    <t>Mark Carter</t>
  </si>
  <si>
    <t>TRX0134</t>
  </si>
  <si>
    <t>CUST010</t>
  </si>
  <si>
    <t>Maria Garcia</t>
  </si>
  <si>
    <t>TRX0122</t>
  </si>
  <si>
    <t>TRX0222</t>
  </si>
  <si>
    <t>CUST048</t>
  </si>
  <si>
    <t>Virginia Sanders</t>
  </si>
  <si>
    <t>TRX0231</t>
  </si>
  <si>
    <t>CUST018</t>
  </si>
  <si>
    <t>Barbara Young</t>
  </si>
  <si>
    <t>TRX0239</t>
  </si>
  <si>
    <t>CUST012</t>
  </si>
  <si>
    <t>Patricia Moore</t>
  </si>
  <si>
    <t>TRX0204</t>
  </si>
  <si>
    <t>CUST044</t>
  </si>
  <si>
    <t>Cynthia Price</t>
  </si>
  <si>
    <t>TRX0242</t>
  </si>
  <si>
    <t>P007</t>
  </si>
  <si>
    <t>Desk</t>
  </si>
  <si>
    <t>TRX0071</t>
  </si>
  <si>
    <t>CUST036</t>
  </si>
  <si>
    <t>Nancy Collins</t>
  </si>
  <si>
    <t>TRX0040</t>
  </si>
  <si>
    <t>TRX0235</t>
  </si>
  <si>
    <t>CUST014</t>
  </si>
  <si>
    <t>Linda Martin</t>
  </si>
  <si>
    <t>P004</t>
  </si>
  <si>
    <t>Coffee Maker</t>
  </si>
  <si>
    <t>TRX0004</t>
  </si>
  <si>
    <t>P010</t>
  </si>
  <si>
    <t>Keyboard</t>
  </si>
  <si>
    <t>TRX0063</t>
  </si>
  <si>
    <t>CUST030</t>
  </si>
  <si>
    <t>Helen Roberts</t>
  </si>
  <si>
    <t>TRX0241</t>
  </si>
  <si>
    <t>CUST029</t>
  </si>
  <si>
    <t>Edward Mitchell</t>
  </si>
  <si>
    <t>TRX0029</t>
  </si>
  <si>
    <t>P006</t>
  </si>
  <si>
    <t>Office Chair</t>
  </si>
  <si>
    <t>TRX0194</t>
  </si>
  <si>
    <t>CUST006</t>
  </si>
  <si>
    <t>Lisa Anderson</t>
  </si>
  <si>
    <t>TRX0130</t>
  </si>
  <si>
    <t>CUST002</t>
  </si>
  <si>
    <t>Emma Wilson</t>
  </si>
  <si>
    <t>TRX0041</t>
  </si>
  <si>
    <t>TRX0232</t>
  </si>
  <si>
    <t>TRX0021</t>
  </si>
  <si>
    <t>TRX0245</t>
  </si>
  <si>
    <t>CUST031</t>
  </si>
  <si>
    <t>Steven Turner</t>
  </si>
  <si>
    <t>TRX0015</t>
  </si>
  <si>
    <t>CUST008</t>
  </si>
  <si>
    <t>Jennifer Taylor</t>
  </si>
  <si>
    <t>TRX0202</t>
  </si>
  <si>
    <t>CUST035</t>
  </si>
  <si>
    <t>Harry Morgan</t>
  </si>
  <si>
    <t>TRX0042</t>
  </si>
  <si>
    <t>CUST019</t>
  </si>
  <si>
    <t>Daniel King</t>
  </si>
  <si>
    <t>TRX0128</t>
  </si>
  <si>
    <t>CUST040</t>
  </si>
  <si>
    <t>Sharon Butler</t>
  </si>
  <si>
    <t>TRX0117</t>
  </si>
  <si>
    <t>TRX0208</t>
  </si>
  <si>
    <t>CUST004</t>
  </si>
  <si>
    <t>Sarah Davis</t>
  </si>
  <si>
    <t>TRX0234</t>
  </si>
  <si>
    <t>TRX0121</t>
  </si>
  <si>
    <t>CUST028</t>
  </si>
  <si>
    <t>Betty Campbell</t>
  </si>
  <si>
    <t>TRX0220</t>
  </si>
  <si>
    <t>TRX0093</t>
  </si>
  <si>
    <t>CUST050</t>
  </si>
  <si>
    <t>Julie Foster</t>
  </si>
  <si>
    <t>TRX0088</t>
  </si>
  <si>
    <t>TRX0115</t>
  </si>
  <si>
    <t>TRX0154</t>
  </si>
  <si>
    <t>TRX0044</t>
  </si>
  <si>
    <t>TRX0061</t>
  </si>
  <si>
    <t>TRX0150</t>
  </si>
  <si>
    <t>TRX0025</t>
  </si>
  <si>
    <t>CUST049</t>
  </si>
  <si>
    <t>Raymond Ross</t>
  </si>
  <si>
    <t>TRX0078</t>
  </si>
  <si>
    <t>TRX0007</t>
  </si>
  <si>
    <t>TRX0184</t>
  </si>
  <si>
    <t>TRX0104</t>
  </si>
  <si>
    <t>TRX0127</t>
  </si>
  <si>
    <t>TRX0096</t>
  </si>
  <si>
    <t>TRX0192</t>
  </si>
  <si>
    <t>TRX0052</t>
  </si>
  <si>
    <t>TRX0070</t>
  </si>
  <si>
    <t>CUST007</t>
  </si>
  <si>
    <t>David Martinez</t>
  </si>
  <si>
    <t>TRX0086</t>
  </si>
  <si>
    <t>CUST020</t>
  </si>
  <si>
    <t>Margaret Wright</t>
  </si>
  <si>
    <t>TRX0113</t>
  </si>
  <si>
    <t>TRX0114</t>
  </si>
  <si>
    <t>TRX0136</t>
  </si>
  <si>
    <t>TRX0018</t>
  </si>
  <si>
    <t>TRX0141</t>
  </si>
  <si>
    <t>CUST033</t>
  </si>
  <si>
    <t>Frank Torres</t>
  </si>
  <si>
    <t>TRX0097</t>
  </si>
  <si>
    <t>TRX0169</t>
  </si>
  <si>
    <t>CUST047</t>
  </si>
  <si>
    <t>Gerald Murphy</t>
  </si>
  <si>
    <t>TRX0216</t>
  </si>
  <si>
    <t>TRX0131</t>
  </si>
  <si>
    <t>TRX0162</t>
  </si>
  <si>
    <t>TRX0244</t>
  </si>
  <si>
    <t>TRX0006</t>
  </si>
  <si>
    <t>TRX0215</t>
  </si>
  <si>
    <t>TRX0080</t>
  </si>
  <si>
    <t>TRX0228</t>
  </si>
  <si>
    <t>TRX0157</t>
  </si>
  <si>
    <t>TRX0002</t>
  </si>
  <si>
    <t>TRX0217</t>
  </si>
  <si>
    <t>TRX0249</t>
  </si>
  <si>
    <t>TRX0065</t>
  </si>
  <si>
    <t>CUST016</t>
  </si>
  <si>
    <t>Elizabeth Hall</t>
  </si>
  <si>
    <t>TRX0176</t>
  </si>
  <si>
    <t>TRX0101</t>
  </si>
  <si>
    <t>TRX0205</t>
  </si>
  <si>
    <t>TRX0020</t>
  </si>
  <si>
    <t>TRX0075</t>
  </si>
  <si>
    <t>TRX0098</t>
  </si>
  <si>
    <t>TRX0247</t>
  </si>
  <si>
    <t>TRX0027</t>
  </si>
  <si>
    <t>TRX0140</t>
  </si>
  <si>
    <t>TRX0132</t>
  </si>
  <si>
    <t>TRX0031</t>
  </si>
  <si>
    <t>TRX0236</t>
  </si>
  <si>
    <t>TRX0001</t>
  </si>
  <si>
    <t>CUST039</t>
  </si>
  <si>
    <t>Lawrence Reed</t>
  </si>
  <si>
    <t>TRX0037</t>
  </si>
  <si>
    <t>TRX0058</t>
  </si>
  <si>
    <t>TRX0170</t>
  </si>
  <si>
    <t>CUST034</t>
  </si>
  <si>
    <t>Carol Evans</t>
  </si>
  <si>
    <t>TRX0248</t>
  </si>
  <si>
    <t>CUST032</t>
  </si>
  <si>
    <t>Sandra Phillips</t>
  </si>
  <si>
    <t>TRX0099</t>
  </si>
  <si>
    <t>TRX0074</t>
  </si>
  <si>
    <t>TRX0225</t>
  </si>
  <si>
    <t>TRX0100</t>
  </si>
  <si>
    <t>TRX0142</t>
  </si>
  <si>
    <t>TRX0112</t>
  </si>
  <si>
    <t>TRX0161</t>
  </si>
  <si>
    <t>TRX0108</t>
  </si>
  <si>
    <t>TRX0211</t>
  </si>
  <si>
    <t>TRX0005</t>
  </si>
  <si>
    <t>CUST042</t>
  </si>
  <si>
    <t>Ruth Brooks</t>
  </si>
  <si>
    <t>TRX0195</t>
  </si>
  <si>
    <t>TRX0054</t>
  </si>
  <si>
    <t>TRX0077</t>
  </si>
  <si>
    <t>TRX0111</t>
  </si>
  <si>
    <t>CUST011</t>
  </si>
  <si>
    <t>William White</t>
  </si>
  <si>
    <t>TRX0123</t>
  </si>
  <si>
    <t>TRX0177</t>
  </si>
  <si>
    <t>TRX0119</t>
  </si>
  <si>
    <t>TRX0181</t>
  </si>
  <si>
    <t>TRX0129</t>
  </si>
  <si>
    <t>CUST015</t>
  </si>
  <si>
    <t>Richard Lee</t>
  </si>
  <si>
    <t>TRX0174</t>
  </si>
  <si>
    <t>TRX0146</t>
  </si>
  <si>
    <t>TRX0203</t>
  </si>
  <si>
    <t>TRX0055</t>
  </si>
  <si>
    <t>TRX0218</t>
  </si>
  <si>
    <t>TRX0085</t>
  </si>
  <si>
    <t>TRX0158</t>
  </si>
  <si>
    <t>TRX0173</t>
  </si>
  <si>
    <t>TRX0034</t>
  </si>
  <si>
    <t>TRX0189</t>
  </si>
  <si>
    <t>TRX0190</t>
  </si>
  <si>
    <t>TRX0079</t>
  </si>
  <si>
    <t>TRX0095</t>
  </si>
  <si>
    <t>TRX0009</t>
  </si>
  <si>
    <t>TRX0167</t>
  </si>
  <si>
    <t>TRX0153</t>
  </si>
  <si>
    <t>TRX0057</t>
  </si>
  <si>
    <t>TRX0017</t>
  </si>
  <si>
    <t>TRX0060</t>
  </si>
  <si>
    <t>TRX0109</t>
  </si>
  <si>
    <t>TRX0090</t>
  </si>
  <si>
    <t>TRX0035</t>
  </si>
  <si>
    <t>TRX0172</t>
  </si>
  <si>
    <t>TRX0076</t>
  </si>
  <si>
    <t>TRX0210</t>
  </si>
  <si>
    <t>TRX0149</t>
  </si>
  <si>
    <t>TRX0073</t>
  </si>
  <si>
    <t>TRX0033</t>
  </si>
  <si>
    <t>TRX0160</t>
  </si>
  <si>
    <t>TRX0145</t>
  </si>
  <si>
    <t>TRX0148</t>
  </si>
  <si>
    <t>TRX0012</t>
  </si>
  <si>
    <t>CUST045</t>
  </si>
  <si>
    <t>Douglas Watson</t>
  </si>
  <si>
    <t>TRX0206</t>
  </si>
  <si>
    <t>TRX0045</t>
  </si>
  <si>
    <t>TRX0094</t>
  </si>
  <si>
    <t>TRX0133</t>
  </si>
  <si>
    <t>TRX0201</t>
  </si>
  <si>
    <t>TRX0137</t>
  </si>
  <si>
    <t>TRX0066</t>
  </si>
  <si>
    <t>TRX0180</t>
  </si>
  <si>
    <t>TRX0082</t>
  </si>
  <si>
    <t>CUST005</t>
  </si>
  <si>
    <t>James Johnson</t>
  </si>
  <si>
    <t>TRX0036</t>
  </si>
  <si>
    <t>TRX0198</t>
  </si>
  <si>
    <t>TRX0032</t>
  </si>
  <si>
    <t>TRX0081</t>
  </si>
  <si>
    <t>TRX0224</t>
  </si>
  <si>
    <t>TRX0028</t>
  </si>
  <si>
    <t>TRX0183</t>
  </si>
  <si>
    <t>TRX0163</t>
  </si>
  <si>
    <t>TRX0046</t>
  </si>
  <si>
    <t>TRX0164</t>
  </si>
  <si>
    <t>TRX0008</t>
  </si>
  <si>
    <t>TRX0171</t>
  </si>
  <si>
    <t>TRX0143</t>
  </si>
  <si>
    <t>TRX0165</t>
  </si>
  <si>
    <t>TRX0156</t>
  </si>
  <si>
    <t>TRX0147</t>
  </si>
  <si>
    <t>TRX0207</t>
  </si>
  <si>
    <t>TRX0056</t>
  </si>
  <si>
    <t>TRX0026</t>
  </si>
  <si>
    <t>CUST037</t>
  </si>
  <si>
    <t>Arthur Edwards</t>
  </si>
  <si>
    <t>TRX0237</t>
  </si>
  <si>
    <t>TRX0091</t>
  </si>
  <si>
    <t>TRX0125</t>
  </si>
  <si>
    <t>TRX0223</t>
  </si>
  <si>
    <t>TRX0243</t>
  </si>
  <si>
    <t>TRX0084</t>
  </si>
  <si>
    <t>TRX0238</t>
  </si>
  <si>
    <t>TRX0102</t>
  </si>
  <si>
    <t>TRX0022</t>
  </si>
  <si>
    <t>TRX0087</t>
  </si>
  <si>
    <t>TRX0107</t>
  </si>
  <si>
    <t>TRX0051</t>
  </si>
  <si>
    <t>TRX0106</t>
  </si>
  <si>
    <t>TRX0059</t>
  </si>
  <si>
    <t>TRX0072</t>
  </si>
  <si>
    <t>TRX0110</t>
  </si>
  <si>
    <t>TRX0126</t>
  </si>
  <si>
    <t>TRX0159</t>
  </si>
  <si>
    <t>TRX0030</t>
  </si>
  <si>
    <t>TRX0178</t>
  </si>
  <si>
    <t>TRX0188</t>
  </si>
  <si>
    <t>TRX0010</t>
  </si>
  <si>
    <t>TRX0069</t>
  </si>
  <si>
    <t>TRX0166</t>
  </si>
  <si>
    <t>TRX0219</t>
  </si>
  <si>
    <t>TRX0024</t>
  </si>
  <si>
    <t>TRX0105</t>
  </si>
  <si>
    <t>TRX0011</t>
  </si>
  <si>
    <t>TRX0187</t>
  </si>
  <si>
    <t>TRX0089</t>
  </si>
  <si>
    <t>TRX0196</t>
  </si>
  <si>
    <t>TRX0118</t>
  </si>
  <si>
    <t>TRX0179</t>
  </si>
  <si>
    <t>TRX0168</t>
  </si>
  <si>
    <t>TRX0214</t>
  </si>
  <si>
    <t>TRX0221</t>
  </si>
  <si>
    <t>TRX0083</t>
  </si>
  <si>
    <t>TRX0151</t>
  </si>
  <si>
    <t>TRX0047</t>
  </si>
  <si>
    <t>TRX0200</t>
  </si>
  <si>
    <t>TRX0062</t>
  </si>
  <si>
    <t>TRX0182</t>
  </si>
  <si>
    <t>TRX0229</t>
  </si>
  <si>
    <t>TRX0048</t>
  </si>
  <si>
    <t>TRX0227</t>
  </si>
  <si>
    <t>TRX0226</t>
  </si>
  <si>
    <t>TRX0053</t>
  </si>
  <si>
    <t>TRX0233</t>
  </si>
  <si>
    <t>TRX0175</t>
  </si>
  <si>
    <t>TRX0186</t>
  </si>
  <si>
    <t>TRX0016</t>
  </si>
  <si>
    <t>TRX0199</t>
  </si>
  <si>
    <t>TRX0038</t>
  </si>
  <si>
    <t>TRX0014</t>
  </si>
  <si>
    <t>TRX0003</t>
  </si>
  <si>
    <t>TRX0124</t>
  </si>
  <si>
    <t>TRX0013</t>
  </si>
  <si>
    <t>TRX0019</t>
  </si>
  <si>
    <t>TRX0050</t>
  </si>
  <si>
    <t>CUST001</t>
  </si>
  <si>
    <t>John Smith</t>
  </si>
  <si>
    <t>TRX0152</t>
  </si>
  <si>
    <t>TRX0213</t>
  </si>
  <si>
    <t>TRX0197</t>
  </si>
  <si>
    <t>TRX0250</t>
  </si>
  <si>
    <t>TRX0068</t>
  </si>
  <si>
    <t>TRX0144</t>
  </si>
  <si>
    <t>TRX0039</t>
  </si>
  <si>
    <t>TRX0116</t>
  </si>
  <si>
    <t>TRX0120</t>
  </si>
  <si>
    <t>TRX0103</t>
  </si>
  <si>
    <t>TRX0064</t>
  </si>
  <si>
    <t>Delta Discount (e.g., 0.05 for +5%)</t>
  </si>
  <si>
    <t>Total New Profit (sum of New_Profit column)</t>
  </si>
  <si>
    <t>Note:</t>
  </si>
  <si>
    <t>Change B1 to simulate additional discount across orders.</t>
  </si>
  <si>
    <t>Total_Sales</t>
  </si>
  <si>
    <t>Growth_%</t>
  </si>
  <si>
    <t>Total_Spent</t>
  </si>
  <si>
    <t>Rank</t>
  </si>
  <si>
    <t>Metric</t>
  </si>
  <si>
    <t>Formula/Note</t>
  </si>
  <si>
    <t>Value (auto)</t>
  </si>
  <si>
    <t>Total Records</t>
  </si>
  <si>
    <t>Total Revenue</t>
  </si>
  <si>
    <t>Average Order Value</t>
  </si>
  <si>
    <t>Median Order Value</t>
  </si>
  <si>
    <t>Std Dev Order Value</t>
  </si>
  <si>
    <t>Regression: Total_Amount vs Unit_Price</t>
  </si>
  <si>
    <t>Slope</t>
  </si>
  <si>
    <t>Intercept</t>
  </si>
  <si>
    <t>R^2</t>
  </si>
  <si>
    <t>KPI</t>
  </si>
  <si>
    <t>Value</t>
  </si>
  <si>
    <t>Total Transactions</t>
  </si>
  <si>
    <t>Avg Order Value</t>
  </si>
  <si>
    <t>Top Category</t>
  </si>
  <si>
    <t>Top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</si>
</sst>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/>
    <xf numFmtId="0" fontId="3" fillId="3" borderId="5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numFmt numFmtId="164" formatCode="yyyy\-mm\-dd\ h:mm:ss"/>
    </dxf>
    <dxf>
      <numFmt numFmtId="164" formatCode="yyyy\-mm\-dd\ h:mm:ss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Sales by Region (by Category)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Pivot_Region_Category!$B$1</c:f>
              <c:strCache>
                <c:ptCount val="1"/>
                <c:pt idx="0">
                  <c:v>Appliances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Pivot_Region_Category!$A$2:$A$6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Pivot_Region_Category!$B$2:$B$6</c:f>
              <c:numCache>
                <c:formatCode>General</c:formatCode>
                <c:ptCount val="5"/>
                <c:pt idx="0">
                  <c:v>1999.71</c:v>
                </c:pt>
                <c:pt idx="1">
                  <c:v>2239.67</c:v>
                </c:pt>
                <c:pt idx="2">
                  <c:v>1119.8399999999999</c:v>
                </c:pt>
                <c:pt idx="3">
                  <c:v>1099.83</c:v>
                </c:pt>
                <c:pt idx="4">
                  <c:v>1879.69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D-4854-B6D1-E151F8A28D68}"/>
            </c:ext>
          </c:extLst>
        </c:ser>
        <c:ser>
          <c:idx val="1"/>
          <c:order val="1"/>
          <c:tx>
            <c:strRef>
              <c:f>Pivot_Region_Category!$C$1</c:f>
              <c:strCache>
                <c:ptCount val="1"/>
                <c:pt idx="0">
                  <c:v>Electronics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Pivot_Region_Category!$A$2:$A$6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Pivot_Region_Category!$C$2:$C$6</c:f>
              <c:numCache>
                <c:formatCode>General</c:formatCode>
                <c:ptCount val="5"/>
                <c:pt idx="0">
                  <c:v>24889.33</c:v>
                </c:pt>
                <c:pt idx="1">
                  <c:v>50649.01</c:v>
                </c:pt>
                <c:pt idx="2">
                  <c:v>39239.040000000001</c:v>
                </c:pt>
                <c:pt idx="3">
                  <c:v>25549.32</c:v>
                </c:pt>
                <c:pt idx="4">
                  <c:v>31429.35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D-4854-B6D1-E151F8A28D68}"/>
            </c:ext>
          </c:extLst>
        </c:ser>
        <c:ser>
          <c:idx val="2"/>
          <c:order val="2"/>
          <c:tx>
            <c:strRef>
              <c:f>Pivot_Region_Category!$D$1</c:f>
              <c:strCache>
                <c:ptCount val="1"/>
                <c:pt idx="0">
                  <c:v>Furniture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Pivot_Region_Category!$A$2:$A$6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Pivot_Region_Category!$D$2:$D$6</c:f>
              <c:numCache>
                <c:formatCode>General</c:formatCode>
                <c:ptCount val="5"/>
                <c:pt idx="0">
                  <c:v>14399.3</c:v>
                </c:pt>
                <c:pt idx="1">
                  <c:v>6399.71</c:v>
                </c:pt>
                <c:pt idx="2">
                  <c:v>10449.43</c:v>
                </c:pt>
                <c:pt idx="3">
                  <c:v>9749.6</c:v>
                </c:pt>
                <c:pt idx="4">
                  <c:v>8099.64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D-4854-B6D1-E151F8A28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Monthly Sales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Monthly!$B$1</c:f>
              <c:strCache>
                <c:ptCount val="1"/>
                <c:pt idx="0">
                  <c:v>Total_Sales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Monthly!$A$2:$A$14</c:f>
              <c:numCache>
                <c:formatCode>yyyy\-mm\-dd\ h:mm:ss</c:formatCode>
                <c:ptCount val="13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</c:numCache>
            </c:numRef>
          </c:cat>
          <c:val>
            <c:numRef>
              <c:f>Monthly!$B$2:$B$14</c:f>
              <c:numCache>
                <c:formatCode>General</c:formatCode>
                <c:ptCount val="13"/>
                <c:pt idx="0">
                  <c:v>20919.330000000002</c:v>
                </c:pt>
                <c:pt idx="1">
                  <c:v>17039.349999999999</c:v>
                </c:pt>
                <c:pt idx="2">
                  <c:v>19299.45</c:v>
                </c:pt>
                <c:pt idx="3">
                  <c:v>18479.400000000001</c:v>
                </c:pt>
                <c:pt idx="4">
                  <c:v>15759.43</c:v>
                </c:pt>
                <c:pt idx="5">
                  <c:v>12989.51</c:v>
                </c:pt>
                <c:pt idx="6">
                  <c:v>20609.52</c:v>
                </c:pt>
                <c:pt idx="7">
                  <c:v>12309.44</c:v>
                </c:pt>
                <c:pt idx="8">
                  <c:v>23039.3</c:v>
                </c:pt>
                <c:pt idx="9">
                  <c:v>25799.15</c:v>
                </c:pt>
                <c:pt idx="10">
                  <c:v>16069.38</c:v>
                </c:pt>
                <c:pt idx="11">
                  <c:v>19899.38</c:v>
                </c:pt>
                <c:pt idx="12">
                  <c:v>6979.83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5-4A0E-AF72-DE2977A99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yyyy\-mm\-dd\ h:mm:ss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Category Sales Share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Category_Sales!$B$1</c:f>
              <c:strCache>
                <c:ptCount val="1"/>
                <c:pt idx="0">
                  <c:v>Total_Amount</c:v>
                </c:pt>
              </c:strCache>
            </c:strRef>
          </c:tx>
          <c:spPr>
            <a:ln>
              <a:prstDash val="solid"/>
            </a:ln>
          </c:spPr>
          <c:cat>
            <c:strRef>
              <c:f>Category_Sales!$A$2:$A$4</c:f>
              <c:strCache>
                <c:ptCount val="3"/>
                <c:pt idx="0">
                  <c:v>Appliances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Category_Sales!$B$2:$B$4</c:f>
              <c:numCache>
                <c:formatCode>General</c:formatCode>
                <c:ptCount val="3"/>
                <c:pt idx="0">
                  <c:v>8338.74</c:v>
                </c:pt>
                <c:pt idx="1">
                  <c:v>171756.05</c:v>
                </c:pt>
                <c:pt idx="2">
                  <c:v>49097.68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9-4134-B6BF-66451A1C7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190500</xdr:colOff>
      <xdr:row>0</xdr:row>
      <xdr:rowOff>175260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C3FDEB-718C-48AA-ACDD-5402C5D4BD70}" name="Table2" displayName="Table2" ref="A1:N251" totalsRowShown="0" headerRowDxfId="0">
  <autoFilter ref="A1:N251" xr:uid="{B8C3FDEB-718C-48AA-ACDD-5402C5D4BD70}"/>
  <tableColumns count="14">
    <tableColumn id="1" xr3:uid="{2E3F9AA6-CE12-4ED3-9A5B-65C460902BC6}" name="Transaction_ID"/>
    <tableColumn id="2" xr3:uid="{9EB60439-775D-494E-A29E-049F9FA64198}" name="Date" dataDxfId="2"/>
    <tableColumn id="3" xr3:uid="{0A968908-DA04-46D4-A193-7E9EB3B8954E}" name="Customer_ID"/>
    <tableColumn id="4" xr3:uid="{5BB84993-CE9F-49E0-B9F9-A067BECED27B}" name="Customer_Name"/>
    <tableColumn id="5" xr3:uid="{AB5AEC2F-4A25-4F07-9D7C-A9EAD921436D}" name="Product_ID"/>
    <tableColumn id="6" xr3:uid="{28184A92-8811-4620-9173-CA17F5AC5BC5}" name="Product_Name"/>
    <tableColumn id="7" xr3:uid="{759AAEAA-1181-4B41-8C26-E85DC6F1C1D5}" name="Category"/>
    <tableColumn id="8" xr3:uid="{5EC20B64-4796-4AE1-B228-F282DE57EBDC}" name="Quantity"/>
    <tableColumn id="9" xr3:uid="{FCA89BCC-303E-49FB-BE95-0AEDE226383E}" name="Unit_Price"/>
    <tableColumn id="10" xr3:uid="{A75432C8-5B8B-4375-9472-2F4259E924C5}" name="Payment_Method"/>
    <tableColumn id="11" xr3:uid="{6682300A-EC9C-4E2E-9C3F-A5DB9944360B}" name="Region"/>
    <tableColumn id="12" xr3:uid="{A5417208-443A-4707-890C-0D570E8C269B}" name="Customer_Segment"/>
    <tableColumn id="13" xr3:uid="{7D49A97E-C3A8-480A-96CD-9B76B4BFA00F}" name="Customer_Since" dataDxfId="1"/>
    <tableColumn id="14" xr3:uid="{04D5F93B-FC6D-46AA-BBD4-7B98E56328FD}" name="Total_Am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1"/>
  <sheetViews>
    <sheetView workbookViewId="0">
      <selection activeCell="A7" sqref="A7"/>
    </sheetView>
  </sheetViews>
  <sheetFormatPr defaultRowHeight="14.4" x14ac:dyDescent="0.3"/>
  <cols>
    <col min="1" max="1" width="15.44140625" customWidth="1"/>
    <col min="2" max="2" width="18.5546875" customWidth="1"/>
    <col min="3" max="3" width="13.77734375" customWidth="1"/>
    <col min="4" max="4" width="17" customWidth="1"/>
    <col min="5" max="5" width="12.33203125" customWidth="1"/>
    <col min="6" max="6" width="15.5546875" customWidth="1"/>
    <col min="7" max="7" width="11.21875" customWidth="1"/>
    <col min="8" max="8" width="10.33203125" customWidth="1"/>
    <col min="9" max="9" width="11.5546875" customWidth="1"/>
    <col min="10" max="10" width="18.21875" customWidth="1"/>
    <col min="11" max="11" width="12" customWidth="1"/>
    <col min="12" max="12" width="19.44140625" customWidth="1"/>
    <col min="13" max="13" width="19.109375" customWidth="1"/>
    <col min="14" max="14" width="15" customWidth="1"/>
    <col min="15" max="16" width="14.5546875" customWidth="1"/>
    <col min="17" max="17" width="16.44140625" customWidth="1"/>
    <col min="18" max="18" width="16" customWidth="1"/>
    <col min="19" max="19" width="14.77734375" customWidth="1"/>
    <col min="20" max="20" width="21" customWidth="1"/>
    <col min="21" max="21" width="18" customWidth="1"/>
  </cols>
  <sheetData>
    <row r="1" spans="1:21" ht="16.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7" t="s">
        <v>14</v>
      </c>
      <c r="R1" s="8" t="s">
        <v>15</v>
      </c>
      <c r="S1" s="9" t="s">
        <v>16</v>
      </c>
      <c r="T1" s="8" t="s">
        <v>17</v>
      </c>
      <c r="U1" s="10" t="s">
        <v>18</v>
      </c>
    </row>
    <row r="2" spans="1:21" ht="15.6" thickTop="1" thickBot="1" x14ac:dyDescent="0.35">
      <c r="A2" t="s">
        <v>19</v>
      </c>
      <c r="B2" s="2">
        <v>45393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>
        <v>3</v>
      </c>
      <c r="I2">
        <v>249.99</v>
      </c>
      <c r="J2" t="s">
        <v>25</v>
      </c>
      <c r="K2" t="s">
        <v>26</v>
      </c>
      <c r="L2" t="s">
        <v>27</v>
      </c>
      <c r="M2" s="2">
        <v>44425</v>
      </c>
      <c r="N2">
        <v>749.97</v>
      </c>
      <c r="Q2" s="4">
        <f>SUMIF($C:$C,$C2,$N:$N)</f>
        <v>8309.739999999998</v>
      </c>
      <c r="R2" s="5">
        <f>IFERROR($N2/( $H2 * $I2 ),"")</f>
        <v>1</v>
      </c>
      <c r="S2" s="5">
        <f>DATE(YEAR($B2),MONTH($B2),1)</f>
        <v>45383</v>
      </c>
      <c r="T2" s="5">
        <f>IFERROR($N2*(1-Scenario!$B$1),$N2)</f>
        <v>749.97</v>
      </c>
      <c r="U2" s="6">
        <f ca="1">IF($A2&lt;&gt;"",NOW(),"")</f>
        <v>45913.022764930553</v>
      </c>
    </row>
    <row r="3" spans="1:21" x14ac:dyDescent="0.3">
      <c r="A3" t="s">
        <v>28</v>
      </c>
      <c r="B3" s="2">
        <v>45396</v>
      </c>
      <c r="C3" t="s">
        <v>29</v>
      </c>
      <c r="D3" t="s">
        <v>30</v>
      </c>
      <c r="E3" t="s">
        <v>22</v>
      </c>
      <c r="F3" t="s">
        <v>23</v>
      </c>
      <c r="G3" t="s">
        <v>24</v>
      </c>
      <c r="H3">
        <v>3</v>
      </c>
      <c r="I3">
        <v>249.99</v>
      </c>
      <c r="J3" t="s">
        <v>31</v>
      </c>
      <c r="K3" t="s">
        <v>26</v>
      </c>
      <c r="L3" t="s">
        <v>32</v>
      </c>
      <c r="M3" s="2">
        <v>44575</v>
      </c>
      <c r="N3">
        <v>749.97</v>
      </c>
    </row>
    <row r="4" spans="1:21" x14ac:dyDescent="0.3">
      <c r="A4" t="s">
        <v>33</v>
      </c>
      <c r="B4" s="2">
        <v>45399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>
        <v>3</v>
      </c>
      <c r="I4">
        <v>59.99</v>
      </c>
      <c r="J4" t="s">
        <v>39</v>
      </c>
      <c r="K4" t="s">
        <v>40</v>
      </c>
      <c r="L4" t="s">
        <v>41</v>
      </c>
      <c r="M4" s="2">
        <v>45262</v>
      </c>
      <c r="N4">
        <v>179.97</v>
      </c>
    </row>
    <row r="5" spans="1:21" x14ac:dyDescent="0.3">
      <c r="A5" t="s">
        <v>42</v>
      </c>
      <c r="B5" s="2">
        <v>45400</v>
      </c>
      <c r="C5" t="s">
        <v>43</v>
      </c>
      <c r="D5" t="s">
        <v>44</v>
      </c>
      <c r="E5" t="s">
        <v>36</v>
      </c>
      <c r="F5" t="s">
        <v>37</v>
      </c>
      <c r="G5" t="s">
        <v>38</v>
      </c>
      <c r="H5">
        <v>3</v>
      </c>
      <c r="I5">
        <v>59.99</v>
      </c>
      <c r="J5" t="s">
        <v>25</v>
      </c>
      <c r="K5" t="s">
        <v>45</v>
      </c>
      <c r="L5" t="s">
        <v>32</v>
      </c>
      <c r="M5" s="2">
        <v>45114</v>
      </c>
      <c r="N5">
        <v>179.97</v>
      </c>
    </row>
    <row r="6" spans="1:21" x14ac:dyDescent="0.3">
      <c r="A6" t="s">
        <v>46</v>
      </c>
      <c r="B6" s="2">
        <v>45400</v>
      </c>
      <c r="C6" t="s">
        <v>47</v>
      </c>
      <c r="D6" t="s">
        <v>48</v>
      </c>
      <c r="E6" t="s">
        <v>49</v>
      </c>
      <c r="F6" t="s">
        <v>50</v>
      </c>
      <c r="G6" t="s">
        <v>51</v>
      </c>
      <c r="H6">
        <v>5</v>
      </c>
      <c r="I6">
        <v>149.99</v>
      </c>
      <c r="J6" t="s">
        <v>31</v>
      </c>
      <c r="K6" t="s">
        <v>45</v>
      </c>
      <c r="L6" t="s">
        <v>32</v>
      </c>
      <c r="M6" s="2">
        <v>45295</v>
      </c>
      <c r="N6">
        <v>749.95</v>
      </c>
    </row>
    <row r="7" spans="1:21" x14ac:dyDescent="0.3">
      <c r="A7" t="s">
        <v>52</v>
      </c>
      <c r="B7" s="2">
        <v>45403</v>
      </c>
      <c r="C7" t="s">
        <v>53</v>
      </c>
      <c r="D7" t="s">
        <v>54</v>
      </c>
      <c r="E7" t="s">
        <v>36</v>
      </c>
      <c r="F7" t="s">
        <v>37</v>
      </c>
      <c r="G7" t="s">
        <v>38</v>
      </c>
      <c r="H7">
        <v>2</v>
      </c>
      <c r="I7">
        <v>59.99</v>
      </c>
      <c r="J7" t="s">
        <v>25</v>
      </c>
      <c r="K7" t="s">
        <v>55</v>
      </c>
      <c r="L7" t="s">
        <v>41</v>
      </c>
      <c r="M7" s="2">
        <v>44746</v>
      </c>
      <c r="N7">
        <v>119.98</v>
      </c>
    </row>
    <row r="8" spans="1:21" x14ac:dyDescent="0.3">
      <c r="A8" t="s">
        <v>56</v>
      </c>
      <c r="B8" s="2">
        <v>45403</v>
      </c>
      <c r="C8" t="s">
        <v>53</v>
      </c>
      <c r="D8" t="s">
        <v>54</v>
      </c>
      <c r="E8" t="s">
        <v>57</v>
      </c>
      <c r="F8" t="s">
        <v>58</v>
      </c>
      <c r="G8" t="s">
        <v>24</v>
      </c>
      <c r="H8">
        <v>5</v>
      </c>
      <c r="I8">
        <v>149.99</v>
      </c>
      <c r="J8" t="s">
        <v>31</v>
      </c>
      <c r="K8" t="s">
        <v>26</v>
      </c>
      <c r="L8" t="s">
        <v>41</v>
      </c>
      <c r="M8" s="2">
        <v>44418</v>
      </c>
      <c r="N8">
        <v>749.95</v>
      </c>
    </row>
    <row r="9" spans="1:21" x14ac:dyDescent="0.3">
      <c r="A9" t="s">
        <v>59</v>
      </c>
      <c r="B9" s="2">
        <v>45403</v>
      </c>
      <c r="C9" t="s">
        <v>60</v>
      </c>
      <c r="D9" t="s">
        <v>61</v>
      </c>
      <c r="E9" t="s">
        <v>36</v>
      </c>
      <c r="F9" t="s">
        <v>37</v>
      </c>
      <c r="G9" t="s">
        <v>38</v>
      </c>
      <c r="H9">
        <v>3</v>
      </c>
      <c r="I9">
        <v>59.99</v>
      </c>
      <c r="J9" t="s">
        <v>62</v>
      </c>
      <c r="K9" t="s">
        <v>40</v>
      </c>
      <c r="L9" t="s">
        <v>27</v>
      </c>
      <c r="M9" s="2">
        <v>45007</v>
      </c>
      <c r="N9">
        <v>179.97</v>
      </c>
    </row>
    <row r="10" spans="1:21" x14ac:dyDescent="0.3">
      <c r="A10" t="s">
        <v>63</v>
      </c>
      <c r="B10" s="2">
        <v>45405</v>
      </c>
      <c r="C10" t="s">
        <v>64</v>
      </c>
      <c r="D10" t="s">
        <v>65</v>
      </c>
      <c r="E10" t="s">
        <v>66</v>
      </c>
      <c r="F10" t="s">
        <v>67</v>
      </c>
      <c r="G10" t="s">
        <v>24</v>
      </c>
      <c r="H10">
        <v>3</v>
      </c>
      <c r="I10">
        <v>899.99</v>
      </c>
      <c r="J10" t="s">
        <v>39</v>
      </c>
      <c r="K10" t="s">
        <v>68</v>
      </c>
      <c r="L10" t="s">
        <v>41</v>
      </c>
      <c r="M10" s="2">
        <v>45299</v>
      </c>
      <c r="N10">
        <v>2699.97</v>
      </c>
    </row>
    <row r="11" spans="1:21" x14ac:dyDescent="0.3">
      <c r="A11" t="s">
        <v>69</v>
      </c>
      <c r="B11" s="2">
        <v>45408</v>
      </c>
      <c r="C11" t="s">
        <v>70</v>
      </c>
      <c r="D11" t="s">
        <v>71</v>
      </c>
      <c r="E11" t="s">
        <v>36</v>
      </c>
      <c r="F11" t="s">
        <v>37</v>
      </c>
      <c r="G11" t="s">
        <v>38</v>
      </c>
      <c r="H11">
        <v>3</v>
      </c>
      <c r="I11">
        <v>59.99</v>
      </c>
      <c r="J11" t="s">
        <v>25</v>
      </c>
      <c r="K11" t="s">
        <v>55</v>
      </c>
      <c r="L11" t="s">
        <v>32</v>
      </c>
      <c r="M11" s="2">
        <v>45207</v>
      </c>
      <c r="N11">
        <v>179.97</v>
      </c>
    </row>
    <row r="12" spans="1:21" x14ac:dyDescent="0.3">
      <c r="A12" t="s">
        <v>72</v>
      </c>
      <c r="B12" s="2">
        <v>45408</v>
      </c>
      <c r="C12" t="s">
        <v>73</v>
      </c>
      <c r="D12" t="s">
        <v>74</v>
      </c>
      <c r="E12" t="s">
        <v>49</v>
      </c>
      <c r="F12" t="s">
        <v>50</v>
      </c>
      <c r="G12" t="s">
        <v>51</v>
      </c>
      <c r="H12">
        <v>1</v>
      </c>
      <c r="I12">
        <v>149.99</v>
      </c>
      <c r="J12" t="s">
        <v>31</v>
      </c>
      <c r="K12" t="s">
        <v>55</v>
      </c>
      <c r="L12" t="s">
        <v>41</v>
      </c>
      <c r="M12" s="2">
        <v>45103</v>
      </c>
      <c r="N12">
        <v>149.99</v>
      </c>
    </row>
    <row r="13" spans="1:21" x14ac:dyDescent="0.3">
      <c r="A13" t="s">
        <v>75</v>
      </c>
      <c r="B13" s="2">
        <v>45408</v>
      </c>
      <c r="C13" t="s">
        <v>43</v>
      </c>
      <c r="D13" t="s">
        <v>44</v>
      </c>
      <c r="E13" t="s">
        <v>49</v>
      </c>
      <c r="F13" t="s">
        <v>50</v>
      </c>
      <c r="G13" t="s">
        <v>51</v>
      </c>
      <c r="H13">
        <v>5</v>
      </c>
      <c r="I13">
        <v>149.99</v>
      </c>
      <c r="J13" t="s">
        <v>62</v>
      </c>
      <c r="K13" t="s">
        <v>45</v>
      </c>
      <c r="L13" t="s">
        <v>27</v>
      </c>
      <c r="M13" s="2">
        <v>44830</v>
      </c>
      <c r="N13">
        <v>749.95</v>
      </c>
    </row>
    <row r="14" spans="1:21" x14ac:dyDescent="0.3">
      <c r="A14" t="s">
        <v>76</v>
      </c>
      <c r="B14" s="2">
        <v>45408</v>
      </c>
      <c r="C14" t="s">
        <v>77</v>
      </c>
      <c r="D14" t="s">
        <v>78</v>
      </c>
      <c r="E14" t="s">
        <v>49</v>
      </c>
      <c r="F14" t="s">
        <v>50</v>
      </c>
      <c r="G14" t="s">
        <v>51</v>
      </c>
      <c r="H14">
        <v>3</v>
      </c>
      <c r="I14">
        <v>149.99</v>
      </c>
      <c r="J14" t="s">
        <v>25</v>
      </c>
      <c r="K14" t="s">
        <v>45</v>
      </c>
      <c r="L14" t="s">
        <v>32</v>
      </c>
      <c r="M14" s="2">
        <v>44806</v>
      </c>
      <c r="N14">
        <v>449.97</v>
      </c>
    </row>
    <row r="15" spans="1:21" x14ac:dyDescent="0.3">
      <c r="A15" t="s">
        <v>79</v>
      </c>
      <c r="B15" s="2">
        <v>45409</v>
      </c>
      <c r="C15" t="s">
        <v>80</v>
      </c>
      <c r="D15" t="s">
        <v>81</v>
      </c>
      <c r="E15" t="s">
        <v>36</v>
      </c>
      <c r="F15" t="s">
        <v>37</v>
      </c>
      <c r="G15" t="s">
        <v>38</v>
      </c>
      <c r="H15">
        <v>3</v>
      </c>
      <c r="I15">
        <v>59.99</v>
      </c>
      <c r="J15" t="s">
        <v>31</v>
      </c>
      <c r="K15" t="s">
        <v>45</v>
      </c>
      <c r="L15" t="s">
        <v>41</v>
      </c>
      <c r="M15" s="2">
        <v>45351</v>
      </c>
      <c r="N15">
        <v>179.97</v>
      </c>
    </row>
    <row r="16" spans="1:21" x14ac:dyDescent="0.3">
      <c r="A16" t="s">
        <v>82</v>
      </c>
      <c r="B16" s="2">
        <v>45409</v>
      </c>
      <c r="C16" t="s">
        <v>83</v>
      </c>
      <c r="D16" t="s">
        <v>84</v>
      </c>
      <c r="E16" t="s">
        <v>85</v>
      </c>
      <c r="F16" t="s">
        <v>86</v>
      </c>
      <c r="G16" t="s">
        <v>24</v>
      </c>
      <c r="H16">
        <v>3</v>
      </c>
      <c r="I16">
        <v>699.99</v>
      </c>
      <c r="J16" t="s">
        <v>31</v>
      </c>
      <c r="K16" t="s">
        <v>55</v>
      </c>
      <c r="L16" t="s">
        <v>27</v>
      </c>
      <c r="M16" s="2">
        <v>44577</v>
      </c>
      <c r="N16">
        <v>2099.9699999999998</v>
      </c>
    </row>
    <row r="17" spans="1:14" x14ac:dyDescent="0.3">
      <c r="A17" t="s">
        <v>87</v>
      </c>
      <c r="B17" s="2">
        <v>45409</v>
      </c>
      <c r="C17" t="s">
        <v>88</v>
      </c>
      <c r="D17" t="s">
        <v>89</v>
      </c>
      <c r="E17" t="s">
        <v>66</v>
      </c>
      <c r="F17" t="s">
        <v>67</v>
      </c>
      <c r="G17" t="s">
        <v>24</v>
      </c>
      <c r="H17">
        <v>1</v>
      </c>
      <c r="I17">
        <v>899.99</v>
      </c>
      <c r="J17" t="s">
        <v>62</v>
      </c>
      <c r="K17" t="s">
        <v>45</v>
      </c>
      <c r="L17" t="s">
        <v>41</v>
      </c>
      <c r="M17" s="2">
        <v>44920</v>
      </c>
      <c r="N17">
        <v>899.99</v>
      </c>
    </row>
    <row r="18" spans="1:14" x14ac:dyDescent="0.3">
      <c r="A18" t="s">
        <v>90</v>
      </c>
      <c r="B18" s="2">
        <v>45410</v>
      </c>
      <c r="C18" t="s">
        <v>91</v>
      </c>
      <c r="D18" t="s">
        <v>92</v>
      </c>
      <c r="E18" t="s">
        <v>49</v>
      </c>
      <c r="F18" t="s">
        <v>50</v>
      </c>
      <c r="G18" t="s">
        <v>51</v>
      </c>
      <c r="H18">
        <v>4</v>
      </c>
      <c r="I18">
        <v>149.99</v>
      </c>
      <c r="J18" t="s">
        <v>62</v>
      </c>
      <c r="K18" t="s">
        <v>45</v>
      </c>
      <c r="L18" t="s">
        <v>32</v>
      </c>
      <c r="M18" s="2">
        <v>45374</v>
      </c>
      <c r="N18">
        <v>599.96</v>
      </c>
    </row>
    <row r="19" spans="1:14" x14ac:dyDescent="0.3">
      <c r="A19" t="s">
        <v>93</v>
      </c>
      <c r="B19" s="2">
        <v>45410</v>
      </c>
      <c r="C19" t="s">
        <v>94</v>
      </c>
      <c r="D19" t="s">
        <v>95</v>
      </c>
      <c r="E19" t="s">
        <v>85</v>
      </c>
      <c r="F19" t="s">
        <v>86</v>
      </c>
      <c r="G19" t="s">
        <v>24</v>
      </c>
      <c r="H19">
        <v>2</v>
      </c>
      <c r="I19">
        <v>699.99</v>
      </c>
      <c r="J19" t="s">
        <v>25</v>
      </c>
      <c r="K19" t="s">
        <v>45</v>
      </c>
      <c r="L19" t="s">
        <v>27</v>
      </c>
      <c r="M19" s="2">
        <v>44781</v>
      </c>
      <c r="N19">
        <v>1399.98</v>
      </c>
    </row>
    <row r="20" spans="1:14" x14ac:dyDescent="0.3">
      <c r="A20" t="s">
        <v>96</v>
      </c>
      <c r="B20" s="2">
        <v>45410</v>
      </c>
      <c r="C20" t="s">
        <v>91</v>
      </c>
      <c r="D20" t="s">
        <v>92</v>
      </c>
      <c r="E20" t="s">
        <v>66</v>
      </c>
      <c r="F20" t="s">
        <v>67</v>
      </c>
      <c r="G20" t="s">
        <v>24</v>
      </c>
      <c r="H20">
        <v>4</v>
      </c>
      <c r="I20">
        <v>899.99</v>
      </c>
      <c r="J20" t="s">
        <v>31</v>
      </c>
      <c r="K20" t="s">
        <v>55</v>
      </c>
      <c r="L20" t="s">
        <v>41</v>
      </c>
      <c r="M20" s="2">
        <v>45327</v>
      </c>
      <c r="N20">
        <v>3599.96</v>
      </c>
    </row>
    <row r="21" spans="1:14" x14ac:dyDescent="0.3">
      <c r="A21" t="s">
        <v>97</v>
      </c>
      <c r="B21" s="2">
        <v>45410</v>
      </c>
      <c r="C21" t="s">
        <v>98</v>
      </c>
      <c r="D21" t="s">
        <v>99</v>
      </c>
      <c r="E21" t="s">
        <v>22</v>
      </c>
      <c r="F21" t="s">
        <v>23</v>
      </c>
      <c r="G21" t="s">
        <v>24</v>
      </c>
      <c r="H21">
        <v>3</v>
      </c>
      <c r="I21">
        <v>249.99</v>
      </c>
      <c r="J21" t="s">
        <v>31</v>
      </c>
      <c r="K21" t="s">
        <v>45</v>
      </c>
      <c r="L21" t="s">
        <v>32</v>
      </c>
      <c r="M21" s="2">
        <v>45224</v>
      </c>
      <c r="N21">
        <v>749.97</v>
      </c>
    </row>
    <row r="22" spans="1:14" x14ac:dyDescent="0.3">
      <c r="A22" t="s">
        <v>100</v>
      </c>
      <c r="B22" s="2">
        <v>45412</v>
      </c>
      <c r="C22" t="s">
        <v>101</v>
      </c>
      <c r="D22" t="s">
        <v>102</v>
      </c>
      <c r="E22" t="s">
        <v>85</v>
      </c>
      <c r="F22" t="s">
        <v>86</v>
      </c>
      <c r="G22" t="s">
        <v>24</v>
      </c>
      <c r="H22">
        <v>5</v>
      </c>
      <c r="I22">
        <v>699.99</v>
      </c>
      <c r="J22" t="s">
        <v>25</v>
      </c>
      <c r="K22" t="s">
        <v>55</v>
      </c>
      <c r="L22" t="s">
        <v>27</v>
      </c>
      <c r="M22" s="2">
        <v>45167</v>
      </c>
      <c r="N22">
        <v>3499.95</v>
      </c>
    </row>
    <row r="23" spans="1:14" x14ac:dyDescent="0.3">
      <c r="A23" t="s">
        <v>103</v>
      </c>
      <c r="B23" s="2">
        <v>45413</v>
      </c>
      <c r="C23" t="s">
        <v>104</v>
      </c>
      <c r="D23" t="s">
        <v>105</v>
      </c>
      <c r="E23" t="s">
        <v>85</v>
      </c>
      <c r="F23" t="s">
        <v>86</v>
      </c>
      <c r="G23" t="s">
        <v>24</v>
      </c>
      <c r="H23">
        <v>4</v>
      </c>
      <c r="I23">
        <v>699.99</v>
      </c>
      <c r="J23" t="s">
        <v>25</v>
      </c>
      <c r="K23" t="s">
        <v>68</v>
      </c>
      <c r="L23" t="s">
        <v>41</v>
      </c>
      <c r="M23" s="2">
        <v>44409</v>
      </c>
      <c r="N23">
        <v>2799.96</v>
      </c>
    </row>
    <row r="24" spans="1:14" x14ac:dyDescent="0.3">
      <c r="A24" t="s">
        <v>106</v>
      </c>
      <c r="B24" s="2">
        <v>45415</v>
      </c>
      <c r="C24" t="s">
        <v>107</v>
      </c>
      <c r="D24" t="s">
        <v>108</v>
      </c>
      <c r="E24" t="s">
        <v>22</v>
      </c>
      <c r="F24" t="s">
        <v>23</v>
      </c>
      <c r="G24" t="s">
        <v>24</v>
      </c>
      <c r="H24">
        <v>4</v>
      </c>
      <c r="I24">
        <v>249.99</v>
      </c>
      <c r="J24" t="s">
        <v>39</v>
      </c>
      <c r="K24" t="s">
        <v>45</v>
      </c>
      <c r="L24" t="s">
        <v>41</v>
      </c>
      <c r="M24" s="2">
        <v>44468</v>
      </c>
      <c r="N24">
        <v>999.96</v>
      </c>
    </row>
    <row r="25" spans="1:14" x14ac:dyDescent="0.3">
      <c r="A25" t="s">
        <v>109</v>
      </c>
      <c r="B25" s="2">
        <v>45416</v>
      </c>
      <c r="C25" t="s">
        <v>91</v>
      </c>
      <c r="D25" t="s">
        <v>92</v>
      </c>
      <c r="E25" t="s">
        <v>110</v>
      </c>
      <c r="F25" t="s">
        <v>111</v>
      </c>
      <c r="G25" t="s">
        <v>51</v>
      </c>
      <c r="H25">
        <v>4</v>
      </c>
      <c r="I25">
        <v>299.99</v>
      </c>
      <c r="J25" t="s">
        <v>25</v>
      </c>
      <c r="K25" t="s">
        <v>55</v>
      </c>
      <c r="L25" t="s">
        <v>32</v>
      </c>
      <c r="M25" s="2">
        <v>44716</v>
      </c>
      <c r="N25">
        <v>1199.96</v>
      </c>
    </row>
    <row r="26" spans="1:14" x14ac:dyDescent="0.3">
      <c r="A26" t="s">
        <v>112</v>
      </c>
      <c r="B26" s="2">
        <v>45422</v>
      </c>
      <c r="C26" t="s">
        <v>113</v>
      </c>
      <c r="D26" t="s">
        <v>114</v>
      </c>
      <c r="E26" t="s">
        <v>22</v>
      </c>
      <c r="F26" t="s">
        <v>23</v>
      </c>
      <c r="G26" t="s">
        <v>24</v>
      </c>
      <c r="H26">
        <v>5</v>
      </c>
      <c r="I26">
        <v>249.99</v>
      </c>
      <c r="J26" t="s">
        <v>31</v>
      </c>
      <c r="K26" t="s">
        <v>55</v>
      </c>
      <c r="L26" t="s">
        <v>41</v>
      </c>
      <c r="M26" s="2">
        <v>44525</v>
      </c>
      <c r="N26">
        <v>1249.95</v>
      </c>
    </row>
    <row r="27" spans="1:14" x14ac:dyDescent="0.3">
      <c r="A27" t="s">
        <v>115</v>
      </c>
      <c r="B27" s="2">
        <v>45424</v>
      </c>
      <c r="C27" t="s">
        <v>73</v>
      </c>
      <c r="D27" t="s">
        <v>74</v>
      </c>
      <c r="E27" t="s">
        <v>110</v>
      </c>
      <c r="F27" t="s">
        <v>111</v>
      </c>
      <c r="G27" t="s">
        <v>51</v>
      </c>
      <c r="H27">
        <v>5</v>
      </c>
      <c r="I27">
        <v>299.99</v>
      </c>
      <c r="J27" t="s">
        <v>39</v>
      </c>
      <c r="K27" t="s">
        <v>68</v>
      </c>
      <c r="L27" t="s">
        <v>27</v>
      </c>
      <c r="M27" s="2">
        <v>45168</v>
      </c>
      <c r="N27">
        <v>1499.95</v>
      </c>
    </row>
    <row r="28" spans="1:14" x14ac:dyDescent="0.3">
      <c r="A28" t="s">
        <v>116</v>
      </c>
      <c r="B28" s="2">
        <v>45424</v>
      </c>
      <c r="C28" t="s">
        <v>117</v>
      </c>
      <c r="D28" t="s">
        <v>118</v>
      </c>
      <c r="E28" t="s">
        <v>119</v>
      </c>
      <c r="F28" t="s">
        <v>120</v>
      </c>
      <c r="G28" t="s">
        <v>38</v>
      </c>
      <c r="H28">
        <v>3</v>
      </c>
      <c r="I28">
        <v>79.989999999999995</v>
      </c>
      <c r="J28" t="s">
        <v>39</v>
      </c>
      <c r="K28" t="s">
        <v>68</v>
      </c>
      <c r="L28" t="s">
        <v>32</v>
      </c>
      <c r="M28" s="2">
        <v>45012</v>
      </c>
      <c r="N28">
        <v>239.97</v>
      </c>
    </row>
    <row r="29" spans="1:14" x14ac:dyDescent="0.3">
      <c r="A29" t="s">
        <v>121</v>
      </c>
      <c r="B29" s="2">
        <v>45424</v>
      </c>
      <c r="C29" t="s">
        <v>104</v>
      </c>
      <c r="D29" t="s">
        <v>105</v>
      </c>
      <c r="E29" t="s">
        <v>122</v>
      </c>
      <c r="F29" t="s">
        <v>123</v>
      </c>
      <c r="G29" t="s">
        <v>24</v>
      </c>
      <c r="H29">
        <v>5</v>
      </c>
      <c r="I29">
        <v>89.99</v>
      </c>
      <c r="J29" t="s">
        <v>25</v>
      </c>
      <c r="K29" t="s">
        <v>45</v>
      </c>
      <c r="L29" t="s">
        <v>32</v>
      </c>
      <c r="M29" s="2">
        <v>44919</v>
      </c>
      <c r="N29">
        <v>449.95</v>
      </c>
    </row>
    <row r="30" spans="1:14" x14ac:dyDescent="0.3">
      <c r="A30" t="s">
        <v>124</v>
      </c>
      <c r="B30" s="2">
        <v>45425</v>
      </c>
      <c r="C30" t="s">
        <v>125</v>
      </c>
      <c r="D30" t="s">
        <v>126</v>
      </c>
      <c r="E30" t="s">
        <v>36</v>
      </c>
      <c r="F30" t="s">
        <v>37</v>
      </c>
      <c r="G30" t="s">
        <v>38</v>
      </c>
      <c r="H30">
        <v>2</v>
      </c>
      <c r="I30">
        <v>59.99</v>
      </c>
      <c r="J30" t="s">
        <v>62</v>
      </c>
      <c r="K30" t="s">
        <v>26</v>
      </c>
      <c r="L30" t="s">
        <v>41</v>
      </c>
      <c r="M30" s="2">
        <v>45214</v>
      </c>
      <c r="N30">
        <v>119.98</v>
      </c>
    </row>
    <row r="31" spans="1:14" x14ac:dyDescent="0.3">
      <c r="A31" t="s">
        <v>127</v>
      </c>
      <c r="B31" s="2">
        <v>45427</v>
      </c>
      <c r="C31" t="s">
        <v>128</v>
      </c>
      <c r="D31" t="s">
        <v>129</v>
      </c>
      <c r="E31" t="s">
        <v>36</v>
      </c>
      <c r="F31" t="s">
        <v>37</v>
      </c>
      <c r="G31" t="s">
        <v>38</v>
      </c>
      <c r="H31">
        <v>4</v>
      </c>
      <c r="I31">
        <v>59.99</v>
      </c>
      <c r="J31" t="s">
        <v>62</v>
      </c>
      <c r="K31" t="s">
        <v>68</v>
      </c>
      <c r="L31" t="s">
        <v>41</v>
      </c>
      <c r="M31" s="2">
        <v>44867</v>
      </c>
      <c r="N31">
        <v>239.96</v>
      </c>
    </row>
    <row r="32" spans="1:14" x14ac:dyDescent="0.3">
      <c r="A32" t="s">
        <v>130</v>
      </c>
      <c r="B32" s="2">
        <v>45427</v>
      </c>
      <c r="C32" t="s">
        <v>60</v>
      </c>
      <c r="D32" t="s">
        <v>61</v>
      </c>
      <c r="E32" t="s">
        <v>131</v>
      </c>
      <c r="F32" t="s">
        <v>132</v>
      </c>
      <c r="G32" t="s">
        <v>51</v>
      </c>
      <c r="H32">
        <v>5</v>
      </c>
      <c r="I32">
        <v>199.99</v>
      </c>
      <c r="J32" t="s">
        <v>25</v>
      </c>
      <c r="K32" t="s">
        <v>40</v>
      </c>
      <c r="L32" t="s">
        <v>41</v>
      </c>
      <c r="M32" s="2">
        <v>44412</v>
      </c>
      <c r="N32">
        <v>999.95</v>
      </c>
    </row>
    <row r="33" spans="1:14" x14ac:dyDescent="0.3">
      <c r="A33" t="s">
        <v>133</v>
      </c>
      <c r="B33" s="2">
        <v>45428</v>
      </c>
      <c r="C33" t="s">
        <v>134</v>
      </c>
      <c r="D33" t="s">
        <v>135</v>
      </c>
      <c r="E33" t="s">
        <v>49</v>
      </c>
      <c r="F33" t="s">
        <v>50</v>
      </c>
      <c r="G33" t="s">
        <v>51</v>
      </c>
      <c r="H33">
        <v>2</v>
      </c>
      <c r="I33">
        <v>149.99</v>
      </c>
      <c r="J33" t="s">
        <v>31</v>
      </c>
      <c r="K33" t="s">
        <v>55</v>
      </c>
      <c r="L33" t="s">
        <v>27</v>
      </c>
      <c r="M33" s="2">
        <v>44823</v>
      </c>
      <c r="N33">
        <v>299.98</v>
      </c>
    </row>
    <row r="34" spans="1:14" x14ac:dyDescent="0.3">
      <c r="A34" t="s">
        <v>136</v>
      </c>
      <c r="B34" s="2">
        <v>45430</v>
      </c>
      <c r="C34" t="s">
        <v>137</v>
      </c>
      <c r="D34" t="s">
        <v>138</v>
      </c>
      <c r="E34" t="s">
        <v>49</v>
      </c>
      <c r="F34" t="s">
        <v>50</v>
      </c>
      <c r="G34" t="s">
        <v>51</v>
      </c>
      <c r="H34">
        <v>3</v>
      </c>
      <c r="I34">
        <v>149.99</v>
      </c>
      <c r="J34" t="s">
        <v>31</v>
      </c>
      <c r="K34" t="s">
        <v>55</v>
      </c>
      <c r="L34" t="s">
        <v>32</v>
      </c>
      <c r="M34" s="2">
        <v>45068</v>
      </c>
      <c r="N34">
        <v>449.97</v>
      </c>
    </row>
    <row r="35" spans="1:14" x14ac:dyDescent="0.3">
      <c r="A35" t="s">
        <v>139</v>
      </c>
      <c r="B35" s="2">
        <v>45432</v>
      </c>
      <c r="C35" t="s">
        <v>34</v>
      </c>
      <c r="D35" t="s">
        <v>35</v>
      </c>
      <c r="E35" t="s">
        <v>66</v>
      </c>
      <c r="F35" t="s">
        <v>67</v>
      </c>
      <c r="G35" t="s">
        <v>24</v>
      </c>
      <c r="H35">
        <v>1</v>
      </c>
      <c r="I35">
        <v>899.99</v>
      </c>
      <c r="J35" t="s">
        <v>31</v>
      </c>
      <c r="K35" t="s">
        <v>55</v>
      </c>
      <c r="L35" t="s">
        <v>32</v>
      </c>
      <c r="M35" s="2">
        <v>44578</v>
      </c>
      <c r="N35">
        <v>899.99</v>
      </c>
    </row>
    <row r="36" spans="1:14" x14ac:dyDescent="0.3">
      <c r="A36" t="s">
        <v>140</v>
      </c>
      <c r="B36" s="2">
        <v>45434</v>
      </c>
      <c r="C36" t="s">
        <v>104</v>
      </c>
      <c r="D36" t="s">
        <v>105</v>
      </c>
      <c r="E36" t="s">
        <v>110</v>
      </c>
      <c r="F36" t="s">
        <v>111</v>
      </c>
      <c r="G36" t="s">
        <v>51</v>
      </c>
      <c r="H36">
        <v>3</v>
      </c>
      <c r="I36">
        <v>299.99</v>
      </c>
      <c r="J36" t="s">
        <v>31</v>
      </c>
      <c r="K36" t="s">
        <v>68</v>
      </c>
      <c r="L36" t="s">
        <v>27</v>
      </c>
      <c r="M36" s="2">
        <v>44824</v>
      </c>
      <c r="N36">
        <v>899.97</v>
      </c>
    </row>
    <row r="37" spans="1:14" x14ac:dyDescent="0.3">
      <c r="A37" t="s">
        <v>141</v>
      </c>
      <c r="B37" s="2">
        <v>45435</v>
      </c>
      <c r="C37" t="s">
        <v>134</v>
      </c>
      <c r="D37" t="s">
        <v>135</v>
      </c>
      <c r="E37" t="s">
        <v>119</v>
      </c>
      <c r="F37" t="s">
        <v>120</v>
      </c>
      <c r="G37" t="s">
        <v>38</v>
      </c>
      <c r="H37">
        <v>3</v>
      </c>
      <c r="I37">
        <v>79.989999999999995</v>
      </c>
      <c r="J37" t="s">
        <v>25</v>
      </c>
      <c r="K37" t="s">
        <v>40</v>
      </c>
      <c r="L37" t="s">
        <v>27</v>
      </c>
      <c r="M37" s="2">
        <v>45046</v>
      </c>
      <c r="N37">
        <v>239.97</v>
      </c>
    </row>
    <row r="38" spans="1:14" x14ac:dyDescent="0.3">
      <c r="A38" t="s">
        <v>142</v>
      </c>
      <c r="B38" s="2">
        <v>45438</v>
      </c>
      <c r="C38" t="s">
        <v>143</v>
      </c>
      <c r="D38" t="s">
        <v>144</v>
      </c>
      <c r="E38" t="s">
        <v>131</v>
      </c>
      <c r="F38" t="s">
        <v>132</v>
      </c>
      <c r="G38" t="s">
        <v>51</v>
      </c>
      <c r="H38">
        <v>3</v>
      </c>
      <c r="I38">
        <v>199.99</v>
      </c>
      <c r="J38" t="s">
        <v>31</v>
      </c>
      <c r="K38" t="s">
        <v>45</v>
      </c>
      <c r="L38" t="s">
        <v>32</v>
      </c>
      <c r="M38" s="2">
        <v>45292</v>
      </c>
      <c r="N38">
        <v>599.97</v>
      </c>
    </row>
    <row r="39" spans="1:14" x14ac:dyDescent="0.3">
      <c r="A39" t="s">
        <v>145</v>
      </c>
      <c r="B39" s="2">
        <v>45440</v>
      </c>
      <c r="C39" t="s">
        <v>146</v>
      </c>
      <c r="D39" t="s">
        <v>147</v>
      </c>
      <c r="E39" t="s">
        <v>85</v>
      </c>
      <c r="F39" t="s">
        <v>86</v>
      </c>
      <c r="G39" t="s">
        <v>24</v>
      </c>
      <c r="H39">
        <v>5</v>
      </c>
      <c r="I39">
        <v>699.99</v>
      </c>
      <c r="J39" t="s">
        <v>39</v>
      </c>
      <c r="K39" t="s">
        <v>55</v>
      </c>
      <c r="L39" t="s">
        <v>41</v>
      </c>
      <c r="M39" s="2">
        <v>44407</v>
      </c>
      <c r="N39">
        <v>3499.95</v>
      </c>
    </row>
    <row r="40" spans="1:14" x14ac:dyDescent="0.3">
      <c r="A40" t="s">
        <v>148</v>
      </c>
      <c r="B40" s="2">
        <v>45441</v>
      </c>
      <c r="C40" t="s">
        <v>149</v>
      </c>
      <c r="D40" t="s">
        <v>150</v>
      </c>
      <c r="E40" t="s">
        <v>122</v>
      </c>
      <c r="F40" t="s">
        <v>123</v>
      </c>
      <c r="G40" t="s">
        <v>24</v>
      </c>
      <c r="H40">
        <v>3</v>
      </c>
      <c r="I40">
        <v>89.99</v>
      </c>
      <c r="J40" t="s">
        <v>39</v>
      </c>
      <c r="K40" t="s">
        <v>26</v>
      </c>
      <c r="L40" t="s">
        <v>32</v>
      </c>
      <c r="M40" s="2">
        <v>45120</v>
      </c>
      <c r="N40">
        <v>269.97000000000003</v>
      </c>
    </row>
    <row r="41" spans="1:14" x14ac:dyDescent="0.3">
      <c r="A41" t="s">
        <v>151</v>
      </c>
      <c r="B41" s="2">
        <v>45443</v>
      </c>
      <c r="C41" t="s">
        <v>152</v>
      </c>
      <c r="D41" t="s">
        <v>153</v>
      </c>
      <c r="E41" t="s">
        <v>119</v>
      </c>
      <c r="F41" t="s">
        <v>120</v>
      </c>
      <c r="G41" t="s">
        <v>38</v>
      </c>
      <c r="H41">
        <v>1</v>
      </c>
      <c r="I41">
        <v>79.989999999999995</v>
      </c>
      <c r="J41" t="s">
        <v>25</v>
      </c>
      <c r="K41" t="s">
        <v>45</v>
      </c>
      <c r="L41" t="s">
        <v>41</v>
      </c>
      <c r="M41" s="2">
        <v>44917</v>
      </c>
      <c r="N41">
        <v>79.989999999999995</v>
      </c>
    </row>
    <row r="42" spans="1:14" x14ac:dyDescent="0.3">
      <c r="A42" t="s">
        <v>154</v>
      </c>
      <c r="B42" s="2">
        <v>45444</v>
      </c>
      <c r="C42" t="s">
        <v>155</v>
      </c>
      <c r="D42" t="s">
        <v>156</v>
      </c>
      <c r="E42" t="s">
        <v>36</v>
      </c>
      <c r="F42" t="s">
        <v>37</v>
      </c>
      <c r="G42" t="s">
        <v>38</v>
      </c>
      <c r="H42">
        <v>2</v>
      </c>
      <c r="I42">
        <v>59.99</v>
      </c>
      <c r="J42" t="s">
        <v>25</v>
      </c>
      <c r="K42" t="s">
        <v>55</v>
      </c>
      <c r="L42" t="s">
        <v>27</v>
      </c>
      <c r="M42" s="2">
        <v>45390</v>
      </c>
      <c r="N42">
        <v>119.98</v>
      </c>
    </row>
    <row r="43" spans="1:14" x14ac:dyDescent="0.3">
      <c r="A43" t="s">
        <v>157</v>
      </c>
      <c r="B43" s="2">
        <v>45444</v>
      </c>
      <c r="C43" t="s">
        <v>60</v>
      </c>
      <c r="D43" t="s">
        <v>61</v>
      </c>
      <c r="E43" t="s">
        <v>122</v>
      </c>
      <c r="F43" t="s">
        <v>123</v>
      </c>
      <c r="G43" t="s">
        <v>24</v>
      </c>
      <c r="H43">
        <v>1</v>
      </c>
      <c r="I43">
        <v>89.99</v>
      </c>
      <c r="J43" t="s">
        <v>25</v>
      </c>
      <c r="K43" t="s">
        <v>45</v>
      </c>
      <c r="L43" t="s">
        <v>27</v>
      </c>
      <c r="M43" s="2">
        <v>45141</v>
      </c>
      <c r="N43">
        <v>89.99</v>
      </c>
    </row>
    <row r="44" spans="1:14" x14ac:dyDescent="0.3">
      <c r="A44" t="s">
        <v>158</v>
      </c>
      <c r="B44" s="2">
        <v>45446</v>
      </c>
      <c r="C44" t="s">
        <v>159</v>
      </c>
      <c r="D44" t="s">
        <v>160</v>
      </c>
      <c r="E44" t="s">
        <v>122</v>
      </c>
      <c r="F44" t="s">
        <v>123</v>
      </c>
      <c r="G44" t="s">
        <v>24</v>
      </c>
      <c r="H44">
        <v>5</v>
      </c>
      <c r="I44">
        <v>89.99</v>
      </c>
      <c r="J44" t="s">
        <v>31</v>
      </c>
      <c r="K44" t="s">
        <v>68</v>
      </c>
      <c r="L44" t="s">
        <v>41</v>
      </c>
      <c r="M44" s="2">
        <v>44587</v>
      </c>
      <c r="N44">
        <v>449.95</v>
      </c>
    </row>
    <row r="45" spans="1:14" x14ac:dyDescent="0.3">
      <c r="A45" t="s">
        <v>161</v>
      </c>
      <c r="B45" s="2">
        <v>45449</v>
      </c>
      <c r="C45" t="s">
        <v>29</v>
      </c>
      <c r="D45" t="s">
        <v>30</v>
      </c>
      <c r="E45" t="s">
        <v>22</v>
      </c>
      <c r="F45" t="s">
        <v>23</v>
      </c>
      <c r="G45" t="s">
        <v>24</v>
      </c>
      <c r="H45">
        <v>5</v>
      </c>
      <c r="I45">
        <v>249.99</v>
      </c>
      <c r="J45" t="s">
        <v>31</v>
      </c>
      <c r="K45" t="s">
        <v>68</v>
      </c>
      <c r="L45" t="s">
        <v>41</v>
      </c>
      <c r="M45" s="2">
        <v>44707</v>
      </c>
      <c r="N45">
        <v>1249.95</v>
      </c>
    </row>
    <row r="46" spans="1:14" x14ac:dyDescent="0.3">
      <c r="A46" t="s">
        <v>162</v>
      </c>
      <c r="B46" s="2">
        <v>45449</v>
      </c>
      <c r="C46" t="s">
        <v>163</v>
      </c>
      <c r="D46" t="s">
        <v>164</v>
      </c>
      <c r="E46" t="s">
        <v>122</v>
      </c>
      <c r="F46" t="s">
        <v>123</v>
      </c>
      <c r="G46" t="s">
        <v>24</v>
      </c>
      <c r="H46">
        <v>1</v>
      </c>
      <c r="I46">
        <v>89.99</v>
      </c>
      <c r="J46" t="s">
        <v>31</v>
      </c>
      <c r="K46" t="s">
        <v>40</v>
      </c>
      <c r="L46" t="s">
        <v>41</v>
      </c>
      <c r="M46" s="2">
        <v>44582</v>
      </c>
      <c r="N46">
        <v>89.99</v>
      </c>
    </row>
    <row r="47" spans="1:14" x14ac:dyDescent="0.3">
      <c r="A47" t="s">
        <v>165</v>
      </c>
      <c r="B47" s="2">
        <v>45450</v>
      </c>
      <c r="C47" t="s">
        <v>47</v>
      </c>
      <c r="D47" t="s">
        <v>48</v>
      </c>
      <c r="E47" t="s">
        <v>49</v>
      </c>
      <c r="F47" t="s">
        <v>50</v>
      </c>
      <c r="G47" t="s">
        <v>51</v>
      </c>
      <c r="H47">
        <v>2</v>
      </c>
      <c r="I47">
        <v>149.99</v>
      </c>
      <c r="J47" t="s">
        <v>25</v>
      </c>
      <c r="K47" t="s">
        <v>68</v>
      </c>
      <c r="L47" t="s">
        <v>32</v>
      </c>
      <c r="M47" s="2">
        <v>44645</v>
      </c>
      <c r="N47">
        <v>299.98</v>
      </c>
    </row>
    <row r="48" spans="1:14" x14ac:dyDescent="0.3">
      <c r="A48" t="s">
        <v>166</v>
      </c>
      <c r="B48" s="2">
        <v>45452</v>
      </c>
      <c r="C48" t="s">
        <v>167</v>
      </c>
      <c r="D48" t="s">
        <v>168</v>
      </c>
      <c r="E48" t="s">
        <v>36</v>
      </c>
      <c r="F48" t="s">
        <v>37</v>
      </c>
      <c r="G48" t="s">
        <v>38</v>
      </c>
      <c r="H48">
        <v>4</v>
      </c>
      <c r="I48">
        <v>59.99</v>
      </c>
      <c r="J48" t="s">
        <v>25</v>
      </c>
      <c r="K48" t="s">
        <v>68</v>
      </c>
      <c r="L48" t="s">
        <v>41</v>
      </c>
      <c r="M48" s="2">
        <v>44435</v>
      </c>
      <c r="N48">
        <v>239.96</v>
      </c>
    </row>
    <row r="49" spans="1:14" x14ac:dyDescent="0.3">
      <c r="A49" t="s">
        <v>169</v>
      </c>
      <c r="B49" s="2">
        <v>45456</v>
      </c>
      <c r="C49" t="s">
        <v>134</v>
      </c>
      <c r="D49" t="s">
        <v>135</v>
      </c>
      <c r="E49" t="s">
        <v>122</v>
      </c>
      <c r="F49" t="s">
        <v>123</v>
      </c>
      <c r="G49" t="s">
        <v>24</v>
      </c>
      <c r="H49">
        <v>5</v>
      </c>
      <c r="I49">
        <v>89.99</v>
      </c>
      <c r="J49" t="s">
        <v>25</v>
      </c>
      <c r="K49" t="s">
        <v>26</v>
      </c>
      <c r="L49" t="s">
        <v>32</v>
      </c>
      <c r="M49" s="2">
        <v>44579</v>
      </c>
      <c r="N49">
        <v>449.95</v>
      </c>
    </row>
    <row r="50" spans="1:14" x14ac:dyDescent="0.3">
      <c r="A50" t="s">
        <v>170</v>
      </c>
      <c r="B50" s="2">
        <v>45459</v>
      </c>
      <c r="C50" t="s">
        <v>104</v>
      </c>
      <c r="D50" t="s">
        <v>105</v>
      </c>
      <c r="E50" t="s">
        <v>122</v>
      </c>
      <c r="F50" t="s">
        <v>123</v>
      </c>
      <c r="G50" t="s">
        <v>24</v>
      </c>
      <c r="H50">
        <v>2</v>
      </c>
      <c r="I50">
        <v>89.99</v>
      </c>
      <c r="J50" t="s">
        <v>31</v>
      </c>
      <c r="K50" t="s">
        <v>40</v>
      </c>
      <c r="L50" t="s">
        <v>32</v>
      </c>
      <c r="M50" s="2">
        <v>44471</v>
      </c>
      <c r="N50">
        <v>179.98</v>
      </c>
    </row>
    <row r="51" spans="1:14" x14ac:dyDescent="0.3">
      <c r="A51" t="s">
        <v>171</v>
      </c>
      <c r="B51" s="2">
        <v>45459</v>
      </c>
      <c r="C51" t="s">
        <v>20</v>
      </c>
      <c r="D51" t="s">
        <v>21</v>
      </c>
      <c r="E51" t="s">
        <v>66</v>
      </c>
      <c r="F51" t="s">
        <v>67</v>
      </c>
      <c r="G51" t="s">
        <v>24</v>
      </c>
      <c r="H51">
        <v>5</v>
      </c>
      <c r="I51">
        <v>899.99</v>
      </c>
      <c r="J51" t="s">
        <v>31</v>
      </c>
      <c r="K51" t="s">
        <v>40</v>
      </c>
      <c r="L51" t="s">
        <v>41</v>
      </c>
      <c r="M51" s="2">
        <v>44974</v>
      </c>
      <c r="N51">
        <v>4499.95</v>
      </c>
    </row>
    <row r="52" spans="1:14" x14ac:dyDescent="0.3">
      <c r="A52" t="s">
        <v>172</v>
      </c>
      <c r="B52" s="2">
        <v>45459</v>
      </c>
      <c r="C52" t="s">
        <v>128</v>
      </c>
      <c r="D52" t="s">
        <v>129</v>
      </c>
      <c r="E52" t="s">
        <v>66</v>
      </c>
      <c r="F52" t="s">
        <v>67</v>
      </c>
      <c r="G52" t="s">
        <v>24</v>
      </c>
      <c r="H52">
        <v>5</v>
      </c>
      <c r="I52">
        <v>899.99</v>
      </c>
      <c r="J52" t="s">
        <v>39</v>
      </c>
      <c r="K52" t="s">
        <v>68</v>
      </c>
      <c r="L52" t="s">
        <v>32</v>
      </c>
      <c r="M52" s="2">
        <v>45278</v>
      </c>
      <c r="N52">
        <v>4499.95</v>
      </c>
    </row>
    <row r="53" spans="1:14" x14ac:dyDescent="0.3">
      <c r="A53" t="s">
        <v>173</v>
      </c>
      <c r="B53" s="2">
        <v>45460</v>
      </c>
      <c r="C53" t="s">
        <v>163</v>
      </c>
      <c r="D53" t="s">
        <v>164</v>
      </c>
      <c r="E53" t="s">
        <v>36</v>
      </c>
      <c r="F53" t="s">
        <v>37</v>
      </c>
      <c r="G53" t="s">
        <v>38</v>
      </c>
      <c r="H53">
        <v>1</v>
      </c>
      <c r="I53">
        <v>59.99</v>
      </c>
      <c r="J53" t="s">
        <v>62</v>
      </c>
      <c r="K53" t="s">
        <v>55</v>
      </c>
      <c r="L53" t="s">
        <v>32</v>
      </c>
      <c r="M53" s="2">
        <v>45190</v>
      </c>
      <c r="N53">
        <v>59.99</v>
      </c>
    </row>
    <row r="54" spans="1:14" x14ac:dyDescent="0.3">
      <c r="A54" t="s">
        <v>174</v>
      </c>
      <c r="B54" s="2">
        <v>45460</v>
      </c>
      <c r="C54" t="s">
        <v>146</v>
      </c>
      <c r="D54" t="s">
        <v>147</v>
      </c>
      <c r="E54" t="s">
        <v>110</v>
      </c>
      <c r="F54" t="s">
        <v>111</v>
      </c>
      <c r="G54" t="s">
        <v>51</v>
      </c>
      <c r="H54">
        <v>2</v>
      </c>
      <c r="I54">
        <v>299.99</v>
      </c>
      <c r="J54" t="s">
        <v>62</v>
      </c>
      <c r="K54" t="s">
        <v>68</v>
      </c>
      <c r="L54" t="s">
        <v>41</v>
      </c>
      <c r="M54" s="2">
        <v>45253</v>
      </c>
      <c r="N54">
        <v>599.98</v>
      </c>
    </row>
    <row r="55" spans="1:14" x14ac:dyDescent="0.3">
      <c r="A55" t="s">
        <v>175</v>
      </c>
      <c r="B55" s="2">
        <v>45468</v>
      </c>
      <c r="C55" t="s">
        <v>176</v>
      </c>
      <c r="D55" t="s">
        <v>177</v>
      </c>
      <c r="E55" t="s">
        <v>122</v>
      </c>
      <c r="F55" t="s">
        <v>123</v>
      </c>
      <c r="G55" t="s">
        <v>24</v>
      </c>
      <c r="H55">
        <v>4</v>
      </c>
      <c r="I55">
        <v>89.99</v>
      </c>
      <c r="J55" t="s">
        <v>62</v>
      </c>
      <c r="K55" t="s">
        <v>40</v>
      </c>
      <c r="L55" t="s">
        <v>27</v>
      </c>
      <c r="M55" s="2">
        <v>45281</v>
      </c>
      <c r="N55">
        <v>359.96</v>
      </c>
    </row>
    <row r="56" spans="1:14" x14ac:dyDescent="0.3">
      <c r="A56" t="s">
        <v>178</v>
      </c>
      <c r="B56" s="2">
        <v>45469</v>
      </c>
      <c r="C56" t="s">
        <v>34</v>
      </c>
      <c r="D56" t="s">
        <v>35</v>
      </c>
      <c r="E56" t="s">
        <v>119</v>
      </c>
      <c r="F56" t="s">
        <v>120</v>
      </c>
      <c r="G56" t="s">
        <v>38</v>
      </c>
      <c r="H56">
        <v>1</v>
      </c>
      <c r="I56">
        <v>79.989999999999995</v>
      </c>
      <c r="J56" t="s">
        <v>39</v>
      </c>
      <c r="K56" t="s">
        <v>26</v>
      </c>
      <c r="L56" t="s">
        <v>32</v>
      </c>
      <c r="M56" s="2">
        <v>45352</v>
      </c>
      <c r="N56">
        <v>79.989999999999995</v>
      </c>
    </row>
    <row r="57" spans="1:14" x14ac:dyDescent="0.3">
      <c r="A57" t="s">
        <v>179</v>
      </c>
      <c r="B57" s="2">
        <v>45469</v>
      </c>
      <c r="C57" t="s">
        <v>64</v>
      </c>
      <c r="D57" t="s">
        <v>65</v>
      </c>
      <c r="E57" t="s">
        <v>122</v>
      </c>
      <c r="F57" t="s">
        <v>123</v>
      </c>
      <c r="G57" t="s">
        <v>24</v>
      </c>
      <c r="H57">
        <v>2</v>
      </c>
      <c r="I57">
        <v>89.99</v>
      </c>
      <c r="J57" t="s">
        <v>25</v>
      </c>
      <c r="K57" t="s">
        <v>55</v>
      </c>
      <c r="L57" t="s">
        <v>27</v>
      </c>
      <c r="M57" s="2">
        <v>44438</v>
      </c>
      <c r="N57">
        <v>179.98</v>
      </c>
    </row>
    <row r="58" spans="1:14" x14ac:dyDescent="0.3">
      <c r="A58" t="s">
        <v>180</v>
      </c>
      <c r="B58" s="2">
        <v>45471</v>
      </c>
      <c r="C58" t="s">
        <v>43</v>
      </c>
      <c r="D58" t="s">
        <v>44</v>
      </c>
      <c r="E58" t="s">
        <v>85</v>
      </c>
      <c r="F58" t="s">
        <v>86</v>
      </c>
      <c r="G58" t="s">
        <v>24</v>
      </c>
      <c r="H58">
        <v>3</v>
      </c>
      <c r="I58">
        <v>699.99</v>
      </c>
      <c r="J58" t="s">
        <v>31</v>
      </c>
      <c r="K58" t="s">
        <v>68</v>
      </c>
      <c r="L58" t="s">
        <v>32</v>
      </c>
      <c r="M58" s="2">
        <v>45102</v>
      </c>
      <c r="N58">
        <v>2099.9699999999998</v>
      </c>
    </row>
    <row r="59" spans="1:14" x14ac:dyDescent="0.3">
      <c r="A59" t="s">
        <v>181</v>
      </c>
      <c r="B59" s="2">
        <v>45471</v>
      </c>
      <c r="C59" t="s">
        <v>104</v>
      </c>
      <c r="D59" t="s">
        <v>105</v>
      </c>
      <c r="E59" t="s">
        <v>66</v>
      </c>
      <c r="F59" t="s">
        <v>67</v>
      </c>
      <c r="G59" t="s">
        <v>24</v>
      </c>
      <c r="H59">
        <v>4</v>
      </c>
      <c r="I59">
        <v>899.99</v>
      </c>
      <c r="J59" t="s">
        <v>31</v>
      </c>
      <c r="K59" t="s">
        <v>68</v>
      </c>
      <c r="L59" t="s">
        <v>32</v>
      </c>
      <c r="M59" s="2">
        <v>44993</v>
      </c>
      <c r="N59">
        <v>3599.96</v>
      </c>
    </row>
    <row r="60" spans="1:14" x14ac:dyDescent="0.3">
      <c r="A60" t="s">
        <v>182</v>
      </c>
      <c r="B60" s="2">
        <v>45472</v>
      </c>
      <c r="C60" t="s">
        <v>125</v>
      </c>
      <c r="D60" t="s">
        <v>126</v>
      </c>
      <c r="E60" t="s">
        <v>49</v>
      </c>
      <c r="F60" t="s">
        <v>50</v>
      </c>
      <c r="G60" t="s">
        <v>51</v>
      </c>
      <c r="H60">
        <v>1</v>
      </c>
      <c r="I60">
        <v>149.99</v>
      </c>
      <c r="J60" t="s">
        <v>39</v>
      </c>
      <c r="K60" t="s">
        <v>68</v>
      </c>
      <c r="L60" t="s">
        <v>27</v>
      </c>
      <c r="M60" s="2">
        <v>44851</v>
      </c>
      <c r="N60">
        <v>149.99</v>
      </c>
    </row>
    <row r="61" spans="1:14" x14ac:dyDescent="0.3">
      <c r="A61" t="s">
        <v>183</v>
      </c>
      <c r="B61" s="2">
        <v>45474</v>
      </c>
      <c r="C61" t="s">
        <v>137</v>
      </c>
      <c r="D61" t="s">
        <v>138</v>
      </c>
      <c r="E61" t="s">
        <v>122</v>
      </c>
      <c r="F61" t="s">
        <v>123</v>
      </c>
      <c r="G61" t="s">
        <v>24</v>
      </c>
      <c r="H61">
        <v>2</v>
      </c>
      <c r="I61">
        <v>89.99</v>
      </c>
      <c r="J61" t="s">
        <v>39</v>
      </c>
      <c r="K61" t="s">
        <v>26</v>
      </c>
      <c r="L61" t="s">
        <v>32</v>
      </c>
      <c r="M61" s="2">
        <v>45275</v>
      </c>
      <c r="N61">
        <v>179.98</v>
      </c>
    </row>
    <row r="62" spans="1:14" x14ac:dyDescent="0.3">
      <c r="A62" t="s">
        <v>184</v>
      </c>
      <c r="B62" s="2">
        <v>45475</v>
      </c>
      <c r="C62" t="s">
        <v>60</v>
      </c>
      <c r="D62" t="s">
        <v>61</v>
      </c>
      <c r="E62" t="s">
        <v>122</v>
      </c>
      <c r="F62" t="s">
        <v>123</v>
      </c>
      <c r="G62" t="s">
        <v>24</v>
      </c>
      <c r="H62">
        <v>1</v>
      </c>
      <c r="I62">
        <v>89.99</v>
      </c>
      <c r="J62" t="s">
        <v>39</v>
      </c>
      <c r="K62" t="s">
        <v>55</v>
      </c>
      <c r="L62" t="s">
        <v>41</v>
      </c>
      <c r="M62" s="2">
        <v>44802</v>
      </c>
      <c r="N62">
        <v>89.99</v>
      </c>
    </row>
    <row r="63" spans="1:14" x14ac:dyDescent="0.3">
      <c r="A63" t="s">
        <v>185</v>
      </c>
      <c r="B63" s="2">
        <v>45476</v>
      </c>
      <c r="C63" t="s">
        <v>73</v>
      </c>
      <c r="D63" t="s">
        <v>74</v>
      </c>
      <c r="E63" t="s">
        <v>122</v>
      </c>
      <c r="F63" t="s">
        <v>123</v>
      </c>
      <c r="G63" t="s">
        <v>24</v>
      </c>
      <c r="H63">
        <v>1</v>
      </c>
      <c r="I63">
        <v>89.99</v>
      </c>
      <c r="J63" t="s">
        <v>25</v>
      </c>
      <c r="K63" t="s">
        <v>40</v>
      </c>
      <c r="L63" t="s">
        <v>41</v>
      </c>
      <c r="M63" s="2">
        <v>44611</v>
      </c>
      <c r="N63">
        <v>89.99</v>
      </c>
    </row>
    <row r="64" spans="1:14" x14ac:dyDescent="0.3">
      <c r="A64" t="s">
        <v>186</v>
      </c>
      <c r="B64" s="2">
        <v>45476</v>
      </c>
      <c r="C64" t="s">
        <v>187</v>
      </c>
      <c r="D64" t="s">
        <v>188</v>
      </c>
      <c r="E64" t="s">
        <v>119</v>
      </c>
      <c r="F64" t="s">
        <v>120</v>
      </c>
      <c r="G64" t="s">
        <v>38</v>
      </c>
      <c r="H64">
        <v>5</v>
      </c>
      <c r="I64">
        <v>79.989999999999995</v>
      </c>
      <c r="J64" t="s">
        <v>62</v>
      </c>
      <c r="K64" t="s">
        <v>26</v>
      </c>
      <c r="L64" t="s">
        <v>27</v>
      </c>
      <c r="M64" s="2">
        <v>44981</v>
      </c>
      <c r="N64">
        <v>399.95</v>
      </c>
    </row>
    <row r="65" spans="1:14" x14ac:dyDescent="0.3">
      <c r="A65" t="s">
        <v>189</v>
      </c>
      <c r="B65" s="2">
        <v>45481</v>
      </c>
      <c r="C65" t="s">
        <v>190</v>
      </c>
      <c r="D65" t="s">
        <v>191</v>
      </c>
      <c r="E65" t="s">
        <v>49</v>
      </c>
      <c r="F65" t="s">
        <v>50</v>
      </c>
      <c r="G65" t="s">
        <v>51</v>
      </c>
      <c r="H65">
        <v>1</v>
      </c>
      <c r="I65">
        <v>149.99</v>
      </c>
      <c r="J65" t="s">
        <v>39</v>
      </c>
      <c r="K65" t="s">
        <v>45</v>
      </c>
      <c r="L65" t="s">
        <v>27</v>
      </c>
      <c r="M65" s="2">
        <v>44421</v>
      </c>
      <c r="N65">
        <v>149.99</v>
      </c>
    </row>
    <row r="66" spans="1:14" x14ac:dyDescent="0.3">
      <c r="A66" t="s">
        <v>192</v>
      </c>
      <c r="B66" s="2">
        <v>45481</v>
      </c>
      <c r="C66" t="s">
        <v>47</v>
      </c>
      <c r="D66" t="s">
        <v>48</v>
      </c>
      <c r="E66" t="s">
        <v>85</v>
      </c>
      <c r="F66" t="s">
        <v>86</v>
      </c>
      <c r="G66" t="s">
        <v>24</v>
      </c>
      <c r="H66">
        <v>2</v>
      </c>
      <c r="I66">
        <v>699.99</v>
      </c>
      <c r="J66" t="s">
        <v>39</v>
      </c>
      <c r="K66" t="s">
        <v>68</v>
      </c>
      <c r="L66" t="s">
        <v>32</v>
      </c>
      <c r="M66" s="2">
        <v>45389</v>
      </c>
      <c r="N66">
        <v>1399.98</v>
      </c>
    </row>
    <row r="67" spans="1:14" x14ac:dyDescent="0.3">
      <c r="A67" t="s">
        <v>193</v>
      </c>
      <c r="B67" s="2">
        <v>45481</v>
      </c>
      <c r="C67" t="s">
        <v>101</v>
      </c>
      <c r="D67" t="s">
        <v>102</v>
      </c>
      <c r="E67" t="s">
        <v>122</v>
      </c>
      <c r="F67" t="s">
        <v>123</v>
      </c>
      <c r="G67" t="s">
        <v>24</v>
      </c>
      <c r="H67">
        <v>5</v>
      </c>
      <c r="I67">
        <v>89.99</v>
      </c>
      <c r="J67" t="s">
        <v>62</v>
      </c>
      <c r="K67" t="s">
        <v>45</v>
      </c>
      <c r="L67" t="s">
        <v>32</v>
      </c>
      <c r="M67" s="2">
        <v>45161</v>
      </c>
      <c r="N67">
        <v>449.95</v>
      </c>
    </row>
    <row r="68" spans="1:14" x14ac:dyDescent="0.3">
      <c r="A68" t="s">
        <v>194</v>
      </c>
      <c r="B68" s="2">
        <v>45482</v>
      </c>
      <c r="C68" t="s">
        <v>176</v>
      </c>
      <c r="D68" t="s">
        <v>177</v>
      </c>
      <c r="E68" t="s">
        <v>36</v>
      </c>
      <c r="F68" t="s">
        <v>37</v>
      </c>
      <c r="G68" t="s">
        <v>38</v>
      </c>
      <c r="H68">
        <v>4</v>
      </c>
      <c r="I68">
        <v>59.99</v>
      </c>
      <c r="J68" t="s">
        <v>25</v>
      </c>
      <c r="K68" t="s">
        <v>40</v>
      </c>
      <c r="L68" t="s">
        <v>41</v>
      </c>
      <c r="M68" s="2">
        <v>44509</v>
      </c>
      <c r="N68">
        <v>239.96</v>
      </c>
    </row>
    <row r="69" spans="1:14" x14ac:dyDescent="0.3">
      <c r="A69" t="s">
        <v>195</v>
      </c>
      <c r="B69" s="2">
        <v>45484</v>
      </c>
      <c r="C69" t="s">
        <v>29</v>
      </c>
      <c r="D69" t="s">
        <v>30</v>
      </c>
      <c r="E69" t="s">
        <v>57</v>
      </c>
      <c r="F69" t="s">
        <v>58</v>
      </c>
      <c r="G69" t="s">
        <v>24</v>
      </c>
      <c r="H69">
        <v>1</v>
      </c>
      <c r="I69">
        <v>149.99</v>
      </c>
      <c r="J69" t="s">
        <v>25</v>
      </c>
      <c r="K69" t="s">
        <v>26</v>
      </c>
      <c r="L69" t="s">
        <v>41</v>
      </c>
      <c r="M69" s="2">
        <v>44909</v>
      </c>
      <c r="N69">
        <v>149.99</v>
      </c>
    </row>
    <row r="70" spans="1:14" x14ac:dyDescent="0.3">
      <c r="A70" t="s">
        <v>196</v>
      </c>
      <c r="B70" s="2">
        <v>45484</v>
      </c>
      <c r="C70" t="s">
        <v>197</v>
      </c>
      <c r="D70" t="s">
        <v>198</v>
      </c>
      <c r="E70" t="s">
        <v>110</v>
      </c>
      <c r="F70" t="s">
        <v>111</v>
      </c>
      <c r="G70" t="s">
        <v>51</v>
      </c>
      <c r="H70">
        <v>1</v>
      </c>
      <c r="I70">
        <v>299.99</v>
      </c>
      <c r="J70" t="s">
        <v>31</v>
      </c>
      <c r="K70" t="s">
        <v>45</v>
      </c>
      <c r="L70" t="s">
        <v>32</v>
      </c>
      <c r="M70" s="2">
        <v>44891</v>
      </c>
      <c r="N70">
        <v>299.99</v>
      </c>
    </row>
    <row r="71" spans="1:14" x14ac:dyDescent="0.3">
      <c r="A71" t="s">
        <v>199</v>
      </c>
      <c r="B71" s="2">
        <v>45487</v>
      </c>
      <c r="C71" t="s">
        <v>197</v>
      </c>
      <c r="D71" t="s">
        <v>198</v>
      </c>
      <c r="E71" t="s">
        <v>131</v>
      </c>
      <c r="F71" t="s">
        <v>132</v>
      </c>
      <c r="G71" t="s">
        <v>51</v>
      </c>
      <c r="H71">
        <v>2</v>
      </c>
      <c r="I71">
        <v>199.99</v>
      </c>
      <c r="J71" t="s">
        <v>25</v>
      </c>
      <c r="K71" t="s">
        <v>45</v>
      </c>
      <c r="L71" t="s">
        <v>27</v>
      </c>
      <c r="M71" s="2">
        <v>44541</v>
      </c>
      <c r="N71">
        <v>399.98</v>
      </c>
    </row>
    <row r="72" spans="1:14" x14ac:dyDescent="0.3">
      <c r="A72" t="s">
        <v>200</v>
      </c>
      <c r="B72" s="2">
        <v>45490</v>
      </c>
      <c r="C72" t="s">
        <v>201</v>
      </c>
      <c r="D72" t="s">
        <v>202</v>
      </c>
      <c r="E72" t="s">
        <v>36</v>
      </c>
      <c r="F72" t="s">
        <v>37</v>
      </c>
      <c r="G72" t="s">
        <v>38</v>
      </c>
      <c r="H72">
        <v>3</v>
      </c>
      <c r="I72">
        <v>59.99</v>
      </c>
      <c r="J72" t="s">
        <v>31</v>
      </c>
      <c r="K72" t="s">
        <v>55</v>
      </c>
      <c r="L72" t="s">
        <v>27</v>
      </c>
      <c r="M72" s="2">
        <v>45130</v>
      </c>
      <c r="N72">
        <v>179.97</v>
      </c>
    </row>
    <row r="73" spans="1:14" x14ac:dyDescent="0.3">
      <c r="A73" t="s">
        <v>203</v>
      </c>
      <c r="B73" s="2">
        <v>45490</v>
      </c>
      <c r="C73" t="s">
        <v>77</v>
      </c>
      <c r="D73" t="s">
        <v>78</v>
      </c>
      <c r="E73" t="s">
        <v>49</v>
      </c>
      <c r="F73" t="s">
        <v>50</v>
      </c>
      <c r="G73" t="s">
        <v>51</v>
      </c>
      <c r="H73">
        <v>3</v>
      </c>
      <c r="I73">
        <v>149.99</v>
      </c>
      <c r="J73" t="s">
        <v>25</v>
      </c>
      <c r="K73" t="s">
        <v>26</v>
      </c>
      <c r="L73" t="s">
        <v>32</v>
      </c>
      <c r="M73" s="2">
        <v>45199</v>
      </c>
      <c r="N73">
        <v>449.97</v>
      </c>
    </row>
    <row r="74" spans="1:14" x14ac:dyDescent="0.3">
      <c r="A74" t="s">
        <v>204</v>
      </c>
      <c r="B74" s="2">
        <v>45491</v>
      </c>
      <c r="C74" t="s">
        <v>70</v>
      </c>
      <c r="D74" t="s">
        <v>71</v>
      </c>
      <c r="E74" t="s">
        <v>131</v>
      </c>
      <c r="F74" t="s">
        <v>132</v>
      </c>
      <c r="G74" t="s">
        <v>51</v>
      </c>
      <c r="H74">
        <v>3</v>
      </c>
      <c r="I74">
        <v>199.99</v>
      </c>
      <c r="J74" t="s">
        <v>25</v>
      </c>
      <c r="K74" t="s">
        <v>45</v>
      </c>
      <c r="L74" t="s">
        <v>32</v>
      </c>
      <c r="M74" s="2">
        <v>45254</v>
      </c>
      <c r="N74">
        <v>599.97</v>
      </c>
    </row>
    <row r="75" spans="1:14" x14ac:dyDescent="0.3">
      <c r="A75" t="s">
        <v>205</v>
      </c>
      <c r="B75" s="2">
        <v>45496</v>
      </c>
      <c r="C75" t="s">
        <v>155</v>
      </c>
      <c r="D75" t="s">
        <v>156</v>
      </c>
      <c r="E75" t="s">
        <v>66</v>
      </c>
      <c r="F75" t="s">
        <v>67</v>
      </c>
      <c r="G75" t="s">
        <v>24</v>
      </c>
      <c r="H75">
        <v>1</v>
      </c>
      <c r="I75">
        <v>899.99</v>
      </c>
      <c r="J75" t="s">
        <v>25</v>
      </c>
      <c r="K75" t="s">
        <v>26</v>
      </c>
      <c r="L75" t="s">
        <v>41</v>
      </c>
      <c r="M75" s="2">
        <v>45179</v>
      </c>
      <c r="N75">
        <v>899.99</v>
      </c>
    </row>
    <row r="76" spans="1:14" x14ac:dyDescent="0.3">
      <c r="A76" t="s">
        <v>206</v>
      </c>
      <c r="B76" s="2">
        <v>45497</v>
      </c>
      <c r="C76" t="s">
        <v>29</v>
      </c>
      <c r="D76" t="s">
        <v>30</v>
      </c>
      <c r="E76" t="s">
        <v>66</v>
      </c>
      <c r="F76" t="s">
        <v>67</v>
      </c>
      <c r="G76" t="s">
        <v>24</v>
      </c>
      <c r="H76">
        <v>5</v>
      </c>
      <c r="I76">
        <v>899.99</v>
      </c>
      <c r="J76" t="s">
        <v>62</v>
      </c>
      <c r="K76" t="s">
        <v>40</v>
      </c>
      <c r="L76" t="s">
        <v>41</v>
      </c>
      <c r="M76" s="2">
        <v>44899</v>
      </c>
      <c r="N76">
        <v>4499.95</v>
      </c>
    </row>
    <row r="77" spans="1:14" x14ac:dyDescent="0.3">
      <c r="A77" t="s">
        <v>207</v>
      </c>
      <c r="B77" s="2">
        <v>45498</v>
      </c>
      <c r="C77" t="s">
        <v>187</v>
      </c>
      <c r="D77" t="s">
        <v>188</v>
      </c>
      <c r="E77" t="s">
        <v>36</v>
      </c>
      <c r="F77" t="s">
        <v>37</v>
      </c>
      <c r="G77" t="s">
        <v>38</v>
      </c>
      <c r="H77">
        <v>2</v>
      </c>
      <c r="I77">
        <v>59.99</v>
      </c>
      <c r="J77" t="s">
        <v>25</v>
      </c>
      <c r="K77" t="s">
        <v>45</v>
      </c>
      <c r="L77" t="s">
        <v>41</v>
      </c>
      <c r="M77" s="2">
        <v>45152</v>
      </c>
      <c r="N77">
        <v>119.98</v>
      </c>
    </row>
    <row r="78" spans="1:14" x14ac:dyDescent="0.3">
      <c r="A78" t="s">
        <v>208</v>
      </c>
      <c r="B78" s="2">
        <v>45498</v>
      </c>
      <c r="C78" t="s">
        <v>201</v>
      </c>
      <c r="D78" t="s">
        <v>202</v>
      </c>
      <c r="E78" t="s">
        <v>22</v>
      </c>
      <c r="F78" t="s">
        <v>23</v>
      </c>
      <c r="G78" t="s">
        <v>24</v>
      </c>
      <c r="H78">
        <v>4</v>
      </c>
      <c r="I78">
        <v>249.99</v>
      </c>
      <c r="J78" t="s">
        <v>62</v>
      </c>
      <c r="K78" t="s">
        <v>26</v>
      </c>
      <c r="L78" t="s">
        <v>41</v>
      </c>
      <c r="M78" s="2">
        <v>45127</v>
      </c>
      <c r="N78">
        <v>999.96</v>
      </c>
    </row>
    <row r="79" spans="1:14" x14ac:dyDescent="0.3">
      <c r="A79" t="s">
        <v>209</v>
      </c>
      <c r="B79" s="2">
        <v>45500</v>
      </c>
      <c r="C79" t="s">
        <v>101</v>
      </c>
      <c r="D79" t="s">
        <v>102</v>
      </c>
      <c r="E79" t="s">
        <v>22</v>
      </c>
      <c r="F79" t="s">
        <v>23</v>
      </c>
      <c r="G79" t="s">
        <v>24</v>
      </c>
      <c r="H79">
        <v>2</v>
      </c>
      <c r="I79">
        <v>249.99</v>
      </c>
      <c r="J79" t="s">
        <v>25</v>
      </c>
      <c r="K79" t="s">
        <v>45</v>
      </c>
      <c r="L79" t="s">
        <v>32</v>
      </c>
      <c r="M79" s="2">
        <v>45164</v>
      </c>
      <c r="N79">
        <v>499.98</v>
      </c>
    </row>
    <row r="80" spans="1:14" x14ac:dyDescent="0.3">
      <c r="A80" t="s">
        <v>210</v>
      </c>
      <c r="B80" s="2">
        <v>45500</v>
      </c>
      <c r="C80" t="s">
        <v>152</v>
      </c>
      <c r="D80" t="s">
        <v>153</v>
      </c>
      <c r="E80" t="s">
        <v>110</v>
      </c>
      <c r="F80" t="s">
        <v>111</v>
      </c>
      <c r="G80" t="s">
        <v>51</v>
      </c>
      <c r="H80">
        <v>1</v>
      </c>
      <c r="I80">
        <v>299.99</v>
      </c>
      <c r="J80" t="s">
        <v>25</v>
      </c>
      <c r="K80" t="s">
        <v>40</v>
      </c>
      <c r="L80" t="s">
        <v>27</v>
      </c>
      <c r="M80" s="2">
        <v>44982</v>
      </c>
      <c r="N80">
        <v>299.99</v>
      </c>
    </row>
    <row r="81" spans="1:14" x14ac:dyDescent="0.3">
      <c r="A81" t="s">
        <v>211</v>
      </c>
      <c r="B81" s="2">
        <v>45501</v>
      </c>
      <c r="C81" t="s">
        <v>91</v>
      </c>
      <c r="D81" t="s">
        <v>92</v>
      </c>
      <c r="E81" t="s">
        <v>122</v>
      </c>
      <c r="F81" t="s">
        <v>123</v>
      </c>
      <c r="G81" t="s">
        <v>24</v>
      </c>
      <c r="H81">
        <v>2</v>
      </c>
      <c r="I81">
        <v>89.99</v>
      </c>
      <c r="J81" t="s">
        <v>39</v>
      </c>
      <c r="K81" t="s">
        <v>40</v>
      </c>
      <c r="L81" t="s">
        <v>27</v>
      </c>
      <c r="M81" s="2">
        <v>44976</v>
      </c>
      <c r="N81">
        <v>179.98</v>
      </c>
    </row>
    <row r="82" spans="1:14" x14ac:dyDescent="0.3">
      <c r="A82" t="s">
        <v>212</v>
      </c>
      <c r="B82" s="2">
        <v>45501</v>
      </c>
      <c r="C82" t="s">
        <v>152</v>
      </c>
      <c r="D82" t="s">
        <v>153</v>
      </c>
      <c r="E82" t="s">
        <v>110</v>
      </c>
      <c r="F82" t="s">
        <v>111</v>
      </c>
      <c r="G82" t="s">
        <v>51</v>
      </c>
      <c r="H82">
        <v>3</v>
      </c>
      <c r="I82">
        <v>299.99</v>
      </c>
      <c r="J82" t="s">
        <v>25</v>
      </c>
      <c r="K82" t="s">
        <v>26</v>
      </c>
      <c r="L82" t="s">
        <v>27</v>
      </c>
      <c r="M82" s="2">
        <v>44732</v>
      </c>
      <c r="N82">
        <v>899.97</v>
      </c>
    </row>
    <row r="83" spans="1:14" x14ac:dyDescent="0.3">
      <c r="A83" t="s">
        <v>213</v>
      </c>
      <c r="B83" s="2">
        <v>45503</v>
      </c>
      <c r="C83" t="s">
        <v>91</v>
      </c>
      <c r="D83" t="s">
        <v>92</v>
      </c>
      <c r="E83" t="s">
        <v>85</v>
      </c>
      <c r="F83" t="s">
        <v>86</v>
      </c>
      <c r="G83" t="s">
        <v>24</v>
      </c>
      <c r="H83">
        <v>2</v>
      </c>
      <c r="I83">
        <v>699.99</v>
      </c>
      <c r="J83" t="s">
        <v>31</v>
      </c>
      <c r="K83" t="s">
        <v>45</v>
      </c>
      <c r="L83" t="s">
        <v>32</v>
      </c>
      <c r="M83" s="2">
        <v>44999</v>
      </c>
      <c r="N83">
        <v>1399.98</v>
      </c>
    </row>
    <row r="84" spans="1:14" x14ac:dyDescent="0.3">
      <c r="A84" t="s">
        <v>214</v>
      </c>
      <c r="B84" s="2">
        <v>45504</v>
      </c>
      <c r="C84" t="s">
        <v>125</v>
      </c>
      <c r="D84" t="s">
        <v>126</v>
      </c>
      <c r="E84" t="s">
        <v>66</v>
      </c>
      <c r="F84" t="s">
        <v>67</v>
      </c>
      <c r="G84" t="s">
        <v>24</v>
      </c>
      <c r="H84">
        <v>4</v>
      </c>
      <c r="I84">
        <v>899.99</v>
      </c>
      <c r="J84" t="s">
        <v>62</v>
      </c>
      <c r="K84" t="s">
        <v>40</v>
      </c>
      <c r="L84" t="s">
        <v>41</v>
      </c>
      <c r="M84" s="2">
        <v>44523</v>
      </c>
      <c r="N84">
        <v>3599.96</v>
      </c>
    </row>
    <row r="85" spans="1:14" x14ac:dyDescent="0.3">
      <c r="A85" t="s">
        <v>215</v>
      </c>
      <c r="B85" s="2">
        <v>45509</v>
      </c>
      <c r="C85" t="s">
        <v>216</v>
      </c>
      <c r="D85" t="s">
        <v>217</v>
      </c>
      <c r="E85" t="s">
        <v>49</v>
      </c>
      <c r="F85" t="s">
        <v>50</v>
      </c>
      <c r="G85" t="s">
        <v>51</v>
      </c>
      <c r="H85">
        <v>2</v>
      </c>
      <c r="I85">
        <v>149.99</v>
      </c>
      <c r="J85" t="s">
        <v>31</v>
      </c>
      <c r="K85" t="s">
        <v>55</v>
      </c>
      <c r="L85" t="s">
        <v>27</v>
      </c>
      <c r="M85" s="2">
        <v>44542</v>
      </c>
      <c r="N85">
        <v>299.98</v>
      </c>
    </row>
    <row r="86" spans="1:14" x14ac:dyDescent="0.3">
      <c r="A86" t="s">
        <v>218</v>
      </c>
      <c r="B86" s="2">
        <v>45510</v>
      </c>
      <c r="C86" t="s">
        <v>107</v>
      </c>
      <c r="D86" t="s">
        <v>108</v>
      </c>
      <c r="E86" t="s">
        <v>49</v>
      </c>
      <c r="F86" t="s">
        <v>50</v>
      </c>
      <c r="G86" t="s">
        <v>51</v>
      </c>
      <c r="H86">
        <v>2</v>
      </c>
      <c r="I86">
        <v>149.99</v>
      </c>
      <c r="J86" t="s">
        <v>62</v>
      </c>
      <c r="K86" t="s">
        <v>68</v>
      </c>
      <c r="L86" t="s">
        <v>41</v>
      </c>
      <c r="M86" s="2">
        <v>44667</v>
      </c>
      <c r="N86">
        <v>299.98</v>
      </c>
    </row>
    <row r="87" spans="1:14" x14ac:dyDescent="0.3">
      <c r="A87" t="s">
        <v>219</v>
      </c>
      <c r="B87" s="2">
        <v>45513</v>
      </c>
      <c r="C87" t="s">
        <v>94</v>
      </c>
      <c r="D87" t="s">
        <v>95</v>
      </c>
      <c r="E87" t="s">
        <v>122</v>
      </c>
      <c r="F87" t="s">
        <v>123</v>
      </c>
      <c r="G87" t="s">
        <v>24</v>
      </c>
      <c r="H87">
        <v>1</v>
      </c>
      <c r="I87">
        <v>89.99</v>
      </c>
      <c r="J87" t="s">
        <v>31</v>
      </c>
      <c r="K87" t="s">
        <v>45</v>
      </c>
      <c r="L87" t="s">
        <v>41</v>
      </c>
      <c r="M87" s="2">
        <v>45393</v>
      </c>
      <c r="N87">
        <v>89.99</v>
      </c>
    </row>
    <row r="88" spans="1:14" x14ac:dyDescent="0.3">
      <c r="A88" t="s">
        <v>220</v>
      </c>
      <c r="B88" s="2">
        <v>45515</v>
      </c>
      <c r="C88" t="s">
        <v>91</v>
      </c>
      <c r="D88" t="s">
        <v>92</v>
      </c>
      <c r="E88" t="s">
        <v>110</v>
      </c>
      <c r="F88" t="s">
        <v>111</v>
      </c>
      <c r="G88" t="s">
        <v>51</v>
      </c>
      <c r="H88">
        <v>5</v>
      </c>
      <c r="I88">
        <v>299.99</v>
      </c>
      <c r="J88" t="s">
        <v>31</v>
      </c>
      <c r="K88" t="s">
        <v>45</v>
      </c>
      <c r="L88" t="s">
        <v>27</v>
      </c>
      <c r="M88" s="2">
        <v>44965</v>
      </c>
      <c r="N88">
        <v>1499.95</v>
      </c>
    </row>
    <row r="89" spans="1:14" x14ac:dyDescent="0.3">
      <c r="A89" t="s">
        <v>221</v>
      </c>
      <c r="B89" s="2">
        <v>45517</v>
      </c>
      <c r="C89" t="s">
        <v>187</v>
      </c>
      <c r="D89" t="s">
        <v>188</v>
      </c>
      <c r="E89" t="s">
        <v>57</v>
      </c>
      <c r="F89" t="s">
        <v>58</v>
      </c>
      <c r="G89" t="s">
        <v>24</v>
      </c>
      <c r="H89">
        <v>4</v>
      </c>
      <c r="I89">
        <v>149.99</v>
      </c>
      <c r="J89" t="s">
        <v>62</v>
      </c>
      <c r="K89" t="s">
        <v>40</v>
      </c>
      <c r="L89" t="s">
        <v>32</v>
      </c>
      <c r="M89" s="2">
        <v>44820</v>
      </c>
      <c r="N89">
        <v>599.96</v>
      </c>
    </row>
    <row r="90" spans="1:14" x14ac:dyDescent="0.3">
      <c r="A90" t="s">
        <v>222</v>
      </c>
      <c r="B90" s="2">
        <v>45517</v>
      </c>
      <c r="C90" t="s">
        <v>190</v>
      </c>
      <c r="D90" t="s">
        <v>191</v>
      </c>
      <c r="E90" t="s">
        <v>22</v>
      </c>
      <c r="F90" t="s">
        <v>23</v>
      </c>
      <c r="G90" t="s">
        <v>24</v>
      </c>
      <c r="H90">
        <v>5</v>
      </c>
      <c r="I90">
        <v>249.99</v>
      </c>
      <c r="J90" t="s">
        <v>39</v>
      </c>
      <c r="K90" t="s">
        <v>68</v>
      </c>
      <c r="L90" t="s">
        <v>32</v>
      </c>
      <c r="M90" s="2">
        <v>44782</v>
      </c>
      <c r="N90">
        <v>1249.95</v>
      </c>
    </row>
    <row r="91" spans="1:14" x14ac:dyDescent="0.3">
      <c r="A91" t="s">
        <v>223</v>
      </c>
      <c r="B91" s="2">
        <v>45517</v>
      </c>
      <c r="C91" t="s">
        <v>70</v>
      </c>
      <c r="D91" t="s">
        <v>71</v>
      </c>
      <c r="E91" t="s">
        <v>22</v>
      </c>
      <c r="F91" t="s">
        <v>23</v>
      </c>
      <c r="G91" t="s">
        <v>24</v>
      </c>
      <c r="H91">
        <v>3</v>
      </c>
      <c r="I91">
        <v>249.99</v>
      </c>
      <c r="J91" t="s">
        <v>39</v>
      </c>
      <c r="K91" t="s">
        <v>45</v>
      </c>
      <c r="L91" t="s">
        <v>32</v>
      </c>
      <c r="M91" s="2">
        <v>44465</v>
      </c>
      <c r="N91">
        <v>749.97</v>
      </c>
    </row>
    <row r="92" spans="1:14" x14ac:dyDescent="0.3">
      <c r="A92" t="s">
        <v>224</v>
      </c>
      <c r="B92" s="2">
        <v>45517</v>
      </c>
      <c r="C92" t="s">
        <v>43</v>
      </c>
      <c r="D92" t="s">
        <v>44</v>
      </c>
      <c r="E92" t="s">
        <v>131</v>
      </c>
      <c r="F92" t="s">
        <v>132</v>
      </c>
      <c r="G92" t="s">
        <v>51</v>
      </c>
      <c r="H92">
        <v>4</v>
      </c>
      <c r="I92">
        <v>199.99</v>
      </c>
      <c r="J92" t="s">
        <v>25</v>
      </c>
      <c r="K92" t="s">
        <v>45</v>
      </c>
      <c r="L92" t="s">
        <v>41</v>
      </c>
      <c r="M92" s="2">
        <v>44458</v>
      </c>
      <c r="N92">
        <v>799.96</v>
      </c>
    </row>
    <row r="93" spans="1:14" x14ac:dyDescent="0.3">
      <c r="A93" t="s">
        <v>225</v>
      </c>
      <c r="B93" s="2">
        <v>45519</v>
      </c>
      <c r="C93" t="s">
        <v>163</v>
      </c>
      <c r="D93" t="s">
        <v>164</v>
      </c>
      <c r="E93" t="s">
        <v>131</v>
      </c>
      <c r="F93" t="s">
        <v>132</v>
      </c>
      <c r="G93" t="s">
        <v>51</v>
      </c>
      <c r="H93">
        <v>5</v>
      </c>
      <c r="I93">
        <v>199.99</v>
      </c>
      <c r="J93" t="s">
        <v>25</v>
      </c>
      <c r="K93" t="s">
        <v>45</v>
      </c>
      <c r="L93" t="s">
        <v>32</v>
      </c>
      <c r="M93" s="2">
        <v>44991</v>
      </c>
      <c r="N93">
        <v>999.95</v>
      </c>
    </row>
    <row r="94" spans="1:14" x14ac:dyDescent="0.3">
      <c r="A94" t="s">
        <v>226</v>
      </c>
      <c r="B94" s="2">
        <v>45522</v>
      </c>
      <c r="C94" t="s">
        <v>91</v>
      </c>
      <c r="D94" t="s">
        <v>92</v>
      </c>
      <c r="E94" t="s">
        <v>122</v>
      </c>
      <c r="F94" t="s">
        <v>123</v>
      </c>
      <c r="G94" t="s">
        <v>24</v>
      </c>
      <c r="H94">
        <v>2</v>
      </c>
      <c r="I94">
        <v>89.99</v>
      </c>
      <c r="J94" t="s">
        <v>25</v>
      </c>
      <c r="K94" t="s">
        <v>68</v>
      </c>
      <c r="L94" t="s">
        <v>32</v>
      </c>
      <c r="M94" s="2">
        <v>44972</v>
      </c>
      <c r="N94">
        <v>179.98</v>
      </c>
    </row>
    <row r="95" spans="1:14" x14ac:dyDescent="0.3">
      <c r="A95" t="s">
        <v>227</v>
      </c>
      <c r="B95" s="2">
        <v>45523</v>
      </c>
      <c r="C95" t="s">
        <v>201</v>
      </c>
      <c r="D95" t="s">
        <v>202</v>
      </c>
      <c r="E95" t="s">
        <v>66</v>
      </c>
      <c r="F95" t="s">
        <v>67</v>
      </c>
      <c r="G95" t="s">
        <v>24</v>
      </c>
      <c r="H95">
        <v>5</v>
      </c>
      <c r="I95">
        <v>899.99</v>
      </c>
      <c r="J95" t="s">
        <v>62</v>
      </c>
      <c r="K95" t="s">
        <v>68</v>
      </c>
      <c r="L95" t="s">
        <v>27</v>
      </c>
      <c r="M95" s="2">
        <v>44526</v>
      </c>
      <c r="N95">
        <v>4499.95</v>
      </c>
    </row>
    <row r="96" spans="1:14" x14ac:dyDescent="0.3">
      <c r="A96" t="s">
        <v>228</v>
      </c>
      <c r="B96" s="2">
        <v>45523</v>
      </c>
      <c r="C96" t="s">
        <v>113</v>
      </c>
      <c r="D96" t="s">
        <v>114</v>
      </c>
      <c r="E96" t="s">
        <v>57</v>
      </c>
      <c r="F96" t="s">
        <v>58</v>
      </c>
      <c r="G96" t="s">
        <v>24</v>
      </c>
      <c r="H96">
        <v>3</v>
      </c>
      <c r="I96">
        <v>149.99</v>
      </c>
      <c r="J96" t="s">
        <v>39</v>
      </c>
      <c r="K96" t="s">
        <v>68</v>
      </c>
      <c r="L96" t="s">
        <v>27</v>
      </c>
      <c r="M96" s="2">
        <v>44574</v>
      </c>
      <c r="N96">
        <v>449.97</v>
      </c>
    </row>
    <row r="97" spans="1:14" x14ac:dyDescent="0.3">
      <c r="A97" t="s">
        <v>229</v>
      </c>
      <c r="B97" s="2">
        <v>45526</v>
      </c>
      <c r="C97" t="s">
        <v>107</v>
      </c>
      <c r="D97" t="s">
        <v>108</v>
      </c>
      <c r="E97" t="s">
        <v>49</v>
      </c>
      <c r="F97" t="s">
        <v>50</v>
      </c>
      <c r="G97" t="s">
        <v>51</v>
      </c>
      <c r="H97">
        <v>5</v>
      </c>
      <c r="I97">
        <v>149.99</v>
      </c>
      <c r="J97" t="s">
        <v>31</v>
      </c>
      <c r="K97" t="s">
        <v>26</v>
      </c>
      <c r="L97" t="s">
        <v>27</v>
      </c>
      <c r="M97" s="2">
        <v>45310</v>
      </c>
      <c r="N97">
        <v>749.95</v>
      </c>
    </row>
    <row r="98" spans="1:14" x14ac:dyDescent="0.3">
      <c r="A98" t="s">
        <v>230</v>
      </c>
      <c r="B98" s="2">
        <v>45528</v>
      </c>
      <c r="C98" t="s">
        <v>231</v>
      </c>
      <c r="D98" t="s">
        <v>232</v>
      </c>
      <c r="E98" t="s">
        <v>119</v>
      </c>
      <c r="F98" t="s">
        <v>120</v>
      </c>
      <c r="G98" t="s">
        <v>38</v>
      </c>
      <c r="H98">
        <v>3</v>
      </c>
      <c r="I98">
        <v>79.989999999999995</v>
      </c>
      <c r="J98" t="s">
        <v>25</v>
      </c>
      <c r="K98" t="s">
        <v>26</v>
      </c>
      <c r="L98" t="s">
        <v>32</v>
      </c>
      <c r="M98" s="2">
        <v>44779</v>
      </c>
      <c r="N98">
        <v>239.97</v>
      </c>
    </row>
    <row r="99" spans="1:14" x14ac:dyDescent="0.3">
      <c r="A99" t="s">
        <v>233</v>
      </c>
      <c r="B99" s="2">
        <v>45528</v>
      </c>
      <c r="C99" t="s">
        <v>149</v>
      </c>
      <c r="D99" t="s">
        <v>150</v>
      </c>
      <c r="E99" t="s">
        <v>22</v>
      </c>
      <c r="F99" t="s">
        <v>23</v>
      </c>
      <c r="G99" t="s">
        <v>24</v>
      </c>
      <c r="H99">
        <v>2</v>
      </c>
      <c r="I99">
        <v>249.99</v>
      </c>
      <c r="J99" t="s">
        <v>25</v>
      </c>
      <c r="K99" t="s">
        <v>40</v>
      </c>
      <c r="L99" t="s">
        <v>41</v>
      </c>
      <c r="M99" s="2">
        <v>44572</v>
      </c>
      <c r="N99">
        <v>499.98</v>
      </c>
    </row>
    <row r="100" spans="1:14" x14ac:dyDescent="0.3">
      <c r="A100" t="s">
        <v>234</v>
      </c>
      <c r="B100" s="2">
        <v>45532</v>
      </c>
      <c r="C100" t="s">
        <v>201</v>
      </c>
      <c r="D100" t="s">
        <v>202</v>
      </c>
      <c r="E100" t="s">
        <v>85</v>
      </c>
      <c r="F100" t="s">
        <v>86</v>
      </c>
      <c r="G100" t="s">
        <v>24</v>
      </c>
      <c r="H100">
        <v>1</v>
      </c>
      <c r="I100">
        <v>699.99</v>
      </c>
      <c r="J100" t="s">
        <v>25</v>
      </c>
      <c r="K100" t="s">
        <v>26</v>
      </c>
      <c r="L100" t="s">
        <v>32</v>
      </c>
      <c r="M100" s="2">
        <v>44497</v>
      </c>
      <c r="N100">
        <v>699.99</v>
      </c>
    </row>
    <row r="101" spans="1:14" x14ac:dyDescent="0.3">
      <c r="A101" t="s">
        <v>235</v>
      </c>
      <c r="B101" s="2">
        <v>45532</v>
      </c>
      <c r="C101" t="s">
        <v>236</v>
      </c>
      <c r="D101" t="s">
        <v>237</v>
      </c>
      <c r="E101" t="s">
        <v>57</v>
      </c>
      <c r="F101" t="s">
        <v>58</v>
      </c>
      <c r="G101" t="s">
        <v>24</v>
      </c>
      <c r="H101">
        <v>3</v>
      </c>
      <c r="I101">
        <v>149.99</v>
      </c>
      <c r="J101" t="s">
        <v>25</v>
      </c>
      <c r="K101" t="s">
        <v>55</v>
      </c>
      <c r="L101" t="s">
        <v>32</v>
      </c>
      <c r="M101" s="2">
        <v>45212</v>
      </c>
      <c r="N101">
        <v>449.97</v>
      </c>
    </row>
    <row r="102" spans="1:14" x14ac:dyDescent="0.3">
      <c r="A102" t="s">
        <v>238</v>
      </c>
      <c r="B102" s="2">
        <v>45534</v>
      </c>
      <c r="C102" t="s">
        <v>239</v>
      </c>
      <c r="D102" t="s">
        <v>240</v>
      </c>
      <c r="E102" t="s">
        <v>85</v>
      </c>
      <c r="F102" t="s">
        <v>86</v>
      </c>
      <c r="G102" t="s">
        <v>24</v>
      </c>
      <c r="H102">
        <v>2</v>
      </c>
      <c r="I102">
        <v>699.99</v>
      </c>
      <c r="J102" t="s">
        <v>31</v>
      </c>
      <c r="K102" t="s">
        <v>45</v>
      </c>
      <c r="L102" t="s">
        <v>32</v>
      </c>
      <c r="M102" s="2">
        <v>44421</v>
      </c>
      <c r="N102">
        <v>1399.98</v>
      </c>
    </row>
    <row r="103" spans="1:14" x14ac:dyDescent="0.3">
      <c r="A103" t="s">
        <v>241</v>
      </c>
      <c r="B103" s="2">
        <v>45537</v>
      </c>
      <c r="C103" t="s">
        <v>236</v>
      </c>
      <c r="D103" t="s">
        <v>237</v>
      </c>
      <c r="E103" t="s">
        <v>22</v>
      </c>
      <c r="F103" t="s">
        <v>23</v>
      </c>
      <c r="G103" t="s">
        <v>24</v>
      </c>
      <c r="H103">
        <v>1</v>
      </c>
      <c r="I103">
        <v>249.99</v>
      </c>
      <c r="J103" t="s">
        <v>31</v>
      </c>
      <c r="K103" t="s">
        <v>55</v>
      </c>
      <c r="L103" t="s">
        <v>32</v>
      </c>
      <c r="M103" s="2">
        <v>44685</v>
      </c>
      <c r="N103">
        <v>249.99</v>
      </c>
    </row>
    <row r="104" spans="1:14" x14ac:dyDescent="0.3">
      <c r="A104" t="s">
        <v>242</v>
      </c>
      <c r="B104" s="2">
        <v>45537</v>
      </c>
      <c r="C104" t="s">
        <v>20</v>
      </c>
      <c r="D104" t="s">
        <v>21</v>
      </c>
      <c r="E104" t="s">
        <v>22</v>
      </c>
      <c r="F104" t="s">
        <v>23</v>
      </c>
      <c r="G104" t="s">
        <v>24</v>
      </c>
      <c r="H104">
        <v>1</v>
      </c>
      <c r="I104">
        <v>249.99</v>
      </c>
      <c r="J104" t="s">
        <v>62</v>
      </c>
      <c r="K104" t="s">
        <v>45</v>
      </c>
      <c r="L104" t="s">
        <v>32</v>
      </c>
      <c r="M104" s="2">
        <v>45332</v>
      </c>
      <c r="N104">
        <v>249.99</v>
      </c>
    </row>
    <row r="105" spans="1:14" x14ac:dyDescent="0.3">
      <c r="A105" t="s">
        <v>243</v>
      </c>
      <c r="B105" s="2">
        <v>45538</v>
      </c>
      <c r="C105" t="s">
        <v>231</v>
      </c>
      <c r="D105" t="s">
        <v>232</v>
      </c>
      <c r="E105" t="s">
        <v>85</v>
      </c>
      <c r="F105" t="s">
        <v>86</v>
      </c>
      <c r="G105" t="s">
        <v>24</v>
      </c>
      <c r="H105">
        <v>2</v>
      </c>
      <c r="I105">
        <v>699.99</v>
      </c>
      <c r="J105" t="s">
        <v>62</v>
      </c>
      <c r="K105" t="s">
        <v>26</v>
      </c>
      <c r="L105" t="s">
        <v>32</v>
      </c>
      <c r="M105" s="2">
        <v>44870</v>
      </c>
      <c r="N105">
        <v>1399.98</v>
      </c>
    </row>
    <row r="106" spans="1:14" x14ac:dyDescent="0.3">
      <c r="A106" t="s">
        <v>244</v>
      </c>
      <c r="B106" s="2">
        <v>45541</v>
      </c>
      <c r="C106" t="s">
        <v>143</v>
      </c>
      <c r="D106" t="s">
        <v>144</v>
      </c>
      <c r="E106" t="s">
        <v>36</v>
      </c>
      <c r="F106" t="s">
        <v>37</v>
      </c>
      <c r="G106" t="s">
        <v>38</v>
      </c>
      <c r="H106">
        <v>3</v>
      </c>
      <c r="I106">
        <v>59.99</v>
      </c>
      <c r="J106" t="s">
        <v>31</v>
      </c>
      <c r="K106" t="s">
        <v>26</v>
      </c>
      <c r="L106" t="s">
        <v>32</v>
      </c>
      <c r="M106" s="2">
        <v>44717</v>
      </c>
      <c r="N106">
        <v>179.97</v>
      </c>
    </row>
    <row r="107" spans="1:14" x14ac:dyDescent="0.3">
      <c r="A107" t="s">
        <v>245</v>
      </c>
      <c r="B107" s="2">
        <v>45544</v>
      </c>
      <c r="C107" t="s">
        <v>137</v>
      </c>
      <c r="D107" t="s">
        <v>138</v>
      </c>
      <c r="E107" t="s">
        <v>36</v>
      </c>
      <c r="F107" t="s">
        <v>37</v>
      </c>
      <c r="G107" t="s">
        <v>38</v>
      </c>
      <c r="H107">
        <v>3</v>
      </c>
      <c r="I107">
        <v>59.99</v>
      </c>
      <c r="J107" t="s">
        <v>39</v>
      </c>
      <c r="K107" t="s">
        <v>68</v>
      </c>
      <c r="L107" t="s">
        <v>41</v>
      </c>
      <c r="M107" s="2">
        <v>44748</v>
      </c>
      <c r="N107">
        <v>179.97</v>
      </c>
    </row>
    <row r="108" spans="1:14" x14ac:dyDescent="0.3">
      <c r="A108" t="s">
        <v>246</v>
      </c>
      <c r="B108" s="2">
        <v>45544</v>
      </c>
      <c r="C108" t="s">
        <v>146</v>
      </c>
      <c r="D108" t="s">
        <v>147</v>
      </c>
      <c r="E108" t="s">
        <v>119</v>
      </c>
      <c r="F108" t="s">
        <v>120</v>
      </c>
      <c r="G108" t="s">
        <v>38</v>
      </c>
      <c r="H108">
        <v>4</v>
      </c>
      <c r="I108">
        <v>79.989999999999995</v>
      </c>
      <c r="J108" t="s">
        <v>25</v>
      </c>
      <c r="K108" t="s">
        <v>45</v>
      </c>
      <c r="L108" t="s">
        <v>27</v>
      </c>
      <c r="M108" s="2">
        <v>44530</v>
      </c>
      <c r="N108">
        <v>319.95999999999998</v>
      </c>
    </row>
    <row r="109" spans="1:14" x14ac:dyDescent="0.3">
      <c r="A109" t="s">
        <v>247</v>
      </c>
      <c r="B109" s="2">
        <v>45545</v>
      </c>
      <c r="C109" t="s">
        <v>60</v>
      </c>
      <c r="D109" t="s">
        <v>61</v>
      </c>
      <c r="E109" t="s">
        <v>119</v>
      </c>
      <c r="F109" t="s">
        <v>120</v>
      </c>
      <c r="G109" t="s">
        <v>38</v>
      </c>
      <c r="H109">
        <v>1</v>
      </c>
      <c r="I109">
        <v>79.989999999999995</v>
      </c>
      <c r="J109" t="s">
        <v>25</v>
      </c>
      <c r="K109" t="s">
        <v>55</v>
      </c>
      <c r="L109" t="s">
        <v>27</v>
      </c>
      <c r="M109" s="2">
        <v>44693</v>
      </c>
      <c r="N109">
        <v>79.989999999999995</v>
      </c>
    </row>
    <row r="110" spans="1:14" x14ac:dyDescent="0.3">
      <c r="A110" t="s">
        <v>248</v>
      </c>
      <c r="B110" s="2">
        <v>45547</v>
      </c>
      <c r="C110" t="s">
        <v>53</v>
      </c>
      <c r="D110" t="s">
        <v>54</v>
      </c>
      <c r="E110" t="s">
        <v>110</v>
      </c>
      <c r="F110" t="s">
        <v>111</v>
      </c>
      <c r="G110" t="s">
        <v>51</v>
      </c>
      <c r="H110">
        <v>3</v>
      </c>
      <c r="I110">
        <v>299.99</v>
      </c>
      <c r="J110" t="s">
        <v>31</v>
      </c>
      <c r="K110" t="s">
        <v>26</v>
      </c>
      <c r="L110" t="s">
        <v>32</v>
      </c>
      <c r="M110" s="2">
        <v>44494</v>
      </c>
      <c r="N110">
        <v>899.97</v>
      </c>
    </row>
    <row r="111" spans="1:14" x14ac:dyDescent="0.3">
      <c r="A111" t="s">
        <v>249</v>
      </c>
      <c r="B111" s="2">
        <v>45548</v>
      </c>
      <c r="C111" t="s">
        <v>43</v>
      </c>
      <c r="D111" t="s">
        <v>44</v>
      </c>
      <c r="E111" t="s">
        <v>122</v>
      </c>
      <c r="F111" t="s">
        <v>123</v>
      </c>
      <c r="G111" t="s">
        <v>24</v>
      </c>
      <c r="H111">
        <v>2</v>
      </c>
      <c r="I111">
        <v>89.99</v>
      </c>
      <c r="J111" t="s">
        <v>31</v>
      </c>
      <c r="K111" t="s">
        <v>40</v>
      </c>
      <c r="L111" t="s">
        <v>32</v>
      </c>
      <c r="M111" s="2">
        <v>44641</v>
      </c>
      <c r="N111">
        <v>179.98</v>
      </c>
    </row>
    <row r="112" spans="1:14" x14ac:dyDescent="0.3">
      <c r="A112" t="s">
        <v>250</v>
      </c>
      <c r="B112" s="2">
        <v>45550</v>
      </c>
      <c r="C112" t="s">
        <v>251</v>
      </c>
      <c r="D112" t="s">
        <v>252</v>
      </c>
      <c r="E112" t="s">
        <v>57</v>
      </c>
      <c r="F112" t="s">
        <v>58</v>
      </c>
      <c r="G112" t="s">
        <v>24</v>
      </c>
      <c r="H112">
        <v>4</v>
      </c>
      <c r="I112">
        <v>149.99</v>
      </c>
      <c r="J112" t="s">
        <v>25</v>
      </c>
      <c r="K112" t="s">
        <v>45</v>
      </c>
      <c r="L112" t="s">
        <v>27</v>
      </c>
      <c r="M112" s="2">
        <v>44909</v>
      </c>
      <c r="N112">
        <v>599.96</v>
      </c>
    </row>
    <row r="113" spans="1:14" x14ac:dyDescent="0.3">
      <c r="A113" t="s">
        <v>253</v>
      </c>
      <c r="B113" s="2">
        <v>45551</v>
      </c>
      <c r="C113" t="s">
        <v>70</v>
      </c>
      <c r="D113" t="s">
        <v>71</v>
      </c>
      <c r="E113" t="s">
        <v>22</v>
      </c>
      <c r="F113" t="s">
        <v>23</v>
      </c>
      <c r="G113" t="s">
        <v>24</v>
      </c>
      <c r="H113">
        <v>2</v>
      </c>
      <c r="I113">
        <v>249.99</v>
      </c>
      <c r="J113" t="s">
        <v>39</v>
      </c>
      <c r="K113" t="s">
        <v>40</v>
      </c>
      <c r="L113" t="s">
        <v>27</v>
      </c>
      <c r="M113" s="2">
        <v>44993</v>
      </c>
      <c r="N113">
        <v>499.98</v>
      </c>
    </row>
    <row r="114" spans="1:14" x14ac:dyDescent="0.3">
      <c r="A114" t="s">
        <v>254</v>
      </c>
      <c r="B114" s="2">
        <v>45551</v>
      </c>
      <c r="C114" t="s">
        <v>159</v>
      </c>
      <c r="D114" t="s">
        <v>160</v>
      </c>
      <c r="E114" t="s">
        <v>131</v>
      </c>
      <c r="F114" t="s">
        <v>132</v>
      </c>
      <c r="G114" t="s">
        <v>51</v>
      </c>
      <c r="H114">
        <v>4</v>
      </c>
      <c r="I114">
        <v>199.99</v>
      </c>
      <c r="J114" t="s">
        <v>62</v>
      </c>
      <c r="K114" t="s">
        <v>68</v>
      </c>
      <c r="L114" t="s">
        <v>27</v>
      </c>
      <c r="M114" s="2">
        <v>44458</v>
      </c>
      <c r="N114">
        <v>799.96</v>
      </c>
    </row>
    <row r="115" spans="1:14" x14ac:dyDescent="0.3">
      <c r="A115" t="s">
        <v>255</v>
      </c>
      <c r="B115" s="2">
        <v>45554</v>
      </c>
      <c r="C115" t="s">
        <v>152</v>
      </c>
      <c r="D115" t="s">
        <v>153</v>
      </c>
      <c r="E115" t="s">
        <v>122</v>
      </c>
      <c r="F115" t="s">
        <v>123</v>
      </c>
      <c r="G115" t="s">
        <v>24</v>
      </c>
      <c r="H115">
        <v>5</v>
      </c>
      <c r="I115">
        <v>89.99</v>
      </c>
      <c r="J115" t="s">
        <v>31</v>
      </c>
      <c r="K115" t="s">
        <v>68</v>
      </c>
      <c r="L115" t="s">
        <v>32</v>
      </c>
      <c r="M115" s="2">
        <v>44446</v>
      </c>
      <c r="N115">
        <v>449.95</v>
      </c>
    </row>
    <row r="116" spans="1:14" x14ac:dyDescent="0.3">
      <c r="A116" t="s">
        <v>256</v>
      </c>
      <c r="B116" s="2">
        <v>45554</v>
      </c>
      <c r="C116" t="s">
        <v>257</v>
      </c>
      <c r="D116" t="s">
        <v>258</v>
      </c>
      <c r="E116" t="s">
        <v>57</v>
      </c>
      <c r="F116" t="s">
        <v>58</v>
      </c>
      <c r="G116" t="s">
        <v>24</v>
      </c>
      <c r="H116">
        <v>1</v>
      </c>
      <c r="I116">
        <v>149.99</v>
      </c>
      <c r="J116" t="s">
        <v>39</v>
      </c>
      <c r="K116" t="s">
        <v>68</v>
      </c>
      <c r="L116" t="s">
        <v>41</v>
      </c>
      <c r="M116" s="2">
        <v>44482</v>
      </c>
      <c r="N116">
        <v>149.99</v>
      </c>
    </row>
    <row r="117" spans="1:14" x14ac:dyDescent="0.3">
      <c r="A117" t="s">
        <v>259</v>
      </c>
      <c r="B117" s="2">
        <v>45554</v>
      </c>
      <c r="C117" t="s">
        <v>77</v>
      </c>
      <c r="D117" t="s">
        <v>78</v>
      </c>
      <c r="E117" t="s">
        <v>85</v>
      </c>
      <c r="F117" t="s">
        <v>86</v>
      </c>
      <c r="G117" t="s">
        <v>24</v>
      </c>
      <c r="H117">
        <v>4</v>
      </c>
      <c r="I117">
        <v>699.99</v>
      </c>
      <c r="J117" t="s">
        <v>39</v>
      </c>
      <c r="K117" t="s">
        <v>40</v>
      </c>
      <c r="L117" t="s">
        <v>27</v>
      </c>
      <c r="M117" s="2">
        <v>44618</v>
      </c>
      <c r="N117">
        <v>2799.96</v>
      </c>
    </row>
    <row r="118" spans="1:14" x14ac:dyDescent="0.3">
      <c r="A118" t="s">
        <v>260</v>
      </c>
      <c r="B118" s="2">
        <v>45559</v>
      </c>
      <c r="C118" t="s">
        <v>239</v>
      </c>
      <c r="D118" t="s">
        <v>240</v>
      </c>
      <c r="E118" t="s">
        <v>66</v>
      </c>
      <c r="F118" t="s">
        <v>67</v>
      </c>
      <c r="G118" t="s">
        <v>24</v>
      </c>
      <c r="H118">
        <v>3</v>
      </c>
      <c r="I118">
        <v>899.99</v>
      </c>
      <c r="J118" t="s">
        <v>31</v>
      </c>
      <c r="K118" t="s">
        <v>45</v>
      </c>
      <c r="L118" t="s">
        <v>41</v>
      </c>
      <c r="M118" s="2">
        <v>45157</v>
      </c>
      <c r="N118">
        <v>2699.97</v>
      </c>
    </row>
    <row r="119" spans="1:14" x14ac:dyDescent="0.3">
      <c r="A119" t="s">
        <v>261</v>
      </c>
      <c r="B119" s="2">
        <v>45560</v>
      </c>
      <c r="C119" t="s">
        <v>117</v>
      </c>
      <c r="D119" t="s">
        <v>118</v>
      </c>
      <c r="E119" t="s">
        <v>49</v>
      </c>
      <c r="F119" t="s">
        <v>50</v>
      </c>
      <c r="G119" t="s">
        <v>51</v>
      </c>
      <c r="H119">
        <v>3</v>
      </c>
      <c r="I119">
        <v>149.99</v>
      </c>
      <c r="J119" t="s">
        <v>39</v>
      </c>
      <c r="K119" t="s">
        <v>68</v>
      </c>
      <c r="L119" t="s">
        <v>27</v>
      </c>
      <c r="M119" s="2">
        <v>44886</v>
      </c>
      <c r="N119">
        <v>449.97</v>
      </c>
    </row>
    <row r="120" spans="1:14" x14ac:dyDescent="0.3">
      <c r="A120" t="s">
        <v>262</v>
      </c>
      <c r="B120" s="2">
        <v>45563</v>
      </c>
      <c r="C120" t="s">
        <v>104</v>
      </c>
      <c r="D120" t="s">
        <v>105</v>
      </c>
      <c r="E120" t="s">
        <v>110</v>
      </c>
      <c r="F120" t="s">
        <v>111</v>
      </c>
      <c r="G120" t="s">
        <v>51</v>
      </c>
      <c r="H120">
        <v>2</v>
      </c>
      <c r="I120">
        <v>299.99</v>
      </c>
      <c r="J120" t="s">
        <v>62</v>
      </c>
      <c r="K120" t="s">
        <v>26</v>
      </c>
      <c r="L120" t="s">
        <v>27</v>
      </c>
      <c r="M120" s="2">
        <v>44569</v>
      </c>
      <c r="N120">
        <v>599.98</v>
      </c>
    </row>
    <row r="121" spans="1:14" x14ac:dyDescent="0.3">
      <c r="A121" t="s">
        <v>263</v>
      </c>
      <c r="B121" s="2">
        <v>45564</v>
      </c>
      <c r="C121" t="s">
        <v>264</v>
      </c>
      <c r="D121" t="s">
        <v>265</v>
      </c>
      <c r="E121" t="s">
        <v>131</v>
      </c>
      <c r="F121" t="s">
        <v>132</v>
      </c>
      <c r="G121" t="s">
        <v>51</v>
      </c>
      <c r="H121">
        <v>1</v>
      </c>
      <c r="I121">
        <v>199.99</v>
      </c>
      <c r="J121" t="s">
        <v>62</v>
      </c>
      <c r="K121" t="s">
        <v>68</v>
      </c>
      <c r="L121" t="s">
        <v>41</v>
      </c>
      <c r="M121" s="2">
        <v>44953</v>
      </c>
      <c r="N121">
        <v>199.99</v>
      </c>
    </row>
    <row r="122" spans="1:14" x14ac:dyDescent="0.3">
      <c r="A122" t="s">
        <v>266</v>
      </c>
      <c r="B122" s="2">
        <v>45566</v>
      </c>
      <c r="C122" t="s">
        <v>47</v>
      </c>
      <c r="D122" t="s">
        <v>48</v>
      </c>
      <c r="E122" t="s">
        <v>110</v>
      </c>
      <c r="F122" t="s">
        <v>111</v>
      </c>
      <c r="G122" t="s">
        <v>51</v>
      </c>
      <c r="H122">
        <v>4</v>
      </c>
      <c r="I122">
        <v>299.99</v>
      </c>
      <c r="J122" t="s">
        <v>25</v>
      </c>
      <c r="K122" t="s">
        <v>26</v>
      </c>
      <c r="L122" t="s">
        <v>32</v>
      </c>
      <c r="M122" s="2">
        <v>44460</v>
      </c>
      <c r="N122">
        <v>1199.96</v>
      </c>
    </row>
    <row r="123" spans="1:14" x14ac:dyDescent="0.3">
      <c r="A123" t="s">
        <v>267</v>
      </c>
      <c r="B123" s="2">
        <v>45572</v>
      </c>
      <c r="C123" t="s">
        <v>94</v>
      </c>
      <c r="D123" t="s">
        <v>95</v>
      </c>
      <c r="E123" t="s">
        <v>36</v>
      </c>
      <c r="F123" t="s">
        <v>37</v>
      </c>
      <c r="G123" t="s">
        <v>38</v>
      </c>
      <c r="H123">
        <v>2</v>
      </c>
      <c r="I123">
        <v>59.99</v>
      </c>
      <c r="J123" t="s">
        <v>31</v>
      </c>
      <c r="K123" t="s">
        <v>26</v>
      </c>
      <c r="L123" t="s">
        <v>27</v>
      </c>
      <c r="M123" s="2">
        <v>44579</v>
      </c>
      <c r="N123">
        <v>119.98</v>
      </c>
    </row>
    <row r="124" spans="1:14" x14ac:dyDescent="0.3">
      <c r="A124" t="s">
        <v>268</v>
      </c>
      <c r="B124" s="2">
        <v>45572</v>
      </c>
      <c r="C124" t="s">
        <v>239</v>
      </c>
      <c r="D124" t="s">
        <v>240</v>
      </c>
      <c r="E124" t="s">
        <v>57</v>
      </c>
      <c r="F124" t="s">
        <v>58</v>
      </c>
      <c r="G124" t="s">
        <v>24</v>
      </c>
      <c r="H124">
        <v>4</v>
      </c>
      <c r="I124">
        <v>149.99</v>
      </c>
      <c r="J124" t="s">
        <v>31</v>
      </c>
      <c r="K124" t="s">
        <v>45</v>
      </c>
      <c r="L124" t="s">
        <v>32</v>
      </c>
      <c r="M124" s="2">
        <v>45076</v>
      </c>
      <c r="N124">
        <v>599.96</v>
      </c>
    </row>
    <row r="125" spans="1:14" x14ac:dyDescent="0.3">
      <c r="A125" t="s">
        <v>269</v>
      </c>
      <c r="B125" s="2">
        <v>45573</v>
      </c>
      <c r="C125" t="s">
        <v>216</v>
      </c>
      <c r="D125" t="s">
        <v>217</v>
      </c>
      <c r="E125" t="s">
        <v>85</v>
      </c>
      <c r="F125" t="s">
        <v>86</v>
      </c>
      <c r="G125" t="s">
        <v>24</v>
      </c>
      <c r="H125">
        <v>2</v>
      </c>
      <c r="I125">
        <v>699.99</v>
      </c>
      <c r="J125" t="s">
        <v>62</v>
      </c>
      <c r="K125" t="s">
        <v>68</v>
      </c>
      <c r="L125" t="s">
        <v>32</v>
      </c>
      <c r="M125" s="2">
        <v>45274</v>
      </c>
      <c r="N125">
        <v>1399.98</v>
      </c>
    </row>
    <row r="126" spans="1:14" x14ac:dyDescent="0.3">
      <c r="A126" t="s">
        <v>270</v>
      </c>
      <c r="B126" s="2">
        <v>45573</v>
      </c>
      <c r="C126" t="s">
        <v>236</v>
      </c>
      <c r="D126" t="s">
        <v>237</v>
      </c>
      <c r="E126" t="s">
        <v>49</v>
      </c>
      <c r="F126" t="s">
        <v>50</v>
      </c>
      <c r="G126" t="s">
        <v>51</v>
      </c>
      <c r="H126">
        <v>3</v>
      </c>
      <c r="I126">
        <v>149.99</v>
      </c>
      <c r="J126" t="s">
        <v>31</v>
      </c>
      <c r="K126" t="s">
        <v>40</v>
      </c>
      <c r="L126" t="s">
        <v>41</v>
      </c>
      <c r="M126" s="2">
        <v>44940</v>
      </c>
      <c r="N126">
        <v>449.97</v>
      </c>
    </row>
    <row r="127" spans="1:14" x14ac:dyDescent="0.3">
      <c r="A127" t="s">
        <v>271</v>
      </c>
      <c r="B127" s="2">
        <v>45576</v>
      </c>
      <c r="C127" t="s">
        <v>152</v>
      </c>
      <c r="D127" t="s">
        <v>153</v>
      </c>
      <c r="E127" t="s">
        <v>110</v>
      </c>
      <c r="F127" t="s">
        <v>111</v>
      </c>
      <c r="G127" t="s">
        <v>51</v>
      </c>
      <c r="H127">
        <v>3</v>
      </c>
      <c r="I127">
        <v>299.99</v>
      </c>
      <c r="J127" t="s">
        <v>31</v>
      </c>
      <c r="K127" t="s">
        <v>26</v>
      </c>
      <c r="L127" t="s">
        <v>41</v>
      </c>
      <c r="M127" s="2">
        <v>45174</v>
      </c>
      <c r="N127">
        <v>899.97</v>
      </c>
    </row>
    <row r="128" spans="1:14" x14ac:dyDescent="0.3">
      <c r="A128" t="s">
        <v>272</v>
      </c>
      <c r="B128" s="2">
        <v>45579</v>
      </c>
      <c r="C128" t="s">
        <v>88</v>
      </c>
      <c r="D128" t="s">
        <v>89</v>
      </c>
      <c r="E128" t="s">
        <v>66</v>
      </c>
      <c r="F128" t="s">
        <v>67</v>
      </c>
      <c r="G128" t="s">
        <v>24</v>
      </c>
      <c r="H128">
        <v>3</v>
      </c>
      <c r="I128">
        <v>899.99</v>
      </c>
      <c r="J128" t="s">
        <v>39</v>
      </c>
      <c r="K128" t="s">
        <v>55</v>
      </c>
      <c r="L128" t="s">
        <v>27</v>
      </c>
      <c r="M128" s="2">
        <v>45215</v>
      </c>
      <c r="N128">
        <v>2699.97</v>
      </c>
    </row>
    <row r="129" spans="1:14" x14ac:dyDescent="0.3">
      <c r="A129" t="s">
        <v>273</v>
      </c>
      <c r="B129" s="2">
        <v>45581</v>
      </c>
      <c r="C129" t="s">
        <v>101</v>
      </c>
      <c r="D129" t="s">
        <v>102</v>
      </c>
      <c r="E129" t="s">
        <v>85</v>
      </c>
      <c r="F129" t="s">
        <v>86</v>
      </c>
      <c r="G129" t="s">
        <v>24</v>
      </c>
      <c r="H129">
        <v>5</v>
      </c>
      <c r="I129">
        <v>699.99</v>
      </c>
      <c r="J129" t="s">
        <v>25</v>
      </c>
      <c r="K129" t="s">
        <v>68</v>
      </c>
      <c r="L129" t="s">
        <v>41</v>
      </c>
      <c r="M129" s="2">
        <v>45008</v>
      </c>
      <c r="N129">
        <v>3499.95</v>
      </c>
    </row>
    <row r="130" spans="1:14" x14ac:dyDescent="0.3">
      <c r="A130" t="s">
        <v>274</v>
      </c>
      <c r="B130" s="2">
        <v>45581</v>
      </c>
      <c r="C130" t="s">
        <v>176</v>
      </c>
      <c r="D130" t="s">
        <v>177</v>
      </c>
      <c r="E130" t="s">
        <v>85</v>
      </c>
      <c r="F130" t="s">
        <v>86</v>
      </c>
      <c r="G130" t="s">
        <v>24</v>
      </c>
      <c r="H130">
        <v>4</v>
      </c>
      <c r="I130">
        <v>699.99</v>
      </c>
      <c r="J130" t="s">
        <v>31</v>
      </c>
      <c r="K130" t="s">
        <v>26</v>
      </c>
      <c r="L130" t="s">
        <v>27</v>
      </c>
      <c r="M130" s="2">
        <v>45385</v>
      </c>
      <c r="N130">
        <v>2799.96</v>
      </c>
    </row>
    <row r="131" spans="1:14" x14ac:dyDescent="0.3">
      <c r="A131" t="s">
        <v>275</v>
      </c>
      <c r="B131" s="2">
        <v>45581</v>
      </c>
      <c r="C131" t="s">
        <v>155</v>
      </c>
      <c r="D131" t="s">
        <v>156</v>
      </c>
      <c r="E131" t="s">
        <v>66</v>
      </c>
      <c r="F131" t="s">
        <v>67</v>
      </c>
      <c r="G131" t="s">
        <v>24</v>
      </c>
      <c r="H131">
        <v>1</v>
      </c>
      <c r="I131">
        <v>899.99</v>
      </c>
      <c r="J131" t="s">
        <v>31</v>
      </c>
      <c r="K131" t="s">
        <v>68</v>
      </c>
      <c r="L131" t="s">
        <v>41</v>
      </c>
      <c r="M131" s="2">
        <v>45369</v>
      </c>
      <c r="N131">
        <v>899.99</v>
      </c>
    </row>
    <row r="132" spans="1:14" x14ac:dyDescent="0.3">
      <c r="A132" t="s">
        <v>276</v>
      </c>
      <c r="B132" s="2">
        <v>45583</v>
      </c>
      <c r="C132" t="s">
        <v>231</v>
      </c>
      <c r="D132" t="s">
        <v>232</v>
      </c>
      <c r="E132" t="s">
        <v>57</v>
      </c>
      <c r="F132" t="s">
        <v>58</v>
      </c>
      <c r="G132" t="s">
        <v>24</v>
      </c>
      <c r="H132">
        <v>2</v>
      </c>
      <c r="I132">
        <v>149.99</v>
      </c>
      <c r="J132" t="s">
        <v>31</v>
      </c>
      <c r="K132" t="s">
        <v>55</v>
      </c>
      <c r="L132" t="s">
        <v>27</v>
      </c>
      <c r="M132" s="2">
        <v>44916</v>
      </c>
      <c r="N132">
        <v>299.98</v>
      </c>
    </row>
    <row r="133" spans="1:14" x14ac:dyDescent="0.3">
      <c r="A133" t="s">
        <v>277</v>
      </c>
      <c r="B133" s="2">
        <v>45586</v>
      </c>
      <c r="C133" t="s">
        <v>231</v>
      </c>
      <c r="D133" t="s">
        <v>232</v>
      </c>
      <c r="E133" t="s">
        <v>122</v>
      </c>
      <c r="F133" t="s">
        <v>123</v>
      </c>
      <c r="G133" t="s">
        <v>24</v>
      </c>
      <c r="H133">
        <v>3</v>
      </c>
      <c r="I133">
        <v>89.99</v>
      </c>
      <c r="J133" t="s">
        <v>39</v>
      </c>
      <c r="K133" t="s">
        <v>26</v>
      </c>
      <c r="L133" t="s">
        <v>27</v>
      </c>
      <c r="M133" s="2">
        <v>44551</v>
      </c>
      <c r="N133">
        <v>269.97000000000003</v>
      </c>
    </row>
    <row r="134" spans="1:14" x14ac:dyDescent="0.3">
      <c r="A134" t="s">
        <v>278</v>
      </c>
      <c r="B134" s="2">
        <v>45588</v>
      </c>
      <c r="C134" t="s">
        <v>43</v>
      </c>
      <c r="D134" t="s">
        <v>44</v>
      </c>
      <c r="E134" t="s">
        <v>57</v>
      </c>
      <c r="F134" t="s">
        <v>58</v>
      </c>
      <c r="G134" t="s">
        <v>24</v>
      </c>
      <c r="H134">
        <v>2</v>
      </c>
      <c r="I134">
        <v>149.99</v>
      </c>
      <c r="J134" t="s">
        <v>39</v>
      </c>
      <c r="K134" t="s">
        <v>26</v>
      </c>
      <c r="L134" t="s">
        <v>27</v>
      </c>
      <c r="M134" s="2">
        <v>44473</v>
      </c>
      <c r="N134">
        <v>299.98</v>
      </c>
    </row>
    <row r="135" spans="1:14" x14ac:dyDescent="0.3">
      <c r="A135" t="s">
        <v>279</v>
      </c>
      <c r="B135" s="2">
        <v>45588</v>
      </c>
      <c r="C135" t="s">
        <v>159</v>
      </c>
      <c r="D135" t="s">
        <v>160</v>
      </c>
      <c r="E135" t="s">
        <v>85</v>
      </c>
      <c r="F135" t="s">
        <v>86</v>
      </c>
      <c r="G135" t="s">
        <v>24</v>
      </c>
      <c r="H135">
        <v>2</v>
      </c>
      <c r="I135">
        <v>699.99</v>
      </c>
      <c r="J135" t="s">
        <v>25</v>
      </c>
      <c r="K135" t="s">
        <v>26</v>
      </c>
      <c r="L135" t="s">
        <v>27</v>
      </c>
      <c r="M135" s="2">
        <v>44992</v>
      </c>
      <c r="N135">
        <v>1399.98</v>
      </c>
    </row>
    <row r="136" spans="1:14" x14ac:dyDescent="0.3">
      <c r="A136" t="s">
        <v>280</v>
      </c>
      <c r="B136" s="2">
        <v>45589</v>
      </c>
      <c r="C136" t="s">
        <v>163</v>
      </c>
      <c r="D136" t="s">
        <v>164</v>
      </c>
      <c r="E136" t="s">
        <v>85</v>
      </c>
      <c r="F136" t="s">
        <v>86</v>
      </c>
      <c r="G136" t="s">
        <v>24</v>
      </c>
      <c r="H136">
        <v>5</v>
      </c>
      <c r="I136">
        <v>699.99</v>
      </c>
      <c r="J136" t="s">
        <v>25</v>
      </c>
      <c r="K136" t="s">
        <v>45</v>
      </c>
      <c r="L136" t="s">
        <v>32</v>
      </c>
      <c r="M136" s="2">
        <v>44635</v>
      </c>
      <c r="N136">
        <v>3499.95</v>
      </c>
    </row>
    <row r="137" spans="1:14" x14ac:dyDescent="0.3">
      <c r="A137" t="s">
        <v>281</v>
      </c>
      <c r="B137" s="2">
        <v>45592</v>
      </c>
      <c r="C137" t="s">
        <v>176</v>
      </c>
      <c r="D137" t="s">
        <v>177</v>
      </c>
      <c r="E137" t="s">
        <v>122</v>
      </c>
      <c r="F137" t="s">
        <v>123</v>
      </c>
      <c r="G137" t="s">
        <v>24</v>
      </c>
      <c r="H137">
        <v>3</v>
      </c>
      <c r="I137">
        <v>89.99</v>
      </c>
      <c r="J137" t="s">
        <v>31</v>
      </c>
      <c r="K137" t="s">
        <v>45</v>
      </c>
      <c r="L137" t="s">
        <v>41</v>
      </c>
      <c r="M137" s="2">
        <v>44615</v>
      </c>
      <c r="N137">
        <v>269.97000000000003</v>
      </c>
    </row>
    <row r="138" spans="1:14" x14ac:dyDescent="0.3">
      <c r="A138" t="s">
        <v>282</v>
      </c>
      <c r="B138" s="2">
        <v>45597</v>
      </c>
      <c r="C138" t="s">
        <v>20</v>
      </c>
      <c r="D138" t="s">
        <v>21</v>
      </c>
      <c r="E138" t="s">
        <v>22</v>
      </c>
      <c r="F138" t="s">
        <v>23</v>
      </c>
      <c r="G138" t="s">
        <v>24</v>
      </c>
      <c r="H138">
        <v>5</v>
      </c>
      <c r="I138">
        <v>249.99</v>
      </c>
      <c r="J138" t="s">
        <v>31</v>
      </c>
      <c r="K138" t="s">
        <v>40</v>
      </c>
      <c r="L138" t="s">
        <v>41</v>
      </c>
      <c r="M138" s="2">
        <v>44881</v>
      </c>
      <c r="N138">
        <v>1249.95</v>
      </c>
    </row>
    <row r="139" spans="1:14" x14ac:dyDescent="0.3">
      <c r="A139" t="s">
        <v>283</v>
      </c>
      <c r="B139" s="2">
        <v>45600</v>
      </c>
      <c r="C139" t="s">
        <v>70</v>
      </c>
      <c r="D139" t="s">
        <v>71</v>
      </c>
      <c r="E139" t="s">
        <v>110</v>
      </c>
      <c r="F139" t="s">
        <v>111</v>
      </c>
      <c r="G139" t="s">
        <v>51</v>
      </c>
      <c r="H139">
        <v>3</v>
      </c>
      <c r="I139">
        <v>299.99</v>
      </c>
      <c r="J139" t="s">
        <v>31</v>
      </c>
      <c r="K139" t="s">
        <v>40</v>
      </c>
      <c r="L139" t="s">
        <v>41</v>
      </c>
      <c r="M139" s="2">
        <v>44502</v>
      </c>
      <c r="N139">
        <v>899.97</v>
      </c>
    </row>
    <row r="140" spans="1:14" x14ac:dyDescent="0.3">
      <c r="A140" t="s">
        <v>284</v>
      </c>
      <c r="B140" s="2">
        <v>45603</v>
      </c>
      <c r="C140" t="s">
        <v>104</v>
      </c>
      <c r="D140" t="s">
        <v>105</v>
      </c>
      <c r="E140" t="s">
        <v>122</v>
      </c>
      <c r="F140" t="s">
        <v>123</v>
      </c>
      <c r="G140" t="s">
        <v>24</v>
      </c>
      <c r="H140">
        <v>3</v>
      </c>
      <c r="I140">
        <v>89.99</v>
      </c>
      <c r="J140" t="s">
        <v>31</v>
      </c>
      <c r="K140" t="s">
        <v>45</v>
      </c>
      <c r="L140" t="s">
        <v>32</v>
      </c>
      <c r="M140" s="2">
        <v>44420</v>
      </c>
      <c r="N140">
        <v>269.97000000000003</v>
      </c>
    </row>
    <row r="141" spans="1:14" x14ac:dyDescent="0.3">
      <c r="A141" t="s">
        <v>285</v>
      </c>
      <c r="B141" s="2">
        <v>45604</v>
      </c>
      <c r="C141" t="s">
        <v>94</v>
      </c>
      <c r="D141" t="s">
        <v>95</v>
      </c>
      <c r="E141" t="s">
        <v>49</v>
      </c>
      <c r="F141" t="s">
        <v>50</v>
      </c>
      <c r="G141" t="s">
        <v>51</v>
      </c>
      <c r="H141">
        <v>2</v>
      </c>
      <c r="I141">
        <v>149.99</v>
      </c>
      <c r="J141" t="s">
        <v>31</v>
      </c>
      <c r="K141" t="s">
        <v>55</v>
      </c>
      <c r="L141" t="s">
        <v>32</v>
      </c>
      <c r="M141" s="2">
        <v>44848</v>
      </c>
      <c r="N141">
        <v>299.98</v>
      </c>
    </row>
    <row r="142" spans="1:14" x14ac:dyDescent="0.3">
      <c r="A142" t="s">
        <v>286</v>
      </c>
      <c r="B142" s="2">
        <v>45605</v>
      </c>
      <c r="C142" t="s">
        <v>190</v>
      </c>
      <c r="D142" t="s">
        <v>191</v>
      </c>
      <c r="E142" t="s">
        <v>22</v>
      </c>
      <c r="F142" t="s">
        <v>23</v>
      </c>
      <c r="G142" t="s">
        <v>24</v>
      </c>
      <c r="H142">
        <v>1</v>
      </c>
      <c r="I142">
        <v>249.99</v>
      </c>
      <c r="J142" t="s">
        <v>31</v>
      </c>
      <c r="K142" t="s">
        <v>45</v>
      </c>
      <c r="L142" t="s">
        <v>32</v>
      </c>
      <c r="M142" s="2">
        <v>44828</v>
      </c>
      <c r="N142">
        <v>249.99</v>
      </c>
    </row>
    <row r="143" spans="1:14" x14ac:dyDescent="0.3">
      <c r="A143" t="s">
        <v>287</v>
      </c>
      <c r="B143" s="2">
        <v>45607</v>
      </c>
      <c r="C143" t="s">
        <v>77</v>
      </c>
      <c r="D143" t="s">
        <v>78</v>
      </c>
      <c r="E143" t="s">
        <v>57</v>
      </c>
      <c r="F143" t="s">
        <v>58</v>
      </c>
      <c r="G143" t="s">
        <v>24</v>
      </c>
      <c r="H143">
        <v>3</v>
      </c>
      <c r="I143">
        <v>149.99</v>
      </c>
      <c r="J143" t="s">
        <v>25</v>
      </c>
      <c r="K143" t="s">
        <v>45</v>
      </c>
      <c r="L143" t="s">
        <v>27</v>
      </c>
      <c r="M143" s="2">
        <v>44769</v>
      </c>
      <c r="N143">
        <v>449.97</v>
      </c>
    </row>
    <row r="144" spans="1:14" x14ac:dyDescent="0.3">
      <c r="A144" t="s">
        <v>288</v>
      </c>
      <c r="B144" s="2">
        <v>45607</v>
      </c>
      <c r="C144" t="s">
        <v>20</v>
      </c>
      <c r="D144" t="s">
        <v>21</v>
      </c>
      <c r="E144" t="s">
        <v>36</v>
      </c>
      <c r="F144" t="s">
        <v>37</v>
      </c>
      <c r="G144" t="s">
        <v>38</v>
      </c>
      <c r="H144">
        <v>5</v>
      </c>
      <c r="I144">
        <v>59.99</v>
      </c>
      <c r="J144" t="s">
        <v>39</v>
      </c>
      <c r="K144" t="s">
        <v>55</v>
      </c>
      <c r="L144" t="s">
        <v>32</v>
      </c>
      <c r="M144" s="2">
        <v>44694</v>
      </c>
      <c r="N144">
        <v>299.95</v>
      </c>
    </row>
    <row r="145" spans="1:14" x14ac:dyDescent="0.3">
      <c r="A145" t="s">
        <v>289</v>
      </c>
      <c r="B145" s="2">
        <v>45607</v>
      </c>
      <c r="C145" t="s">
        <v>104</v>
      </c>
      <c r="D145" t="s">
        <v>105</v>
      </c>
      <c r="E145" t="s">
        <v>22</v>
      </c>
      <c r="F145" t="s">
        <v>23</v>
      </c>
      <c r="G145" t="s">
        <v>24</v>
      </c>
      <c r="H145">
        <v>4</v>
      </c>
      <c r="I145">
        <v>249.99</v>
      </c>
      <c r="J145" t="s">
        <v>31</v>
      </c>
      <c r="K145" t="s">
        <v>55</v>
      </c>
      <c r="L145" t="s">
        <v>41</v>
      </c>
      <c r="M145" s="2">
        <v>44659</v>
      </c>
      <c r="N145">
        <v>999.96</v>
      </c>
    </row>
    <row r="146" spans="1:14" x14ac:dyDescent="0.3">
      <c r="A146" t="s">
        <v>290</v>
      </c>
      <c r="B146" s="2">
        <v>45608</v>
      </c>
      <c r="C146" t="s">
        <v>159</v>
      </c>
      <c r="D146" t="s">
        <v>160</v>
      </c>
      <c r="E146" t="s">
        <v>49</v>
      </c>
      <c r="F146" t="s">
        <v>50</v>
      </c>
      <c r="G146" t="s">
        <v>51</v>
      </c>
      <c r="H146">
        <v>5</v>
      </c>
      <c r="I146">
        <v>149.99</v>
      </c>
      <c r="J146" t="s">
        <v>39</v>
      </c>
      <c r="K146" t="s">
        <v>26</v>
      </c>
      <c r="L146" t="s">
        <v>27</v>
      </c>
      <c r="M146" s="2">
        <v>44901</v>
      </c>
      <c r="N146">
        <v>749.95</v>
      </c>
    </row>
    <row r="147" spans="1:14" x14ac:dyDescent="0.3">
      <c r="A147" t="s">
        <v>291</v>
      </c>
      <c r="B147" s="2">
        <v>45608</v>
      </c>
      <c r="C147" t="s">
        <v>88</v>
      </c>
      <c r="D147" t="s">
        <v>89</v>
      </c>
      <c r="E147" t="s">
        <v>36</v>
      </c>
      <c r="F147" t="s">
        <v>37</v>
      </c>
      <c r="G147" t="s">
        <v>38</v>
      </c>
      <c r="H147">
        <v>3</v>
      </c>
      <c r="I147">
        <v>59.99</v>
      </c>
      <c r="J147" t="s">
        <v>62</v>
      </c>
      <c r="K147" t="s">
        <v>40</v>
      </c>
      <c r="L147" t="s">
        <v>41</v>
      </c>
      <c r="M147" s="2">
        <v>45260</v>
      </c>
      <c r="N147">
        <v>179.97</v>
      </c>
    </row>
    <row r="148" spans="1:14" x14ac:dyDescent="0.3">
      <c r="A148" t="s">
        <v>292</v>
      </c>
      <c r="B148" s="2">
        <v>45613</v>
      </c>
      <c r="C148" t="s">
        <v>239</v>
      </c>
      <c r="D148" t="s">
        <v>240</v>
      </c>
      <c r="E148" t="s">
        <v>49</v>
      </c>
      <c r="F148" t="s">
        <v>50</v>
      </c>
      <c r="G148" t="s">
        <v>51</v>
      </c>
      <c r="H148">
        <v>5</v>
      </c>
      <c r="I148">
        <v>149.99</v>
      </c>
      <c r="J148" t="s">
        <v>25</v>
      </c>
      <c r="K148" t="s">
        <v>45</v>
      </c>
      <c r="L148" t="s">
        <v>27</v>
      </c>
      <c r="M148" s="2">
        <v>44869</v>
      </c>
      <c r="N148">
        <v>749.95</v>
      </c>
    </row>
    <row r="149" spans="1:14" x14ac:dyDescent="0.3">
      <c r="A149" t="s">
        <v>293</v>
      </c>
      <c r="B149" s="2">
        <v>45613</v>
      </c>
      <c r="C149" t="s">
        <v>91</v>
      </c>
      <c r="D149" t="s">
        <v>92</v>
      </c>
      <c r="E149" t="s">
        <v>85</v>
      </c>
      <c r="F149" t="s">
        <v>86</v>
      </c>
      <c r="G149" t="s">
        <v>24</v>
      </c>
      <c r="H149">
        <v>2</v>
      </c>
      <c r="I149">
        <v>699.99</v>
      </c>
      <c r="J149" t="s">
        <v>39</v>
      </c>
      <c r="K149" t="s">
        <v>55</v>
      </c>
      <c r="L149" t="s">
        <v>41</v>
      </c>
      <c r="M149" s="2">
        <v>44770</v>
      </c>
      <c r="N149">
        <v>1399.98</v>
      </c>
    </row>
    <row r="150" spans="1:14" x14ac:dyDescent="0.3">
      <c r="A150" t="s">
        <v>294</v>
      </c>
      <c r="B150" s="2">
        <v>45617</v>
      </c>
      <c r="C150" t="s">
        <v>128</v>
      </c>
      <c r="D150" t="s">
        <v>129</v>
      </c>
      <c r="E150" t="s">
        <v>131</v>
      </c>
      <c r="F150" t="s">
        <v>132</v>
      </c>
      <c r="G150" t="s">
        <v>51</v>
      </c>
      <c r="H150">
        <v>4</v>
      </c>
      <c r="I150">
        <v>199.99</v>
      </c>
      <c r="J150" t="s">
        <v>62</v>
      </c>
      <c r="K150" t="s">
        <v>26</v>
      </c>
      <c r="L150" t="s">
        <v>32</v>
      </c>
      <c r="M150" s="2">
        <v>44427</v>
      </c>
      <c r="N150">
        <v>799.96</v>
      </c>
    </row>
    <row r="151" spans="1:14" x14ac:dyDescent="0.3">
      <c r="A151" t="s">
        <v>295</v>
      </c>
      <c r="B151" s="2">
        <v>45619</v>
      </c>
      <c r="C151" t="s">
        <v>197</v>
      </c>
      <c r="D151" t="s">
        <v>198</v>
      </c>
      <c r="E151" t="s">
        <v>36</v>
      </c>
      <c r="F151" t="s">
        <v>37</v>
      </c>
      <c r="G151" t="s">
        <v>38</v>
      </c>
      <c r="H151">
        <v>1</v>
      </c>
      <c r="I151">
        <v>59.99</v>
      </c>
      <c r="J151" t="s">
        <v>62</v>
      </c>
      <c r="K151" t="s">
        <v>55</v>
      </c>
      <c r="L151" t="s">
        <v>41</v>
      </c>
      <c r="M151" s="2">
        <v>44560</v>
      </c>
      <c r="N151">
        <v>59.99</v>
      </c>
    </row>
    <row r="152" spans="1:14" x14ac:dyDescent="0.3">
      <c r="A152" t="s">
        <v>296</v>
      </c>
      <c r="B152" s="2">
        <v>45619</v>
      </c>
      <c r="C152" t="s">
        <v>159</v>
      </c>
      <c r="D152" t="s">
        <v>160</v>
      </c>
      <c r="E152" t="s">
        <v>85</v>
      </c>
      <c r="F152" t="s">
        <v>86</v>
      </c>
      <c r="G152" t="s">
        <v>24</v>
      </c>
      <c r="H152">
        <v>3</v>
      </c>
      <c r="I152">
        <v>699.99</v>
      </c>
      <c r="J152" t="s">
        <v>39</v>
      </c>
      <c r="K152" t="s">
        <v>55</v>
      </c>
      <c r="L152" t="s">
        <v>41</v>
      </c>
      <c r="M152" s="2">
        <v>44583</v>
      </c>
      <c r="N152">
        <v>2099.9699999999998</v>
      </c>
    </row>
    <row r="153" spans="1:14" x14ac:dyDescent="0.3">
      <c r="A153" t="s">
        <v>297</v>
      </c>
      <c r="B153" s="2">
        <v>45622</v>
      </c>
      <c r="C153" t="s">
        <v>298</v>
      </c>
      <c r="D153" t="s">
        <v>299</v>
      </c>
      <c r="E153" t="s">
        <v>22</v>
      </c>
      <c r="F153" t="s">
        <v>23</v>
      </c>
      <c r="G153" t="s">
        <v>24</v>
      </c>
      <c r="H153">
        <v>5</v>
      </c>
      <c r="I153">
        <v>249.99</v>
      </c>
      <c r="J153" t="s">
        <v>31</v>
      </c>
      <c r="K153" t="s">
        <v>45</v>
      </c>
      <c r="L153" t="s">
        <v>27</v>
      </c>
      <c r="M153" s="2">
        <v>44873</v>
      </c>
      <c r="N153">
        <v>1249.95</v>
      </c>
    </row>
    <row r="154" spans="1:14" x14ac:dyDescent="0.3">
      <c r="A154" t="s">
        <v>300</v>
      </c>
      <c r="B154" s="2">
        <v>45623</v>
      </c>
      <c r="C154" t="s">
        <v>117</v>
      </c>
      <c r="D154" t="s">
        <v>118</v>
      </c>
      <c r="E154" t="s">
        <v>49</v>
      </c>
      <c r="F154" t="s">
        <v>50</v>
      </c>
      <c r="G154" t="s">
        <v>51</v>
      </c>
      <c r="H154">
        <v>2</v>
      </c>
      <c r="I154">
        <v>149.99</v>
      </c>
      <c r="J154" t="s">
        <v>25</v>
      </c>
      <c r="K154" t="s">
        <v>40</v>
      </c>
      <c r="L154" t="s">
        <v>41</v>
      </c>
      <c r="M154" s="2">
        <v>45101</v>
      </c>
      <c r="N154">
        <v>299.98</v>
      </c>
    </row>
    <row r="155" spans="1:14" x14ac:dyDescent="0.3">
      <c r="A155" t="s">
        <v>301</v>
      </c>
      <c r="B155" s="2">
        <v>45627</v>
      </c>
      <c r="C155" t="s">
        <v>34</v>
      </c>
      <c r="D155" t="s">
        <v>35</v>
      </c>
      <c r="E155" t="s">
        <v>110</v>
      </c>
      <c r="F155" t="s">
        <v>111</v>
      </c>
      <c r="G155" t="s">
        <v>51</v>
      </c>
      <c r="H155">
        <v>3</v>
      </c>
      <c r="I155">
        <v>299.99</v>
      </c>
      <c r="J155" t="s">
        <v>25</v>
      </c>
      <c r="K155" t="s">
        <v>40</v>
      </c>
      <c r="L155" t="s">
        <v>32</v>
      </c>
      <c r="M155" s="2">
        <v>44659</v>
      </c>
      <c r="N155">
        <v>899.97</v>
      </c>
    </row>
    <row r="156" spans="1:14" x14ac:dyDescent="0.3">
      <c r="A156" t="s">
        <v>302</v>
      </c>
      <c r="B156" s="2">
        <v>45627</v>
      </c>
      <c r="C156" t="s">
        <v>60</v>
      </c>
      <c r="D156" t="s">
        <v>61</v>
      </c>
      <c r="E156" t="s">
        <v>22</v>
      </c>
      <c r="F156" t="s">
        <v>23</v>
      </c>
      <c r="G156" t="s">
        <v>24</v>
      </c>
      <c r="H156">
        <v>5</v>
      </c>
      <c r="I156">
        <v>249.99</v>
      </c>
      <c r="J156" t="s">
        <v>25</v>
      </c>
      <c r="K156" t="s">
        <v>26</v>
      </c>
      <c r="L156" t="s">
        <v>32</v>
      </c>
      <c r="M156" s="2">
        <v>44485</v>
      </c>
      <c r="N156">
        <v>1249.95</v>
      </c>
    </row>
    <row r="157" spans="1:14" x14ac:dyDescent="0.3">
      <c r="A157" t="s">
        <v>303</v>
      </c>
      <c r="B157" s="2">
        <v>45627</v>
      </c>
      <c r="C157" t="s">
        <v>29</v>
      </c>
      <c r="D157" t="s">
        <v>30</v>
      </c>
      <c r="E157" t="s">
        <v>57</v>
      </c>
      <c r="F157" t="s">
        <v>58</v>
      </c>
      <c r="G157" t="s">
        <v>24</v>
      </c>
      <c r="H157">
        <v>2</v>
      </c>
      <c r="I157">
        <v>149.99</v>
      </c>
      <c r="J157" t="s">
        <v>25</v>
      </c>
      <c r="K157" t="s">
        <v>40</v>
      </c>
      <c r="L157" t="s">
        <v>32</v>
      </c>
      <c r="M157" s="2">
        <v>44475</v>
      </c>
      <c r="N157">
        <v>299.98</v>
      </c>
    </row>
    <row r="158" spans="1:14" x14ac:dyDescent="0.3">
      <c r="A158" t="s">
        <v>304</v>
      </c>
      <c r="B158" s="2">
        <v>45627</v>
      </c>
      <c r="C158" t="s">
        <v>91</v>
      </c>
      <c r="D158" t="s">
        <v>92</v>
      </c>
      <c r="E158" t="s">
        <v>85</v>
      </c>
      <c r="F158" t="s">
        <v>86</v>
      </c>
      <c r="G158" t="s">
        <v>24</v>
      </c>
      <c r="H158">
        <v>5</v>
      </c>
      <c r="I158">
        <v>699.99</v>
      </c>
      <c r="J158" t="s">
        <v>62</v>
      </c>
      <c r="K158" t="s">
        <v>55</v>
      </c>
      <c r="L158" t="s">
        <v>41</v>
      </c>
      <c r="M158" s="2">
        <v>44944</v>
      </c>
      <c r="N158">
        <v>3499.95</v>
      </c>
    </row>
    <row r="159" spans="1:14" x14ac:dyDescent="0.3">
      <c r="A159" t="s">
        <v>305</v>
      </c>
      <c r="B159" s="2">
        <v>45629</v>
      </c>
      <c r="C159" t="s">
        <v>257</v>
      </c>
      <c r="D159" t="s">
        <v>258</v>
      </c>
      <c r="E159" t="s">
        <v>22</v>
      </c>
      <c r="F159" t="s">
        <v>23</v>
      </c>
      <c r="G159" t="s">
        <v>24</v>
      </c>
      <c r="H159">
        <v>4</v>
      </c>
      <c r="I159">
        <v>249.99</v>
      </c>
      <c r="J159" t="s">
        <v>39</v>
      </c>
      <c r="K159" t="s">
        <v>68</v>
      </c>
      <c r="L159" t="s">
        <v>32</v>
      </c>
      <c r="M159" s="2">
        <v>45098</v>
      </c>
      <c r="N159">
        <v>999.96</v>
      </c>
    </row>
    <row r="160" spans="1:14" x14ac:dyDescent="0.3">
      <c r="A160" t="s">
        <v>306</v>
      </c>
      <c r="B160" s="2">
        <v>45630</v>
      </c>
      <c r="C160" t="s">
        <v>53</v>
      </c>
      <c r="D160" t="s">
        <v>54</v>
      </c>
      <c r="E160" t="s">
        <v>85</v>
      </c>
      <c r="F160" t="s">
        <v>86</v>
      </c>
      <c r="G160" t="s">
        <v>24</v>
      </c>
      <c r="H160">
        <v>4</v>
      </c>
      <c r="I160">
        <v>699.99</v>
      </c>
      <c r="J160" t="s">
        <v>31</v>
      </c>
      <c r="K160" t="s">
        <v>45</v>
      </c>
      <c r="L160" t="s">
        <v>32</v>
      </c>
      <c r="M160" s="2">
        <v>44703</v>
      </c>
      <c r="N160">
        <v>2799.96</v>
      </c>
    </row>
    <row r="161" spans="1:14" x14ac:dyDescent="0.3">
      <c r="A161" t="s">
        <v>307</v>
      </c>
      <c r="B161" s="2">
        <v>45635</v>
      </c>
      <c r="C161" t="s">
        <v>113</v>
      </c>
      <c r="D161" t="s">
        <v>114</v>
      </c>
      <c r="E161" t="s">
        <v>22</v>
      </c>
      <c r="F161" t="s">
        <v>23</v>
      </c>
      <c r="G161" t="s">
        <v>24</v>
      </c>
      <c r="H161">
        <v>2</v>
      </c>
      <c r="I161">
        <v>249.99</v>
      </c>
      <c r="J161" t="s">
        <v>31</v>
      </c>
      <c r="K161" t="s">
        <v>26</v>
      </c>
      <c r="L161" t="s">
        <v>32</v>
      </c>
      <c r="M161" s="2">
        <v>44396</v>
      </c>
      <c r="N161">
        <v>499.98</v>
      </c>
    </row>
    <row r="162" spans="1:14" x14ac:dyDescent="0.3">
      <c r="A162" t="s">
        <v>308</v>
      </c>
      <c r="B162" s="2">
        <v>45635</v>
      </c>
      <c r="C162" t="s">
        <v>309</v>
      </c>
      <c r="D162" t="s">
        <v>310</v>
      </c>
      <c r="E162" t="s">
        <v>36</v>
      </c>
      <c r="F162" t="s">
        <v>37</v>
      </c>
      <c r="G162" t="s">
        <v>38</v>
      </c>
      <c r="H162">
        <v>3</v>
      </c>
      <c r="I162">
        <v>59.99</v>
      </c>
      <c r="J162" t="s">
        <v>25</v>
      </c>
      <c r="K162" t="s">
        <v>26</v>
      </c>
      <c r="L162" t="s">
        <v>32</v>
      </c>
      <c r="M162" s="2">
        <v>45052</v>
      </c>
      <c r="N162">
        <v>179.97</v>
      </c>
    </row>
    <row r="163" spans="1:14" x14ac:dyDescent="0.3">
      <c r="A163" t="s">
        <v>311</v>
      </c>
      <c r="B163" s="2">
        <v>45635</v>
      </c>
      <c r="C163" t="s">
        <v>146</v>
      </c>
      <c r="D163" t="s">
        <v>147</v>
      </c>
      <c r="E163" t="s">
        <v>119</v>
      </c>
      <c r="F163" t="s">
        <v>120</v>
      </c>
      <c r="G163" t="s">
        <v>38</v>
      </c>
      <c r="H163">
        <v>4</v>
      </c>
      <c r="I163">
        <v>79.989999999999995</v>
      </c>
      <c r="J163" t="s">
        <v>62</v>
      </c>
      <c r="K163" t="s">
        <v>68</v>
      </c>
      <c r="L163" t="s">
        <v>41</v>
      </c>
      <c r="M163" s="2">
        <v>44921</v>
      </c>
      <c r="N163">
        <v>319.95999999999998</v>
      </c>
    </row>
    <row r="164" spans="1:14" x14ac:dyDescent="0.3">
      <c r="A164" t="s">
        <v>312</v>
      </c>
      <c r="B164" s="2">
        <v>45636</v>
      </c>
      <c r="C164" t="s">
        <v>125</v>
      </c>
      <c r="D164" t="s">
        <v>126</v>
      </c>
      <c r="E164" t="s">
        <v>119</v>
      </c>
      <c r="F164" t="s">
        <v>120</v>
      </c>
      <c r="G164" t="s">
        <v>38</v>
      </c>
      <c r="H164">
        <v>3</v>
      </c>
      <c r="I164">
        <v>79.989999999999995</v>
      </c>
      <c r="J164" t="s">
        <v>62</v>
      </c>
      <c r="K164" t="s">
        <v>68</v>
      </c>
      <c r="L164" t="s">
        <v>41</v>
      </c>
      <c r="M164" s="2">
        <v>44779</v>
      </c>
      <c r="N164">
        <v>239.97</v>
      </c>
    </row>
    <row r="165" spans="1:14" x14ac:dyDescent="0.3">
      <c r="A165" t="s">
        <v>313</v>
      </c>
      <c r="B165" s="2">
        <v>45638</v>
      </c>
      <c r="C165" t="s">
        <v>77</v>
      </c>
      <c r="D165" t="s">
        <v>78</v>
      </c>
      <c r="E165" t="s">
        <v>66</v>
      </c>
      <c r="F165" t="s">
        <v>67</v>
      </c>
      <c r="G165" t="s">
        <v>24</v>
      </c>
      <c r="H165">
        <v>2</v>
      </c>
      <c r="I165">
        <v>899.99</v>
      </c>
      <c r="J165" t="s">
        <v>25</v>
      </c>
      <c r="K165" t="s">
        <v>45</v>
      </c>
      <c r="L165" t="s">
        <v>27</v>
      </c>
      <c r="M165" s="2">
        <v>44406</v>
      </c>
      <c r="N165">
        <v>1799.98</v>
      </c>
    </row>
    <row r="166" spans="1:14" x14ac:dyDescent="0.3">
      <c r="A166" t="s">
        <v>314</v>
      </c>
      <c r="B166" s="2">
        <v>45641</v>
      </c>
      <c r="C166" t="s">
        <v>187</v>
      </c>
      <c r="D166" t="s">
        <v>188</v>
      </c>
      <c r="E166" t="s">
        <v>49</v>
      </c>
      <c r="F166" t="s">
        <v>50</v>
      </c>
      <c r="G166" t="s">
        <v>51</v>
      </c>
      <c r="H166">
        <v>1</v>
      </c>
      <c r="I166">
        <v>149.99</v>
      </c>
      <c r="J166" t="s">
        <v>62</v>
      </c>
      <c r="K166" t="s">
        <v>68</v>
      </c>
      <c r="L166" t="s">
        <v>41</v>
      </c>
      <c r="M166" s="2">
        <v>45200</v>
      </c>
      <c r="N166">
        <v>149.99</v>
      </c>
    </row>
    <row r="167" spans="1:14" x14ac:dyDescent="0.3">
      <c r="A167" t="s">
        <v>315</v>
      </c>
      <c r="B167" s="2">
        <v>45641</v>
      </c>
      <c r="C167" t="s">
        <v>143</v>
      </c>
      <c r="D167" t="s">
        <v>144</v>
      </c>
      <c r="E167" t="s">
        <v>110</v>
      </c>
      <c r="F167" t="s">
        <v>111</v>
      </c>
      <c r="G167" t="s">
        <v>51</v>
      </c>
      <c r="H167">
        <v>2</v>
      </c>
      <c r="I167">
        <v>299.99</v>
      </c>
      <c r="J167" t="s">
        <v>25</v>
      </c>
      <c r="K167" t="s">
        <v>68</v>
      </c>
      <c r="L167" t="s">
        <v>32</v>
      </c>
      <c r="M167" s="2">
        <v>44724</v>
      </c>
      <c r="N167">
        <v>599.98</v>
      </c>
    </row>
    <row r="168" spans="1:14" x14ac:dyDescent="0.3">
      <c r="A168" t="s">
        <v>316</v>
      </c>
      <c r="B168" s="2">
        <v>45644</v>
      </c>
      <c r="C168" t="s">
        <v>137</v>
      </c>
      <c r="D168" t="s">
        <v>138</v>
      </c>
      <c r="E168" t="s">
        <v>36</v>
      </c>
      <c r="F168" t="s">
        <v>37</v>
      </c>
      <c r="G168" t="s">
        <v>38</v>
      </c>
      <c r="H168">
        <v>2</v>
      </c>
      <c r="I168">
        <v>59.99</v>
      </c>
      <c r="J168" t="s">
        <v>25</v>
      </c>
      <c r="K168" t="s">
        <v>55</v>
      </c>
      <c r="L168" t="s">
        <v>27</v>
      </c>
      <c r="M168" s="2">
        <v>45191</v>
      </c>
      <c r="N168">
        <v>119.98</v>
      </c>
    </row>
    <row r="169" spans="1:14" x14ac:dyDescent="0.3">
      <c r="A169" t="s">
        <v>317</v>
      </c>
      <c r="B169" s="2">
        <v>45645</v>
      </c>
      <c r="C169" t="s">
        <v>187</v>
      </c>
      <c r="D169" t="s">
        <v>188</v>
      </c>
      <c r="E169" t="s">
        <v>122</v>
      </c>
      <c r="F169" t="s">
        <v>123</v>
      </c>
      <c r="G169" t="s">
        <v>24</v>
      </c>
      <c r="H169">
        <v>1</v>
      </c>
      <c r="I169">
        <v>89.99</v>
      </c>
      <c r="J169" t="s">
        <v>62</v>
      </c>
      <c r="K169" t="s">
        <v>26</v>
      </c>
      <c r="L169" t="s">
        <v>41</v>
      </c>
      <c r="M169" s="2">
        <v>44760</v>
      </c>
      <c r="N169">
        <v>89.99</v>
      </c>
    </row>
    <row r="170" spans="1:14" x14ac:dyDescent="0.3">
      <c r="A170" t="s">
        <v>318</v>
      </c>
      <c r="B170" s="2">
        <v>45645</v>
      </c>
      <c r="C170" t="s">
        <v>152</v>
      </c>
      <c r="D170" t="s">
        <v>153</v>
      </c>
      <c r="E170" t="s">
        <v>66</v>
      </c>
      <c r="F170" t="s">
        <v>67</v>
      </c>
      <c r="G170" t="s">
        <v>24</v>
      </c>
      <c r="H170">
        <v>5</v>
      </c>
      <c r="I170">
        <v>899.99</v>
      </c>
      <c r="J170" t="s">
        <v>62</v>
      </c>
      <c r="K170" t="s">
        <v>68</v>
      </c>
      <c r="L170" t="s">
        <v>41</v>
      </c>
      <c r="M170" s="2">
        <v>44625</v>
      </c>
      <c r="N170">
        <v>4499.95</v>
      </c>
    </row>
    <row r="171" spans="1:14" x14ac:dyDescent="0.3">
      <c r="A171" t="s">
        <v>319</v>
      </c>
      <c r="B171" s="2">
        <v>45646</v>
      </c>
      <c r="C171" t="s">
        <v>47</v>
      </c>
      <c r="D171" t="s">
        <v>48</v>
      </c>
      <c r="E171" t="s">
        <v>49</v>
      </c>
      <c r="F171" t="s">
        <v>50</v>
      </c>
      <c r="G171" t="s">
        <v>51</v>
      </c>
      <c r="H171">
        <v>2</v>
      </c>
      <c r="I171">
        <v>149.99</v>
      </c>
      <c r="J171" t="s">
        <v>25</v>
      </c>
      <c r="K171" t="s">
        <v>40</v>
      </c>
      <c r="L171" t="s">
        <v>27</v>
      </c>
      <c r="M171" s="2">
        <v>45239</v>
      </c>
      <c r="N171">
        <v>299.98</v>
      </c>
    </row>
    <row r="172" spans="1:14" x14ac:dyDescent="0.3">
      <c r="A172" t="s">
        <v>320</v>
      </c>
      <c r="B172" s="2">
        <v>45648</v>
      </c>
      <c r="C172" t="s">
        <v>117</v>
      </c>
      <c r="D172" t="s">
        <v>118</v>
      </c>
      <c r="E172" t="s">
        <v>57</v>
      </c>
      <c r="F172" t="s">
        <v>58</v>
      </c>
      <c r="G172" t="s">
        <v>24</v>
      </c>
      <c r="H172">
        <v>2</v>
      </c>
      <c r="I172">
        <v>149.99</v>
      </c>
      <c r="J172" t="s">
        <v>62</v>
      </c>
      <c r="K172" t="s">
        <v>55</v>
      </c>
      <c r="L172" t="s">
        <v>32</v>
      </c>
      <c r="M172" s="2">
        <v>45280</v>
      </c>
      <c r="N172">
        <v>299.98</v>
      </c>
    </row>
    <row r="173" spans="1:14" x14ac:dyDescent="0.3">
      <c r="A173" t="s">
        <v>321</v>
      </c>
      <c r="B173" s="2">
        <v>45648</v>
      </c>
      <c r="C173" t="s">
        <v>187</v>
      </c>
      <c r="D173" t="s">
        <v>188</v>
      </c>
      <c r="E173" t="s">
        <v>49</v>
      </c>
      <c r="F173" t="s">
        <v>50</v>
      </c>
      <c r="G173" t="s">
        <v>51</v>
      </c>
      <c r="H173">
        <v>3</v>
      </c>
      <c r="I173">
        <v>149.99</v>
      </c>
      <c r="J173" t="s">
        <v>62</v>
      </c>
      <c r="K173" t="s">
        <v>45</v>
      </c>
      <c r="L173" t="s">
        <v>41</v>
      </c>
      <c r="M173" s="2">
        <v>44522</v>
      </c>
      <c r="N173">
        <v>449.97</v>
      </c>
    </row>
    <row r="174" spans="1:14" x14ac:dyDescent="0.3">
      <c r="A174" t="s">
        <v>322</v>
      </c>
      <c r="B174" s="2">
        <v>45649</v>
      </c>
      <c r="C174" t="s">
        <v>34</v>
      </c>
      <c r="D174" t="s">
        <v>35</v>
      </c>
      <c r="E174" t="s">
        <v>110</v>
      </c>
      <c r="F174" t="s">
        <v>111</v>
      </c>
      <c r="G174" t="s">
        <v>51</v>
      </c>
      <c r="H174">
        <v>2</v>
      </c>
      <c r="I174">
        <v>299.99</v>
      </c>
      <c r="J174" t="s">
        <v>39</v>
      </c>
      <c r="K174" t="s">
        <v>40</v>
      </c>
      <c r="L174" t="s">
        <v>27</v>
      </c>
      <c r="M174" s="2">
        <v>44721</v>
      </c>
      <c r="N174">
        <v>599.98</v>
      </c>
    </row>
    <row r="175" spans="1:14" x14ac:dyDescent="0.3">
      <c r="A175" t="s">
        <v>323</v>
      </c>
      <c r="B175" s="2">
        <v>45654</v>
      </c>
      <c r="C175" t="s">
        <v>47</v>
      </c>
      <c r="D175" t="s">
        <v>48</v>
      </c>
      <c r="E175" t="s">
        <v>110</v>
      </c>
      <c r="F175" t="s">
        <v>111</v>
      </c>
      <c r="G175" t="s">
        <v>51</v>
      </c>
      <c r="H175">
        <v>2</v>
      </c>
      <c r="I175">
        <v>299.99</v>
      </c>
      <c r="J175" t="s">
        <v>25</v>
      </c>
      <c r="K175" t="s">
        <v>55</v>
      </c>
      <c r="L175" t="s">
        <v>27</v>
      </c>
      <c r="M175" s="2">
        <v>44771</v>
      </c>
      <c r="N175">
        <v>599.98</v>
      </c>
    </row>
    <row r="176" spans="1:14" x14ac:dyDescent="0.3">
      <c r="A176" t="s">
        <v>324</v>
      </c>
      <c r="B176" s="2">
        <v>45654</v>
      </c>
      <c r="C176" t="s">
        <v>125</v>
      </c>
      <c r="D176" t="s">
        <v>126</v>
      </c>
      <c r="E176" t="s">
        <v>131</v>
      </c>
      <c r="F176" t="s">
        <v>132</v>
      </c>
      <c r="G176" t="s">
        <v>51</v>
      </c>
      <c r="H176">
        <v>4</v>
      </c>
      <c r="I176">
        <v>199.99</v>
      </c>
      <c r="J176" t="s">
        <v>31</v>
      </c>
      <c r="K176" t="s">
        <v>26</v>
      </c>
      <c r="L176" t="s">
        <v>27</v>
      </c>
      <c r="M176" s="2">
        <v>44523</v>
      </c>
      <c r="N176">
        <v>799.96</v>
      </c>
    </row>
    <row r="177" spans="1:14" x14ac:dyDescent="0.3">
      <c r="A177" t="s">
        <v>325</v>
      </c>
      <c r="B177" s="2">
        <v>45655</v>
      </c>
      <c r="C177" t="s">
        <v>64</v>
      </c>
      <c r="D177" t="s">
        <v>65</v>
      </c>
      <c r="E177" t="s">
        <v>122</v>
      </c>
      <c r="F177" t="s">
        <v>123</v>
      </c>
      <c r="G177" t="s">
        <v>24</v>
      </c>
      <c r="H177">
        <v>1</v>
      </c>
      <c r="I177">
        <v>89.99</v>
      </c>
      <c r="J177" t="s">
        <v>31</v>
      </c>
      <c r="K177" t="s">
        <v>40</v>
      </c>
      <c r="L177" t="s">
        <v>32</v>
      </c>
      <c r="M177" s="2">
        <v>44591</v>
      </c>
      <c r="N177">
        <v>89.99</v>
      </c>
    </row>
    <row r="178" spans="1:14" x14ac:dyDescent="0.3">
      <c r="A178" t="s">
        <v>326</v>
      </c>
      <c r="B178" s="2">
        <v>45655</v>
      </c>
      <c r="C178" t="s">
        <v>113</v>
      </c>
      <c r="D178" t="s">
        <v>114</v>
      </c>
      <c r="E178" t="s">
        <v>49</v>
      </c>
      <c r="F178" t="s">
        <v>50</v>
      </c>
      <c r="G178" t="s">
        <v>51</v>
      </c>
      <c r="H178">
        <v>5</v>
      </c>
      <c r="I178">
        <v>149.99</v>
      </c>
      <c r="J178" t="s">
        <v>25</v>
      </c>
      <c r="K178" t="s">
        <v>26</v>
      </c>
      <c r="L178" t="s">
        <v>32</v>
      </c>
      <c r="M178" s="2">
        <v>45347</v>
      </c>
      <c r="N178">
        <v>749.95</v>
      </c>
    </row>
    <row r="179" spans="1:14" x14ac:dyDescent="0.3">
      <c r="A179" t="s">
        <v>327</v>
      </c>
      <c r="B179" s="2">
        <v>45657</v>
      </c>
      <c r="C179" t="s">
        <v>91</v>
      </c>
      <c r="D179" t="s">
        <v>92</v>
      </c>
      <c r="E179" t="s">
        <v>66</v>
      </c>
      <c r="F179" t="s">
        <v>67</v>
      </c>
      <c r="G179" t="s">
        <v>24</v>
      </c>
      <c r="H179">
        <v>1</v>
      </c>
      <c r="I179">
        <v>899.99</v>
      </c>
      <c r="J179" t="s">
        <v>39</v>
      </c>
      <c r="K179" t="s">
        <v>45</v>
      </c>
      <c r="L179" t="s">
        <v>32</v>
      </c>
      <c r="M179" s="2">
        <v>45050</v>
      </c>
      <c r="N179">
        <v>899.99</v>
      </c>
    </row>
    <row r="180" spans="1:14" x14ac:dyDescent="0.3">
      <c r="A180" t="s">
        <v>328</v>
      </c>
      <c r="B180" s="2">
        <v>45660</v>
      </c>
      <c r="C180" t="s">
        <v>152</v>
      </c>
      <c r="D180" t="s">
        <v>153</v>
      </c>
      <c r="E180" t="s">
        <v>122</v>
      </c>
      <c r="F180" t="s">
        <v>123</v>
      </c>
      <c r="G180" t="s">
        <v>24</v>
      </c>
      <c r="H180">
        <v>2</v>
      </c>
      <c r="I180">
        <v>89.99</v>
      </c>
      <c r="J180" t="s">
        <v>31</v>
      </c>
      <c r="K180" t="s">
        <v>40</v>
      </c>
      <c r="L180" t="s">
        <v>32</v>
      </c>
      <c r="M180" s="2">
        <v>44564</v>
      </c>
      <c r="N180">
        <v>179.98</v>
      </c>
    </row>
    <row r="181" spans="1:14" x14ac:dyDescent="0.3">
      <c r="A181" t="s">
        <v>329</v>
      </c>
      <c r="B181" s="2">
        <v>45661</v>
      </c>
      <c r="C181" t="s">
        <v>330</v>
      </c>
      <c r="D181" t="s">
        <v>331</v>
      </c>
      <c r="E181" t="s">
        <v>66</v>
      </c>
      <c r="F181" t="s">
        <v>67</v>
      </c>
      <c r="G181" t="s">
        <v>24</v>
      </c>
      <c r="H181">
        <v>1</v>
      </c>
      <c r="I181">
        <v>899.99</v>
      </c>
      <c r="J181" t="s">
        <v>39</v>
      </c>
      <c r="K181" t="s">
        <v>45</v>
      </c>
      <c r="L181" t="s">
        <v>41</v>
      </c>
      <c r="M181" s="2">
        <v>44752</v>
      </c>
      <c r="N181">
        <v>899.99</v>
      </c>
    </row>
    <row r="182" spans="1:14" x14ac:dyDescent="0.3">
      <c r="A182" t="s">
        <v>332</v>
      </c>
      <c r="B182" s="2">
        <v>45663</v>
      </c>
      <c r="C182" t="s">
        <v>134</v>
      </c>
      <c r="D182" t="s">
        <v>135</v>
      </c>
      <c r="E182" t="s">
        <v>57</v>
      </c>
      <c r="F182" t="s">
        <v>58</v>
      </c>
      <c r="G182" t="s">
        <v>24</v>
      </c>
      <c r="H182">
        <v>5</v>
      </c>
      <c r="I182">
        <v>149.99</v>
      </c>
      <c r="J182" t="s">
        <v>39</v>
      </c>
      <c r="K182" t="s">
        <v>68</v>
      </c>
      <c r="L182" t="s">
        <v>32</v>
      </c>
      <c r="M182" s="2">
        <v>44824</v>
      </c>
      <c r="N182">
        <v>749.95</v>
      </c>
    </row>
    <row r="183" spans="1:14" x14ac:dyDescent="0.3">
      <c r="A183" t="s">
        <v>333</v>
      </c>
      <c r="B183" s="2">
        <v>45663</v>
      </c>
      <c r="C183" t="s">
        <v>47</v>
      </c>
      <c r="D183" t="s">
        <v>48</v>
      </c>
      <c r="E183" t="s">
        <v>110</v>
      </c>
      <c r="F183" t="s">
        <v>111</v>
      </c>
      <c r="G183" t="s">
        <v>51</v>
      </c>
      <c r="H183">
        <v>3</v>
      </c>
      <c r="I183">
        <v>299.99</v>
      </c>
      <c r="J183" t="s">
        <v>25</v>
      </c>
      <c r="K183" t="s">
        <v>40</v>
      </c>
      <c r="L183" t="s">
        <v>41</v>
      </c>
      <c r="M183" s="2">
        <v>44422</v>
      </c>
      <c r="N183">
        <v>899.97</v>
      </c>
    </row>
    <row r="184" spans="1:14" x14ac:dyDescent="0.3">
      <c r="A184" t="s">
        <v>334</v>
      </c>
      <c r="B184" s="2">
        <v>45666</v>
      </c>
      <c r="C184" t="s">
        <v>70</v>
      </c>
      <c r="D184" t="s">
        <v>71</v>
      </c>
      <c r="E184" t="s">
        <v>85</v>
      </c>
      <c r="F184" t="s">
        <v>86</v>
      </c>
      <c r="G184" t="s">
        <v>24</v>
      </c>
      <c r="H184">
        <v>3</v>
      </c>
      <c r="I184">
        <v>699.99</v>
      </c>
      <c r="J184" t="s">
        <v>31</v>
      </c>
      <c r="K184" t="s">
        <v>26</v>
      </c>
      <c r="L184" t="s">
        <v>32</v>
      </c>
      <c r="M184" s="2">
        <v>45105</v>
      </c>
      <c r="N184">
        <v>2099.9699999999998</v>
      </c>
    </row>
    <row r="185" spans="1:14" x14ac:dyDescent="0.3">
      <c r="A185" t="s">
        <v>335</v>
      </c>
      <c r="B185" s="2">
        <v>45667</v>
      </c>
      <c r="C185" t="s">
        <v>113</v>
      </c>
      <c r="D185" t="s">
        <v>114</v>
      </c>
      <c r="E185" t="s">
        <v>131</v>
      </c>
      <c r="F185" t="s">
        <v>132</v>
      </c>
      <c r="G185" t="s">
        <v>51</v>
      </c>
      <c r="H185">
        <v>5</v>
      </c>
      <c r="I185">
        <v>199.99</v>
      </c>
      <c r="J185" t="s">
        <v>39</v>
      </c>
      <c r="K185" t="s">
        <v>26</v>
      </c>
      <c r="L185" t="s">
        <v>41</v>
      </c>
      <c r="M185" s="2">
        <v>44633</v>
      </c>
      <c r="N185">
        <v>999.95</v>
      </c>
    </row>
    <row r="186" spans="1:14" x14ac:dyDescent="0.3">
      <c r="A186" t="s">
        <v>336</v>
      </c>
      <c r="B186" s="2">
        <v>45667</v>
      </c>
      <c r="C186" t="s">
        <v>98</v>
      </c>
      <c r="D186" t="s">
        <v>99</v>
      </c>
      <c r="E186" t="s">
        <v>22</v>
      </c>
      <c r="F186" t="s">
        <v>23</v>
      </c>
      <c r="G186" t="s">
        <v>24</v>
      </c>
      <c r="H186">
        <v>5</v>
      </c>
      <c r="I186">
        <v>249.99</v>
      </c>
      <c r="J186" t="s">
        <v>31</v>
      </c>
      <c r="K186" t="s">
        <v>40</v>
      </c>
      <c r="L186" t="s">
        <v>27</v>
      </c>
      <c r="M186" s="2">
        <v>45330</v>
      </c>
      <c r="N186">
        <v>1249.95</v>
      </c>
    </row>
    <row r="187" spans="1:14" x14ac:dyDescent="0.3">
      <c r="A187" t="s">
        <v>337</v>
      </c>
      <c r="B187" s="2">
        <v>45668</v>
      </c>
      <c r="C187" t="s">
        <v>143</v>
      </c>
      <c r="D187" t="s">
        <v>144</v>
      </c>
      <c r="E187" t="s">
        <v>57</v>
      </c>
      <c r="F187" t="s">
        <v>58</v>
      </c>
      <c r="G187" t="s">
        <v>24</v>
      </c>
      <c r="H187">
        <v>4</v>
      </c>
      <c r="I187">
        <v>149.99</v>
      </c>
      <c r="J187" t="s">
        <v>62</v>
      </c>
      <c r="K187" t="s">
        <v>68</v>
      </c>
      <c r="L187" t="s">
        <v>41</v>
      </c>
      <c r="M187" s="2">
        <v>44536</v>
      </c>
      <c r="N187">
        <v>599.96</v>
      </c>
    </row>
    <row r="188" spans="1:14" x14ac:dyDescent="0.3">
      <c r="A188" t="s">
        <v>338</v>
      </c>
      <c r="B188" s="2">
        <v>45668</v>
      </c>
      <c r="C188" t="s">
        <v>83</v>
      </c>
      <c r="D188" t="s">
        <v>84</v>
      </c>
      <c r="E188" t="s">
        <v>85</v>
      </c>
      <c r="F188" t="s">
        <v>86</v>
      </c>
      <c r="G188" t="s">
        <v>24</v>
      </c>
      <c r="H188">
        <v>3</v>
      </c>
      <c r="I188">
        <v>699.99</v>
      </c>
      <c r="J188" t="s">
        <v>25</v>
      </c>
      <c r="K188" t="s">
        <v>45</v>
      </c>
      <c r="L188" t="s">
        <v>32</v>
      </c>
      <c r="M188" s="2">
        <v>44602</v>
      </c>
      <c r="N188">
        <v>2099.9699999999998</v>
      </c>
    </row>
    <row r="189" spans="1:14" x14ac:dyDescent="0.3">
      <c r="A189" t="s">
        <v>339</v>
      </c>
      <c r="B189" s="2">
        <v>45670</v>
      </c>
      <c r="C189" t="s">
        <v>298</v>
      </c>
      <c r="D189" t="s">
        <v>299</v>
      </c>
      <c r="E189" t="s">
        <v>119</v>
      </c>
      <c r="F189" t="s">
        <v>120</v>
      </c>
      <c r="G189" t="s">
        <v>38</v>
      </c>
      <c r="H189">
        <v>1</v>
      </c>
      <c r="I189">
        <v>79.989999999999995</v>
      </c>
      <c r="J189" t="s">
        <v>31</v>
      </c>
      <c r="K189" t="s">
        <v>40</v>
      </c>
      <c r="L189" t="s">
        <v>27</v>
      </c>
      <c r="M189" s="2">
        <v>45322</v>
      </c>
      <c r="N189">
        <v>79.989999999999995</v>
      </c>
    </row>
    <row r="190" spans="1:14" x14ac:dyDescent="0.3">
      <c r="A190" t="s">
        <v>340</v>
      </c>
      <c r="B190" s="2">
        <v>45670</v>
      </c>
      <c r="C190" t="s">
        <v>91</v>
      </c>
      <c r="D190" t="s">
        <v>92</v>
      </c>
      <c r="E190" t="s">
        <v>110</v>
      </c>
      <c r="F190" t="s">
        <v>111</v>
      </c>
      <c r="G190" t="s">
        <v>51</v>
      </c>
      <c r="H190">
        <v>1</v>
      </c>
      <c r="I190">
        <v>299.99</v>
      </c>
      <c r="J190" t="s">
        <v>31</v>
      </c>
      <c r="K190" t="s">
        <v>45</v>
      </c>
      <c r="L190" t="s">
        <v>27</v>
      </c>
      <c r="M190" s="2">
        <v>44436</v>
      </c>
      <c r="N190">
        <v>299.99</v>
      </c>
    </row>
    <row r="191" spans="1:14" x14ac:dyDescent="0.3">
      <c r="A191" t="s">
        <v>341</v>
      </c>
      <c r="B191" s="2">
        <v>45671</v>
      </c>
      <c r="C191" t="s">
        <v>163</v>
      </c>
      <c r="D191" t="s">
        <v>164</v>
      </c>
      <c r="E191" t="s">
        <v>22</v>
      </c>
      <c r="F191" t="s">
        <v>23</v>
      </c>
      <c r="G191" t="s">
        <v>24</v>
      </c>
      <c r="H191">
        <v>4</v>
      </c>
      <c r="I191">
        <v>249.99</v>
      </c>
      <c r="J191" t="s">
        <v>31</v>
      </c>
      <c r="K191" t="s">
        <v>45</v>
      </c>
      <c r="L191" t="s">
        <v>32</v>
      </c>
      <c r="M191" s="2">
        <v>44460</v>
      </c>
      <c r="N191">
        <v>999.96</v>
      </c>
    </row>
    <row r="192" spans="1:14" x14ac:dyDescent="0.3">
      <c r="A192" t="s">
        <v>342</v>
      </c>
      <c r="B192" s="2">
        <v>45671</v>
      </c>
      <c r="C192" t="s">
        <v>125</v>
      </c>
      <c r="D192" t="s">
        <v>126</v>
      </c>
      <c r="E192" t="s">
        <v>57</v>
      </c>
      <c r="F192" t="s">
        <v>58</v>
      </c>
      <c r="G192" t="s">
        <v>24</v>
      </c>
      <c r="H192">
        <v>2</v>
      </c>
      <c r="I192">
        <v>149.99</v>
      </c>
      <c r="J192" t="s">
        <v>25</v>
      </c>
      <c r="K192" t="s">
        <v>45</v>
      </c>
      <c r="L192" t="s">
        <v>41</v>
      </c>
      <c r="M192" s="2">
        <v>44913</v>
      </c>
      <c r="N192">
        <v>299.98</v>
      </c>
    </row>
    <row r="193" spans="1:14" x14ac:dyDescent="0.3">
      <c r="A193" t="s">
        <v>343</v>
      </c>
      <c r="B193" s="2">
        <v>45671</v>
      </c>
      <c r="C193" t="s">
        <v>239</v>
      </c>
      <c r="D193" t="s">
        <v>240</v>
      </c>
      <c r="E193" t="s">
        <v>110</v>
      </c>
      <c r="F193" t="s">
        <v>111</v>
      </c>
      <c r="G193" t="s">
        <v>51</v>
      </c>
      <c r="H193">
        <v>3</v>
      </c>
      <c r="I193">
        <v>299.99</v>
      </c>
      <c r="J193" t="s">
        <v>31</v>
      </c>
      <c r="K193" t="s">
        <v>40</v>
      </c>
      <c r="L193" t="s">
        <v>27</v>
      </c>
      <c r="M193" s="2">
        <v>45204</v>
      </c>
      <c r="N193">
        <v>899.97</v>
      </c>
    </row>
    <row r="194" spans="1:14" x14ac:dyDescent="0.3">
      <c r="A194" t="s">
        <v>344</v>
      </c>
      <c r="B194" s="2">
        <v>45673</v>
      </c>
      <c r="C194" t="s">
        <v>231</v>
      </c>
      <c r="D194" t="s">
        <v>232</v>
      </c>
      <c r="E194" t="s">
        <v>131</v>
      </c>
      <c r="F194" t="s">
        <v>132</v>
      </c>
      <c r="G194" t="s">
        <v>51</v>
      </c>
      <c r="H194">
        <v>4</v>
      </c>
      <c r="I194">
        <v>199.99</v>
      </c>
      <c r="J194" t="s">
        <v>62</v>
      </c>
      <c r="K194" t="s">
        <v>40</v>
      </c>
      <c r="L194" t="s">
        <v>41</v>
      </c>
      <c r="M194" s="2">
        <v>44544</v>
      </c>
      <c r="N194">
        <v>799.96</v>
      </c>
    </row>
    <row r="195" spans="1:14" x14ac:dyDescent="0.3">
      <c r="A195" t="s">
        <v>345</v>
      </c>
      <c r="B195" s="2">
        <v>45673</v>
      </c>
      <c r="C195" t="s">
        <v>216</v>
      </c>
      <c r="D195" t="s">
        <v>217</v>
      </c>
      <c r="E195" t="s">
        <v>110</v>
      </c>
      <c r="F195" t="s">
        <v>111</v>
      </c>
      <c r="G195" t="s">
        <v>51</v>
      </c>
      <c r="H195">
        <v>5</v>
      </c>
      <c r="I195">
        <v>299.99</v>
      </c>
      <c r="J195" t="s">
        <v>62</v>
      </c>
      <c r="K195" t="s">
        <v>26</v>
      </c>
      <c r="L195" t="s">
        <v>27</v>
      </c>
      <c r="M195" s="2">
        <v>44431</v>
      </c>
      <c r="N195">
        <v>1499.95</v>
      </c>
    </row>
    <row r="196" spans="1:14" x14ac:dyDescent="0.3">
      <c r="A196" t="s">
        <v>346</v>
      </c>
      <c r="B196" s="2">
        <v>45673</v>
      </c>
      <c r="C196" t="s">
        <v>64</v>
      </c>
      <c r="D196" t="s">
        <v>65</v>
      </c>
      <c r="E196" t="s">
        <v>49</v>
      </c>
      <c r="F196" t="s">
        <v>50</v>
      </c>
      <c r="G196" t="s">
        <v>51</v>
      </c>
      <c r="H196">
        <v>3</v>
      </c>
      <c r="I196">
        <v>149.99</v>
      </c>
      <c r="J196" t="s">
        <v>31</v>
      </c>
      <c r="K196" t="s">
        <v>68</v>
      </c>
      <c r="L196" t="s">
        <v>41</v>
      </c>
      <c r="M196" s="2">
        <v>44395</v>
      </c>
      <c r="N196">
        <v>449.97</v>
      </c>
    </row>
    <row r="197" spans="1:14" x14ac:dyDescent="0.3">
      <c r="A197" t="s">
        <v>347</v>
      </c>
      <c r="B197" s="2">
        <v>45676</v>
      </c>
      <c r="C197" t="s">
        <v>134</v>
      </c>
      <c r="D197" t="s">
        <v>135</v>
      </c>
      <c r="E197" t="s">
        <v>36</v>
      </c>
      <c r="F197" t="s">
        <v>37</v>
      </c>
      <c r="G197" t="s">
        <v>38</v>
      </c>
      <c r="H197">
        <v>5</v>
      </c>
      <c r="I197">
        <v>59.99</v>
      </c>
      <c r="J197" t="s">
        <v>62</v>
      </c>
      <c r="K197" t="s">
        <v>68</v>
      </c>
      <c r="L197" t="s">
        <v>27</v>
      </c>
      <c r="M197" s="2">
        <v>44642</v>
      </c>
      <c r="N197">
        <v>299.95</v>
      </c>
    </row>
    <row r="198" spans="1:14" x14ac:dyDescent="0.3">
      <c r="A198" t="s">
        <v>348</v>
      </c>
      <c r="B198" s="2">
        <v>45682</v>
      </c>
      <c r="C198" t="s">
        <v>73</v>
      </c>
      <c r="D198" t="s">
        <v>74</v>
      </c>
      <c r="E198" t="s">
        <v>36</v>
      </c>
      <c r="F198" t="s">
        <v>37</v>
      </c>
      <c r="G198" t="s">
        <v>38</v>
      </c>
      <c r="H198">
        <v>4</v>
      </c>
      <c r="I198">
        <v>59.99</v>
      </c>
      <c r="J198" t="s">
        <v>62</v>
      </c>
      <c r="K198" t="s">
        <v>68</v>
      </c>
      <c r="L198" t="s">
        <v>41</v>
      </c>
      <c r="M198" s="2">
        <v>44564</v>
      </c>
      <c r="N198">
        <v>239.96</v>
      </c>
    </row>
    <row r="199" spans="1:14" x14ac:dyDescent="0.3">
      <c r="A199" t="s">
        <v>349</v>
      </c>
      <c r="B199" s="2">
        <v>45683</v>
      </c>
      <c r="C199" t="s">
        <v>53</v>
      </c>
      <c r="D199" t="s">
        <v>54</v>
      </c>
      <c r="E199" t="s">
        <v>22</v>
      </c>
      <c r="F199" t="s">
        <v>23</v>
      </c>
      <c r="G199" t="s">
        <v>24</v>
      </c>
      <c r="H199">
        <v>4</v>
      </c>
      <c r="I199">
        <v>249.99</v>
      </c>
      <c r="J199" t="s">
        <v>62</v>
      </c>
      <c r="K199" t="s">
        <v>26</v>
      </c>
      <c r="L199" t="s">
        <v>32</v>
      </c>
      <c r="M199" s="2">
        <v>45217</v>
      </c>
      <c r="N199">
        <v>999.96</v>
      </c>
    </row>
    <row r="200" spans="1:14" x14ac:dyDescent="0.3">
      <c r="A200" t="s">
        <v>350</v>
      </c>
      <c r="B200" s="2">
        <v>45686</v>
      </c>
      <c r="C200" t="s">
        <v>257</v>
      </c>
      <c r="D200" t="s">
        <v>258</v>
      </c>
      <c r="E200" t="s">
        <v>66</v>
      </c>
      <c r="F200" t="s">
        <v>67</v>
      </c>
      <c r="G200" t="s">
        <v>24</v>
      </c>
      <c r="H200">
        <v>4</v>
      </c>
      <c r="I200">
        <v>899.99</v>
      </c>
      <c r="J200" t="s">
        <v>39</v>
      </c>
      <c r="K200" t="s">
        <v>26</v>
      </c>
      <c r="L200" t="s">
        <v>27</v>
      </c>
      <c r="M200" s="2">
        <v>44734</v>
      </c>
      <c r="N200">
        <v>3599.96</v>
      </c>
    </row>
    <row r="201" spans="1:14" x14ac:dyDescent="0.3">
      <c r="A201" t="s">
        <v>351</v>
      </c>
      <c r="B201" s="2">
        <v>45686</v>
      </c>
      <c r="C201" t="s">
        <v>91</v>
      </c>
      <c r="D201" t="s">
        <v>92</v>
      </c>
      <c r="E201" t="s">
        <v>110</v>
      </c>
      <c r="F201" t="s">
        <v>111</v>
      </c>
      <c r="G201" t="s">
        <v>51</v>
      </c>
      <c r="H201">
        <v>3</v>
      </c>
      <c r="I201">
        <v>299.99</v>
      </c>
      <c r="J201" t="s">
        <v>62</v>
      </c>
      <c r="K201" t="s">
        <v>55</v>
      </c>
      <c r="L201" t="s">
        <v>41</v>
      </c>
      <c r="M201" s="2">
        <v>44952</v>
      </c>
      <c r="N201">
        <v>899.97</v>
      </c>
    </row>
    <row r="202" spans="1:14" x14ac:dyDescent="0.3">
      <c r="A202" t="s">
        <v>352</v>
      </c>
      <c r="B202" s="2">
        <v>45686</v>
      </c>
      <c r="C202" t="s">
        <v>298</v>
      </c>
      <c r="D202" t="s">
        <v>299</v>
      </c>
      <c r="E202" t="s">
        <v>85</v>
      </c>
      <c r="F202" t="s">
        <v>86</v>
      </c>
      <c r="G202" t="s">
        <v>24</v>
      </c>
      <c r="H202">
        <v>2</v>
      </c>
      <c r="I202">
        <v>699.99</v>
      </c>
      <c r="J202" t="s">
        <v>62</v>
      </c>
      <c r="K202" t="s">
        <v>26</v>
      </c>
      <c r="L202" t="s">
        <v>32</v>
      </c>
      <c r="M202" s="2">
        <v>44681</v>
      </c>
      <c r="N202">
        <v>1399.98</v>
      </c>
    </row>
    <row r="203" spans="1:14" x14ac:dyDescent="0.3">
      <c r="A203" t="s">
        <v>353</v>
      </c>
      <c r="B203" s="2">
        <v>45688</v>
      </c>
      <c r="C203" t="s">
        <v>70</v>
      </c>
      <c r="D203" t="s">
        <v>71</v>
      </c>
      <c r="E203" t="s">
        <v>85</v>
      </c>
      <c r="F203" t="s">
        <v>86</v>
      </c>
      <c r="G203" t="s">
        <v>24</v>
      </c>
      <c r="H203">
        <v>4</v>
      </c>
      <c r="I203">
        <v>699.99</v>
      </c>
      <c r="J203" t="s">
        <v>62</v>
      </c>
      <c r="K203" t="s">
        <v>55</v>
      </c>
      <c r="L203" t="s">
        <v>32</v>
      </c>
      <c r="M203" s="2">
        <v>44692</v>
      </c>
      <c r="N203">
        <v>2799.96</v>
      </c>
    </row>
    <row r="204" spans="1:14" x14ac:dyDescent="0.3">
      <c r="A204" t="s">
        <v>354</v>
      </c>
      <c r="B204" s="2">
        <v>45688</v>
      </c>
      <c r="C204" t="s">
        <v>128</v>
      </c>
      <c r="D204" t="s">
        <v>129</v>
      </c>
      <c r="E204" t="s">
        <v>122</v>
      </c>
      <c r="F204" t="s">
        <v>123</v>
      </c>
      <c r="G204" t="s">
        <v>24</v>
      </c>
      <c r="H204">
        <v>2</v>
      </c>
      <c r="I204">
        <v>89.99</v>
      </c>
      <c r="J204" t="s">
        <v>62</v>
      </c>
      <c r="K204" t="s">
        <v>40</v>
      </c>
      <c r="L204" t="s">
        <v>27</v>
      </c>
      <c r="M204" s="2">
        <v>44777</v>
      </c>
      <c r="N204">
        <v>179.98</v>
      </c>
    </row>
    <row r="205" spans="1:14" x14ac:dyDescent="0.3">
      <c r="A205" t="s">
        <v>355</v>
      </c>
      <c r="B205" s="2">
        <v>45688</v>
      </c>
      <c r="C205" t="s">
        <v>47</v>
      </c>
      <c r="D205" t="s">
        <v>48</v>
      </c>
      <c r="E205" t="s">
        <v>122</v>
      </c>
      <c r="F205" t="s">
        <v>123</v>
      </c>
      <c r="G205" t="s">
        <v>24</v>
      </c>
      <c r="H205">
        <v>3</v>
      </c>
      <c r="I205">
        <v>89.99</v>
      </c>
      <c r="J205" t="s">
        <v>62</v>
      </c>
      <c r="K205" t="s">
        <v>40</v>
      </c>
      <c r="L205" t="s">
        <v>32</v>
      </c>
      <c r="M205" s="2">
        <v>45307</v>
      </c>
      <c r="N205">
        <v>269.97000000000003</v>
      </c>
    </row>
    <row r="206" spans="1:14" x14ac:dyDescent="0.3">
      <c r="A206" t="s">
        <v>356</v>
      </c>
      <c r="B206" s="2">
        <v>45692</v>
      </c>
      <c r="C206" t="s">
        <v>330</v>
      </c>
      <c r="D206" t="s">
        <v>331</v>
      </c>
      <c r="E206" t="s">
        <v>36</v>
      </c>
      <c r="F206" t="s">
        <v>37</v>
      </c>
      <c r="G206" t="s">
        <v>38</v>
      </c>
      <c r="H206">
        <v>1</v>
      </c>
      <c r="I206">
        <v>59.99</v>
      </c>
      <c r="J206" t="s">
        <v>62</v>
      </c>
      <c r="K206" t="s">
        <v>26</v>
      </c>
      <c r="L206" t="s">
        <v>41</v>
      </c>
      <c r="M206" s="2">
        <v>45045</v>
      </c>
      <c r="N206">
        <v>59.99</v>
      </c>
    </row>
    <row r="207" spans="1:14" x14ac:dyDescent="0.3">
      <c r="A207" t="s">
        <v>357</v>
      </c>
      <c r="B207" s="2">
        <v>45695</v>
      </c>
      <c r="C207" t="s">
        <v>251</v>
      </c>
      <c r="D207" t="s">
        <v>252</v>
      </c>
      <c r="E207" t="s">
        <v>49</v>
      </c>
      <c r="F207" t="s">
        <v>50</v>
      </c>
      <c r="G207" t="s">
        <v>51</v>
      </c>
      <c r="H207">
        <v>3</v>
      </c>
      <c r="I207">
        <v>149.99</v>
      </c>
      <c r="J207" t="s">
        <v>62</v>
      </c>
      <c r="K207" t="s">
        <v>45</v>
      </c>
      <c r="L207" t="s">
        <v>32</v>
      </c>
      <c r="M207" s="2">
        <v>44564</v>
      </c>
      <c r="N207">
        <v>449.97</v>
      </c>
    </row>
    <row r="208" spans="1:14" x14ac:dyDescent="0.3">
      <c r="A208" t="s">
        <v>358</v>
      </c>
      <c r="B208" s="2">
        <v>45695</v>
      </c>
      <c r="C208" t="s">
        <v>98</v>
      </c>
      <c r="D208" t="s">
        <v>99</v>
      </c>
      <c r="E208" t="s">
        <v>110</v>
      </c>
      <c r="F208" t="s">
        <v>111</v>
      </c>
      <c r="G208" t="s">
        <v>51</v>
      </c>
      <c r="H208">
        <v>5</v>
      </c>
      <c r="I208">
        <v>299.99</v>
      </c>
      <c r="J208" t="s">
        <v>31</v>
      </c>
      <c r="K208" t="s">
        <v>40</v>
      </c>
      <c r="L208" t="s">
        <v>27</v>
      </c>
      <c r="M208" s="2">
        <v>44959</v>
      </c>
      <c r="N208">
        <v>1499.95</v>
      </c>
    </row>
    <row r="209" spans="1:14" x14ac:dyDescent="0.3">
      <c r="A209" t="s">
        <v>359</v>
      </c>
      <c r="B209" s="2">
        <v>45696</v>
      </c>
      <c r="C209" t="s">
        <v>155</v>
      </c>
      <c r="D209" t="s">
        <v>156</v>
      </c>
      <c r="E209" t="s">
        <v>36</v>
      </c>
      <c r="F209" t="s">
        <v>37</v>
      </c>
      <c r="G209" t="s">
        <v>38</v>
      </c>
      <c r="H209">
        <v>5</v>
      </c>
      <c r="I209">
        <v>59.99</v>
      </c>
      <c r="J209" t="s">
        <v>62</v>
      </c>
      <c r="K209" t="s">
        <v>26</v>
      </c>
      <c r="L209" t="s">
        <v>41</v>
      </c>
      <c r="M209" s="2">
        <v>45177</v>
      </c>
      <c r="N209">
        <v>299.95</v>
      </c>
    </row>
    <row r="210" spans="1:14" x14ac:dyDescent="0.3">
      <c r="A210" t="s">
        <v>360</v>
      </c>
      <c r="B210" s="2">
        <v>45701</v>
      </c>
      <c r="C210" t="s">
        <v>113</v>
      </c>
      <c r="D210" t="s">
        <v>114</v>
      </c>
      <c r="E210" t="s">
        <v>119</v>
      </c>
      <c r="F210" t="s">
        <v>120</v>
      </c>
      <c r="G210" t="s">
        <v>38</v>
      </c>
      <c r="H210">
        <v>3</v>
      </c>
      <c r="I210">
        <v>79.989999999999995</v>
      </c>
      <c r="J210" t="s">
        <v>25</v>
      </c>
      <c r="K210" t="s">
        <v>68</v>
      </c>
      <c r="L210" t="s">
        <v>32</v>
      </c>
      <c r="M210" s="2">
        <v>44436</v>
      </c>
      <c r="N210">
        <v>239.97</v>
      </c>
    </row>
    <row r="211" spans="1:14" x14ac:dyDescent="0.3">
      <c r="A211" t="s">
        <v>361</v>
      </c>
      <c r="B211" s="2">
        <v>45704</v>
      </c>
      <c r="C211" t="s">
        <v>34</v>
      </c>
      <c r="D211" t="s">
        <v>35</v>
      </c>
      <c r="E211" t="s">
        <v>131</v>
      </c>
      <c r="F211" t="s">
        <v>132</v>
      </c>
      <c r="G211" t="s">
        <v>51</v>
      </c>
      <c r="H211">
        <v>3</v>
      </c>
      <c r="I211">
        <v>199.99</v>
      </c>
      <c r="J211" t="s">
        <v>25</v>
      </c>
      <c r="K211" t="s">
        <v>26</v>
      </c>
      <c r="L211" t="s">
        <v>27</v>
      </c>
      <c r="M211" s="2">
        <v>44735</v>
      </c>
      <c r="N211">
        <v>599.97</v>
      </c>
    </row>
    <row r="212" spans="1:14" x14ac:dyDescent="0.3">
      <c r="A212" t="s">
        <v>362</v>
      </c>
      <c r="B212" s="2">
        <v>45704</v>
      </c>
      <c r="C212" t="s">
        <v>20</v>
      </c>
      <c r="D212" t="s">
        <v>21</v>
      </c>
      <c r="E212" t="s">
        <v>122</v>
      </c>
      <c r="F212" t="s">
        <v>123</v>
      </c>
      <c r="G212" t="s">
        <v>24</v>
      </c>
      <c r="H212">
        <v>2</v>
      </c>
      <c r="I212">
        <v>89.99</v>
      </c>
      <c r="J212" t="s">
        <v>39</v>
      </c>
      <c r="K212" t="s">
        <v>26</v>
      </c>
      <c r="L212" t="s">
        <v>27</v>
      </c>
      <c r="M212" s="2">
        <v>45257</v>
      </c>
      <c r="N212">
        <v>179.98</v>
      </c>
    </row>
    <row r="213" spans="1:14" x14ac:dyDescent="0.3">
      <c r="A213" t="s">
        <v>363</v>
      </c>
      <c r="B213" s="2">
        <v>45705</v>
      </c>
      <c r="C213" t="s">
        <v>264</v>
      </c>
      <c r="D213" t="s">
        <v>265</v>
      </c>
      <c r="E213" t="s">
        <v>49</v>
      </c>
      <c r="F213" t="s">
        <v>50</v>
      </c>
      <c r="G213" t="s">
        <v>51</v>
      </c>
      <c r="H213">
        <v>2</v>
      </c>
      <c r="I213">
        <v>149.99</v>
      </c>
      <c r="J213" t="s">
        <v>25</v>
      </c>
      <c r="K213" t="s">
        <v>40</v>
      </c>
      <c r="L213" t="s">
        <v>32</v>
      </c>
      <c r="M213" s="2">
        <v>44728</v>
      </c>
      <c r="N213">
        <v>299.98</v>
      </c>
    </row>
    <row r="214" spans="1:14" x14ac:dyDescent="0.3">
      <c r="A214" t="s">
        <v>364</v>
      </c>
      <c r="B214" s="2">
        <v>45707</v>
      </c>
      <c r="C214" t="s">
        <v>128</v>
      </c>
      <c r="D214" t="s">
        <v>129</v>
      </c>
      <c r="E214" t="s">
        <v>85</v>
      </c>
      <c r="F214" t="s">
        <v>86</v>
      </c>
      <c r="G214" t="s">
        <v>24</v>
      </c>
      <c r="H214">
        <v>5</v>
      </c>
      <c r="I214">
        <v>699.99</v>
      </c>
      <c r="J214" t="s">
        <v>39</v>
      </c>
      <c r="K214" t="s">
        <v>40</v>
      </c>
      <c r="L214" t="s">
        <v>32</v>
      </c>
      <c r="M214" s="2">
        <v>45352</v>
      </c>
      <c r="N214">
        <v>3499.95</v>
      </c>
    </row>
    <row r="215" spans="1:14" x14ac:dyDescent="0.3">
      <c r="A215" t="s">
        <v>365</v>
      </c>
      <c r="B215" s="2">
        <v>45707</v>
      </c>
      <c r="C215" t="s">
        <v>47</v>
      </c>
      <c r="D215" t="s">
        <v>48</v>
      </c>
      <c r="E215" t="s">
        <v>49</v>
      </c>
      <c r="F215" t="s">
        <v>50</v>
      </c>
      <c r="G215" t="s">
        <v>51</v>
      </c>
      <c r="H215">
        <v>3</v>
      </c>
      <c r="I215">
        <v>149.99</v>
      </c>
      <c r="J215" t="s">
        <v>39</v>
      </c>
      <c r="K215" t="s">
        <v>26</v>
      </c>
      <c r="L215" t="s">
        <v>41</v>
      </c>
      <c r="M215" s="2">
        <v>44633</v>
      </c>
      <c r="N215">
        <v>449.97</v>
      </c>
    </row>
    <row r="216" spans="1:14" x14ac:dyDescent="0.3">
      <c r="A216" t="s">
        <v>366</v>
      </c>
      <c r="B216" s="2">
        <v>45708</v>
      </c>
      <c r="C216" t="s">
        <v>101</v>
      </c>
      <c r="D216" t="s">
        <v>102</v>
      </c>
      <c r="E216" t="s">
        <v>66</v>
      </c>
      <c r="F216" t="s">
        <v>67</v>
      </c>
      <c r="G216" t="s">
        <v>24</v>
      </c>
      <c r="H216">
        <v>3</v>
      </c>
      <c r="I216">
        <v>899.99</v>
      </c>
      <c r="J216" t="s">
        <v>25</v>
      </c>
      <c r="K216" t="s">
        <v>68</v>
      </c>
      <c r="L216" t="s">
        <v>41</v>
      </c>
      <c r="M216" s="2">
        <v>44613</v>
      </c>
      <c r="N216">
        <v>2699.97</v>
      </c>
    </row>
    <row r="217" spans="1:14" x14ac:dyDescent="0.3">
      <c r="A217" t="s">
        <v>367</v>
      </c>
      <c r="B217" s="2">
        <v>45708</v>
      </c>
      <c r="C217" t="s">
        <v>197</v>
      </c>
      <c r="D217" t="s">
        <v>198</v>
      </c>
      <c r="E217" t="s">
        <v>131</v>
      </c>
      <c r="F217" t="s">
        <v>132</v>
      </c>
      <c r="G217" t="s">
        <v>51</v>
      </c>
      <c r="H217">
        <v>3</v>
      </c>
      <c r="I217">
        <v>199.99</v>
      </c>
      <c r="J217" t="s">
        <v>25</v>
      </c>
      <c r="K217" t="s">
        <v>55</v>
      </c>
      <c r="L217" t="s">
        <v>32</v>
      </c>
      <c r="M217" s="2">
        <v>44823</v>
      </c>
      <c r="N217">
        <v>599.97</v>
      </c>
    </row>
    <row r="218" spans="1:14" x14ac:dyDescent="0.3">
      <c r="A218" t="s">
        <v>368</v>
      </c>
      <c r="B218" s="2">
        <v>45710</v>
      </c>
      <c r="C218" t="s">
        <v>60</v>
      </c>
      <c r="D218" t="s">
        <v>61</v>
      </c>
      <c r="E218" t="s">
        <v>110</v>
      </c>
      <c r="F218" t="s">
        <v>111</v>
      </c>
      <c r="G218" t="s">
        <v>51</v>
      </c>
      <c r="H218">
        <v>5</v>
      </c>
      <c r="I218">
        <v>299.99</v>
      </c>
      <c r="J218" t="s">
        <v>25</v>
      </c>
      <c r="K218" t="s">
        <v>55</v>
      </c>
      <c r="L218" t="s">
        <v>41</v>
      </c>
      <c r="M218" s="2">
        <v>45142</v>
      </c>
      <c r="N218">
        <v>1499.95</v>
      </c>
    </row>
    <row r="219" spans="1:14" x14ac:dyDescent="0.3">
      <c r="A219" t="s">
        <v>369</v>
      </c>
      <c r="B219" s="2">
        <v>45710</v>
      </c>
      <c r="C219" t="s">
        <v>155</v>
      </c>
      <c r="D219" t="s">
        <v>156</v>
      </c>
      <c r="E219" t="s">
        <v>85</v>
      </c>
      <c r="F219" t="s">
        <v>86</v>
      </c>
      <c r="G219" t="s">
        <v>24</v>
      </c>
      <c r="H219">
        <v>1</v>
      </c>
      <c r="I219">
        <v>699.99</v>
      </c>
      <c r="J219" t="s">
        <v>39</v>
      </c>
      <c r="K219" t="s">
        <v>55</v>
      </c>
      <c r="L219" t="s">
        <v>27</v>
      </c>
      <c r="M219" s="2">
        <v>44934</v>
      </c>
      <c r="N219">
        <v>699.99</v>
      </c>
    </row>
    <row r="220" spans="1:14" x14ac:dyDescent="0.3">
      <c r="A220" t="s">
        <v>370</v>
      </c>
      <c r="B220" s="2">
        <v>45711</v>
      </c>
      <c r="C220" t="s">
        <v>251</v>
      </c>
      <c r="D220" t="s">
        <v>252</v>
      </c>
      <c r="E220" t="s">
        <v>85</v>
      </c>
      <c r="F220" t="s">
        <v>86</v>
      </c>
      <c r="G220" t="s">
        <v>24</v>
      </c>
      <c r="H220">
        <v>1</v>
      </c>
      <c r="I220">
        <v>699.99</v>
      </c>
      <c r="J220" t="s">
        <v>25</v>
      </c>
      <c r="K220" t="s">
        <v>45</v>
      </c>
      <c r="L220" t="s">
        <v>32</v>
      </c>
      <c r="M220" s="2">
        <v>44583</v>
      </c>
      <c r="N220">
        <v>699.99</v>
      </c>
    </row>
    <row r="221" spans="1:14" x14ac:dyDescent="0.3">
      <c r="A221" t="s">
        <v>371</v>
      </c>
      <c r="B221" s="2">
        <v>45711</v>
      </c>
      <c r="C221" t="s">
        <v>330</v>
      </c>
      <c r="D221" t="s">
        <v>331</v>
      </c>
      <c r="E221" t="s">
        <v>49</v>
      </c>
      <c r="F221" t="s">
        <v>50</v>
      </c>
      <c r="G221" t="s">
        <v>51</v>
      </c>
      <c r="H221">
        <v>4</v>
      </c>
      <c r="I221">
        <v>149.99</v>
      </c>
      <c r="J221" t="s">
        <v>39</v>
      </c>
      <c r="K221" t="s">
        <v>45</v>
      </c>
      <c r="L221" t="s">
        <v>32</v>
      </c>
      <c r="M221" s="2">
        <v>44412</v>
      </c>
      <c r="N221">
        <v>599.96</v>
      </c>
    </row>
    <row r="222" spans="1:14" x14ac:dyDescent="0.3">
      <c r="A222" t="s">
        <v>372</v>
      </c>
      <c r="B222" s="2">
        <v>45711</v>
      </c>
      <c r="C222" t="s">
        <v>216</v>
      </c>
      <c r="D222" t="s">
        <v>217</v>
      </c>
      <c r="E222" t="s">
        <v>122</v>
      </c>
      <c r="F222" t="s">
        <v>123</v>
      </c>
      <c r="G222" t="s">
        <v>24</v>
      </c>
      <c r="H222">
        <v>5</v>
      </c>
      <c r="I222">
        <v>89.99</v>
      </c>
      <c r="J222" t="s">
        <v>39</v>
      </c>
      <c r="K222" t="s">
        <v>55</v>
      </c>
      <c r="L222" t="s">
        <v>32</v>
      </c>
      <c r="M222" s="2">
        <v>45140</v>
      </c>
      <c r="N222">
        <v>449.95</v>
      </c>
    </row>
    <row r="223" spans="1:14" x14ac:dyDescent="0.3">
      <c r="A223" t="s">
        <v>373</v>
      </c>
      <c r="B223" s="2">
        <v>45712</v>
      </c>
      <c r="C223" t="s">
        <v>143</v>
      </c>
      <c r="D223" t="s">
        <v>144</v>
      </c>
      <c r="E223" t="s">
        <v>131</v>
      </c>
      <c r="F223" t="s">
        <v>132</v>
      </c>
      <c r="G223" t="s">
        <v>51</v>
      </c>
      <c r="H223">
        <v>2</v>
      </c>
      <c r="I223">
        <v>199.99</v>
      </c>
      <c r="J223" t="s">
        <v>25</v>
      </c>
      <c r="K223" t="s">
        <v>26</v>
      </c>
      <c r="L223" t="s">
        <v>32</v>
      </c>
      <c r="M223" s="2">
        <v>44573</v>
      </c>
      <c r="N223">
        <v>399.98</v>
      </c>
    </row>
    <row r="224" spans="1:14" x14ac:dyDescent="0.3">
      <c r="A224" t="s">
        <v>374</v>
      </c>
      <c r="B224" s="2">
        <v>45715</v>
      </c>
      <c r="C224" t="s">
        <v>264</v>
      </c>
      <c r="D224" t="s">
        <v>265</v>
      </c>
      <c r="E224" t="s">
        <v>36</v>
      </c>
      <c r="F224" t="s">
        <v>37</v>
      </c>
      <c r="G224" t="s">
        <v>38</v>
      </c>
      <c r="H224">
        <v>4</v>
      </c>
      <c r="I224">
        <v>59.99</v>
      </c>
      <c r="J224" t="s">
        <v>25</v>
      </c>
      <c r="K224" t="s">
        <v>55</v>
      </c>
      <c r="L224" t="s">
        <v>41</v>
      </c>
      <c r="M224" s="2">
        <v>45070</v>
      </c>
      <c r="N224">
        <v>239.96</v>
      </c>
    </row>
    <row r="225" spans="1:14" x14ac:dyDescent="0.3">
      <c r="A225" t="s">
        <v>375</v>
      </c>
      <c r="B225" s="2">
        <v>45715</v>
      </c>
      <c r="C225" t="s">
        <v>98</v>
      </c>
      <c r="D225" t="s">
        <v>99</v>
      </c>
      <c r="E225" t="s">
        <v>110</v>
      </c>
      <c r="F225" t="s">
        <v>111</v>
      </c>
      <c r="G225" t="s">
        <v>51</v>
      </c>
      <c r="H225">
        <v>2</v>
      </c>
      <c r="I225">
        <v>299.99</v>
      </c>
      <c r="J225" t="s">
        <v>39</v>
      </c>
      <c r="K225" t="s">
        <v>40</v>
      </c>
      <c r="L225" t="s">
        <v>27</v>
      </c>
      <c r="M225" s="2">
        <v>44576</v>
      </c>
      <c r="N225">
        <v>599.98</v>
      </c>
    </row>
    <row r="226" spans="1:14" x14ac:dyDescent="0.3">
      <c r="A226" t="s">
        <v>376</v>
      </c>
      <c r="B226" s="2">
        <v>45718</v>
      </c>
      <c r="C226" t="s">
        <v>60</v>
      </c>
      <c r="D226" t="s">
        <v>61</v>
      </c>
      <c r="E226" t="s">
        <v>49</v>
      </c>
      <c r="F226" t="s">
        <v>50</v>
      </c>
      <c r="G226" t="s">
        <v>51</v>
      </c>
      <c r="H226">
        <v>2</v>
      </c>
      <c r="I226">
        <v>149.99</v>
      </c>
      <c r="J226" t="s">
        <v>25</v>
      </c>
      <c r="K226" t="s">
        <v>26</v>
      </c>
      <c r="L226" t="s">
        <v>27</v>
      </c>
      <c r="M226" s="2">
        <v>45068</v>
      </c>
      <c r="N226">
        <v>299.98</v>
      </c>
    </row>
    <row r="227" spans="1:14" x14ac:dyDescent="0.3">
      <c r="A227" t="s">
        <v>377</v>
      </c>
      <c r="B227" s="2">
        <v>45720</v>
      </c>
      <c r="C227" t="s">
        <v>231</v>
      </c>
      <c r="D227" t="s">
        <v>232</v>
      </c>
      <c r="E227" t="s">
        <v>85</v>
      </c>
      <c r="F227" t="s">
        <v>86</v>
      </c>
      <c r="G227" t="s">
        <v>24</v>
      </c>
      <c r="H227">
        <v>5</v>
      </c>
      <c r="I227">
        <v>699.99</v>
      </c>
      <c r="J227" t="s">
        <v>62</v>
      </c>
      <c r="K227" t="s">
        <v>68</v>
      </c>
      <c r="L227" t="s">
        <v>32</v>
      </c>
      <c r="M227" s="2">
        <v>45161</v>
      </c>
      <c r="N227">
        <v>3499.95</v>
      </c>
    </row>
    <row r="228" spans="1:14" x14ac:dyDescent="0.3">
      <c r="A228" t="s">
        <v>378</v>
      </c>
      <c r="B228" s="2">
        <v>45721</v>
      </c>
      <c r="C228" t="s">
        <v>80</v>
      </c>
      <c r="D228" t="s">
        <v>81</v>
      </c>
      <c r="E228" t="s">
        <v>36</v>
      </c>
      <c r="F228" t="s">
        <v>37</v>
      </c>
      <c r="G228" t="s">
        <v>38</v>
      </c>
      <c r="H228">
        <v>5</v>
      </c>
      <c r="I228">
        <v>59.99</v>
      </c>
      <c r="J228" t="s">
        <v>25</v>
      </c>
      <c r="K228" t="s">
        <v>55</v>
      </c>
      <c r="L228" t="s">
        <v>32</v>
      </c>
      <c r="M228" s="2">
        <v>45291</v>
      </c>
      <c r="N228">
        <v>299.95</v>
      </c>
    </row>
    <row r="229" spans="1:14" x14ac:dyDescent="0.3">
      <c r="A229" t="s">
        <v>379</v>
      </c>
      <c r="B229" s="2">
        <v>45723</v>
      </c>
      <c r="C229" t="s">
        <v>20</v>
      </c>
      <c r="D229" t="s">
        <v>21</v>
      </c>
      <c r="E229" t="s">
        <v>122</v>
      </c>
      <c r="F229" t="s">
        <v>123</v>
      </c>
      <c r="G229" t="s">
        <v>24</v>
      </c>
      <c r="H229">
        <v>2</v>
      </c>
      <c r="I229">
        <v>89.99</v>
      </c>
      <c r="J229" t="s">
        <v>31</v>
      </c>
      <c r="K229" t="s">
        <v>55</v>
      </c>
      <c r="L229" t="s">
        <v>32</v>
      </c>
      <c r="M229" s="2">
        <v>45295</v>
      </c>
      <c r="N229">
        <v>179.98</v>
      </c>
    </row>
    <row r="230" spans="1:14" x14ac:dyDescent="0.3">
      <c r="A230" t="s">
        <v>380</v>
      </c>
      <c r="B230" s="2">
        <v>45723</v>
      </c>
      <c r="C230" t="s">
        <v>125</v>
      </c>
      <c r="D230" t="s">
        <v>126</v>
      </c>
      <c r="E230" t="s">
        <v>22</v>
      </c>
      <c r="F230" t="s">
        <v>23</v>
      </c>
      <c r="G230" t="s">
        <v>24</v>
      </c>
      <c r="H230">
        <v>5</v>
      </c>
      <c r="I230">
        <v>249.99</v>
      </c>
      <c r="J230" t="s">
        <v>25</v>
      </c>
      <c r="K230" t="s">
        <v>68</v>
      </c>
      <c r="L230" t="s">
        <v>41</v>
      </c>
      <c r="M230" s="2">
        <v>44540</v>
      </c>
      <c r="N230">
        <v>1249.95</v>
      </c>
    </row>
    <row r="231" spans="1:14" x14ac:dyDescent="0.3">
      <c r="A231" t="s">
        <v>381</v>
      </c>
      <c r="B231" s="2">
        <v>45724</v>
      </c>
      <c r="C231" t="s">
        <v>231</v>
      </c>
      <c r="D231" t="s">
        <v>232</v>
      </c>
      <c r="E231" t="s">
        <v>49</v>
      </c>
      <c r="F231" t="s">
        <v>50</v>
      </c>
      <c r="G231" t="s">
        <v>51</v>
      </c>
      <c r="H231">
        <v>2</v>
      </c>
      <c r="I231">
        <v>149.99</v>
      </c>
      <c r="J231" t="s">
        <v>39</v>
      </c>
      <c r="K231" t="s">
        <v>26</v>
      </c>
      <c r="L231" t="s">
        <v>32</v>
      </c>
      <c r="M231" s="2">
        <v>44632</v>
      </c>
      <c r="N231">
        <v>299.98</v>
      </c>
    </row>
    <row r="232" spans="1:14" x14ac:dyDescent="0.3">
      <c r="A232" t="s">
        <v>382</v>
      </c>
      <c r="B232" s="2">
        <v>45724</v>
      </c>
      <c r="C232" t="s">
        <v>149</v>
      </c>
      <c r="D232" t="s">
        <v>150</v>
      </c>
      <c r="E232" t="s">
        <v>66</v>
      </c>
      <c r="F232" t="s">
        <v>67</v>
      </c>
      <c r="G232" t="s">
        <v>24</v>
      </c>
      <c r="H232">
        <v>5</v>
      </c>
      <c r="I232">
        <v>899.99</v>
      </c>
      <c r="J232" t="s">
        <v>39</v>
      </c>
      <c r="K232" t="s">
        <v>68</v>
      </c>
      <c r="L232" t="s">
        <v>32</v>
      </c>
      <c r="M232" s="2">
        <v>45389</v>
      </c>
      <c r="N232">
        <v>4499.95</v>
      </c>
    </row>
    <row r="233" spans="1:14" x14ac:dyDescent="0.3">
      <c r="A233" t="s">
        <v>383</v>
      </c>
      <c r="B233" s="2">
        <v>45724</v>
      </c>
      <c r="C233" t="s">
        <v>60</v>
      </c>
      <c r="D233" t="s">
        <v>61</v>
      </c>
      <c r="E233" t="s">
        <v>49</v>
      </c>
      <c r="F233" t="s">
        <v>50</v>
      </c>
      <c r="G233" t="s">
        <v>51</v>
      </c>
      <c r="H233">
        <v>4</v>
      </c>
      <c r="I233">
        <v>149.99</v>
      </c>
      <c r="J233" t="s">
        <v>25</v>
      </c>
      <c r="K233" t="s">
        <v>26</v>
      </c>
      <c r="L233" t="s">
        <v>41</v>
      </c>
      <c r="M233" s="2">
        <v>45263</v>
      </c>
      <c r="N233">
        <v>599.96</v>
      </c>
    </row>
    <row r="234" spans="1:14" x14ac:dyDescent="0.3">
      <c r="A234" t="s">
        <v>384</v>
      </c>
      <c r="B234" s="2">
        <v>45726</v>
      </c>
      <c r="C234" t="s">
        <v>149</v>
      </c>
      <c r="D234" t="s">
        <v>150</v>
      </c>
      <c r="E234" t="s">
        <v>22</v>
      </c>
      <c r="F234" t="s">
        <v>23</v>
      </c>
      <c r="G234" t="s">
        <v>24</v>
      </c>
      <c r="H234">
        <v>1</v>
      </c>
      <c r="I234">
        <v>249.99</v>
      </c>
      <c r="J234" t="s">
        <v>25</v>
      </c>
      <c r="K234" t="s">
        <v>45</v>
      </c>
      <c r="L234" t="s">
        <v>41</v>
      </c>
      <c r="M234" s="2">
        <v>45117</v>
      </c>
      <c r="N234">
        <v>249.99</v>
      </c>
    </row>
    <row r="235" spans="1:14" x14ac:dyDescent="0.3">
      <c r="A235" t="s">
        <v>385</v>
      </c>
      <c r="B235" s="2">
        <v>45734</v>
      </c>
      <c r="C235" t="s">
        <v>197</v>
      </c>
      <c r="D235" t="s">
        <v>198</v>
      </c>
      <c r="E235" t="s">
        <v>36</v>
      </c>
      <c r="F235" t="s">
        <v>37</v>
      </c>
      <c r="G235" t="s">
        <v>38</v>
      </c>
      <c r="H235">
        <v>2</v>
      </c>
      <c r="I235">
        <v>59.99</v>
      </c>
      <c r="J235" t="s">
        <v>31</v>
      </c>
      <c r="K235" t="s">
        <v>55</v>
      </c>
      <c r="L235" t="s">
        <v>27</v>
      </c>
      <c r="M235" s="2">
        <v>45193</v>
      </c>
      <c r="N235">
        <v>119.98</v>
      </c>
    </row>
    <row r="236" spans="1:14" x14ac:dyDescent="0.3">
      <c r="A236" t="s">
        <v>386</v>
      </c>
      <c r="B236" s="2">
        <v>45737</v>
      </c>
      <c r="C236" t="s">
        <v>137</v>
      </c>
      <c r="D236" t="s">
        <v>138</v>
      </c>
      <c r="E236" t="s">
        <v>49</v>
      </c>
      <c r="F236" t="s">
        <v>50</v>
      </c>
      <c r="G236" t="s">
        <v>51</v>
      </c>
      <c r="H236">
        <v>2</v>
      </c>
      <c r="I236">
        <v>149.99</v>
      </c>
      <c r="J236" t="s">
        <v>25</v>
      </c>
      <c r="K236" t="s">
        <v>55</v>
      </c>
      <c r="L236" t="s">
        <v>32</v>
      </c>
      <c r="M236" s="2">
        <v>45233</v>
      </c>
      <c r="N236">
        <v>299.98</v>
      </c>
    </row>
    <row r="237" spans="1:14" x14ac:dyDescent="0.3">
      <c r="A237" t="s">
        <v>387</v>
      </c>
      <c r="B237" s="2">
        <v>45737</v>
      </c>
      <c r="C237" t="s">
        <v>155</v>
      </c>
      <c r="D237" t="s">
        <v>156</v>
      </c>
      <c r="E237" t="s">
        <v>66</v>
      </c>
      <c r="F237" t="s">
        <v>67</v>
      </c>
      <c r="G237" t="s">
        <v>24</v>
      </c>
      <c r="H237">
        <v>3</v>
      </c>
      <c r="I237">
        <v>899.99</v>
      </c>
      <c r="J237" t="s">
        <v>62</v>
      </c>
      <c r="K237" t="s">
        <v>45</v>
      </c>
      <c r="L237" t="s">
        <v>32</v>
      </c>
      <c r="M237" s="2">
        <v>44876</v>
      </c>
      <c r="N237">
        <v>2699.97</v>
      </c>
    </row>
    <row r="238" spans="1:14" x14ac:dyDescent="0.3">
      <c r="A238" t="s">
        <v>388</v>
      </c>
      <c r="B238" s="2">
        <v>45737</v>
      </c>
      <c r="C238" t="s">
        <v>53</v>
      </c>
      <c r="D238" t="s">
        <v>54</v>
      </c>
      <c r="E238" t="s">
        <v>66</v>
      </c>
      <c r="F238" t="s">
        <v>67</v>
      </c>
      <c r="G238" t="s">
        <v>24</v>
      </c>
      <c r="H238">
        <v>3</v>
      </c>
      <c r="I238">
        <v>899.99</v>
      </c>
      <c r="J238" t="s">
        <v>39</v>
      </c>
      <c r="K238" t="s">
        <v>45</v>
      </c>
      <c r="L238" t="s">
        <v>27</v>
      </c>
      <c r="M238" s="2">
        <v>44975</v>
      </c>
      <c r="N238">
        <v>2699.97</v>
      </c>
    </row>
    <row r="239" spans="1:14" x14ac:dyDescent="0.3">
      <c r="A239" t="s">
        <v>389</v>
      </c>
      <c r="B239" s="2">
        <v>45739</v>
      </c>
      <c r="C239" t="s">
        <v>20</v>
      </c>
      <c r="D239" t="s">
        <v>21</v>
      </c>
      <c r="E239" t="s">
        <v>110</v>
      </c>
      <c r="F239" t="s">
        <v>111</v>
      </c>
      <c r="G239" t="s">
        <v>51</v>
      </c>
      <c r="H239">
        <v>3</v>
      </c>
      <c r="I239">
        <v>299.99</v>
      </c>
      <c r="J239" t="s">
        <v>31</v>
      </c>
      <c r="K239" t="s">
        <v>55</v>
      </c>
      <c r="L239" t="s">
        <v>32</v>
      </c>
      <c r="M239" s="2">
        <v>45234</v>
      </c>
      <c r="N239">
        <v>899.97</v>
      </c>
    </row>
    <row r="240" spans="1:14" x14ac:dyDescent="0.3">
      <c r="A240" t="s">
        <v>390</v>
      </c>
      <c r="B240" s="2">
        <v>45740</v>
      </c>
      <c r="C240" t="s">
        <v>391</v>
      </c>
      <c r="D240" t="s">
        <v>392</v>
      </c>
      <c r="E240" t="s">
        <v>49</v>
      </c>
      <c r="F240" t="s">
        <v>50</v>
      </c>
      <c r="G240" t="s">
        <v>51</v>
      </c>
      <c r="H240">
        <v>4</v>
      </c>
      <c r="I240">
        <v>149.99</v>
      </c>
      <c r="J240" t="s">
        <v>39</v>
      </c>
      <c r="K240" t="s">
        <v>55</v>
      </c>
      <c r="L240" t="s">
        <v>41</v>
      </c>
      <c r="M240" s="2">
        <v>44560</v>
      </c>
      <c r="N240">
        <v>599.96</v>
      </c>
    </row>
    <row r="241" spans="1:14" x14ac:dyDescent="0.3">
      <c r="A241" t="s">
        <v>393</v>
      </c>
      <c r="B241" s="2">
        <v>45743</v>
      </c>
      <c r="C241" t="s">
        <v>107</v>
      </c>
      <c r="D241" t="s">
        <v>108</v>
      </c>
      <c r="E241" t="s">
        <v>119</v>
      </c>
      <c r="F241" t="s">
        <v>120</v>
      </c>
      <c r="G241" t="s">
        <v>38</v>
      </c>
      <c r="H241">
        <v>4</v>
      </c>
      <c r="I241">
        <v>79.989999999999995</v>
      </c>
      <c r="J241" t="s">
        <v>31</v>
      </c>
      <c r="K241" t="s">
        <v>26</v>
      </c>
      <c r="L241" t="s">
        <v>27</v>
      </c>
      <c r="M241" s="2">
        <v>45288</v>
      </c>
      <c r="N241">
        <v>319.95999999999998</v>
      </c>
    </row>
    <row r="242" spans="1:14" x14ac:dyDescent="0.3">
      <c r="A242" t="s">
        <v>394</v>
      </c>
      <c r="B242" s="2">
        <v>45745</v>
      </c>
      <c r="C242" t="s">
        <v>190</v>
      </c>
      <c r="D242" t="s">
        <v>191</v>
      </c>
      <c r="E242" t="s">
        <v>122</v>
      </c>
      <c r="F242" t="s">
        <v>123</v>
      </c>
      <c r="G242" t="s">
        <v>24</v>
      </c>
      <c r="H242">
        <v>5</v>
      </c>
      <c r="I242">
        <v>89.99</v>
      </c>
      <c r="J242" t="s">
        <v>39</v>
      </c>
      <c r="K242" t="s">
        <v>40</v>
      </c>
      <c r="L242" t="s">
        <v>27</v>
      </c>
      <c r="M242" s="2">
        <v>44704</v>
      </c>
      <c r="N242">
        <v>449.95</v>
      </c>
    </row>
    <row r="243" spans="1:14" x14ac:dyDescent="0.3">
      <c r="A243" t="s">
        <v>395</v>
      </c>
      <c r="B243" s="2">
        <v>45746</v>
      </c>
      <c r="C243" t="s">
        <v>98</v>
      </c>
      <c r="D243" t="s">
        <v>99</v>
      </c>
      <c r="E243" t="s">
        <v>49</v>
      </c>
      <c r="F243" t="s">
        <v>50</v>
      </c>
      <c r="G243" t="s">
        <v>51</v>
      </c>
      <c r="H243">
        <v>3</v>
      </c>
      <c r="I243">
        <v>149.99</v>
      </c>
      <c r="J243" t="s">
        <v>39</v>
      </c>
      <c r="K243" t="s">
        <v>26</v>
      </c>
      <c r="L243" t="s">
        <v>41</v>
      </c>
      <c r="M243" s="2">
        <v>45171</v>
      </c>
      <c r="N243">
        <v>449.97</v>
      </c>
    </row>
    <row r="244" spans="1:14" x14ac:dyDescent="0.3">
      <c r="A244" t="s">
        <v>396</v>
      </c>
      <c r="B244" s="2">
        <v>45746</v>
      </c>
      <c r="C244" t="s">
        <v>70</v>
      </c>
      <c r="D244" t="s">
        <v>71</v>
      </c>
      <c r="E244" t="s">
        <v>122</v>
      </c>
      <c r="F244" t="s">
        <v>123</v>
      </c>
      <c r="G244" t="s">
        <v>24</v>
      </c>
      <c r="H244">
        <v>2</v>
      </c>
      <c r="I244">
        <v>89.99</v>
      </c>
      <c r="J244" t="s">
        <v>62</v>
      </c>
      <c r="K244" t="s">
        <v>55</v>
      </c>
      <c r="L244" t="s">
        <v>32</v>
      </c>
      <c r="M244" s="2">
        <v>44522</v>
      </c>
      <c r="N244">
        <v>179.98</v>
      </c>
    </row>
    <row r="245" spans="1:14" x14ac:dyDescent="0.3">
      <c r="A245" t="s">
        <v>397</v>
      </c>
      <c r="B245" s="2">
        <v>45748</v>
      </c>
      <c r="C245" t="s">
        <v>107</v>
      </c>
      <c r="D245" t="s">
        <v>108</v>
      </c>
      <c r="E245" t="s">
        <v>85</v>
      </c>
      <c r="F245" t="s">
        <v>86</v>
      </c>
      <c r="G245" t="s">
        <v>24</v>
      </c>
      <c r="H245">
        <v>2</v>
      </c>
      <c r="I245">
        <v>699.99</v>
      </c>
      <c r="J245" t="s">
        <v>39</v>
      </c>
      <c r="K245" t="s">
        <v>45</v>
      </c>
      <c r="L245" t="s">
        <v>41</v>
      </c>
      <c r="M245" s="2">
        <v>44618</v>
      </c>
      <c r="N245">
        <v>1399.98</v>
      </c>
    </row>
    <row r="246" spans="1:14" x14ac:dyDescent="0.3">
      <c r="A246" t="s">
        <v>398</v>
      </c>
      <c r="B246" s="2">
        <v>45749</v>
      </c>
      <c r="C246" t="s">
        <v>128</v>
      </c>
      <c r="D246" t="s">
        <v>129</v>
      </c>
      <c r="E246" t="s">
        <v>66</v>
      </c>
      <c r="F246" t="s">
        <v>67</v>
      </c>
      <c r="G246" t="s">
        <v>24</v>
      </c>
      <c r="H246">
        <v>3</v>
      </c>
      <c r="I246">
        <v>899.99</v>
      </c>
      <c r="J246" t="s">
        <v>25</v>
      </c>
      <c r="K246" t="s">
        <v>26</v>
      </c>
      <c r="L246" t="s">
        <v>41</v>
      </c>
      <c r="M246" s="2">
        <v>44953</v>
      </c>
      <c r="N246">
        <v>2699.97</v>
      </c>
    </row>
    <row r="247" spans="1:14" x14ac:dyDescent="0.3">
      <c r="A247" t="s">
        <v>399</v>
      </c>
      <c r="B247" s="2">
        <v>45755</v>
      </c>
      <c r="C247" t="s">
        <v>98</v>
      </c>
      <c r="D247" t="s">
        <v>99</v>
      </c>
      <c r="E247" t="s">
        <v>119</v>
      </c>
      <c r="F247" t="s">
        <v>120</v>
      </c>
      <c r="G247" t="s">
        <v>38</v>
      </c>
      <c r="H247">
        <v>3</v>
      </c>
      <c r="I247">
        <v>79.989999999999995</v>
      </c>
      <c r="J247" t="s">
        <v>31</v>
      </c>
      <c r="K247" t="s">
        <v>45</v>
      </c>
      <c r="L247" t="s">
        <v>27</v>
      </c>
      <c r="M247" s="2">
        <v>44511</v>
      </c>
      <c r="N247">
        <v>239.97</v>
      </c>
    </row>
    <row r="248" spans="1:14" x14ac:dyDescent="0.3">
      <c r="A248" t="s">
        <v>400</v>
      </c>
      <c r="B248" s="2">
        <v>45756</v>
      </c>
      <c r="C248" t="s">
        <v>64</v>
      </c>
      <c r="D248" t="s">
        <v>65</v>
      </c>
      <c r="E248" t="s">
        <v>122</v>
      </c>
      <c r="F248" t="s">
        <v>123</v>
      </c>
      <c r="G248" t="s">
        <v>24</v>
      </c>
      <c r="H248">
        <v>1</v>
      </c>
      <c r="I248">
        <v>89.99</v>
      </c>
      <c r="J248" t="s">
        <v>62</v>
      </c>
      <c r="K248" t="s">
        <v>68</v>
      </c>
      <c r="L248" t="s">
        <v>27</v>
      </c>
      <c r="M248" s="2">
        <v>45346</v>
      </c>
      <c r="N248">
        <v>89.99</v>
      </c>
    </row>
    <row r="249" spans="1:14" x14ac:dyDescent="0.3">
      <c r="A249" t="s">
        <v>401</v>
      </c>
      <c r="B249" s="2">
        <v>45758</v>
      </c>
      <c r="C249" t="s">
        <v>298</v>
      </c>
      <c r="D249" t="s">
        <v>299</v>
      </c>
      <c r="E249" t="s">
        <v>85</v>
      </c>
      <c r="F249" t="s">
        <v>86</v>
      </c>
      <c r="G249" t="s">
        <v>24</v>
      </c>
      <c r="H249">
        <v>3</v>
      </c>
      <c r="I249">
        <v>699.99</v>
      </c>
      <c r="J249" t="s">
        <v>39</v>
      </c>
      <c r="K249" t="s">
        <v>45</v>
      </c>
      <c r="L249" t="s">
        <v>27</v>
      </c>
      <c r="M249" s="2">
        <v>44909</v>
      </c>
      <c r="N249">
        <v>2099.9699999999998</v>
      </c>
    </row>
    <row r="250" spans="1:14" x14ac:dyDescent="0.3">
      <c r="A250" t="s">
        <v>402</v>
      </c>
      <c r="B250" s="2">
        <v>45758</v>
      </c>
      <c r="C250" t="s">
        <v>231</v>
      </c>
      <c r="D250" t="s">
        <v>232</v>
      </c>
      <c r="E250" t="s">
        <v>122</v>
      </c>
      <c r="F250" t="s">
        <v>123</v>
      </c>
      <c r="G250" t="s">
        <v>24</v>
      </c>
      <c r="H250">
        <v>2</v>
      </c>
      <c r="I250">
        <v>89.99</v>
      </c>
      <c r="J250" t="s">
        <v>62</v>
      </c>
      <c r="K250" t="s">
        <v>68</v>
      </c>
      <c r="L250" t="s">
        <v>27</v>
      </c>
      <c r="M250" s="2">
        <v>45088</v>
      </c>
      <c r="N250">
        <v>179.98</v>
      </c>
    </row>
    <row r="251" spans="1:14" x14ac:dyDescent="0.3">
      <c r="A251" t="s">
        <v>403</v>
      </c>
      <c r="B251" s="2">
        <v>45758</v>
      </c>
      <c r="C251" t="s">
        <v>143</v>
      </c>
      <c r="D251" t="s">
        <v>144</v>
      </c>
      <c r="E251" t="s">
        <v>122</v>
      </c>
      <c r="F251" t="s">
        <v>123</v>
      </c>
      <c r="G251" t="s">
        <v>24</v>
      </c>
      <c r="H251">
        <v>3</v>
      </c>
      <c r="I251">
        <v>89.99</v>
      </c>
      <c r="J251" t="s">
        <v>62</v>
      </c>
      <c r="K251" t="s">
        <v>45</v>
      </c>
      <c r="L251" t="s">
        <v>32</v>
      </c>
      <c r="M251" s="2">
        <v>44878</v>
      </c>
      <c r="N251">
        <v>269.97000000000003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4.4" x14ac:dyDescent="0.3"/>
  <cols>
    <col min="1" max="1" width="38.5546875" bestFit="1" customWidth="1"/>
    <col min="2" max="2" width="47.88671875" bestFit="1" customWidth="1"/>
  </cols>
  <sheetData>
    <row r="1" spans="1:2" x14ac:dyDescent="0.3">
      <c r="A1" t="s">
        <v>404</v>
      </c>
      <c r="B1">
        <v>0</v>
      </c>
    </row>
    <row r="3" spans="1:2" x14ac:dyDescent="0.3">
      <c r="A3" t="s">
        <v>405</v>
      </c>
      <c r="B3">
        <f>SUM('Raw Data'!T2:T1048576)</f>
        <v>749.97</v>
      </c>
    </row>
    <row r="5" spans="1:2" x14ac:dyDescent="0.3">
      <c r="A5" t="s">
        <v>406</v>
      </c>
      <c r="B5" t="s">
        <v>407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/>
  </sheetViews>
  <sheetFormatPr defaultRowHeight="14.4" x14ac:dyDescent="0.3"/>
  <cols>
    <col min="1" max="1" width="17" bestFit="1" customWidth="1"/>
    <col min="2" max="2" width="10.44140625" bestFit="1" customWidth="1"/>
    <col min="3" max="3" width="12.6640625" bestFit="1" customWidth="1"/>
  </cols>
  <sheetData>
    <row r="1" spans="1:3" x14ac:dyDescent="0.3">
      <c r="A1" s="3" t="s">
        <v>16</v>
      </c>
      <c r="B1" s="3" t="s">
        <v>408</v>
      </c>
      <c r="C1" s="3" t="s">
        <v>409</v>
      </c>
    </row>
    <row r="2" spans="1:3" x14ac:dyDescent="0.3">
      <c r="A2" s="2">
        <v>45383</v>
      </c>
      <c r="B2">
        <v>20919.330000000002</v>
      </c>
    </row>
    <row r="3" spans="1:3" x14ac:dyDescent="0.3">
      <c r="A3" s="2">
        <v>45413</v>
      </c>
      <c r="B3">
        <v>17039.349999999999</v>
      </c>
      <c r="C3">
        <f t="shared" ref="C3:C14" si="0">IFERROR((B3-B2)/B2,"")</f>
        <v>-0.18547343533468819</v>
      </c>
    </row>
    <row r="4" spans="1:3" x14ac:dyDescent="0.3">
      <c r="A4" s="2">
        <v>45444</v>
      </c>
      <c r="B4">
        <v>19299.45</v>
      </c>
      <c r="C4">
        <f t="shared" si="0"/>
        <v>0.1326400361516139</v>
      </c>
    </row>
    <row r="5" spans="1:3" x14ac:dyDescent="0.3">
      <c r="A5" s="2">
        <v>45474</v>
      </c>
      <c r="B5">
        <v>18479.400000000001</v>
      </c>
      <c r="C5">
        <f t="shared" si="0"/>
        <v>-4.249084818479279E-2</v>
      </c>
    </row>
    <row r="6" spans="1:3" x14ac:dyDescent="0.3">
      <c r="A6" s="2">
        <v>45505</v>
      </c>
      <c r="B6">
        <v>15759.43</v>
      </c>
      <c r="C6">
        <f t="shared" si="0"/>
        <v>-0.1471893026829876</v>
      </c>
    </row>
    <row r="7" spans="1:3" x14ac:dyDescent="0.3">
      <c r="A7" s="2">
        <v>45536</v>
      </c>
      <c r="B7">
        <v>12989.51</v>
      </c>
      <c r="C7">
        <f t="shared" si="0"/>
        <v>-0.17576270207742284</v>
      </c>
    </row>
    <row r="8" spans="1:3" x14ac:dyDescent="0.3">
      <c r="A8" s="2">
        <v>45566</v>
      </c>
      <c r="B8">
        <v>20609.52</v>
      </c>
      <c r="C8">
        <f t="shared" si="0"/>
        <v>0.5866279790384703</v>
      </c>
    </row>
    <row r="9" spans="1:3" x14ac:dyDescent="0.3">
      <c r="A9" s="2">
        <v>45597</v>
      </c>
      <c r="B9">
        <v>12309.44</v>
      </c>
      <c r="C9">
        <f t="shared" si="0"/>
        <v>-0.40273038867474836</v>
      </c>
    </row>
    <row r="10" spans="1:3" x14ac:dyDescent="0.3">
      <c r="A10" s="2">
        <v>45627</v>
      </c>
      <c r="B10">
        <v>23039.3</v>
      </c>
      <c r="C10">
        <f t="shared" si="0"/>
        <v>0.87167734681675191</v>
      </c>
    </row>
    <row r="11" spans="1:3" x14ac:dyDescent="0.3">
      <c r="A11" s="2">
        <v>45658</v>
      </c>
      <c r="B11">
        <v>25799.15</v>
      </c>
      <c r="C11">
        <f t="shared" si="0"/>
        <v>0.11978879566653511</v>
      </c>
    </row>
    <row r="12" spans="1:3" x14ac:dyDescent="0.3">
      <c r="A12" s="2">
        <v>45689</v>
      </c>
      <c r="B12">
        <v>16069.38</v>
      </c>
      <c r="C12">
        <f t="shared" si="0"/>
        <v>-0.37713529321702466</v>
      </c>
    </row>
    <row r="13" spans="1:3" x14ac:dyDescent="0.3">
      <c r="A13" s="2">
        <v>45717</v>
      </c>
      <c r="B13">
        <v>19899.38</v>
      </c>
      <c r="C13">
        <f t="shared" si="0"/>
        <v>0.23834149170658744</v>
      </c>
    </row>
    <row r="14" spans="1:3" x14ac:dyDescent="0.3">
      <c r="A14" s="2">
        <v>45748</v>
      </c>
      <c r="B14">
        <v>6979.83</v>
      </c>
      <c r="C14">
        <f t="shared" si="0"/>
        <v>-0.6492438457881603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"/>
  <sheetViews>
    <sheetView workbookViewId="0"/>
  </sheetViews>
  <sheetFormatPr defaultRowHeight="14.4" x14ac:dyDescent="0.3"/>
  <cols>
    <col min="1" max="1" width="11.6640625" bestFit="1" customWidth="1"/>
    <col min="2" max="2" width="15.109375" bestFit="1" customWidth="1"/>
    <col min="3" max="3" width="11" customWidth="1"/>
    <col min="6" max="6" width="11.6640625" bestFit="1" customWidth="1"/>
    <col min="7" max="7" width="10.77734375" bestFit="1" customWidth="1"/>
  </cols>
  <sheetData>
    <row r="1" spans="1:7" x14ac:dyDescent="0.3">
      <c r="A1" t="s">
        <v>2</v>
      </c>
      <c r="B1" t="s">
        <v>3</v>
      </c>
      <c r="C1" t="s">
        <v>410</v>
      </c>
      <c r="E1" t="s">
        <v>411</v>
      </c>
      <c r="F1" t="s">
        <v>2</v>
      </c>
      <c r="G1" t="s">
        <v>410</v>
      </c>
    </row>
    <row r="2" spans="1:7" x14ac:dyDescent="0.3">
      <c r="A2" t="s">
        <v>91</v>
      </c>
      <c r="B2" t="s">
        <v>92</v>
      </c>
      <c r="C2">
        <v>15659.65</v>
      </c>
      <c r="E2">
        <v>1</v>
      </c>
      <c r="F2" t="str">
        <f t="shared" ref="F2:F11" si="0">INDEX(A:A,MATCH(G2,C:C,0))</f>
        <v>CUST025</v>
      </c>
      <c r="G2">
        <f t="shared" ref="G2:G11" si="1">LARGE(C:C,E2)</f>
        <v>15659.65</v>
      </c>
    </row>
    <row r="3" spans="1:7" x14ac:dyDescent="0.3">
      <c r="A3" t="s">
        <v>128</v>
      </c>
      <c r="B3" t="s">
        <v>129</v>
      </c>
      <c r="C3">
        <v>11919.77</v>
      </c>
      <c r="E3">
        <v>2</v>
      </c>
      <c r="F3" t="str">
        <f t="shared" si="0"/>
        <v>CUST029</v>
      </c>
      <c r="G3">
        <f t="shared" si="1"/>
        <v>11919.77</v>
      </c>
    </row>
    <row r="4" spans="1:7" x14ac:dyDescent="0.3">
      <c r="A4" t="s">
        <v>101</v>
      </c>
      <c r="B4" t="s">
        <v>102</v>
      </c>
      <c r="C4">
        <v>10649.8</v>
      </c>
      <c r="E4">
        <v>3</v>
      </c>
      <c r="F4" t="str">
        <f t="shared" si="0"/>
        <v>CUST018</v>
      </c>
      <c r="G4">
        <f t="shared" si="1"/>
        <v>10649.8</v>
      </c>
    </row>
    <row r="5" spans="1:7" x14ac:dyDescent="0.3">
      <c r="A5" t="s">
        <v>104</v>
      </c>
      <c r="B5" t="s">
        <v>105</v>
      </c>
      <c r="C5">
        <v>9799.73</v>
      </c>
      <c r="E5">
        <v>4</v>
      </c>
      <c r="F5" t="str">
        <f t="shared" si="0"/>
        <v>CUST012</v>
      </c>
      <c r="G5">
        <f t="shared" si="1"/>
        <v>9799.73</v>
      </c>
    </row>
    <row r="6" spans="1:7" x14ac:dyDescent="0.3">
      <c r="A6" t="s">
        <v>20</v>
      </c>
      <c r="B6" t="s">
        <v>21</v>
      </c>
      <c r="C6">
        <v>8309.74</v>
      </c>
      <c r="E6">
        <v>5</v>
      </c>
      <c r="F6" t="str">
        <f t="shared" si="0"/>
        <v>CUST023</v>
      </c>
      <c r="G6">
        <f t="shared" si="1"/>
        <v>8309.74</v>
      </c>
    </row>
    <row r="7" spans="1:7" x14ac:dyDescent="0.3">
      <c r="A7" t="s">
        <v>53</v>
      </c>
      <c r="B7" t="s">
        <v>54</v>
      </c>
      <c r="C7">
        <v>8269.7900000000009</v>
      </c>
      <c r="E7">
        <v>6</v>
      </c>
      <c r="F7" t="str">
        <f t="shared" si="0"/>
        <v>CUST024</v>
      </c>
      <c r="G7">
        <f t="shared" si="1"/>
        <v>8269.7900000000009</v>
      </c>
    </row>
    <row r="8" spans="1:7" x14ac:dyDescent="0.3">
      <c r="A8" t="s">
        <v>70</v>
      </c>
      <c r="B8" t="s">
        <v>71</v>
      </c>
      <c r="C8">
        <v>8009.77</v>
      </c>
      <c r="E8">
        <v>7</v>
      </c>
      <c r="F8" t="str">
        <f t="shared" si="0"/>
        <v>CUST026</v>
      </c>
      <c r="G8">
        <f t="shared" si="1"/>
        <v>8009.77</v>
      </c>
    </row>
    <row r="9" spans="1:7" x14ac:dyDescent="0.3">
      <c r="A9" t="s">
        <v>152</v>
      </c>
      <c r="B9" t="s">
        <v>153</v>
      </c>
      <c r="C9">
        <v>7309.7999999999993</v>
      </c>
      <c r="E9">
        <v>8</v>
      </c>
      <c r="F9" t="str">
        <f t="shared" si="0"/>
        <v>CUST019</v>
      </c>
      <c r="G9">
        <f t="shared" si="1"/>
        <v>7309.7999999999993</v>
      </c>
    </row>
    <row r="10" spans="1:7" x14ac:dyDescent="0.3">
      <c r="A10" t="s">
        <v>231</v>
      </c>
      <c r="B10" t="s">
        <v>232</v>
      </c>
      <c r="C10">
        <v>6989.77</v>
      </c>
      <c r="E10">
        <v>9</v>
      </c>
      <c r="F10" t="str">
        <f t="shared" si="0"/>
        <v>CUST039</v>
      </c>
      <c r="G10">
        <f t="shared" si="1"/>
        <v>6989.77</v>
      </c>
    </row>
    <row r="11" spans="1:7" x14ac:dyDescent="0.3">
      <c r="A11" t="s">
        <v>29</v>
      </c>
      <c r="B11" t="s">
        <v>30</v>
      </c>
      <c r="C11">
        <v>6949.84</v>
      </c>
      <c r="E11">
        <v>10</v>
      </c>
      <c r="F11" t="str">
        <f t="shared" si="0"/>
        <v>CUST013</v>
      </c>
      <c r="G11">
        <f t="shared" si="1"/>
        <v>6949.84</v>
      </c>
    </row>
    <row r="12" spans="1:7" x14ac:dyDescent="0.3">
      <c r="A12" t="s">
        <v>125</v>
      </c>
      <c r="B12" t="s">
        <v>126</v>
      </c>
      <c r="C12">
        <v>6459.7900000000009</v>
      </c>
    </row>
    <row r="13" spans="1:7" x14ac:dyDescent="0.3">
      <c r="A13" t="s">
        <v>201</v>
      </c>
      <c r="B13" t="s">
        <v>202</v>
      </c>
      <c r="C13">
        <v>6379.87</v>
      </c>
    </row>
    <row r="14" spans="1:7" x14ac:dyDescent="0.3">
      <c r="A14" t="s">
        <v>239</v>
      </c>
      <c r="B14" t="s">
        <v>240</v>
      </c>
      <c r="C14">
        <v>6349.83</v>
      </c>
    </row>
    <row r="15" spans="1:7" x14ac:dyDescent="0.3">
      <c r="A15" t="s">
        <v>47</v>
      </c>
      <c r="B15" t="s">
        <v>48</v>
      </c>
      <c r="C15">
        <v>6169.74</v>
      </c>
    </row>
    <row r="16" spans="1:7" x14ac:dyDescent="0.3">
      <c r="A16" t="s">
        <v>77</v>
      </c>
      <c r="B16" t="s">
        <v>78</v>
      </c>
      <c r="C16">
        <v>5949.85</v>
      </c>
    </row>
    <row r="17" spans="1:3" x14ac:dyDescent="0.3">
      <c r="A17" t="s">
        <v>163</v>
      </c>
      <c r="B17" t="s">
        <v>164</v>
      </c>
      <c r="C17">
        <v>5649.84</v>
      </c>
    </row>
    <row r="18" spans="1:3" x14ac:dyDescent="0.3">
      <c r="A18" t="s">
        <v>155</v>
      </c>
      <c r="B18" t="s">
        <v>156</v>
      </c>
      <c r="C18">
        <v>5619.87</v>
      </c>
    </row>
    <row r="19" spans="1:3" x14ac:dyDescent="0.3">
      <c r="A19" t="s">
        <v>149</v>
      </c>
      <c r="B19" t="s">
        <v>150</v>
      </c>
      <c r="C19">
        <v>5519.8899999999994</v>
      </c>
    </row>
    <row r="20" spans="1:3" x14ac:dyDescent="0.3">
      <c r="A20" t="s">
        <v>159</v>
      </c>
      <c r="B20" t="s">
        <v>160</v>
      </c>
      <c r="C20">
        <v>5499.8099999999986</v>
      </c>
    </row>
    <row r="21" spans="1:3" x14ac:dyDescent="0.3">
      <c r="A21" t="s">
        <v>60</v>
      </c>
      <c r="B21" t="s">
        <v>61</v>
      </c>
      <c r="C21">
        <v>5089.7299999999996</v>
      </c>
    </row>
    <row r="22" spans="1:3" x14ac:dyDescent="0.3">
      <c r="A22" t="s">
        <v>298</v>
      </c>
      <c r="B22" t="s">
        <v>299</v>
      </c>
      <c r="C22">
        <v>4829.8899999999994</v>
      </c>
    </row>
    <row r="23" spans="1:3" x14ac:dyDescent="0.3">
      <c r="A23" t="s">
        <v>98</v>
      </c>
      <c r="B23" t="s">
        <v>99</v>
      </c>
      <c r="C23">
        <v>4789.79</v>
      </c>
    </row>
    <row r="24" spans="1:3" x14ac:dyDescent="0.3">
      <c r="A24" t="s">
        <v>257</v>
      </c>
      <c r="B24" t="s">
        <v>258</v>
      </c>
      <c r="C24">
        <v>4749.91</v>
      </c>
    </row>
    <row r="25" spans="1:3" x14ac:dyDescent="0.3">
      <c r="A25" t="s">
        <v>146</v>
      </c>
      <c r="B25" t="s">
        <v>147</v>
      </c>
      <c r="C25">
        <v>4739.8499999999995</v>
      </c>
    </row>
    <row r="26" spans="1:3" x14ac:dyDescent="0.3">
      <c r="A26" t="s">
        <v>43</v>
      </c>
      <c r="B26" t="s">
        <v>44</v>
      </c>
      <c r="C26">
        <v>4309.8099999999986</v>
      </c>
    </row>
    <row r="27" spans="1:3" x14ac:dyDescent="0.3">
      <c r="A27" t="s">
        <v>83</v>
      </c>
      <c r="B27" t="s">
        <v>84</v>
      </c>
      <c r="C27">
        <v>4199.9399999999996</v>
      </c>
    </row>
    <row r="28" spans="1:3" x14ac:dyDescent="0.3">
      <c r="A28" t="s">
        <v>113</v>
      </c>
      <c r="B28" t="s">
        <v>114</v>
      </c>
      <c r="C28">
        <v>4189.7700000000004</v>
      </c>
    </row>
    <row r="29" spans="1:3" x14ac:dyDescent="0.3">
      <c r="A29" t="s">
        <v>88</v>
      </c>
      <c r="B29" t="s">
        <v>89</v>
      </c>
      <c r="C29">
        <v>3779.9299999999989</v>
      </c>
    </row>
    <row r="30" spans="1:3" x14ac:dyDescent="0.3">
      <c r="A30" t="s">
        <v>107</v>
      </c>
      <c r="B30" t="s">
        <v>108</v>
      </c>
      <c r="C30">
        <v>3769.83</v>
      </c>
    </row>
    <row r="31" spans="1:3" x14ac:dyDescent="0.3">
      <c r="A31" t="s">
        <v>176</v>
      </c>
      <c r="B31" t="s">
        <v>177</v>
      </c>
      <c r="C31">
        <v>3669.85</v>
      </c>
    </row>
    <row r="32" spans="1:3" x14ac:dyDescent="0.3">
      <c r="A32" t="s">
        <v>216</v>
      </c>
      <c r="B32" t="s">
        <v>217</v>
      </c>
      <c r="C32">
        <v>3649.86</v>
      </c>
    </row>
    <row r="33" spans="1:3" x14ac:dyDescent="0.3">
      <c r="A33" t="s">
        <v>64</v>
      </c>
      <c r="B33" t="s">
        <v>65</v>
      </c>
      <c r="C33">
        <v>3509.9</v>
      </c>
    </row>
    <row r="34" spans="1:3" x14ac:dyDescent="0.3">
      <c r="A34" t="s">
        <v>34</v>
      </c>
      <c r="B34" t="s">
        <v>35</v>
      </c>
      <c r="C34">
        <v>3259.87</v>
      </c>
    </row>
    <row r="35" spans="1:3" x14ac:dyDescent="0.3">
      <c r="A35" t="s">
        <v>143</v>
      </c>
      <c r="B35" t="s">
        <v>144</v>
      </c>
      <c r="C35">
        <v>2649.83</v>
      </c>
    </row>
    <row r="36" spans="1:3" x14ac:dyDescent="0.3">
      <c r="A36" t="s">
        <v>190</v>
      </c>
      <c r="B36" t="s">
        <v>191</v>
      </c>
      <c r="C36">
        <v>2099.88</v>
      </c>
    </row>
    <row r="37" spans="1:3" x14ac:dyDescent="0.3">
      <c r="A37" t="s">
        <v>134</v>
      </c>
      <c r="B37" t="s">
        <v>135</v>
      </c>
      <c r="C37">
        <v>2039.8</v>
      </c>
    </row>
    <row r="38" spans="1:3" x14ac:dyDescent="0.3">
      <c r="A38" t="s">
        <v>73</v>
      </c>
      <c r="B38" t="s">
        <v>74</v>
      </c>
      <c r="C38">
        <v>1979.89</v>
      </c>
    </row>
    <row r="39" spans="1:3" x14ac:dyDescent="0.3">
      <c r="A39" t="s">
        <v>94</v>
      </c>
      <c r="B39" t="s">
        <v>95</v>
      </c>
      <c r="C39">
        <v>1909.93</v>
      </c>
    </row>
    <row r="40" spans="1:3" x14ac:dyDescent="0.3">
      <c r="A40" t="s">
        <v>187</v>
      </c>
      <c r="B40" t="s">
        <v>188</v>
      </c>
      <c r="C40">
        <v>1809.84</v>
      </c>
    </row>
    <row r="41" spans="1:3" x14ac:dyDescent="0.3">
      <c r="A41" t="s">
        <v>251</v>
      </c>
      <c r="B41" t="s">
        <v>252</v>
      </c>
      <c r="C41">
        <v>1749.92</v>
      </c>
    </row>
    <row r="42" spans="1:3" x14ac:dyDescent="0.3">
      <c r="A42" t="s">
        <v>330</v>
      </c>
      <c r="B42" t="s">
        <v>331</v>
      </c>
      <c r="C42">
        <v>1559.94</v>
      </c>
    </row>
    <row r="43" spans="1:3" x14ac:dyDescent="0.3">
      <c r="A43" t="s">
        <v>197</v>
      </c>
      <c r="B43" t="s">
        <v>198</v>
      </c>
      <c r="C43">
        <v>1479.91</v>
      </c>
    </row>
    <row r="44" spans="1:3" x14ac:dyDescent="0.3">
      <c r="A44" t="s">
        <v>117</v>
      </c>
      <c r="B44" t="s">
        <v>118</v>
      </c>
      <c r="C44">
        <v>1289.9000000000001</v>
      </c>
    </row>
    <row r="45" spans="1:3" x14ac:dyDescent="0.3">
      <c r="A45" t="s">
        <v>137</v>
      </c>
      <c r="B45" t="s">
        <v>138</v>
      </c>
      <c r="C45">
        <v>1229.8800000000001</v>
      </c>
    </row>
    <row r="46" spans="1:3" x14ac:dyDescent="0.3">
      <c r="A46" t="s">
        <v>236</v>
      </c>
      <c r="B46" t="s">
        <v>237</v>
      </c>
      <c r="C46">
        <v>1149.93</v>
      </c>
    </row>
    <row r="47" spans="1:3" x14ac:dyDescent="0.3">
      <c r="A47" t="s">
        <v>264</v>
      </c>
      <c r="B47" t="s">
        <v>265</v>
      </c>
      <c r="C47">
        <v>739.93000000000006</v>
      </c>
    </row>
    <row r="48" spans="1:3" x14ac:dyDescent="0.3">
      <c r="A48" t="s">
        <v>391</v>
      </c>
      <c r="B48" t="s">
        <v>392</v>
      </c>
      <c r="C48">
        <v>599.96</v>
      </c>
    </row>
    <row r="49" spans="1:3" x14ac:dyDescent="0.3">
      <c r="A49" t="s">
        <v>80</v>
      </c>
      <c r="B49" t="s">
        <v>81</v>
      </c>
      <c r="C49">
        <v>479.92</v>
      </c>
    </row>
    <row r="50" spans="1:3" x14ac:dyDescent="0.3">
      <c r="A50" t="s">
        <v>167</v>
      </c>
      <c r="B50" t="s">
        <v>168</v>
      </c>
      <c r="C50">
        <v>239.96</v>
      </c>
    </row>
    <row r="51" spans="1:3" x14ac:dyDescent="0.3">
      <c r="A51" t="s">
        <v>309</v>
      </c>
      <c r="B51" t="s">
        <v>310</v>
      </c>
      <c r="C51">
        <v>179.97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/>
  </sheetViews>
  <sheetFormatPr defaultRowHeight="14.4" x14ac:dyDescent="0.3"/>
  <cols>
    <col min="2" max="2" width="10.109375" bestFit="1" customWidth="1"/>
    <col min="3" max="3" width="10" bestFit="1" customWidth="1"/>
  </cols>
  <sheetData>
    <row r="1" spans="1:4" x14ac:dyDescent="0.3">
      <c r="A1" s="3" t="s">
        <v>10</v>
      </c>
      <c r="B1" s="3" t="s">
        <v>38</v>
      </c>
      <c r="C1" s="3" t="s">
        <v>24</v>
      </c>
      <c r="D1" s="3" t="s">
        <v>51</v>
      </c>
    </row>
    <row r="2" spans="1:4" x14ac:dyDescent="0.3">
      <c r="A2" t="s">
        <v>26</v>
      </c>
      <c r="B2">
        <v>1999.71</v>
      </c>
      <c r="C2">
        <v>24889.33</v>
      </c>
      <c r="D2">
        <v>14399.3</v>
      </c>
    </row>
    <row r="3" spans="1:4" x14ac:dyDescent="0.3">
      <c r="A3" t="s">
        <v>68</v>
      </c>
      <c r="B3">
        <v>2239.67</v>
      </c>
      <c r="C3">
        <v>50649.01</v>
      </c>
      <c r="D3">
        <v>6399.71</v>
      </c>
    </row>
    <row r="4" spans="1:4" x14ac:dyDescent="0.3">
      <c r="A4" t="s">
        <v>45</v>
      </c>
      <c r="B4">
        <v>1119.8399999999999</v>
      </c>
      <c r="C4">
        <v>39239.040000000001</v>
      </c>
      <c r="D4">
        <v>10449.43</v>
      </c>
    </row>
    <row r="5" spans="1:4" x14ac:dyDescent="0.3">
      <c r="A5" t="s">
        <v>40</v>
      </c>
      <c r="B5">
        <v>1099.83</v>
      </c>
      <c r="C5">
        <v>25549.32</v>
      </c>
      <c r="D5">
        <v>9749.6</v>
      </c>
    </row>
    <row r="6" spans="1:4" x14ac:dyDescent="0.3">
      <c r="A6" t="s">
        <v>55</v>
      </c>
      <c r="B6">
        <v>1879.69</v>
      </c>
      <c r="C6">
        <v>31429.35</v>
      </c>
      <c r="D6">
        <v>8099.64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/>
  </sheetViews>
  <sheetFormatPr defaultRowHeight="14.4" x14ac:dyDescent="0.3"/>
  <cols>
    <col min="1" max="1" width="9.88671875" bestFit="1" customWidth="1"/>
    <col min="2" max="2" width="13.21875" bestFit="1" customWidth="1"/>
  </cols>
  <sheetData>
    <row r="1" spans="1:2" x14ac:dyDescent="0.3">
      <c r="A1" s="3" t="s">
        <v>6</v>
      </c>
      <c r="B1" s="3" t="s">
        <v>13</v>
      </c>
    </row>
    <row r="2" spans="1:2" x14ac:dyDescent="0.3">
      <c r="A2" t="s">
        <v>38</v>
      </c>
      <c r="B2">
        <v>8338.74</v>
      </c>
    </row>
    <row r="3" spans="1:2" x14ac:dyDescent="0.3">
      <c r="A3" t="s">
        <v>24</v>
      </c>
      <c r="B3">
        <v>171756.05</v>
      </c>
    </row>
    <row r="4" spans="1:2" x14ac:dyDescent="0.3">
      <c r="A4" t="s">
        <v>51</v>
      </c>
      <c r="B4">
        <v>49097.68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/>
  </sheetViews>
  <sheetFormatPr defaultRowHeight="14.4" x14ac:dyDescent="0.3"/>
  <cols>
    <col min="1" max="1" width="34.109375" bestFit="1" customWidth="1"/>
    <col min="2" max="2" width="12.88671875" customWidth="1"/>
    <col min="3" max="3" width="10.88671875" bestFit="1" customWidth="1"/>
  </cols>
  <sheetData>
    <row r="1" spans="1:3" x14ac:dyDescent="0.3">
      <c r="A1" t="s">
        <v>412</v>
      </c>
      <c r="B1" t="s">
        <v>413</v>
      </c>
      <c r="C1" t="s">
        <v>414</v>
      </c>
    </row>
    <row r="2" spans="1:3" x14ac:dyDescent="0.3">
      <c r="A2" t="s">
        <v>415</v>
      </c>
      <c r="B2">
        <f>COUNTA('Raw Data'!A:A)-1</f>
        <v>250</v>
      </c>
    </row>
    <row r="3" spans="1:3" x14ac:dyDescent="0.3">
      <c r="A3" t="s">
        <v>416</v>
      </c>
      <c r="B3">
        <f>SUM('Raw Data'!N:N)</f>
        <v>229192.47000000032</v>
      </c>
    </row>
    <row r="4" spans="1:3" x14ac:dyDescent="0.3">
      <c r="A4" t="s">
        <v>417</v>
      </c>
      <c r="B4">
        <f>AVERAGE('Raw Data'!N:N)</f>
        <v>916.76988000000131</v>
      </c>
    </row>
    <row r="5" spans="1:3" x14ac:dyDescent="0.3">
      <c r="A5" t="s">
        <v>418</v>
      </c>
      <c r="B5">
        <f>MEDIAN('Raw Data'!N:N)</f>
        <v>499.98</v>
      </c>
    </row>
    <row r="6" spans="1:3" x14ac:dyDescent="0.3">
      <c r="A6" t="s">
        <v>419</v>
      </c>
      <c r="B6" t="e">
        <f ca="1">_xludf.STDEV.S('Raw Data'!N:N)</f>
        <v>#NAME?</v>
      </c>
    </row>
    <row r="8" spans="1:3" x14ac:dyDescent="0.3">
      <c r="A8" t="s">
        <v>420</v>
      </c>
    </row>
    <row r="9" spans="1:3" x14ac:dyDescent="0.3">
      <c r="A9" t="s">
        <v>421</v>
      </c>
      <c r="B9">
        <f>SLOPE('Raw Data'!N:N,'Raw Data'!I:I)</f>
        <v>3.1385459028219183</v>
      </c>
    </row>
    <row r="10" spans="1:3" x14ac:dyDescent="0.3">
      <c r="A10" t="s">
        <v>422</v>
      </c>
      <c r="B10">
        <f>INTERCEPT('Raw Data'!N:N,'Raw Data'!I:I)</f>
        <v>-14.34253299017746</v>
      </c>
    </row>
    <row r="11" spans="1:3" x14ac:dyDescent="0.3">
      <c r="A11" t="s">
        <v>423</v>
      </c>
      <c r="B11">
        <f>RSQ('Raw Data'!N:N,'Raw Data'!I:I)</f>
        <v>0.69797491818941437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tabSelected="1" workbookViewId="0">
      <selection activeCell="M18" sqref="M18"/>
    </sheetView>
  </sheetViews>
  <sheetFormatPr defaultRowHeight="14.4" x14ac:dyDescent="0.3"/>
  <cols>
    <col min="1" max="1" width="16.109375" bestFit="1" customWidth="1"/>
    <col min="2" max="2" width="10" bestFit="1" customWidth="1"/>
  </cols>
  <sheetData>
    <row r="1" spans="1:2" x14ac:dyDescent="0.3">
      <c r="A1" t="s">
        <v>424</v>
      </c>
      <c r="B1" t="s">
        <v>425</v>
      </c>
    </row>
    <row r="2" spans="1:2" x14ac:dyDescent="0.3">
      <c r="A2" t="s">
        <v>416</v>
      </c>
      <c r="B2">
        <f>SUM('Raw Data'!N:N)</f>
        <v>229192.47000000032</v>
      </c>
    </row>
    <row r="3" spans="1:2" x14ac:dyDescent="0.3">
      <c r="A3" t="s">
        <v>426</v>
      </c>
      <c r="B3">
        <f>COUNTA('Raw Data'!A:A)-1</f>
        <v>250</v>
      </c>
    </row>
    <row r="4" spans="1:2" x14ac:dyDescent="0.3">
      <c r="A4" t="s">
        <v>427</v>
      </c>
      <c r="B4" t="e">
        <f>IF(B2=0,0,B1/B2)</f>
        <v>#VALUE!</v>
      </c>
    </row>
    <row r="5" spans="1:2" x14ac:dyDescent="0.3">
      <c r="A5" t="s">
        <v>428</v>
      </c>
      <c r="B5" t="str">
        <f>INDEX(Category_Sales!A:A,MATCH(MAX(Category_Sales!B:B),Category_Sales!B:B,0))</f>
        <v>Electronics</v>
      </c>
    </row>
    <row r="6" spans="1:2" x14ac:dyDescent="0.3">
      <c r="A6" t="s">
        <v>429</v>
      </c>
      <c r="B6" t="e">
        <f>INDEX(Pivot_Region_Category!A:A,MATCH(MAX(INDEX(Pivot_Region_Category!B:Z,0)),INDEX(Pivot_Region_Category!B:Z,0),0))</f>
        <v>#REF!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Scenario</vt:lpstr>
      <vt:lpstr>Monthly</vt:lpstr>
      <vt:lpstr>Customer_Summary</vt:lpstr>
      <vt:lpstr>Pivot_Region_Category</vt:lpstr>
      <vt:lpstr>Category_Sales</vt:lpstr>
      <vt:lpstr>Analysis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Nidhi Patel</cp:lastModifiedBy>
  <dcterms:created xsi:type="dcterms:W3CDTF">2025-09-12T18:36:56Z</dcterms:created>
  <dcterms:modified xsi:type="dcterms:W3CDTF">2025-09-12T19:02:57Z</dcterms:modified>
</cp:coreProperties>
</file>