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dhi\Desktop\Grad project\Fate Data analysis\data\"/>
    </mc:Choice>
  </mc:AlternateContent>
  <xr:revisionPtr revIDLastSave="0" documentId="13_ncr:1_{29410CA1-55C8-4D9A-B01D-5E57521CB216}" xr6:coauthVersionLast="47" xr6:coauthVersionMax="47" xr10:uidLastSave="{00000000-0000-0000-0000-000000000000}"/>
  <bookViews>
    <workbookView xWindow="-108" yWindow="-108" windowWidth="23256" windowHeight="12456" xr2:uid="{B75DC652-B4D2-4A06-9B2C-A553E172C992}"/>
  </bookViews>
  <sheets>
    <sheet name="Pacific" sheetId="1" r:id="rId1"/>
    <sheet name="Indian" sheetId="2" r:id="rId2"/>
    <sheet name="Atlantic" sheetId="3" r:id="rId3"/>
    <sheet name="Unknow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1" l="1"/>
  <c r="L9" i="1"/>
  <c r="M9" i="1"/>
  <c r="N9" i="1"/>
  <c r="J9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2" i="3"/>
  <c r="M13" i="1"/>
  <c r="M14" i="1"/>
  <c r="M15" i="1"/>
  <c r="M12" i="1"/>
  <c r="K15" i="1"/>
  <c r="L15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C17" i="3"/>
  <c r="D17" i="3"/>
  <c r="E17" i="3"/>
  <c r="F17" i="3"/>
  <c r="B17" i="3"/>
  <c r="G3" i="2"/>
  <c r="G4" i="2"/>
  <c r="G5" i="2"/>
  <c r="G6" i="2"/>
  <c r="G7" i="2"/>
  <c r="G8" i="2"/>
  <c r="G9" i="2"/>
  <c r="G2" i="2"/>
  <c r="C9" i="2"/>
  <c r="D9" i="2"/>
  <c r="E9" i="2"/>
  <c r="F9" i="2"/>
  <c r="B9" i="2"/>
  <c r="F3" i="2"/>
  <c r="F4" i="2"/>
  <c r="F5" i="2"/>
  <c r="F6" i="2"/>
  <c r="F7" i="2"/>
  <c r="F8" i="2"/>
  <c r="F2" i="2"/>
  <c r="N3" i="1"/>
  <c r="N4" i="1"/>
  <c r="N5" i="1"/>
  <c r="N6" i="1"/>
  <c r="N7" i="1"/>
  <c r="N8" i="1"/>
  <c r="N2" i="1"/>
  <c r="M3" i="1"/>
  <c r="M4" i="1"/>
  <c r="M5" i="1"/>
  <c r="M6" i="1"/>
  <c r="M7" i="1"/>
  <c r="M8" i="1"/>
  <c r="M2" i="1"/>
  <c r="L8" i="1"/>
  <c r="K8" i="1"/>
  <c r="J8" i="1"/>
  <c r="G8" i="1"/>
  <c r="E3" i="1"/>
  <c r="E4" i="1"/>
  <c r="E5" i="1"/>
  <c r="E6" i="1"/>
  <c r="E7" i="1"/>
  <c r="E8" i="1"/>
  <c r="D8" i="1"/>
  <c r="E2" i="1" s="1"/>
  <c r="F8" i="1"/>
  <c r="G4" i="1" s="1"/>
  <c r="B8" i="1"/>
  <c r="C3" i="1" s="1"/>
  <c r="C7" i="1" l="1"/>
  <c r="G3" i="1"/>
  <c r="G7" i="1"/>
  <c r="G2" i="1"/>
  <c r="C2" i="1"/>
  <c r="C8" i="1"/>
  <c r="G5" i="1"/>
  <c r="C6" i="1"/>
  <c r="C5" i="1"/>
  <c r="C4" i="1"/>
  <c r="G6" i="1"/>
</calcChain>
</file>

<file path=xl/sharedStrings.xml><?xml version="1.0" encoding="utf-8"?>
<sst xmlns="http://schemas.openxmlformats.org/spreadsheetml/2006/main" count="74" uniqueCount="34">
  <si>
    <t>family</t>
  </si>
  <si>
    <t>discard_alive</t>
  </si>
  <si>
    <t>discard_dead</t>
  </si>
  <si>
    <t>unknown</t>
  </si>
  <si>
    <t>Alopidae</t>
  </si>
  <si>
    <t>Carcharhinidae</t>
  </si>
  <si>
    <t>Lamnidae</t>
  </si>
  <si>
    <t>Orectolobidae</t>
  </si>
  <si>
    <t>Sphyrnidae</t>
  </si>
  <si>
    <t>discard_unknown</t>
  </si>
  <si>
    <t>finned (fins kept, carcass discarded)</t>
  </si>
  <si>
    <t>retained_whole</t>
  </si>
  <si>
    <t>Mobulidae</t>
  </si>
  <si>
    <t>Pseudocarchariidae</t>
  </si>
  <si>
    <t>Somniosidae</t>
  </si>
  <si>
    <t>retained_unknown</t>
  </si>
  <si>
    <t>Cetorhinidae</t>
  </si>
  <si>
    <t>Etmopteridae</t>
  </si>
  <si>
    <t>Hexanchidae</t>
  </si>
  <si>
    <t>Myliobatidae</t>
  </si>
  <si>
    <t>Rajidae</t>
  </si>
  <si>
    <t>Scyliorhinidae</t>
  </si>
  <si>
    <t>Squalidae</t>
  </si>
  <si>
    <t>Torpedinidae</t>
  </si>
  <si>
    <t>Triakidae</t>
  </si>
  <si>
    <t>Centrophoridae</t>
  </si>
  <si>
    <t>Chimaeridae</t>
  </si>
  <si>
    <t>Dasyatidae</t>
  </si>
  <si>
    <t>Squatinidae</t>
  </si>
  <si>
    <t>total</t>
  </si>
  <si>
    <t>Pacific</t>
  </si>
  <si>
    <t>Total</t>
  </si>
  <si>
    <t>Indian</t>
  </si>
  <si>
    <t>Atlantic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</si>
</sst>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Pacific!$J$1</c:f>
              <c:strCache>
                <c:ptCount val="1"/>
                <c:pt idx="0">
                  <c:v>discard_alive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Pacific!$I$2:$I$7</c:f>
              <c:strCache>
                <c:ptCount val="6"/>
                <c:pt idx="0">
                  <c:v>Alopidae</c:v>
                </c:pt>
                <c:pt idx="1">
                  <c:v>Carcharhinidae</c:v>
                </c:pt>
                <c:pt idx="2">
                  <c:v>Lamnidae</c:v>
                </c:pt>
                <c:pt idx="3">
                  <c:v>Orectolobidae</c:v>
                </c:pt>
                <c:pt idx="4">
                  <c:v>Sphyrnidae</c:v>
                </c:pt>
                <c:pt idx="5">
                  <c:v>unknown</c:v>
                </c:pt>
              </c:strCache>
            </c:strRef>
          </c:cat>
          <c:val>
            <c:numRef>
              <c:f>Pacific!$J$2:$J$7</c:f>
              <c:numCache>
                <c:formatCode>General</c:formatCode>
                <c:ptCount val="6"/>
                <c:pt idx="0">
                  <c:v>4248</c:v>
                </c:pt>
                <c:pt idx="1">
                  <c:v>107942</c:v>
                </c:pt>
                <c:pt idx="2">
                  <c:v>3349</c:v>
                </c:pt>
                <c:pt idx="3">
                  <c:v>446</c:v>
                </c:pt>
                <c:pt idx="4">
                  <c:v>84</c:v>
                </c:pt>
                <c:pt idx="5">
                  <c:v>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0-47D6-81ED-03883847A16B}"/>
            </c:ext>
          </c:extLst>
        </c:ser>
        <c:ser>
          <c:idx val="1"/>
          <c:order val="1"/>
          <c:tx>
            <c:strRef>
              <c:f>Pacific!$K$1</c:f>
              <c:strCache>
                <c:ptCount val="1"/>
                <c:pt idx="0">
                  <c:v>discard_dead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Pacific!$I$2:$I$7</c:f>
              <c:strCache>
                <c:ptCount val="6"/>
                <c:pt idx="0">
                  <c:v>Alopidae</c:v>
                </c:pt>
                <c:pt idx="1">
                  <c:v>Carcharhinidae</c:v>
                </c:pt>
                <c:pt idx="2">
                  <c:v>Lamnidae</c:v>
                </c:pt>
                <c:pt idx="3">
                  <c:v>Orectolobidae</c:v>
                </c:pt>
                <c:pt idx="4">
                  <c:v>Sphyrnidae</c:v>
                </c:pt>
                <c:pt idx="5">
                  <c:v>unknown</c:v>
                </c:pt>
              </c:strCache>
            </c:strRef>
          </c:cat>
          <c:val>
            <c:numRef>
              <c:f>Pacific!$K$2:$K$7</c:f>
              <c:numCache>
                <c:formatCode>General</c:formatCode>
                <c:ptCount val="6"/>
                <c:pt idx="0">
                  <c:v>1723</c:v>
                </c:pt>
                <c:pt idx="1">
                  <c:v>42749</c:v>
                </c:pt>
                <c:pt idx="2">
                  <c:v>1813</c:v>
                </c:pt>
                <c:pt idx="3">
                  <c:v>4</c:v>
                </c:pt>
                <c:pt idx="4">
                  <c:v>65</c:v>
                </c:pt>
                <c:pt idx="5">
                  <c:v>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0-47D6-81ED-03883847A16B}"/>
            </c:ext>
          </c:extLst>
        </c:ser>
        <c:ser>
          <c:idx val="2"/>
          <c:order val="2"/>
          <c:tx>
            <c:strRef>
              <c:f>Pacific!$L$1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Pacific!$I$2:$I$7</c:f>
              <c:strCache>
                <c:ptCount val="6"/>
                <c:pt idx="0">
                  <c:v>Alopidae</c:v>
                </c:pt>
                <c:pt idx="1">
                  <c:v>Carcharhinidae</c:v>
                </c:pt>
                <c:pt idx="2">
                  <c:v>Lamnidae</c:v>
                </c:pt>
                <c:pt idx="3">
                  <c:v>Orectolobidae</c:v>
                </c:pt>
                <c:pt idx="4">
                  <c:v>Sphyrnidae</c:v>
                </c:pt>
                <c:pt idx="5">
                  <c:v>unknown</c:v>
                </c:pt>
              </c:strCache>
            </c:strRef>
          </c:cat>
          <c:val>
            <c:numRef>
              <c:f>Pacific!$L$2:$L$7</c:f>
              <c:numCache>
                <c:formatCode>General</c:formatCode>
                <c:ptCount val="6"/>
                <c:pt idx="0">
                  <c:v>863</c:v>
                </c:pt>
                <c:pt idx="1">
                  <c:v>93756</c:v>
                </c:pt>
                <c:pt idx="2">
                  <c:v>2052</c:v>
                </c:pt>
                <c:pt idx="3">
                  <c:v>60</c:v>
                </c:pt>
                <c:pt idx="4">
                  <c:v>114</c:v>
                </c:pt>
                <c:pt idx="5">
                  <c:v>2852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70-47D6-81ED-03883847A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2466944"/>
        <c:axId val="1332464864"/>
      </c:barChart>
      <c:catAx>
        <c:axId val="133246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64864"/>
        <c:crosses val="autoZero"/>
        <c:auto val="1"/>
        <c:lblAlgn val="ctr"/>
        <c:lblOffset val="100"/>
        <c:noMultiLvlLbl val="0"/>
      </c:catAx>
      <c:valAx>
        <c:axId val="13324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D5012-09E0-4D5D-BC4D-12CED9A7F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87C4-43F3-4C92-99F9-34A6FCF2CE9F}">
  <dimension ref="A1:N15"/>
  <sheetViews>
    <sheetView tabSelected="1" workbookViewId="0">
      <selection activeCell="O8" sqref="O8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J1" s="1" t="s">
        <v>1</v>
      </c>
      <c r="K1" s="1" t="s">
        <v>2</v>
      </c>
      <c r="L1" s="1" t="s">
        <v>3</v>
      </c>
    </row>
    <row r="2" spans="1:14" x14ac:dyDescent="0.3">
      <c r="A2" s="1" t="s">
        <v>4</v>
      </c>
      <c r="B2">
        <v>4248</v>
      </c>
      <c r="C2">
        <f>(B2/$B$8)*100</f>
        <v>3.5000123588007019</v>
      </c>
      <c r="D2">
        <v>1723</v>
      </c>
      <c r="E2">
        <f>(D2/$D$8)*100</f>
        <v>3.6502690563959153</v>
      </c>
      <c r="F2">
        <v>863</v>
      </c>
      <c r="G2">
        <f xml:space="preserve"> (F2/$F$8)*100</f>
        <v>0.86562283719670596</v>
      </c>
      <c r="I2" s="1" t="s">
        <v>4</v>
      </c>
      <c r="J2">
        <v>4248</v>
      </c>
      <c r="K2">
        <v>1723</v>
      </c>
      <c r="L2">
        <v>863</v>
      </c>
      <c r="M2">
        <f>SUM(J2:L2)</f>
        <v>6834</v>
      </c>
      <c r="N2">
        <f>(M2/$M$8)*100</f>
        <v>2.5474335557460766</v>
      </c>
    </row>
    <row r="3" spans="1:14" x14ac:dyDescent="0.3">
      <c r="A3" s="1" t="s">
        <v>5</v>
      </c>
      <c r="B3">
        <v>107942</v>
      </c>
      <c r="C3">
        <f t="shared" ref="C3:C8" si="0">(B3/$B$8)*100</f>
        <v>88.935577691540814</v>
      </c>
      <c r="D3">
        <v>42749</v>
      </c>
      <c r="E3">
        <f t="shared" ref="E3:E8" si="1">(D3/$D$8)*100</f>
        <v>90.566077708571669</v>
      </c>
      <c r="F3">
        <v>93756</v>
      </c>
      <c r="G3">
        <f t="shared" ref="G3:G8" si="2" xml:space="preserve"> (F3/$F$8)*100</f>
        <v>94.040944060503335</v>
      </c>
      <c r="I3" s="1" t="s">
        <v>5</v>
      </c>
      <c r="J3">
        <v>107942</v>
      </c>
      <c r="K3">
        <v>42749</v>
      </c>
      <c r="L3">
        <v>93756</v>
      </c>
      <c r="M3">
        <f t="shared" ref="M3:M8" si="3">SUM(J3:L3)</f>
        <v>244447</v>
      </c>
      <c r="N3">
        <f t="shared" ref="N3:N8" si="4">(M3/$M$8)*100</f>
        <v>91.119767398516416</v>
      </c>
    </row>
    <row r="4" spans="1:14" x14ac:dyDescent="0.3">
      <c r="A4" s="1" t="s">
        <v>6</v>
      </c>
      <c r="B4">
        <v>3349</v>
      </c>
      <c r="C4">
        <f t="shared" si="0"/>
        <v>2.7593082367287076</v>
      </c>
      <c r="D4">
        <v>1813</v>
      </c>
      <c r="E4">
        <f t="shared" si="1"/>
        <v>3.8409389432651162</v>
      </c>
      <c r="F4">
        <v>2052</v>
      </c>
      <c r="G4">
        <f t="shared" si="2"/>
        <v>2.0582364564630828</v>
      </c>
      <c r="I4" s="1" t="s">
        <v>6</v>
      </c>
      <c r="J4">
        <v>3349</v>
      </c>
      <c r="K4">
        <v>1813</v>
      </c>
      <c r="L4">
        <v>2052</v>
      </c>
      <c r="M4">
        <f t="shared" si="3"/>
        <v>7214</v>
      </c>
      <c r="N4">
        <f t="shared" si="4"/>
        <v>2.6890818951056774</v>
      </c>
    </row>
    <row r="5" spans="1:14" x14ac:dyDescent="0.3">
      <c r="A5" s="1" t="s">
        <v>7</v>
      </c>
      <c r="B5">
        <v>446</v>
      </c>
      <c r="C5">
        <f t="shared" si="0"/>
        <v>0.36746834087220176</v>
      </c>
      <c r="D5">
        <v>4</v>
      </c>
      <c r="E5">
        <f t="shared" si="1"/>
        <v>8.4742171941866867E-3</v>
      </c>
      <c r="F5">
        <v>60</v>
      </c>
      <c r="G5">
        <f t="shared" si="2"/>
        <v>6.0182352528160329E-2</v>
      </c>
      <c r="I5" s="1" t="s">
        <v>7</v>
      </c>
      <c r="J5">
        <v>446</v>
      </c>
      <c r="K5">
        <v>4</v>
      </c>
      <c r="L5">
        <v>60</v>
      </c>
      <c r="M5">
        <f t="shared" si="3"/>
        <v>510</v>
      </c>
      <c r="N5">
        <f t="shared" si="4"/>
        <v>0.19010698177209528</v>
      </c>
    </row>
    <row r="6" spans="1:14" x14ac:dyDescent="0.3">
      <c r="A6" s="1" t="s">
        <v>8</v>
      </c>
      <c r="B6">
        <v>84</v>
      </c>
      <c r="C6">
        <f t="shared" si="0"/>
        <v>6.9209283931087329E-2</v>
      </c>
      <c r="D6">
        <v>65</v>
      </c>
      <c r="E6">
        <f t="shared" si="1"/>
        <v>0.13770602940553364</v>
      </c>
      <c r="F6">
        <v>114</v>
      </c>
      <c r="G6">
        <f t="shared" si="2"/>
        <v>0.11434646980350463</v>
      </c>
      <c r="I6" s="1" t="s">
        <v>8</v>
      </c>
      <c r="J6">
        <v>84</v>
      </c>
      <c r="K6">
        <v>65</v>
      </c>
      <c r="L6">
        <v>114</v>
      </c>
      <c r="M6">
        <f t="shared" si="3"/>
        <v>263</v>
      </c>
      <c r="N6">
        <f t="shared" si="4"/>
        <v>9.8035561188355019E-2</v>
      </c>
    </row>
    <row r="7" spans="1:14" x14ac:dyDescent="0.3">
      <c r="A7" s="1" t="s">
        <v>3</v>
      </c>
      <c r="B7">
        <v>5302</v>
      </c>
      <c r="C7">
        <f t="shared" si="0"/>
        <v>4.3684240881264884</v>
      </c>
      <c r="D7">
        <v>848</v>
      </c>
      <c r="E7">
        <f t="shared" si="1"/>
        <v>1.7965340451675775</v>
      </c>
      <c r="F7">
        <v>2852</v>
      </c>
      <c r="G7">
        <f t="shared" si="2"/>
        <v>2.8606678235052208</v>
      </c>
      <c r="I7" s="1" t="s">
        <v>3</v>
      </c>
      <c r="J7">
        <v>5302</v>
      </c>
      <c r="K7">
        <v>848</v>
      </c>
      <c r="L7">
        <v>2852</v>
      </c>
      <c r="M7">
        <f t="shared" si="3"/>
        <v>9002</v>
      </c>
      <c r="N7">
        <f t="shared" si="4"/>
        <v>3.3555746076713757</v>
      </c>
    </row>
    <row r="8" spans="1:14" x14ac:dyDescent="0.3">
      <c r="A8" s="2" t="s">
        <v>29</v>
      </c>
      <c r="B8">
        <f>SUM(B2:B7)</f>
        <v>121371</v>
      </c>
      <c r="C8">
        <f t="shared" si="0"/>
        <v>100</v>
      </c>
      <c r="D8">
        <f t="shared" ref="D8:F8" si="5">SUM(D2:D7)</f>
        <v>47202</v>
      </c>
      <c r="E8">
        <f t="shared" si="1"/>
        <v>100</v>
      </c>
      <c r="F8">
        <f t="shared" si="5"/>
        <v>99697</v>
      </c>
      <c r="G8">
        <f t="shared" si="2"/>
        <v>100</v>
      </c>
      <c r="I8" s="2" t="s">
        <v>29</v>
      </c>
      <c r="J8">
        <f>SUM(J2:J7)</f>
        <v>121371</v>
      </c>
      <c r="K8">
        <f t="shared" ref="K8" si="6">SUM(K2:K7)</f>
        <v>47202</v>
      </c>
      <c r="L8">
        <f t="shared" ref="L8" si="7">SUM(L2:L7)</f>
        <v>99697</v>
      </c>
      <c r="M8">
        <f t="shared" si="3"/>
        <v>268270</v>
      </c>
      <c r="N8">
        <f t="shared" si="4"/>
        <v>100</v>
      </c>
    </row>
    <row r="9" spans="1:14" x14ac:dyDescent="0.3">
      <c r="J9">
        <f>(J8/$M$8)*100</f>
        <v>45.242106832668583</v>
      </c>
      <c r="K9">
        <f t="shared" ref="K9:N9" si="8">(K8/$M$8)*100</f>
        <v>17.594960301189101</v>
      </c>
      <c r="L9">
        <f t="shared" si="8"/>
        <v>37.16293286614232</v>
      </c>
      <c r="M9">
        <f t="shared" si="8"/>
        <v>100</v>
      </c>
      <c r="N9">
        <f t="shared" si="8"/>
        <v>3.7275878778842211E-2</v>
      </c>
    </row>
    <row r="11" spans="1:14" x14ac:dyDescent="0.3">
      <c r="K11" s="1" t="s">
        <v>5</v>
      </c>
      <c r="L11" t="s">
        <v>31</v>
      </c>
    </row>
    <row r="12" spans="1:14" x14ac:dyDescent="0.3">
      <c r="J12" t="s">
        <v>30</v>
      </c>
      <c r="K12">
        <v>244447</v>
      </c>
      <c r="L12">
        <v>268270</v>
      </c>
      <c r="M12">
        <f>(K12/L12)*100</f>
        <v>91.119767398516416</v>
      </c>
    </row>
    <row r="13" spans="1:14" x14ac:dyDescent="0.3">
      <c r="J13" t="s">
        <v>32</v>
      </c>
      <c r="K13">
        <v>9071</v>
      </c>
      <c r="L13">
        <v>11624</v>
      </c>
      <c r="M13">
        <f t="shared" ref="M13:M15" si="9">(K13/L13)*100</f>
        <v>78.036820371644879</v>
      </c>
    </row>
    <row r="14" spans="1:14" x14ac:dyDescent="0.3">
      <c r="J14" t="s">
        <v>33</v>
      </c>
      <c r="K14">
        <v>43503</v>
      </c>
      <c r="L14">
        <v>799731</v>
      </c>
      <c r="M14">
        <f t="shared" si="9"/>
        <v>5.4397041005037945</v>
      </c>
    </row>
    <row r="15" spans="1:14" x14ac:dyDescent="0.3">
      <c r="K15">
        <f>SUM(K12:K14)</f>
        <v>297021</v>
      </c>
      <c r="L15">
        <f>SUM(L12:L14)</f>
        <v>1079625</v>
      </c>
      <c r="M15">
        <f t="shared" si="9"/>
        <v>27.511497047585969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E63D-DBA2-4934-AA41-1B2AE407B2BC}">
  <dimension ref="A1:G9"/>
  <sheetViews>
    <sheetView workbookViewId="0">
      <selection activeCell="F3" sqref="F3"/>
    </sheetView>
  </sheetViews>
  <sheetFormatPr defaultRowHeight="14.4" x14ac:dyDescent="0.3"/>
  <sheetData>
    <row r="1" spans="1:7" x14ac:dyDescent="0.3">
      <c r="A1" s="1" t="s">
        <v>0</v>
      </c>
      <c r="B1" s="1" t="s">
        <v>9</v>
      </c>
      <c r="C1" s="1" t="s">
        <v>10</v>
      </c>
      <c r="D1" s="1" t="s">
        <v>11</v>
      </c>
      <c r="E1" s="1" t="s">
        <v>3</v>
      </c>
    </row>
    <row r="2" spans="1:7" x14ac:dyDescent="0.3">
      <c r="A2" s="1" t="s">
        <v>4</v>
      </c>
      <c r="B2">
        <v>516</v>
      </c>
      <c r="E2">
        <v>2</v>
      </c>
      <c r="F2">
        <f>SUM(B2:E2)</f>
        <v>518</v>
      </c>
      <c r="G2">
        <f>(F2/$F$9)*100</f>
        <v>4.4562973158981416</v>
      </c>
    </row>
    <row r="3" spans="1:7" x14ac:dyDescent="0.3">
      <c r="A3" s="1" t="s">
        <v>5</v>
      </c>
      <c r="B3">
        <v>5891</v>
      </c>
      <c r="C3">
        <v>372</v>
      </c>
      <c r="D3">
        <v>2779</v>
      </c>
      <c r="E3">
        <v>29</v>
      </c>
      <c r="F3">
        <f t="shared" ref="F3:F8" si="0">SUM(B3:E3)</f>
        <v>9071</v>
      </c>
      <c r="G3">
        <f t="shared" ref="G3:G9" si="1">(F3/$F$9)*100</f>
        <v>78.036820371644879</v>
      </c>
    </row>
    <row r="4" spans="1:7" x14ac:dyDescent="0.3">
      <c r="A4" s="1" t="s">
        <v>6</v>
      </c>
      <c r="B4">
        <v>960</v>
      </c>
      <c r="C4">
        <v>65</v>
      </c>
      <c r="D4">
        <v>461</v>
      </c>
      <c r="E4">
        <v>8</v>
      </c>
      <c r="F4">
        <f t="shared" si="0"/>
        <v>1494</v>
      </c>
      <c r="G4">
        <f t="shared" si="1"/>
        <v>12.852718513420507</v>
      </c>
    </row>
    <row r="5" spans="1:7" x14ac:dyDescent="0.3">
      <c r="A5" s="1" t="s">
        <v>12</v>
      </c>
      <c r="B5">
        <v>2</v>
      </c>
      <c r="F5">
        <f t="shared" si="0"/>
        <v>2</v>
      </c>
      <c r="G5">
        <f t="shared" si="1"/>
        <v>1.7205781142463867E-2</v>
      </c>
    </row>
    <row r="6" spans="1:7" x14ac:dyDescent="0.3">
      <c r="A6" s="1" t="s">
        <v>13</v>
      </c>
      <c r="B6">
        <v>248</v>
      </c>
      <c r="D6">
        <v>2</v>
      </c>
      <c r="E6">
        <v>161</v>
      </c>
      <c r="F6">
        <f t="shared" si="0"/>
        <v>411</v>
      </c>
      <c r="G6">
        <f t="shared" si="1"/>
        <v>3.5357880247763247</v>
      </c>
    </row>
    <row r="7" spans="1:7" x14ac:dyDescent="0.3">
      <c r="A7" s="1" t="s">
        <v>14</v>
      </c>
      <c r="B7">
        <v>99</v>
      </c>
      <c r="D7">
        <v>1</v>
      </c>
      <c r="E7">
        <v>22</v>
      </c>
      <c r="F7">
        <f t="shared" si="0"/>
        <v>122</v>
      </c>
      <c r="G7">
        <f t="shared" si="1"/>
        <v>1.049552649690296</v>
      </c>
    </row>
    <row r="8" spans="1:7" x14ac:dyDescent="0.3">
      <c r="A8" s="1" t="s">
        <v>8</v>
      </c>
      <c r="B8">
        <v>5</v>
      </c>
      <c r="C8">
        <v>1</v>
      </c>
      <c r="F8">
        <f t="shared" si="0"/>
        <v>6</v>
      </c>
      <c r="G8">
        <f t="shared" si="1"/>
        <v>5.1617343427391604E-2</v>
      </c>
    </row>
    <row r="9" spans="1:7" x14ac:dyDescent="0.3">
      <c r="B9">
        <f>SUM(B2:B8)</f>
        <v>7721</v>
      </c>
      <c r="C9">
        <f t="shared" ref="C9:F9" si="2">SUM(C2:C8)</f>
        <v>438</v>
      </c>
      <c r="D9">
        <f t="shared" si="2"/>
        <v>3243</v>
      </c>
      <c r="E9">
        <f t="shared" si="2"/>
        <v>222</v>
      </c>
      <c r="F9">
        <f t="shared" si="2"/>
        <v>11624</v>
      </c>
      <c r="G9">
        <f t="shared" si="1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64A51-99E6-434B-8F5E-171A79078427}">
  <dimension ref="A1:H17"/>
  <sheetViews>
    <sheetView topLeftCell="A10" workbookViewId="0">
      <selection activeCell="A11" sqref="A11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15</v>
      </c>
      <c r="F1" s="1" t="s">
        <v>11</v>
      </c>
    </row>
    <row r="2" spans="1:8" x14ac:dyDescent="0.3">
      <c r="A2" s="1" t="s">
        <v>4</v>
      </c>
      <c r="B2">
        <v>68</v>
      </c>
      <c r="C2">
        <v>93</v>
      </c>
      <c r="D2">
        <v>1</v>
      </c>
      <c r="E2">
        <v>13</v>
      </c>
      <c r="F2">
        <v>5</v>
      </c>
      <c r="G2">
        <f>SUM(B2:F2)</f>
        <v>180</v>
      </c>
      <c r="H2">
        <f>(G2/$G$17)*100</f>
        <v>2.2507568169797095E-2</v>
      </c>
    </row>
    <row r="3" spans="1:8" x14ac:dyDescent="0.3">
      <c r="A3" s="1" t="s">
        <v>5</v>
      </c>
      <c r="B3">
        <v>9144</v>
      </c>
      <c r="C3">
        <v>6010</v>
      </c>
      <c r="D3">
        <v>44</v>
      </c>
      <c r="E3">
        <v>2286</v>
      </c>
      <c r="F3">
        <v>26019</v>
      </c>
      <c r="G3">
        <f t="shared" ref="G3:G17" si="0">SUM(B3:F3)</f>
        <v>43503</v>
      </c>
      <c r="H3">
        <f t="shared" ref="H3:H17" si="1">(G3/$G$17)*100</f>
        <v>5.4397041005037945</v>
      </c>
    </row>
    <row r="4" spans="1:8" x14ac:dyDescent="0.3">
      <c r="A4" s="1" t="s">
        <v>16</v>
      </c>
      <c r="D4">
        <v>2</v>
      </c>
      <c r="G4">
        <f t="shared" si="0"/>
        <v>2</v>
      </c>
      <c r="H4">
        <f t="shared" si="1"/>
        <v>2.500840907755233E-4</v>
      </c>
    </row>
    <row r="5" spans="1:8" x14ac:dyDescent="0.3">
      <c r="A5" s="1" t="s">
        <v>17</v>
      </c>
      <c r="D5">
        <v>780</v>
      </c>
      <c r="G5">
        <f t="shared" si="0"/>
        <v>780</v>
      </c>
      <c r="H5">
        <f t="shared" si="1"/>
        <v>9.7532795402454076E-2</v>
      </c>
    </row>
    <row r="6" spans="1:8" x14ac:dyDescent="0.3">
      <c r="A6" s="1" t="s">
        <v>18</v>
      </c>
      <c r="D6">
        <v>77</v>
      </c>
      <c r="E6">
        <v>2</v>
      </c>
      <c r="G6">
        <f t="shared" si="0"/>
        <v>79</v>
      </c>
      <c r="H6">
        <f t="shared" si="1"/>
        <v>9.8783215856331694E-3</v>
      </c>
    </row>
    <row r="7" spans="1:8" x14ac:dyDescent="0.3">
      <c r="A7" s="1" t="s">
        <v>6</v>
      </c>
      <c r="B7">
        <v>39</v>
      </c>
      <c r="C7">
        <v>79</v>
      </c>
      <c r="D7">
        <v>75</v>
      </c>
      <c r="E7">
        <v>1558</v>
      </c>
      <c r="F7">
        <v>33</v>
      </c>
      <c r="G7">
        <f t="shared" si="0"/>
        <v>1784</v>
      </c>
      <c r="H7">
        <f t="shared" si="1"/>
        <v>0.22307500897176674</v>
      </c>
    </row>
    <row r="8" spans="1:8" x14ac:dyDescent="0.3">
      <c r="A8" s="1" t="s">
        <v>19</v>
      </c>
      <c r="E8">
        <v>1</v>
      </c>
      <c r="G8">
        <f t="shared" si="0"/>
        <v>1</v>
      </c>
      <c r="H8">
        <f t="shared" si="1"/>
        <v>1.2504204538776165E-4</v>
      </c>
    </row>
    <row r="9" spans="1:8" x14ac:dyDescent="0.3">
      <c r="A9" s="1" t="s">
        <v>13</v>
      </c>
      <c r="B9">
        <v>10</v>
      </c>
      <c r="C9">
        <v>1</v>
      </c>
      <c r="G9">
        <f t="shared" si="0"/>
        <v>11</v>
      </c>
      <c r="H9">
        <f t="shared" si="1"/>
        <v>1.375462499265378E-3</v>
      </c>
    </row>
    <row r="10" spans="1:8" x14ac:dyDescent="0.3">
      <c r="A10" s="1" t="s">
        <v>20</v>
      </c>
      <c r="D10">
        <v>22</v>
      </c>
      <c r="E10">
        <v>407</v>
      </c>
      <c r="G10">
        <f t="shared" si="0"/>
        <v>429</v>
      </c>
      <c r="H10">
        <f t="shared" si="1"/>
        <v>5.3643037471349742E-2</v>
      </c>
    </row>
    <row r="11" spans="1:8" x14ac:dyDescent="0.3">
      <c r="A11" s="1" t="s">
        <v>21</v>
      </c>
      <c r="D11">
        <v>602631</v>
      </c>
      <c r="E11">
        <v>116739</v>
      </c>
      <c r="G11">
        <f t="shared" si="0"/>
        <v>719370</v>
      </c>
      <c r="H11">
        <f t="shared" si="1"/>
        <v>89.951496190594085</v>
      </c>
    </row>
    <row r="12" spans="1:8" x14ac:dyDescent="0.3">
      <c r="A12" s="1" t="s">
        <v>8</v>
      </c>
      <c r="B12">
        <v>139</v>
      </c>
      <c r="C12">
        <v>984</v>
      </c>
      <c r="E12">
        <v>28</v>
      </c>
      <c r="F12">
        <v>399</v>
      </c>
      <c r="G12">
        <f t="shared" si="0"/>
        <v>1550</v>
      </c>
      <c r="H12">
        <f t="shared" si="1"/>
        <v>0.19381517035103052</v>
      </c>
    </row>
    <row r="13" spans="1:8" x14ac:dyDescent="0.3">
      <c r="A13" s="1" t="s">
        <v>22</v>
      </c>
      <c r="D13">
        <v>3458</v>
      </c>
      <c r="E13">
        <v>5564</v>
      </c>
      <c r="G13">
        <f t="shared" si="0"/>
        <v>9022</v>
      </c>
      <c r="H13">
        <f t="shared" si="1"/>
        <v>1.1281293334883855</v>
      </c>
    </row>
    <row r="14" spans="1:8" x14ac:dyDescent="0.3">
      <c r="A14" s="1" t="s">
        <v>23</v>
      </c>
      <c r="D14">
        <v>2</v>
      </c>
      <c r="E14">
        <v>66</v>
      </c>
      <c r="G14">
        <f t="shared" si="0"/>
        <v>68</v>
      </c>
      <c r="H14">
        <f t="shared" si="1"/>
        <v>8.5028590863677912E-3</v>
      </c>
    </row>
    <row r="15" spans="1:8" x14ac:dyDescent="0.3">
      <c r="A15" s="1" t="s">
        <v>24</v>
      </c>
      <c r="D15">
        <v>14742</v>
      </c>
      <c r="E15">
        <v>6827</v>
      </c>
      <c r="G15">
        <f t="shared" si="0"/>
        <v>21569</v>
      </c>
      <c r="H15">
        <f t="shared" si="1"/>
        <v>2.697031876968631</v>
      </c>
    </row>
    <row r="16" spans="1:8" x14ac:dyDescent="0.3">
      <c r="A16" s="1" t="s">
        <v>3</v>
      </c>
      <c r="D16">
        <v>737</v>
      </c>
      <c r="E16">
        <v>646</v>
      </c>
      <c r="G16">
        <f t="shared" si="0"/>
        <v>1383</v>
      </c>
      <c r="H16">
        <f t="shared" si="1"/>
        <v>0.17293314877127433</v>
      </c>
    </row>
    <row r="17" spans="2:8" x14ac:dyDescent="0.3">
      <c r="B17">
        <f>SUM(B2:B16)</f>
        <v>9400</v>
      </c>
      <c r="C17">
        <f t="shared" ref="C17:G17" si="2">SUM(C2:C16)</f>
        <v>7167</v>
      </c>
      <c r="D17">
        <f t="shared" si="2"/>
        <v>622571</v>
      </c>
      <c r="E17">
        <f t="shared" si="2"/>
        <v>134137</v>
      </c>
      <c r="F17">
        <f t="shared" si="2"/>
        <v>26456</v>
      </c>
      <c r="G17">
        <f t="shared" si="0"/>
        <v>799731</v>
      </c>
      <c r="H17">
        <f t="shared" si="1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8338-F36D-418C-A821-315286F872AC}">
  <dimension ref="A1:C13"/>
  <sheetViews>
    <sheetView workbookViewId="0">
      <selection sqref="A1:C13"/>
    </sheetView>
  </sheetViews>
  <sheetFormatPr defaultRowHeight="14.4" x14ac:dyDescent="0.3"/>
  <sheetData>
    <row r="1" spans="1:3" x14ac:dyDescent="0.3">
      <c r="A1" s="1" t="s">
        <v>0</v>
      </c>
      <c r="B1" s="1" t="s">
        <v>9</v>
      </c>
      <c r="C1" s="1" t="s">
        <v>15</v>
      </c>
    </row>
    <row r="2" spans="1:3" x14ac:dyDescent="0.3">
      <c r="A2" s="1" t="s">
        <v>25</v>
      </c>
      <c r="B2">
        <v>194</v>
      </c>
    </row>
    <row r="3" spans="1:3" x14ac:dyDescent="0.3">
      <c r="A3" s="1" t="s">
        <v>26</v>
      </c>
      <c r="B3">
        <v>339</v>
      </c>
    </row>
    <row r="4" spans="1:3" x14ac:dyDescent="0.3">
      <c r="A4" s="1" t="s">
        <v>27</v>
      </c>
      <c r="B4">
        <v>48</v>
      </c>
    </row>
    <row r="5" spans="1:3" x14ac:dyDescent="0.3">
      <c r="A5" s="1" t="s">
        <v>17</v>
      </c>
      <c r="B5">
        <v>4606</v>
      </c>
    </row>
    <row r="6" spans="1:3" x14ac:dyDescent="0.3">
      <c r="A6" s="1" t="s">
        <v>18</v>
      </c>
      <c r="B6">
        <v>41</v>
      </c>
    </row>
    <row r="7" spans="1:3" x14ac:dyDescent="0.3">
      <c r="A7" s="1" t="s">
        <v>19</v>
      </c>
      <c r="B7">
        <v>33</v>
      </c>
    </row>
    <row r="8" spans="1:3" x14ac:dyDescent="0.3">
      <c r="A8" s="1" t="s">
        <v>20</v>
      </c>
      <c r="B8">
        <v>7821</v>
      </c>
    </row>
    <row r="9" spans="1:3" x14ac:dyDescent="0.3">
      <c r="A9" s="1" t="s">
        <v>21</v>
      </c>
      <c r="B9">
        <v>31438</v>
      </c>
    </row>
    <row r="10" spans="1:3" x14ac:dyDescent="0.3">
      <c r="A10" s="1" t="s">
        <v>22</v>
      </c>
      <c r="B10">
        <v>71</v>
      </c>
      <c r="C10">
        <v>0</v>
      </c>
    </row>
    <row r="11" spans="1:3" x14ac:dyDescent="0.3">
      <c r="A11" s="1" t="s">
        <v>28</v>
      </c>
      <c r="B11">
        <v>4</v>
      </c>
    </row>
    <row r="12" spans="1:3" x14ac:dyDescent="0.3">
      <c r="A12" s="1" t="s">
        <v>23</v>
      </c>
      <c r="B12">
        <v>336</v>
      </c>
    </row>
    <row r="13" spans="1:3" x14ac:dyDescent="0.3">
      <c r="A13" s="1" t="s">
        <v>24</v>
      </c>
      <c r="C1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Pacific</vt:lpstr>
      <vt:lpstr>Indian</vt:lpstr>
      <vt:lpstr>Atlantic</vt:lpstr>
      <vt:lpstr>Unknown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Gloria D'Costa</dc:creator>
  <cp:lastModifiedBy>Nidhi Gloria D'Costa</cp:lastModifiedBy>
  <dcterms:created xsi:type="dcterms:W3CDTF">2022-02-20T16:42:39Z</dcterms:created>
  <dcterms:modified xsi:type="dcterms:W3CDTF">2022-02-20T23:57:55Z</dcterms:modified>
</cp:coreProperties>
</file>