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Laptop\ISBA\Term1\IT project Management\My Project Management Work\"/>
    </mc:Choice>
  </mc:AlternateContent>
  <xr:revisionPtr revIDLastSave="0" documentId="13_ncr:1_{64907AE5-31EB-4A9E-83F0-436D9A6E6F08}" xr6:coauthVersionLast="36" xr6:coauthVersionMax="47" xr10:uidLastSave="{00000000-0000-0000-0000-000000000000}"/>
  <bookViews>
    <workbookView xWindow="-120" yWindow="-120" windowWidth="20730" windowHeight="11040" xr2:uid="{7AE0E188-3AF1-4A9C-8EAF-E4466DF7E971}"/>
  </bookViews>
  <sheets>
    <sheet name="Title" sheetId="6" r:id="rId1"/>
    <sheet name="Summary" sheetId="7" r:id="rId2"/>
    <sheet name="Opportunity X" sheetId="1" r:id="rId3"/>
    <sheet name="Opportunity Y" sheetId="3" r:id="rId4"/>
    <sheet name="Opportunity Z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 s="1"/>
  <c r="G9" i="3" s="1"/>
  <c r="G10" i="3" s="1"/>
  <c r="G6" i="3"/>
  <c r="G7" i="1"/>
  <c r="C13" i="4"/>
  <c r="C13" i="3"/>
  <c r="C14" i="1"/>
  <c r="G6" i="4"/>
  <c r="G7" i="4" s="1"/>
  <c r="G6" i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5" i="3"/>
  <c r="D5" i="3" s="1"/>
  <c r="C6" i="3"/>
  <c r="D6" i="3" s="1"/>
  <c r="C7" i="3"/>
  <c r="D7" i="3" s="1"/>
  <c r="C8" i="3"/>
  <c r="D8" i="3" s="1"/>
  <c r="C10" i="3"/>
  <c r="D10" i="3" s="1"/>
  <c r="C9" i="3"/>
  <c r="D9" i="3" s="1"/>
  <c r="C6" i="1"/>
  <c r="D6" i="1" s="1"/>
  <c r="C7" i="1"/>
  <c r="D7" i="1" s="1"/>
  <c r="C8" i="1"/>
  <c r="D8" i="1" s="1"/>
  <c r="C9" i="1"/>
  <c r="D9" i="1" s="1"/>
  <c r="C10" i="1"/>
  <c r="D10" i="1" s="1"/>
  <c r="C5" i="1"/>
  <c r="D5" i="1" s="1"/>
  <c r="F6" i="1" s="1"/>
  <c r="F7" i="1" s="1"/>
  <c r="F8" i="1" s="1"/>
  <c r="F9" i="1" s="1"/>
  <c r="F10" i="1" s="1"/>
  <c r="G8" i="1" l="1"/>
  <c r="G9" i="1" s="1"/>
  <c r="G10" i="1" s="1"/>
  <c r="G8" i="4"/>
  <c r="G9" i="4" s="1"/>
  <c r="G10" i="4" s="1"/>
  <c r="F6" i="4"/>
  <c r="F7" i="4" s="1"/>
  <c r="F8" i="4" s="1"/>
  <c r="F9" i="4" s="1"/>
  <c r="F10" i="4" s="1"/>
  <c r="F6" i="3"/>
  <c r="F7" i="3" s="1"/>
  <c r="F8" i="3" s="1"/>
  <c r="F9" i="3" s="1"/>
  <c r="F10" i="3" s="1"/>
  <c r="E5" i="1"/>
  <c r="C17" i="1" s="1"/>
  <c r="D17" i="1" s="1"/>
  <c r="E5" i="4"/>
  <c r="E5" i="3"/>
</calcChain>
</file>

<file path=xl/sharedStrings.xml><?xml version="1.0" encoding="utf-8"?>
<sst xmlns="http://schemas.openxmlformats.org/spreadsheetml/2006/main" count="87" uniqueCount="39">
  <si>
    <t>Year</t>
  </si>
  <si>
    <t>Discount Muliplier</t>
  </si>
  <si>
    <t>Discounted Cash Flow (Present Value)</t>
  </si>
  <si>
    <t>Net Present Value</t>
  </si>
  <si>
    <t xml:space="preserve">Net Cash Flow (Future Value) </t>
  </si>
  <si>
    <t>Opportunity Z</t>
  </si>
  <si>
    <t>Cumulative Cash Flow</t>
  </si>
  <si>
    <t>Cumulative cash flow(Non Discounted)</t>
  </si>
  <si>
    <t>IRR</t>
  </si>
  <si>
    <t xml:space="preserve">Net Cash Flow     (Future Value) </t>
  </si>
  <si>
    <t>Cumulative cash flow                           (Non Discounted)</t>
  </si>
  <si>
    <t>Interest Rate</t>
  </si>
  <si>
    <t>OPPORTUNITY Y</t>
  </si>
  <si>
    <t>OPPORTUNITY X</t>
  </si>
  <si>
    <t>Title of the assignment</t>
  </si>
  <si>
    <t>Full Name</t>
  </si>
  <si>
    <t>E mail</t>
  </si>
  <si>
    <t>Date</t>
  </si>
  <si>
    <t xml:space="preserve">Project Evaluation and Selection based  on Project financials Analysis </t>
  </si>
  <si>
    <t>Nidhi Gupta</t>
  </si>
  <si>
    <t>nidhi.gupta@georgebrown.ca</t>
  </si>
  <si>
    <t>Opportunity X</t>
  </si>
  <si>
    <t>NPV</t>
  </si>
  <si>
    <t>b</t>
  </si>
  <si>
    <t>a</t>
  </si>
  <si>
    <t>NDPP</t>
  </si>
  <si>
    <t>Year 4</t>
  </si>
  <si>
    <t>c</t>
  </si>
  <si>
    <t>DPP</t>
  </si>
  <si>
    <t>d</t>
  </si>
  <si>
    <t>Opportunity Y</t>
  </si>
  <si>
    <t>Greater than 5</t>
  </si>
  <si>
    <t>Year 5</t>
  </si>
  <si>
    <t>Project Selection</t>
  </si>
  <si>
    <t>Feb 3rd 2024</t>
  </si>
  <si>
    <t>Non Discounted Payback Period</t>
  </si>
  <si>
    <t>Discounted Payback Period</t>
  </si>
  <si>
    <t>Internal Rate of Return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</si>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</sst>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3" fontId="2" fillId="0" borderId="0" xfId="0" applyNumberFormat="1" applyFont="1"/>
    <xf numFmtId="0" fontId="2" fillId="0" borderId="1" xfId="0" applyFont="1" applyBorder="1" applyAlignment="1">
      <alignment vertical="top" wrapText="1"/>
    </xf>
    <xf numFmtId="0" fontId="2" fillId="0" borderId="1" xfId="0" applyFont="1" applyBorder="1"/>
    <xf numFmtId="0" fontId="2" fillId="0" borderId="2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9" fontId="2" fillId="0" borderId="0" xfId="0" applyNumberFormat="1" applyFont="1"/>
    <xf numFmtId="3" fontId="2" fillId="0" borderId="1" xfId="0" applyNumberFormat="1" applyFont="1" applyBorder="1" applyAlignment="1">
      <alignment vertical="top" wrapText="1"/>
    </xf>
    <xf numFmtId="0" fontId="2" fillId="0" borderId="2" xfId="0" applyFont="1" applyBorder="1" applyAlignment="1">
      <alignment vertical="top"/>
    </xf>
    <xf numFmtId="3" fontId="2" fillId="0" borderId="1" xfId="0" applyNumberFormat="1" applyFont="1" applyBorder="1"/>
    <xf numFmtId="0" fontId="2" fillId="0" borderId="2" xfId="0" applyFont="1" applyBorder="1"/>
    <xf numFmtId="3" fontId="2" fillId="0" borderId="5" xfId="0" applyNumberFormat="1" applyFont="1" applyBorder="1"/>
    <xf numFmtId="0" fontId="2" fillId="0" borderId="4" xfId="0" applyFont="1" applyBorder="1"/>
    <xf numFmtId="0" fontId="2" fillId="0" borderId="5" xfId="0" applyFont="1" applyBorder="1" applyAlignment="1">
      <alignment vertical="top" wrapText="1"/>
    </xf>
    <xf numFmtId="0" fontId="0" fillId="0" borderId="1" xfId="0" applyBorder="1"/>
    <xf numFmtId="0" fontId="2" fillId="0" borderId="8" xfId="0" applyFont="1" applyBorder="1"/>
    <xf numFmtId="0" fontId="2" fillId="0" borderId="9" xfId="0" applyFont="1" applyBorder="1"/>
    <xf numFmtId="0" fontId="0" fillId="0" borderId="7" xfId="0" applyBorder="1"/>
    <xf numFmtId="0" fontId="0" fillId="0" borderId="10" xfId="0" applyBorder="1"/>
    <xf numFmtId="3" fontId="0" fillId="0" borderId="3" xfId="0" applyNumberFormat="1" applyBorder="1"/>
    <xf numFmtId="3" fontId="0" fillId="0" borderId="6" xfId="0" applyNumberFormat="1" applyBorder="1"/>
    <xf numFmtId="0" fontId="2" fillId="0" borderId="5" xfId="0" applyFont="1" applyBorder="1"/>
    <xf numFmtId="3" fontId="2" fillId="0" borderId="3" xfId="0" applyNumberFormat="1" applyFont="1" applyBorder="1"/>
    <xf numFmtId="3" fontId="2" fillId="0" borderId="6" xfId="0" applyNumberFormat="1" applyFont="1" applyBorder="1"/>
    <xf numFmtId="0" fontId="2" fillId="0" borderId="15" xfId="0" applyFont="1" applyBorder="1"/>
    <xf numFmtId="0" fontId="2" fillId="0" borderId="16" xfId="0" applyFont="1" applyBorder="1"/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9" fontId="0" fillId="0" borderId="6" xfId="0" applyNumberFormat="1" applyBorder="1" applyAlignment="1">
      <alignment horizontal="left" vertical="top"/>
    </xf>
    <xf numFmtId="0" fontId="0" fillId="0" borderId="6" xfId="0" applyBorder="1"/>
    <xf numFmtId="0" fontId="0" fillId="0" borderId="23" xfId="0" applyBorder="1" applyAlignment="1">
      <alignment horizontal="left"/>
    </xf>
    <xf numFmtId="0" fontId="4" fillId="0" borderId="3" xfId="1" applyBorder="1" applyAlignment="1">
      <alignment horizontal="left"/>
    </xf>
    <xf numFmtId="0" fontId="0" fillId="0" borderId="6" xfId="0" applyBorder="1" applyAlignment="1">
      <alignment horizontal="left"/>
    </xf>
    <xf numFmtId="8" fontId="0" fillId="0" borderId="3" xfId="0" applyNumberFormat="1" applyBorder="1" applyAlignment="1">
      <alignment horizontal="left" vertical="top"/>
    </xf>
    <xf numFmtId="0" fontId="0" fillId="0" borderId="24" xfId="0" applyBorder="1"/>
    <xf numFmtId="0" fontId="0" fillId="0" borderId="26" xfId="0" applyBorder="1"/>
    <xf numFmtId="0" fontId="0" fillId="0" borderId="25" xfId="0" applyBorder="1"/>
    <xf numFmtId="0" fontId="2" fillId="0" borderId="14" xfId="0" applyFont="1" applyBorder="1" applyAlignment="1">
      <alignment vertical="top"/>
    </xf>
    <xf numFmtId="3" fontId="2" fillId="0" borderId="15" xfId="0" applyNumberFormat="1" applyFont="1" applyBorder="1" applyAlignment="1">
      <alignment vertical="top" wrapText="1"/>
    </xf>
    <xf numFmtId="0" fontId="2" fillId="0" borderId="15" xfId="0" applyFont="1" applyBorder="1" applyAlignment="1">
      <alignment vertical="top" wrapText="1"/>
    </xf>
    <xf numFmtId="0" fontId="0" fillId="0" borderId="15" xfId="0" applyBorder="1"/>
    <xf numFmtId="3" fontId="0" fillId="0" borderId="16" xfId="0" applyNumberFormat="1" applyBorder="1"/>
    <xf numFmtId="0" fontId="3" fillId="3" borderId="17" xfId="0" applyFont="1" applyFill="1" applyBorder="1" applyAlignment="1">
      <alignment horizontal="left" vertical="top"/>
    </xf>
    <xf numFmtId="0" fontId="3" fillId="3" borderId="18" xfId="0" applyFont="1" applyFill="1" applyBorder="1" applyAlignment="1">
      <alignment horizontal="left" vertical="top" wrapText="1"/>
    </xf>
    <xf numFmtId="0" fontId="3" fillId="3" borderId="18" xfId="0" applyFont="1" applyFill="1" applyBorder="1" applyAlignment="1">
      <alignment vertical="top" wrapText="1"/>
    </xf>
    <xf numFmtId="0" fontId="3" fillId="3" borderId="19" xfId="0" applyFont="1" applyFill="1" applyBorder="1" applyAlignment="1">
      <alignment vertical="top" wrapText="1"/>
    </xf>
    <xf numFmtId="0" fontId="0" fillId="3" borderId="0" xfId="0" applyFill="1"/>
    <xf numFmtId="0" fontId="0" fillId="3" borderId="20" xfId="0" applyFill="1" applyBorder="1"/>
    <xf numFmtId="0" fontId="2" fillId="0" borderId="27" xfId="0" applyFont="1" applyBorder="1" applyAlignment="1">
      <alignment horizontal="left"/>
    </xf>
    <xf numFmtId="0" fontId="2" fillId="0" borderId="28" xfId="0" applyFont="1" applyBorder="1"/>
    <xf numFmtId="0" fontId="2" fillId="0" borderId="29" xfId="0" applyFont="1" applyBorder="1"/>
    <xf numFmtId="0" fontId="2" fillId="0" borderId="14" xfId="0" applyFont="1" applyBorder="1" applyAlignment="1">
      <alignment horizontal="right" vertical="top"/>
    </xf>
    <xf numFmtId="0" fontId="2" fillId="0" borderId="30" xfId="0" applyFont="1" applyBorder="1" applyAlignment="1">
      <alignment horizontal="left"/>
    </xf>
    <xf numFmtId="0" fontId="2" fillId="0" borderId="31" xfId="0" applyFont="1" applyBorder="1"/>
    <xf numFmtId="0" fontId="2" fillId="0" borderId="32" xfId="0" applyFont="1" applyBorder="1"/>
    <xf numFmtId="0" fontId="3" fillId="3" borderId="17" xfId="0" applyFont="1" applyFill="1" applyBorder="1" applyAlignment="1">
      <alignment horizontal="right"/>
    </xf>
    <xf numFmtId="9" fontId="3" fillId="3" borderId="19" xfId="0" applyNumberFormat="1" applyFont="1" applyFill="1" applyBorder="1"/>
    <xf numFmtId="0" fontId="2" fillId="3" borderId="20" xfId="0" applyFont="1" applyFill="1" applyBorder="1"/>
    <xf numFmtId="0" fontId="2" fillId="4" borderId="15" xfId="0" applyFont="1" applyFill="1" applyBorder="1" applyAlignment="1">
      <alignment vertical="top" wrapText="1"/>
    </xf>
    <xf numFmtId="9" fontId="2" fillId="4" borderId="0" xfId="0" applyNumberFormat="1" applyFont="1" applyFill="1"/>
    <xf numFmtId="9" fontId="0" fillId="4" borderId="0" xfId="0" applyNumberFormat="1" applyFill="1"/>
    <xf numFmtId="0" fontId="3" fillId="3" borderId="11" xfId="0" applyFont="1" applyFill="1" applyBorder="1" applyAlignment="1">
      <alignment horizontal="right"/>
    </xf>
    <xf numFmtId="9" fontId="1" fillId="3" borderId="13" xfId="0" applyNumberFormat="1" applyFont="1" applyFill="1" applyBorder="1"/>
    <xf numFmtId="9" fontId="0" fillId="5" borderId="0" xfId="0" applyNumberFormat="1" applyFill="1"/>
    <xf numFmtId="0" fontId="2" fillId="5" borderId="8" xfId="0" applyFont="1" applyFill="1" applyBorder="1" applyAlignment="1">
      <alignment vertical="top" wrapText="1"/>
    </xf>
    <xf numFmtId="0" fontId="3" fillId="3" borderId="2" xfId="0" applyFont="1" applyFill="1" applyBorder="1" applyAlignment="1">
      <alignment horizontal="left" vertical="top"/>
    </xf>
    <xf numFmtId="0" fontId="3" fillId="3" borderId="1" xfId="0" applyFont="1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top" wrapText="1"/>
    </xf>
    <xf numFmtId="0" fontId="3" fillId="3" borderId="8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vertical="top" wrapText="1"/>
    </xf>
    <xf numFmtId="0" fontId="3" fillId="3" borderId="19" xfId="0" applyFont="1" applyFill="1" applyBorder="1"/>
    <xf numFmtId="0" fontId="0" fillId="5" borderId="21" xfId="0" applyFill="1" applyBorder="1" applyAlignment="1">
      <alignment horizontal="left"/>
    </xf>
    <xf numFmtId="0" fontId="0" fillId="5" borderId="2" xfId="0" applyFill="1" applyBorder="1" applyAlignment="1">
      <alignment horizontal="left"/>
    </xf>
    <xf numFmtId="0" fontId="0" fillId="5" borderId="4" xfId="0" applyFill="1" applyBorder="1" applyAlignment="1">
      <alignment horizontal="left"/>
    </xf>
    <xf numFmtId="0" fontId="0" fillId="0" borderId="21" xfId="0" applyBorder="1"/>
    <xf numFmtId="0" fontId="0" fillId="0" borderId="23" xfId="0" applyBorder="1" applyAlignment="1">
      <alignment wrapText="1"/>
    </xf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4" xfId="0" applyBorder="1"/>
    <xf numFmtId="0" fontId="0" fillId="0" borderId="6" xfId="0" applyBorder="1" applyAlignment="1">
      <alignment wrapText="1"/>
    </xf>
    <xf numFmtId="3" fontId="2" fillId="6" borderId="3" xfId="0" applyNumberFormat="1" applyFont="1" applyFill="1" applyBorder="1"/>
    <xf numFmtId="3" fontId="0" fillId="6" borderId="6" xfId="0" applyNumberFormat="1" applyFill="1" applyBorder="1"/>
    <xf numFmtId="0" fontId="2" fillId="6" borderId="5" xfId="0" applyFont="1" applyFill="1" applyBorder="1" applyAlignment="1">
      <alignment vertical="top" wrapText="1"/>
    </xf>
    <xf numFmtId="0" fontId="2" fillId="6" borderId="1" xfId="0" applyFont="1" applyFill="1" applyBorder="1" applyAlignment="1">
      <alignment vertical="top" wrapText="1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23" xfId="0" applyFill="1" applyBorder="1" applyAlignment="1">
      <alignment horizontal="center" vertical="top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nidhi.gupta@georgebrown.ca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69F72-1511-488A-8A44-238462883924}">
  <dimension ref="A1:B5"/>
  <sheetViews>
    <sheetView tabSelected="1" workbookViewId="0">
      <selection activeCell="A4" sqref="A4:XFD4"/>
    </sheetView>
  </sheetViews>
  <sheetFormatPr defaultRowHeight="14.5" x14ac:dyDescent="0.35"/>
  <cols>
    <col min="1" max="1" width="21.7265625" bestFit="1" customWidth="1"/>
    <col min="2" max="2" width="63.81640625" bestFit="1" customWidth="1"/>
  </cols>
  <sheetData>
    <row r="1" spans="1:2" ht="15" thickBot="1" x14ac:dyDescent="0.4"/>
    <row r="2" spans="1:2" x14ac:dyDescent="0.35">
      <c r="A2" s="80" t="s">
        <v>14</v>
      </c>
      <c r="B2" s="39" t="s">
        <v>18</v>
      </c>
    </row>
    <row r="3" spans="1:2" x14ac:dyDescent="0.35">
      <c r="A3" s="81" t="s">
        <v>15</v>
      </c>
      <c r="B3" s="30" t="s">
        <v>19</v>
      </c>
    </row>
    <row r="4" spans="1:2" x14ac:dyDescent="0.35">
      <c r="A4" s="81" t="s">
        <v>16</v>
      </c>
      <c r="B4" s="40" t="s">
        <v>20</v>
      </c>
    </row>
    <row r="5" spans="1:2" ht="15" thickBot="1" x14ac:dyDescent="0.4">
      <c r="A5" s="82" t="s">
        <v>17</v>
      </c>
      <c r="B5" s="41" t="s">
        <v>34</v>
      </c>
    </row>
  </sheetData>
  <hyperlinks>
    <hyperlink ref="B4" r:id="rId1" xr:uid="{0E12F084-406A-4B10-847F-01AC77545C3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A3D52-BBFF-4BD0-9AC2-37949C504974}">
  <dimension ref="A1:K16"/>
  <sheetViews>
    <sheetView workbookViewId="0">
      <selection activeCell="D14" sqref="D14"/>
    </sheetView>
  </sheetViews>
  <sheetFormatPr defaultRowHeight="14.5" x14ac:dyDescent="0.35"/>
  <cols>
    <col min="2" max="2" width="20.26953125" customWidth="1"/>
    <col min="3" max="3" width="13.54296875" bestFit="1" customWidth="1"/>
    <col min="7" max="7" width="14.26953125" bestFit="1" customWidth="1"/>
    <col min="11" max="11" width="12" bestFit="1" customWidth="1"/>
  </cols>
  <sheetData>
    <row r="1" spans="1:11" x14ac:dyDescent="0.35">
      <c r="A1" s="93" t="s">
        <v>21</v>
      </c>
      <c r="B1" s="94"/>
      <c r="C1" s="95"/>
      <c r="D1" s="31"/>
      <c r="E1" s="93" t="s">
        <v>30</v>
      </c>
      <c r="F1" s="94"/>
      <c r="G1" s="95"/>
      <c r="I1" s="93" t="s">
        <v>5</v>
      </c>
      <c r="J1" s="94"/>
      <c r="K1" s="95"/>
    </row>
    <row r="2" spans="1:11" x14ac:dyDescent="0.35">
      <c r="A2" s="32" t="s">
        <v>24</v>
      </c>
      <c r="B2" s="33" t="s">
        <v>22</v>
      </c>
      <c r="C2" s="42">
        <v>1248669.16856366</v>
      </c>
      <c r="D2" s="31"/>
      <c r="E2" s="32" t="s">
        <v>24</v>
      </c>
      <c r="F2" s="33" t="s">
        <v>22</v>
      </c>
      <c r="G2" s="42">
        <v>-1246428.0388756299</v>
      </c>
      <c r="I2" s="32" t="s">
        <v>24</v>
      </c>
      <c r="J2" s="33" t="s">
        <v>22</v>
      </c>
      <c r="K2" s="42">
        <v>563097.97431552096</v>
      </c>
    </row>
    <row r="3" spans="1:11" x14ac:dyDescent="0.35">
      <c r="A3" s="32" t="s">
        <v>23</v>
      </c>
      <c r="B3" s="33" t="s">
        <v>25</v>
      </c>
      <c r="C3" s="34" t="s">
        <v>26</v>
      </c>
      <c r="D3" s="31"/>
      <c r="E3" s="32" t="s">
        <v>23</v>
      </c>
      <c r="F3" s="33" t="s">
        <v>25</v>
      </c>
      <c r="G3" s="34" t="s">
        <v>31</v>
      </c>
      <c r="I3" s="32" t="s">
        <v>23</v>
      </c>
      <c r="J3" s="33" t="s">
        <v>25</v>
      </c>
      <c r="K3" s="34" t="s">
        <v>32</v>
      </c>
    </row>
    <row r="4" spans="1:11" x14ac:dyDescent="0.35">
      <c r="A4" s="32" t="s">
        <v>27</v>
      </c>
      <c r="B4" s="33" t="s">
        <v>28</v>
      </c>
      <c r="C4" s="34" t="s">
        <v>26</v>
      </c>
      <c r="D4" s="31"/>
      <c r="E4" s="32" t="s">
        <v>27</v>
      </c>
      <c r="F4" s="33" t="s">
        <v>28</v>
      </c>
      <c r="G4" s="34" t="s">
        <v>31</v>
      </c>
      <c r="I4" s="32" t="s">
        <v>27</v>
      </c>
      <c r="J4" s="33" t="s">
        <v>28</v>
      </c>
      <c r="K4" s="34" t="s">
        <v>32</v>
      </c>
    </row>
    <row r="5" spans="1:11" ht="15" thickBot="1" x14ac:dyDescent="0.4">
      <c r="A5" s="35" t="s">
        <v>29</v>
      </c>
      <c r="B5" s="36" t="s">
        <v>8</v>
      </c>
      <c r="C5" s="37">
        <v>0.15</v>
      </c>
      <c r="D5" s="31"/>
      <c r="E5" s="35" t="s">
        <v>29</v>
      </c>
      <c r="F5" s="36" t="s">
        <v>8</v>
      </c>
      <c r="G5" s="37">
        <v>-0.01</v>
      </c>
      <c r="I5" s="35" t="s">
        <v>29</v>
      </c>
      <c r="J5" s="36" t="s">
        <v>8</v>
      </c>
      <c r="K5" s="37">
        <v>7.0000000000000007E-2</v>
      </c>
    </row>
    <row r="7" spans="1:11" ht="15" thickBot="1" x14ac:dyDescent="0.4"/>
    <row r="8" spans="1:11" x14ac:dyDescent="0.35">
      <c r="A8" s="93" t="s">
        <v>33</v>
      </c>
      <c r="B8" s="95"/>
    </row>
    <row r="9" spans="1:11" x14ac:dyDescent="0.35">
      <c r="A9" s="32" t="s">
        <v>24</v>
      </c>
      <c r="B9" s="29" t="s">
        <v>21</v>
      </c>
    </row>
    <row r="10" spans="1:11" x14ac:dyDescent="0.35">
      <c r="A10" s="32" t="s">
        <v>23</v>
      </c>
      <c r="B10" s="29" t="s">
        <v>21</v>
      </c>
    </row>
    <row r="11" spans="1:11" ht="15" thickBot="1" x14ac:dyDescent="0.4">
      <c r="A11" s="35" t="s">
        <v>27</v>
      </c>
      <c r="B11" s="38" t="s">
        <v>21</v>
      </c>
    </row>
    <row r="12" spans="1:11" ht="15" thickBot="1" x14ac:dyDescent="0.4"/>
    <row r="13" spans="1:11" x14ac:dyDescent="0.35">
      <c r="A13" s="83" t="s">
        <v>22</v>
      </c>
      <c r="B13" s="84" t="s">
        <v>3</v>
      </c>
    </row>
    <row r="14" spans="1:11" ht="29" x14ac:dyDescent="0.35">
      <c r="A14" s="85" t="s">
        <v>25</v>
      </c>
      <c r="B14" s="86" t="s">
        <v>35</v>
      </c>
    </row>
    <row r="15" spans="1:11" ht="29" x14ac:dyDescent="0.35">
      <c r="A15" s="85" t="s">
        <v>28</v>
      </c>
      <c r="B15" s="86" t="s">
        <v>36</v>
      </c>
    </row>
    <row r="16" spans="1:11" ht="15" thickBot="1" x14ac:dyDescent="0.4">
      <c r="A16" s="87" t="s">
        <v>8</v>
      </c>
      <c r="B16" s="88" t="s">
        <v>37</v>
      </c>
    </row>
  </sheetData>
  <mergeCells count="4">
    <mergeCell ref="A1:C1"/>
    <mergeCell ref="E1:G1"/>
    <mergeCell ref="I1:K1"/>
    <mergeCell ref="A8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F4D37-2575-464F-BD70-EC648AB5B98F}">
  <dimension ref="A1:G17"/>
  <sheetViews>
    <sheetView workbookViewId="0">
      <selection activeCell="E19" sqref="E19"/>
    </sheetView>
  </sheetViews>
  <sheetFormatPr defaultColWidth="9.1796875" defaultRowHeight="13" x14ac:dyDescent="0.3"/>
  <cols>
    <col min="1" max="1" width="4.453125" style="2" bestFit="1" customWidth="1"/>
    <col min="2" max="2" width="12" style="1" bestFit="1" customWidth="1"/>
    <col min="3" max="3" width="8.453125" style="1" bestFit="1" customWidth="1"/>
    <col min="4" max="4" width="26.26953125" style="1" customWidth="1"/>
    <col min="5" max="5" width="11.453125" style="1" bestFit="1" customWidth="1"/>
    <col min="6" max="6" width="12" style="1" bestFit="1" customWidth="1"/>
    <col min="7" max="7" width="32.1796875" style="1" bestFit="1" customWidth="1"/>
    <col min="8" max="9" width="9.1796875" style="1"/>
    <col min="10" max="10" width="12" style="1" bestFit="1" customWidth="1"/>
    <col min="11" max="11" width="9.1796875" style="1"/>
    <col min="12" max="12" width="10.453125" style="1" bestFit="1" customWidth="1"/>
    <col min="13" max="13" width="9.1796875" style="1"/>
    <col min="14" max="15" width="11.453125" style="1" bestFit="1" customWidth="1"/>
    <col min="16" max="16384" width="9.1796875" style="1"/>
  </cols>
  <sheetData>
    <row r="1" spans="1:7" ht="13.5" thickBot="1" x14ac:dyDescent="0.35">
      <c r="A1" s="96" t="s">
        <v>13</v>
      </c>
      <c r="B1" s="97"/>
      <c r="C1" s="97"/>
      <c r="D1" s="97"/>
      <c r="E1" s="97"/>
      <c r="F1" s="97"/>
      <c r="G1" s="98"/>
    </row>
    <row r="2" spans="1:7" ht="13.5" thickBot="1" x14ac:dyDescent="0.35">
      <c r="A2" s="61"/>
      <c r="B2" s="64" t="s">
        <v>11</v>
      </c>
      <c r="C2" s="65">
        <v>0.05</v>
      </c>
      <c r="D2" s="62"/>
      <c r="E2" s="27"/>
      <c r="F2" s="27"/>
      <c r="G2" s="28"/>
    </row>
    <row r="3" spans="1:7" ht="13.5" thickBot="1" x14ac:dyDescent="0.35">
      <c r="A3" s="57"/>
      <c r="B3" s="63"/>
      <c r="C3" s="63"/>
      <c r="D3" s="58"/>
      <c r="E3" s="58"/>
      <c r="F3" s="58"/>
      <c r="G3" s="59"/>
    </row>
    <row r="4" spans="1:7" ht="26.5" thickBot="1" x14ac:dyDescent="0.35">
      <c r="A4" s="51" t="s">
        <v>0</v>
      </c>
      <c r="B4" s="52" t="s">
        <v>4</v>
      </c>
      <c r="C4" s="53" t="s">
        <v>1</v>
      </c>
      <c r="D4" s="52" t="s">
        <v>2</v>
      </c>
      <c r="E4" s="52" t="s">
        <v>3</v>
      </c>
      <c r="F4" s="53" t="s">
        <v>6</v>
      </c>
      <c r="G4" s="79" t="s">
        <v>7</v>
      </c>
    </row>
    <row r="5" spans="1:7" ht="14.5" x14ac:dyDescent="0.35">
      <c r="A5" s="60">
        <v>0</v>
      </c>
      <c r="B5" s="47">
        <v>-4000000</v>
      </c>
      <c r="C5" s="48">
        <f>((1/(1+$C$2)^A5))</f>
        <v>1</v>
      </c>
      <c r="D5" s="48">
        <f>C5*B5</f>
        <v>-4000000</v>
      </c>
      <c r="E5" s="67">
        <f>SUM(D5:D10)</f>
        <v>1248669.1685636567</v>
      </c>
      <c r="F5" s="49"/>
      <c r="G5" s="28"/>
    </row>
    <row r="6" spans="1:7" x14ac:dyDescent="0.3">
      <c r="A6" s="7">
        <v>1</v>
      </c>
      <c r="B6" s="12">
        <v>750000</v>
      </c>
      <c r="C6" s="5">
        <f t="shared" ref="C6:C10" si="0">((1/(1+$C$2)^A6))</f>
        <v>0.95238095238095233</v>
      </c>
      <c r="D6" s="5">
        <f t="shared" ref="D6:D10" si="1">C6*B6</f>
        <v>714285.7142857142</v>
      </c>
      <c r="E6" s="6"/>
      <c r="F6" s="5">
        <f>D5+D6</f>
        <v>-3285714.2857142859</v>
      </c>
      <c r="G6" s="25">
        <f>B5+B6</f>
        <v>-3250000</v>
      </c>
    </row>
    <row r="7" spans="1:7" x14ac:dyDescent="0.3">
      <c r="A7" s="7">
        <v>2</v>
      </c>
      <c r="B7" s="12">
        <v>1200000</v>
      </c>
      <c r="C7" s="5">
        <f t="shared" si="0"/>
        <v>0.90702947845804982</v>
      </c>
      <c r="D7" s="5">
        <f t="shared" si="1"/>
        <v>1088435.3741496599</v>
      </c>
      <c r="E7" s="6"/>
      <c r="F7" s="5">
        <f>F6+D7</f>
        <v>-2197278.9115646258</v>
      </c>
      <c r="G7" s="25">
        <f>G6+B7</f>
        <v>-2050000</v>
      </c>
    </row>
    <row r="8" spans="1:7" x14ac:dyDescent="0.3">
      <c r="A8" s="7">
        <v>3</v>
      </c>
      <c r="B8" s="12">
        <v>1200000</v>
      </c>
      <c r="C8" s="5">
        <f t="shared" si="0"/>
        <v>0.86383759853147601</v>
      </c>
      <c r="D8" s="5">
        <f t="shared" si="1"/>
        <v>1036605.1182377712</v>
      </c>
      <c r="E8" s="6"/>
      <c r="F8" s="5">
        <f t="shared" ref="F8:F10" si="2">F7+D8</f>
        <v>-1160673.7933268547</v>
      </c>
      <c r="G8" s="25">
        <f t="shared" ref="G8:G10" si="3">G7+B8</f>
        <v>-850000</v>
      </c>
    </row>
    <row r="9" spans="1:7" x14ac:dyDescent="0.3">
      <c r="A9" s="7">
        <v>4</v>
      </c>
      <c r="B9" s="12">
        <v>1500000</v>
      </c>
      <c r="C9" s="5">
        <f t="shared" si="0"/>
        <v>0.82270247479188197</v>
      </c>
      <c r="D9" s="5">
        <f t="shared" si="1"/>
        <v>1234053.7121878229</v>
      </c>
      <c r="E9" s="6"/>
      <c r="F9" s="92">
        <f t="shared" si="2"/>
        <v>73379.918860968202</v>
      </c>
      <c r="G9" s="89">
        <f t="shared" si="3"/>
        <v>650000</v>
      </c>
    </row>
    <row r="10" spans="1:7" ht="13.5" thickBot="1" x14ac:dyDescent="0.35">
      <c r="A10" s="8">
        <v>5</v>
      </c>
      <c r="B10" s="14">
        <v>1500000</v>
      </c>
      <c r="C10" s="16">
        <f t="shared" si="0"/>
        <v>0.78352616646845896</v>
      </c>
      <c r="D10" s="16">
        <f t="shared" si="1"/>
        <v>1175289.2497026885</v>
      </c>
      <c r="E10" s="24"/>
      <c r="F10" s="16">
        <f t="shared" si="2"/>
        <v>1248669.1685636567</v>
      </c>
      <c r="G10" s="26">
        <f t="shared" si="3"/>
        <v>2150000</v>
      </c>
    </row>
    <row r="11" spans="1:7" x14ac:dyDescent="0.3">
      <c r="B11" s="3"/>
      <c r="G11" s="4"/>
    </row>
    <row r="13" spans="1:7" ht="13.5" thickBot="1" x14ac:dyDescent="0.35"/>
    <row r="14" spans="1:7" ht="13.5" thickBot="1" x14ac:dyDescent="0.35">
      <c r="B14" s="66" t="s">
        <v>8</v>
      </c>
      <c r="C14" s="68">
        <f>IRR(B5:B10)</f>
        <v>0.14543610215375957</v>
      </c>
    </row>
    <row r="15" spans="1:7" x14ac:dyDescent="0.3">
      <c r="B15" s="9"/>
    </row>
    <row r="17" spans="2:4" x14ac:dyDescent="0.3">
      <c r="B17" s="1" t="s">
        <v>38</v>
      </c>
      <c r="C17" s="1">
        <f>E5/D5</f>
        <v>-0.31216729214091421</v>
      </c>
      <c r="D17" s="1">
        <f>C17*100</f>
        <v>-31.216729214091423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28866-CD92-4C8A-B26F-138E0DE2811F}">
  <dimension ref="A1:G13"/>
  <sheetViews>
    <sheetView workbookViewId="0">
      <selection activeCell="D10" sqref="D10"/>
    </sheetView>
  </sheetViews>
  <sheetFormatPr defaultRowHeight="14.5" x14ac:dyDescent="0.35"/>
  <cols>
    <col min="2" max="2" width="19.7265625" customWidth="1"/>
    <col min="3" max="3" width="16.81640625" customWidth="1"/>
    <col min="4" max="4" width="17.54296875" customWidth="1"/>
    <col min="5" max="5" width="12.81640625" customWidth="1"/>
    <col min="6" max="6" width="14.81640625" customWidth="1"/>
    <col min="7" max="7" width="22" customWidth="1"/>
  </cols>
  <sheetData>
    <row r="1" spans="1:7" ht="15" thickBot="1" x14ac:dyDescent="0.4">
      <c r="A1" s="99" t="s">
        <v>12</v>
      </c>
      <c r="B1" s="100"/>
      <c r="C1" s="100"/>
      <c r="D1" s="100"/>
      <c r="E1" s="100"/>
      <c r="F1" s="100"/>
      <c r="G1" s="101"/>
    </row>
    <row r="2" spans="1:7" ht="15" thickBot="1" x14ac:dyDescent="0.4">
      <c r="A2" s="43"/>
      <c r="B2" s="70" t="s">
        <v>11</v>
      </c>
      <c r="C2" s="71">
        <v>0.05</v>
      </c>
      <c r="D2" s="44"/>
      <c r="E2" s="44"/>
      <c r="F2" s="44"/>
      <c r="G2" s="45"/>
    </row>
    <row r="3" spans="1:7" ht="15" thickBot="1" x14ac:dyDescent="0.4">
      <c r="A3" s="20"/>
      <c r="G3" s="21"/>
    </row>
    <row r="4" spans="1:7" ht="26.5" thickBot="1" x14ac:dyDescent="0.4">
      <c r="A4" s="51" t="s">
        <v>0</v>
      </c>
      <c r="B4" s="52" t="s">
        <v>4</v>
      </c>
      <c r="C4" s="53" t="s">
        <v>1</v>
      </c>
      <c r="D4" s="52" t="s">
        <v>2</v>
      </c>
      <c r="E4" s="52" t="s">
        <v>3</v>
      </c>
      <c r="F4" s="53" t="s">
        <v>6</v>
      </c>
      <c r="G4" s="54" t="s">
        <v>7</v>
      </c>
    </row>
    <row r="5" spans="1:7" x14ac:dyDescent="0.35">
      <c r="A5" s="46">
        <v>0</v>
      </c>
      <c r="B5" s="47">
        <v>-8000000</v>
      </c>
      <c r="C5" s="48">
        <f>((1/(1+$C$2)^A5))</f>
        <v>1</v>
      </c>
      <c r="D5" s="48">
        <f>C5*B5</f>
        <v>-8000000</v>
      </c>
      <c r="E5" s="67">
        <f>SUM(D5:D10)</f>
        <v>-1246428.0388756308</v>
      </c>
      <c r="F5" s="49"/>
      <c r="G5" s="50"/>
    </row>
    <row r="6" spans="1:7" x14ac:dyDescent="0.35">
      <c r="A6" s="13">
        <v>1</v>
      </c>
      <c r="B6" s="12">
        <v>1500000</v>
      </c>
      <c r="C6" s="5">
        <f t="shared" ref="C6:C10" si="0">((1/(1+$C$2)^A6))</f>
        <v>0.95238095238095233</v>
      </c>
      <c r="D6" s="5">
        <f t="shared" ref="D6:D10" si="1">C6*B6</f>
        <v>1428571.4285714284</v>
      </c>
      <c r="E6" s="6"/>
      <c r="F6" s="5">
        <f>D5+D6</f>
        <v>-6571428.5714285718</v>
      </c>
      <c r="G6" s="22">
        <f>B5+B6</f>
        <v>-6500000</v>
      </c>
    </row>
    <row r="7" spans="1:7" x14ac:dyDescent="0.35">
      <c r="A7" s="13">
        <v>2</v>
      </c>
      <c r="B7" s="12">
        <v>1600000</v>
      </c>
      <c r="C7" s="5">
        <f t="shared" si="0"/>
        <v>0.90702947845804982</v>
      </c>
      <c r="D7" s="5">
        <f t="shared" si="1"/>
        <v>1451247.1655328798</v>
      </c>
      <c r="E7" s="6"/>
      <c r="F7" s="5">
        <f>F6+D7</f>
        <v>-5120181.4058956923</v>
      </c>
      <c r="G7" s="22">
        <f>G6+B7</f>
        <v>-4900000</v>
      </c>
    </row>
    <row r="8" spans="1:7" x14ac:dyDescent="0.35">
      <c r="A8" s="13">
        <v>3</v>
      </c>
      <c r="B8" s="12">
        <v>1600000</v>
      </c>
      <c r="C8" s="5">
        <f t="shared" si="0"/>
        <v>0.86383759853147601</v>
      </c>
      <c r="D8" s="5">
        <f t="shared" si="1"/>
        <v>1382140.1576503615</v>
      </c>
      <c r="E8" s="6"/>
      <c r="F8" s="5">
        <f t="shared" ref="F8:F10" si="2">F7+D8</f>
        <v>-3738041.2482453305</v>
      </c>
      <c r="G8" s="22">
        <f t="shared" ref="G8:G10" si="3">G7+B8</f>
        <v>-3300000</v>
      </c>
    </row>
    <row r="9" spans="1:7" x14ac:dyDescent="0.35">
      <c r="A9" s="13">
        <v>4</v>
      </c>
      <c r="B9" s="12">
        <v>1600000</v>
      </c>
      <c r="C9" s="5">
        <f t="shared" si="0"/>
        <v>0.82270247479188197</v>
      </c>
      <c r="D9" s="5">
        <f t="shared" si="1"/>
        <v>1316323.9596670112</v>
      </c>
      <c r="E9" s="6"/>
      <c r="F9" s="5">
        <f t="shared" si="2"/>
        <v>-2421717.2885783194</v>
      </c>
      <c r="G9" s="22">
        <f t="shared" si="3"/>
        <v>-1700000</v>
      </c>
    </row>
    <row r="10" spans="1:7" ht="15" thickBot="1" x14ac:dyDescent="0.4">
      <c r="A10" s="15">
        <v>5</v>
      </c>
      <c r="B10" s="14">
        <v>1500000</v>
      </c>
      <c r="C10" s="16">
        <f t="shared" si="0"/>
        <v>0.78352616646845896</v>
      </c>
      <c r="D10" s="16">
        <f t="shared" si="1"/>
        <v>1175289.2497026885</v>
      </c>
      <c r="E10" s="24"/>
      <c r="F10" s="16">
        <f t="shared" si="2"/>
        <v>-1246428.0388756308</v>
      </c>
      <c r="G10" s="23">
        <f t="shared" si="3"/>
        <v>-200000</v>
      </c>
    </row>
    <row r="12" spans="1:7" ht="15" thickBot="1" x14ac:dyDescent="0.4"/>
    <row r="13" spans="1:7" ht="15" thickBot="1" x14ac:dyDescent="0.4">
      <c r="B13" s="56" t="s">
        <v>8</v>
      </c>
      <c r="C13" s="69">
        <f>IRR(B5:B10)</f>
        <v>-8.3809463140595009E-3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D519A-B20A-4C44-B8E1-DB1F87D05434}">
  <dimension ref="A1:G13"/>
  <sheetViews>
    <sheetView workbookViewId="0">
      <selection activeCell="E17" sqref="E17"/>
    </sheetView>
  </sheetViews>
  <sheetFormatPr defaultRowHeight="14.5" x14ac:dyDescent="0.35"/>
  <cols>
    <col min="1" max="1" width="4.453125" bestFit="1" customWidth="1"/>
    <col min="2" max="2" width="19" customWidth="1"/>
    <col min="3" max="3" width="11.453125" bestFit="1" customWidth="1"/>
    <col min="4" max="4" width="18.54296875" bestFit="1" customWidth="1"/>
    <col min="5" max="5" width="15.26953125" customWidth="1"/>
    <col min="6" max="6" width="12" bestFit="1" customWidth="1"/>
    <col min="7" max="7" width="18.1796875" bestFit="1" customWidth="1"/>
  </cols>
  <sheetData>
    <row r="1" spans="1:7" ht="15" thickBot="1" x14ac:dyDescent="0.4">
      <c r="A1" s="99" t="s">
        <v>5</v>
      </c>
      <c r="B1" s="102"/>
      <c r="C1" s="102"/>
      <c r="D1" s="102"/>
      <c r="E1" s="102"/>
      <c r="F1" s="102"/>
      <c r="G1" s="103"/>
    </row>
    <row r="2" spans="1:7" ht="15" thickBot="1" x14ac:dyDescent="0.4">
      <c r="A2" s="20"/>
      <c r="B2" s="70" t="s">
        <v>11</v>
      </c>
      <c r="C2" s="71">
        <v>0.05</v>
      </c>
      <c r="G2" s="21"/>
    </row>
    <row r="3" spans="1:7" x14ac:dyDescent="0.35">
      <c r="A3" s="20"/>
      <c r="G3" s="21"/>
    </row>
    <row r="4" spans="1:7" ht="26" x14ac:dyDescent="0.35">
      <c r="A4" s="74" t="s">
        <v>0</v>
      </c>
      <c r="B4" s="75" t="s">
        <v>9</v>
      </c>
      <c r="C4" s="76" t="s">
        <v>1</v>
      </c>
      <c r="D4" s="75" t="s">
        <v>2</v>
      </c>
      <c r="E4" s="77" t="s">
        <v>3</v>
      </c>
      <c r="F4" s="76" t="s">
        <v>6</v>
      </c>
      <c r="G4" s="78" t="s">
        <v>10</v>
      </c>
    </row>
    <row r="5" spans="1:7" x14ac:dyDescent="0.35">
      <c r="A5" s="11">
        <v>0</v>
      </c>
      <c r="B5" s="10">
        <v>-11000000</v>
      </c>
      <c r="C5" s="5">
        <f>((1/(1+$C$2)^A5))</f>
        <v>1</v>
      </c>
      <c r="D5" s="5">
        <f>C5*B5</f>
        <v>-11000000</v>
      </c>
      <c r="E5" s="73">
        <f>SUM(D5:D10)</f>
        <v>563097.97431552084</v>
      </c>
      <c r="F5" s="17"/>
    </row>
    <row r="6" spans="1:7" x14ac:dyDescent="0.35">
      <c r="A6" s="13">
        <v>1</v>
      </c>
      <c r="B6" s="12">
        <v>3000000</v>
      </c>
      <c r="C6" s="5">
        <f t="shared" ref="C6:C10" si="0">((1/(1+$C$2)^A6))</f>
        <v>0.95238095238095233</v>
      </c>
      <c r="D6" s="5">
        <f t="shared" ref="D6:D10" si="1">C6*B6</f>
        <v>2857142.8571428568</v>
      </c>
      <c r="E6" s="18"/>
      <c r="F6" s="5">
        <f>D5+D6</f>
        <v>-8142857.1428571437</v>
      </c>
      <c r="G6" s="22">
        <f>B5+B6</f>
        <v>-8000000</v>
      </c>
    </row>
    <row r="7" spans="1:7" x14ac:dyDescent="0.35">
      <c r="A7" s="13">
        <v>2</v>
      </c>
      <c r="B7" s="12">
        <v>2000000</v>
      </c>
      <c r="C7" s="5">
        <f t="shared" si="0"/>
        <v>0.90702947845804982</v>
      </c>
      <c r="D7" s="5">
        <f t="shared" si="1"/>
        <v>1814058.9569160996</v>
      </c>
      <c r="E7" s="18"/>
      <c r="F7" s="5">
        <f>F6+D7</f>
        <v>-6328798.1859410442</v>
      </c>
      <c r="G7" s="22">
        <f>G6+B7</f>
        <v>-6000000</v>
      </c>
    </row>
    <row r="8" spans="1:7" x14ac:dyDescent="0.35">
      <c r="A8" s="13">
        <v>3</v>
      </c>
      <c r="B8" s="12">
        <v>2400000</v>
      </c>
      <c r="C8" s="5">
        <f t="shared" si="0"/>
        <v>0.86383759853147601</v>
      </c>
      <c r="D8" s="5">
        <f t="shared" si="1"/>
        <v>2073210.2364755424</v>
      </c>
      <c r="E8" s="18"/>
      <c r="F8" s="5">
        <f t="shared" ref="F8:F10" si="2">F7+D8</f>
        <v>-4255587.9494655021</v>
      </c>
      <c r="G8" s="22">
        <f t="shared" ref="G8:G10" si="3">G7+B8</f>
        <v>-3600000</v>
      </c>
    </row>
    <row r="9" spans="1:7" x14ac:dyDescent="0.35">
      <c r="A9" s="13">
        <v>4</v>
      </c>
      <c r="B9" s="12">
        <v>3000000</v>
      </c>
      <c r="C9" s="5">
        <f t="shared" si="0"/>
        <v>0.82270247479188197</v>
      </c>
      <c r="D9" s="5">
        <f t="shared" si="1"/>
        <v>2468107.4243756458</v>
      </c>
      <c r="E9" s="18"/>
      <c r="F9" s="5">
        <f t="shared" si="2"/>
        <v>-1787480.5250898562</v>
      </c>
      <c r="G9" s="22">
        <f t="shared" si="3"/>
        <v>-600000</v>
      </c>
    </row>
    <row r="10" spans="1:7" ht="15" thickBot="1" x14ac:dyDescent="0.4">
      <c r="A10" s="15">
        <v>5</v>
      </c>
      <c r="B10" s="14">
        <v>3000000</v>
      </c>
      <c r="C10" s="16">
        <f t="shared" si="0"/>
        <v>0.78352616646845896</v>
      </c>
      <c r="D10" s="16">
        <f t="shared" si="1"/>
        <v>2350578.4994053771</v>
      </c>
      <c r="E10" s="19"/>
      <c r="F10" s="91">
        <f t="shared" si="2"/>
        <v>563097.97431552084</v>
      </c>
      <c r="G10" s="90">
        <f t="shared" si="3"/>
        <v>2400000</v>
      </c>
    </row>
    <row r="13" spans="1:7" x14ac:dyDescent="0.35">
      <c r="B13" s="55" t="s">
        <v>8</v>
      </c>
      <c r="C13" s="72">
        <f>IRR(B5:B10)</f>
        <v>6.7917069536352015E-2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Title</vt:lpstr>
      <vt:lpstr>Summary</vt:lpstr>
      <vt:lpstr>Opportunity X</vt:lpstr>
      <vt:lpstr>Opportunity Y</vt:lpstr>
      <vt:lpstr>Opportunity 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Nidhi Nidhi</dc:creator>
  <cp:lastModifiedBy>User</cp:lastModifiedBy>
  <dcterms:created xsi:type="dcterms:W3CDTF">2024-02-02T19:35:32Z</dcterms:created>
  <dcterms:modified xsi:type="dcterms:W3CDTF">2025-04-08T15:42:47Z</dcterms:modified>
</cp:coreProperties>
</file>