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<sst xmlns="http://schemas.openxmlformats.org/spreadsheetml/2006/main" count="18" uniqueCount="9">
  <si>
    <t xml:space="preserve">Duty Cycle</t>
  </si>
  <si>
    <t xml:space="preserve">I_supply</t>
  </si>
  <si>
    <t xml:space="preserve">P_supply</t>
  </si>
  <si>
    <t xml:space="preserve">V_out</t>
  </si>
  <si>
    <t xml:space="preserve">I_out</t>
  </si>
  <si>
    <t xml:space="preserve">P_out</t>
  </si>
  <si>
    <t xml:space="preserve">eff</t>
  </si>
  <si>
    <t xml:space="preserve">V_supply</t>
  </si>
  <si>
    <t xml:space="preserve">R_L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</si>
</sst>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5983B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Effeciency vs Duty Cycle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91501770464487"/>
          <c:y val="0.162518301610542"/>
          <c:w val="0.871068527390127"/>
          <c:h val="0.72069589182671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eff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Sheet1!$A$2:$A$24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</c:numCache>
            </c:numRef>
          </c:xVal>
          <c:yVal>
            <c:numRef>
              <c:f>Sheet1!$J$2:$J$24</c:f>
              <c:numCache>
                <c:formatCode>General</c:formatCode>
                <c:ptCount val="23"/>
                <c:pt idx="0">
                  <c:v>50.7742222222222</c:v>
                </c:pt>
                <c:pt idx="1">
                  <c:v>58.9918875502008</c:v>
                </c:pt>
                <c:pt idx="2">
                  <c:v>65.1570443349754</c:v>
                </c:pt>
                <c:pt idx="3">
                  <c:v>69.6995121951219</c:v>
                </c:pt>
                <c:pt idx="4">
                  <c:v>72.7676126126126</c:v>
                </c:pt>
                <c:pt idx="5">
                  <c:v>75.2000378787879</c:v>
                </c:pt>
                <c:pt idx="6">
                  <c:v>81.8971210013908</c:v>
                </c:pt>
                <c:pt idx="7">
                  <c:v>85.1517857142857</c:v>
                </c:pt>
                <c:pt idx="8">
                  <c:v>87.0912057112639</c:v>
                </c:pt>
                <c:pt idx="9">
                  <c:v>88.3803688575319</c:v>
                </c:pt>
                <c:pt idx="10">
                  <c:v>89.283200439923</c:v>
                </c:pt>
                <c:pt idx="11">
                  <c:v>89.73125863284</c:v>
                </c:pt>
                <c:pt idx="12">
                  <c:v>90.2731854341737</c:v>
                </c:pt>
                <c:pt idx="13">
                  <c:v>90.6649684931507</c:v>
                </c:pt>
                <c:pt idx="14">
                  <c:v>90.8723549488055</c:v>
                </c:pt>
                <c:pt idx="15">
                  <c:v>91.1532678857876</c:v>
                </c:pt>
                <c:pt idx="16">
                  <c:v>91.2351857653201</c:v>
                </c:pt>
                <c:pt idx="17">
                  <c:v>91.2986704816405</c:v>
                </c:pt>
                <c:pt idx="18">
                  <c:v>91.2166614485494</c:v>
                </c:pt>
                <c:pt idx="19">
                  <c:v>91.083983960177</c:v>
                </c:pt>
                <c:pt idx="20">
                  <c:v>90.9501956628881</c:v>
                </c:pt>
                <c:pt idx="21">
                  <c:v>90.6959192811902</c:v>
                </c:pt>
                <c:pt idx="22">
                  <c:v>90.3413976095618</c:v>
                </c:pt>
              </c:numCache>
            </c:numRef>
          </c:yVal>
          <c:smooth val="0"/>
        </c:ser>
        <c:axId val="76994879"/>
        <c:axId val="33428028"/>
      </c:scatterChart>
      <c:valAx>
        <c:axId val="7699487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428028"/>
        <c:crosses val="autoZero"/>
        <c:crossBetween val="midCat"/>
      </c:valAx>
      <c:valAx>
        <c:axId val="33428028"/>
        <c:scaling>
          <c:orientation val="minMax"/>
          <c:min val="4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99487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Effeciency vs. Output Current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eff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Sheet1!$G$2:$G$24</c:f>
              <c:numCache>
                <c:formatCode>General</c:formatCode>
                <c:ptCount val="23"/>
                <c:pt idx="0">
                  <c:v>0.01434</c:v>
                </c:pt>
                <c:pt idx="1">
                  <c:v>0.01714</c:v>
                </c:pt>
                <c:pt idx="2">
                  <c:v>0.01992</c:v>
                </c:pt>
                <c:pt idx="3">
                  <c:v>0.02268</c:v>
                </c:pt>
                <c:pt idx="4">
                  <c:v>0.02542</c:v>
                </c:pt>
                <c:pt idx="5">
                  <c:v>0.02818</c:v>
                </c:pt>
                <c:pt idx="6">
                  <c:v>0.04203</c:v>
                </c:pt>
                <c:pt idx="7">
                  <c:v>0.0561</c:v>
                </c:pt>
                <c:pt idx="8">
                  <c:v>0.07029</c:v>
                </c:pt>
                <c:pt idx="9">
                  <c:v>0.0845</c:v>
                </c:pt>
                <c:pt idx="10">
                  <c:v>0.0987</c:v>
                </c:pt>
                <c:pt idx="11">
                  <c:v>0.11284</c:v>
                </c:pt>
                <c:pt idx="12">
                  <c:v>0.12694</c:v>
                </c:pt>
                <c:pt idx="13">
                  <c:v>0.14091</c:v>
                </c:pt>
                <c:pt idx="14">
                  <c:v>0.1548</c:v>
                </c:pt>
                <c:pt idx="15">
                  <c:v>0.16856</c:v>
                </c:pt>
                <c:pt idx="16">
                  <c:v>0.18221</c:v>
                </c:pt>
                <c:pt idx="17">
                  <c:v>0.19568</c:v>
                </c:pt>
                <c:pt idx="18">
                  <c:v>0.20905</c:v>
                </c:pt>
                <c:pt idx="19">
                  <c:v>0.22227</c:v>
                </c:pt>
                <c:pt idx="20">
                  <c:v>0.23529</c:v>
                </c:pt>
                <c:pt idx="21">
                  <c:v>0.24814</c:v>
                </c:pt>
                <c:pt idx="22">
                  <c:v>0.26082</c:v>
                </c:pt>
              </c:numCache>
            </c:numRef>
          </c:xVal>
          <c:yVal>
            <c:numRef>
              <c:f>Sheet1!$J$2:$J$24</c:f>
              <c:numCache>
                <c:formatCode>General</c:formatCode>
                <c:ptCount val="23"/>
                <c:pt idx="0">
                  <c:v>50.7742222222222</c:v>
                </c:pt>
                <c:pt idx="1">
                  <c:v>58.9918875502008</c:v>
                </c:pt>
                <c:pt idx="2">
                  <c:v>65.1570443349754</c:v>
                </c:pt>
                <c:pt idx="3">
                  <c:v>69.6995121951219</c:v>
                </c:pt>
                <c:pt idx="4">
                  <c:v>72.7676126126126</c:v>
                </c:pt>
                <c:pt idx="5">
                  <c:v>75.2000378787879</c:v>
                </c:pt>
                <c:pt idx="6">
                  <c:v>81.8971210013908</c:v>
                </c:pt>
                <c:pt idx="7">
                  <c:v>85.1517857142857</c:v>
                </c:pt>
                <c:pt idx="8">
                  <c:v>87.0912057112639</c:v>
                </c:pt>
                <c:pt idx="9">
                  <c:v>88.3803688575319</c:v>
                </c:pt>
                <c:pt idx="10">
                  <c:v>89.283200439923</c:v>
                </c:pt>
                <c:pt idx="11">
                  <c:v>89.73125863284</c:v>
                </c:pt>
                <c:pt idx="12">
                  <c:v>90.2731854341737</c:v>
                </c:pt>
                <c:pt idx="13">
                  <c:v>90.6649684931507</c:v>
                </c:pt>
                <c:pt idx="14">
                  <c:v>90.8723549488055</c:v>
                </c:pt>
                <c:pt idx="15">
                  <c:v>91.1532678857876</c:v>
                </c:pt>
                <c:pt idx="16">
                  <c:v>91.2351857653201</c:v>
                </c:pt>
                <c:pt idx="17">
                  <c:v>91.2986704816405</c:v>
                </c:pt>
                <c:pt idx="18">
                  <c:v>91.2166614485494</c:v>
                </c:pt>
                <c:pt idx="19">
                  <c:v>91.083983960177</c:v>
                </c:pt>
                <c:pt idx="20">
                  <c:v>90.9501956628881</c:v>
                </c:pt>
                <c:pt idx="21">
                  <c:v>90.6959192811902</c:v>
                </c:pt>
                <c:pt idx="22">
                  <c:v>90.3413976095618</c:v>
                </c:pt>
              </c:numCache>
            </c:numRef>
          </c:yVal>
          <c:smooth val="0"/>
        </c:ser>
        <c:axId val="20980404"/>
        <c:axId val="96227651"/>
      </c:scatterChart>
      <c:valAx>
        <c:axId val="20980404"/>
        <c:scaling>
          <c:orientation val="minMax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Output Current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227651"/>
        <c:crossesAt val="0"/>
        <c:crossBetween val="midCat"/>
      </c:valAx>
      <c:valAx>
        <c:axId val="96227651"/>
        <c:scaling>
          <c:orientation val="minMax"/>
          <c:max val="100"/>
          <c:min val="4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Efficiency (eff 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980404"/>
        <c:crosses val="autoZero"/>
        <c:crossBetween val="midCat"/>
      </c:valAx>
      <c:spPr>
        <a:noFill/>
        <a:ln w="0">
          <a:solidFill>
            <a:srgbClr val="d9d9d9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Efficiency vs Output Current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eff</c:v>
                </c:pt>
              </c:strCache>
            </c:strRef>
          </c:tx>
          <c:spPr>
            <a:solidFill>
              <a:srgbClr val="5983b0"/>
            </a:solidFill>
            <a:ln w="28800">
              <a:solidFill>
                <a:srgbClr val="5983b0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Sheet2!$G$2:$G$18</c:f>
              <c:numCache>
                <c:formatCode>General</c:formatCode>
                <c:ptCount val="17"/>
                <c:pt idx="0">
                  <c:v>0.0433033932135729</c:v>
                </c:pt>
                <c:pt idx="1">
                  <c:v>0.0457564870259481</c:v>
                </c:pt>
                <c:pt idx="2">
                  <c:v>0.0484770459081836</c:v>
                </c:pt>
                <c:pt idx="3">
                  <c:v>0.0515309381237525</c:v>
                </c:pt>
                <c:pt idx="4">
                  <c:v>0.0549820359281437</c:v>
                </c:pt>
                <c:pt idx="5">
                  <c:v>0.0589041916167665</c:v>
                </c:pt>
                <c:pt idx="6">
                  <c:v>0.0633532934131737</c:v>
                </c:pt>
                <c:pt idx="7">
                  <c:v>0.0643632734530938</c:v>
                </c:pt>
                <c:pt idx="8">
                  <c:v>0.0653692614770459</c:v>
                </c:pt>
                <c:pt idx="9">
                  <c:v>0.0664051896207585</c:v>
                </c:pt>
                <c:pt idx="10">
                  <c:v>0.0674690618762475</c:v>
                </c:pt>
                <c:pt idx="11">
                  <c:v>0.0685109780439122</c:v>
                </c:pt>
                <c:pt idx="12">
                  <c:v>0.0696407185628742</c:v>
                </c:pt>
                <c:pt idx="13">
                  <c:v>0.0708023952095808</c:v>
                </c:pt>
                <c:pt idx="14">
                  <c:v>0.071998003992016</c:v>
                </c:pt>
                <c:pt idx="15">
                  <c:v>0.0732335329341317</c:v>
                </c:pt>
                <c:pt idx="16">
                  <c:v>0.0745089820359282</c:v>
                </c:pt>
              </c:numCache>
            </c:numRef>
          </c:xVal>
          <c:yVal>
            <c:numRef>
              <c:f>Sheet2!$J$2:$J$18</c:f>
              <c:numCache>
                <c:formatCode>General</c:formatCode>
                <c:ptCount val="17"/>
                <c:pt idx="0">
                  <c:v>93.3996325690364</c:v>
                </c:pt>
                <c:pt idx="1">
                  <c:v>93.3141521147405</c:v>
                </c:pt>
                <c:pt idx="2">
                  <c:v>92.973727557504</c:v>
                </c:pt>
                <c:pt idx="3">
                  <c:v>92.6023418419939</c:v>
                </c:pt>
                <c:pt idx="4">
                  <c:v>92.1791735092912</c:v>
                </c:pt>
                <c:pt idx="5">
                  <c:v>91.6109631607289</c:v>
                </c:pt>
                <c:pt idx="6">
                  <c:v>91.2327436485289</c:v>
                </c:pt>
                <c:pt idx="7">
                  <c:v>91.1005104834185</c:v>
                </c:pt>
                <c:pt idx="8">
                  <c:v>90.9314922021177</c:v>
                </c:pt>
                <c:pt idx="9">
                  <c:v>90.7471077064227</c:v>
                </c:pt>
                <c:pt idx="10">
                  <c:v>90.6201405401965</c:v>
                </c:pt>
                <c:pt idx="11">
                  <c:v>90.486832604833</c:v>
                </c:pt>
                <c:pt idx="12">
                  <c:v>90.2932951054207</c:v>
                </c:pt>
                <c:pt idx="13">
                  <c:v>90.045433293029</c:v>
                </c:pt>
                <c:pt idx="14">
                  <c:v>89.8213565470756</c:v>
                </c:pt>
                <c:pt idx="15">
                  <c:v>89.6382575708633</c:v>
                </c:pt>
                <c:pt idx="16">
                  <c:v>89.382157188826</c:v>
                </c:pt>
              </c:numCache>
            </c:numRef>
          </c:yVal>
          <c:smooth val="0"/>
        </c:ser>
        <c:axId val="13890735"/>
        <c:axId val="38853980"/>
      </c:scatterChart>
      <c:valAx>
        <c:axId val="138907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Output Current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853980"/>
        <c:crosses val="autoZero"/>
        <c:crossBetween val="midCat"/>
      </c:valAx>
      <c:valAx>
        <c:axId val="38853980"/>
        <c:scaling>
          <c:orientation val="minMax"/>
          <c:max val="95"/>
          <c:min val="8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Efficiency 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89073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335520</xdr:colOff>
      <xdr:row>17</xdr:row>
      <xdr:rowOff>114120</xdr:rowOff>
    </xdr:from>
    <xdr:to>
      <xdr:col>22</xdr:col>
      <xdr:colOff>619200</xdr:colOff>
      <xdr:row>39</xdr:row>
      <xdr:rowOff>102600</xdr:rowOff>
    </xdr:to>
    <xdr:graphicFrame>
      <xdr:nvGraphicFramePr>
        <xdr:cNvPr id="0" name="Chart 1"/>
        <xdr:cNvGraphicFramePr/>
      </xdr:nvGraphicFramePr>
      <xdr:xfrm>
        <a:off x="8423280" y="3352320"/>
        <a:ext cx="6913080" cy="417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377280</xdr:colOff>
      <xdr:row>19</xdr:row>
      <xdr:rowOff>80640</xdr:rowOff>
    </xdr:from>
    <xdr:to>
      <xdr:col>33</xdr:col>
      <xdr:colOff>657000</xdr:colOff>
      <xdr:row>41</xdr:row>
      <xdr:rowOff>64440</xdr:rowOff>
    </xdr:to>
    <xdr:graphicFrame>
      <xdr:nvGraphicFramePr>
        <xdr:cNvPr id="1" name="Chart 2"/>
        <xdr:cNvGraphicFramePr/>
      </xdr:nvGraphicFramePr>
      <xdr:xfrm>
        <a:off x="15757560" y="3700080"/>
        <a:ext cx="6909120" cy="417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273960</xdr:colOff>
      <xdr:row>5</xdr:row>
      <xdr:rowOff>155880</xdr:rowOff>
    </xdr:from>
    <xdr:to>
      <xdr:col>20</xdr:col>
      <xdr:colOff>19440</xdr:colOff>
      <xdr:row>33</xdr:row>
      <xdr:rowOff>146160</xdr:rowOff>
    </xdr:to>
    <xdr:graphicFrame>
      <xdr:nvGraphicFramePr>
        <xdr:cNvPr id="2" name=""/>
        <xdr:cNvGraphicFramePr/>
      </xdr:nvGraphicFramePr>
      <xdr:xfrm>
        <a:off x="8771400" y="1032120"/>
        <a:ext cx="7594200" cy="489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4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O41" activeCellId="0" sqref="O4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0.28"/>
  </cols>
  <sheetData>
    <row r="1" customFormat="false" ht="15" hidden="false" customHeight="false" outlineLevel="0" collapsed="false">
      <c r="A1" s="0" t="s">
        <v>0</v>
      </c>
      <c r="C1" s="0" t="s">
        <v>1</v>
      </c>
      <c r="D1" s="0" t="s">
        <v>2</v>
      </c>
      <c r="F1" s="0" t="s">
        <v>3</v>
      </c>
      <c r="G1" s="0" t="s">
        <v>4</v>
      </c>
      <c r="H1" s="0" t="s">
        <v>5</v>
      </c>
      <c r="J1" s="0" t="s">
        <v>6</v>
      </c>
      <c r="L1" s="0" t="s">
        <v>7</v>
      </c>
      <c r="M1" s="0" t="s">
        <v>8</v>
      </c>
    </row>
    <row r="2" customFormat="false" ht="15" hidden="false" customHeight="false" outlineLevel="0" collapsed="false">
      <c r="A2" s="0" t="n">
        <v>5</v>
      </c>
      <c r="C2" s="1" t="n">
        <v>0.00135</v>
      </c>
      <c r="D2" s="1" t="n">
        <f aca="false">C2*30</f>
        <v>0.0405</v>
      </c>
      <c r="F2" s="0" t="n">
        <v>1.434</v>
      </c>
      <c r="G2" s="0" t="n">
        <f aca="false">F2/100</f>
        <v>0.01434</v>
      </c>
      <c r="H2" s="0" t="n">
        <f aca="false">POWER(F2,2)/100</f>
        <v>0.02056356</v>
      </c>
      <c r="J2" s="0" t="n">
        <f aca="false">(H2/D2)*100</f>
        <v>50.7742222222222</v>
      </c>
      <c r="L2" s="0" t="n">
        <v>30</v>
      </c>
      <c r="M2" s="0" t="n">
        <f aca="false">100</f>
        <v>100</v>
      </c>
    </row>
    <row r="3" customFormat="false" ht="15" hidden="false" customHeight="false" outlineLevel="0" collapsed="false">
      <c r="A3" s="0" t="n">
        <v>6</v>
      </c>
      <c r="C3" s="1" t="n">
        <v>0.00166</v>
      </c>
      <c r="D3" s="1" t="n">
        <f aca="false">C3*30</f>
        <v>0.0498</v>
      </c>
      <c r="F3" s="0" t="n">
        <v>1.714</v>
      </c>
      <c r="G3" s="0" t="n">
        <f aca="false">F3/100</f>
        <v>0.01714</v>
      </c>
      <c r="H3" s="0" t="n">
        <f aca="false">POWER(F3,2)/100</f>
        <v>0.02937796</v>
      </c>
      <c r="J3" s="0" t="n">
        <f aca="false">(H3/D3)*100</f>
        <v>58.9918875502008</v>
      </c>
    </row>
    <row r="4" customFormat="false" ht="15" hidden="false" customHeight="false" outlineLevel="0" collapsed="false">
      <c r="A4" s="0" t="n">
        <v>7</v>
      </c>
      <c r="C4" s="1" t="n">
        <v>0.00203</v>
      </c>
      <c r="D4" s="1" t="n">
        <f aca="false">C4*30</f>
        <v>0.0609</v>
      </c>
      <c r="F4" s="0" t="n">
        <v>1.992</v>
      </c>
      <c r="G4" s="0" t="n">
        <f aca="false">F4/100</f>
        <v>0.01992</v>
      </c>
      <c r="H4" s="0" t="n">
        <f aca="false">POWER(F4,2)/100</f>
        <v>0.03968064</v>
      </c>
      <c r="J4" s="0" t="n">
        <f aca="false">(H4/D4)*100</f>
        <v>65.1570443349754</v>
      </c>
    </row>
    <row r="5" customFormat="false" ht="15" hidden="false" customHeight="false" outlineLevel="0" collapsed="false">
      <c r="A5" s="0" t="n">
        <v>8</v>
      </c>
      <c r="C5" s="1" t="n">
        <v>0.00246</v>
      </c>
      <c r="D5" s="1" t="n">
        <f aca="false">C5*30</f>
        <v>0.0738</v>
      </c>
      <c r="F5" s="0" t="n">
        <v>2.268</v>
      </c>
      <c r="G5" s="0" t="n">
        <f aca="false">F5/100</f>
        <v>0.02268</v>
      </c>
      <c r="H5" s="0" t="n">
        <f aca="false">POWER(F5,2)/100</f>
        <v>0.05143824</v>
      </c>
      <c r="J5" s="0" t="n">
        <f aca="false">(H5/D5)*100</f>
        <v>69.6995121951219</v>
      </c>
    </row>
    <row r="6" customFormat="false" ht="15" hidden="false" customHeight="false" outlineLevel="0" collapsed="false">
      <c r="A6" s="0" t="n">
        <v>9</v>
      </c>
      <c r="C6" s="1" t="n">
        <v>0.00296</v>
      </c>
      <c r="D6" s="1" t="n">
        <f aca="false">C6*30</f>
        <v>0.0888</v>
      </c>
      <c r="F6" s="0" t="n">
        <v>2.542</v>
      </c>
      <c r="G6" s="0" t="n">
        <f aca="false">F6/100</f>
        <v>0.02542</v>
      </c>
      <c r="H6" s="0" t="n">
        <f aca="false">POWER(F6,2)/100</f>
        <v>0.06461764</v>
      </c>
      <c r="J6" s="0" t="n">
        <f aca="false">(H6/D6)*100</f>
        <v>72.7676126126126</v>
      </c>
    </row>
    <row r="7" customFormat="false" ht="15" hidden="false" customHeight="false" outlineLevel="0" collapsed="false">
      <c r="A7" s="0" t="n">
        <v>10</v>
      </c>
      <c r="C7" s="1" t="n">
        <v>0.00352</v>
      </c>
      <c r="D7" s="1" t="n">
        <f aca="false">C7*30</f>
        <v>0.1056</v>
      </c>
      <c r="F7" s="0" t="n">
        <v>2.818</v>
      </c>
      <c r="G7" s="0" t="n">
        <f aca="false">F7/100</f>
        <v>0.02818</v>
      </c>
      <c r="H7" s="0" t="n">
        <f aca="false">POWER(F7,2)/100</f>
        <v>0.07941124</v>
      </c>
      <c r="J7" s="0" t="n">
        <f aca="false">(H7/D7)*100</f>
        <v>75.2000378787879</v>
      </c>
    </row>
    <row r="8" customFormat="false" ht="15" hidden="false" customHeight="false" outlineLevel="0" collapsed="false">
      <c r="A8" s="0" t="n">
        <v>15</v>
      </c>
      <c r="C8" s="1" t="n">
        <v>0.00719</v>
      </c>
      <c r="D8" s="1" t="n">
        <f aca="false">C8*30</f>
        <v>0.2157</v>
      </c>
      <c r="F8" s="0" t="n">
        <v>4.203</v>
      </c>
      <c r="G8" s="0" t="n">
        <f aca="false">F8/100</f>
        <v>0.04203</v>
      </c>
      <c r="H8" s="0" t="n">
        <f aca="false">POWER(F8,2)/100</f>
        <v>0.17665209</v>
      </c>
      <c r="J8" s="0" t="n">
        <f aca="false">(H8/D8)*100</f>
        <v>81.8971210013908</v>
      </c>
    </row>
    <row r="9" customFormat="false" ht="15" hidden="false" customHeight="false" outlineLevel="0" collapsed="false">
      <c r="A9" s="0" t="n">
        <v>20</v>
      </c>
      <c r="C9" s="1" t="n">
        <v>0.01232</v>
      </c>
      <c r="D9" s="1" t="n">
        <f aca="false">C9*30</f>
        <v>0.3696</v>
      </c>
      <c r="F9" s="0" t="n">
        <v>5.61</v>
      </c>
      <c r="G9" s="0" t="n">
        <f aca="false">F9/100</f>
        <v>0.0561</v>
      </c>
      <c r="H9" s="0" t="n">
        <f aca="false">POWER(F9,2)/100</f>
        <v>0.314721</v>
      </c>
      <c r="J9" s="0" t="n">
        <f aca="false">(H9/D9)*100</f>
        <v>85.1517857142857</v>
      </c>
    </row>
    <row r="10" customFormat="false" ht="15" hidden="false" customHeight="false" outlineLevel="0" collapsed="false">
      <c r="A10" s="0" t="n">
        <v>25</v>
      </c>
      <c r="C10" s="1" t="n">
        <v>0.01891</v>
      </c>
      <c r="D10" s="1" t="n">
        <f aca="false">C10*30</f>
        <v>0.5673</v>
      </c>
      <c r="F10" s="0" t="n">
        <v>7.029</v>
      </c>
      <c r="G10" s="0" t="n">
        <f aca="false">F10/100</f>
        <v>0.07029</v>
      </c>
      <c r="H10" s="0" t="n">
        <f aca="false">POWER(F10,2)/100</f>
        <v>0.49406841</v>
      </c>
      <c r="J10" s="0" t="n">
        <f aca="false">(H10/D10)*100</f>
        <v>87.0912057112639</v>
      </c>
    </row>
    <row r="11" customFormat="false" ht="15" hidden="false" customHeight="false" outlineLevel="0" collapsed="false">
      <c r="A11" s="0" t="n">
        <v>30</v>
      </c>
      <c r="C11" s="1" t="n">
        <v>0.02693</v>
      </c>
      <c r="D11" s="1" t="n">
        <f aca="false">C11*30</f>
        <v>0.8079</v>
      </c>
      <c r="F11" s="0" t="n">
        <v>8.45</v>
      </c>
      <c r="G11" s="0" t="n">
        <f aca="false">F11/100</f>
        <v>0.0845</v>
      </c>
      <c r="H11" s="0" t="n">
        <f aca="false">POWER(F11,2)/100</f>
        <v>0.714025</v>
      </c>
      <c r="J11" s="0" t="n">
        <f aca="false">(H11/D11)*100</f>
        <v>88.3803688575319</v>
      </c>
    </row>
    <row r="12" customFormat="false" ht="15" hidden="false" customHeight="false" outlineLevel="0" collapsed="false">
      <c r="A12" s="0" t="n">
        <v>35</v>
      </c>
      <c r="C12" s="1" t="n">
        <v>0.03637</v>
      </c>
      <c r="D12" s="1" t="n">
        <f aca="false">C12*30</f>
        <v>1.0911</v>
      </c>
      <c r="F12" s="0" t="n">
        <v>9.87</v>
      </c>
      <c r="G12" s="0" t="n">
        <f aca="false">F12/100</f>
        <v>0.0987</v>
      </c>
      <c r="H12" s="0" t="n">
        <f aca="false">POWER(F12,2)/100</f>
        <v>0.974169</v>
      </c>
      <c r="J12" s="0" t="n">
        <f aca="false">(H12/D12)*100</f>
        <v>89.283200439923</v>
      </c>
    </row>
    <row r="13" customFormat="false" ht="15" hidden="false" customHeight="false" outlineLevel="0" collapsed="false">
      <c r="A13" s="0" t="n">
        <v>40</v>
      </c>
      <c r="C13" s="1" t="n">
        <v>0.0473</v>
      </c>
      <c r="D13" s="1" t="n">
        <f aca="false">C13*30</f>
        <v>1.419</v>
      </c>
      <c r="F13" s="0" t="n">
        <v>11.284</v>
      </c>
      <c r="G13" s="0" t="n">
        <f aca="false">F13/100</f>
        <v>0.11284</v>
      </c>
      <c r="H13" s="0" t="n">
        <f aca="false">POWER(F13,2)/100</f>
        <v>1.27328656</v>
      </c>
      <c r="J13" s="0" t="n">
        <f aca="false">(H13/D13)*100</f>
        <v>89.73125863284</v>
      </c>
    </row>
    <row r="14" customFormat="false" ht="15" hidden="false" customHeight="false" outlineLevel="0" collapsed="false">
      <c r="A14" s="0" t="n">
        <v>45</v>
      </c>
      <c r="C14" s="1" t="n">
        <v>0.0595</v>
      </c>
      <c r="D14" s="1" t="n">
        <f aca="false">C14*30</f>
        <v>1.785</v>
      </c>
      <c r="F14" s="0" t="n">
        <v>12.694</v>
      </c>
      <c r="G14" s="0" t="n">
        <f aca="false">F14/100</f>
        <v>0.12694</v>
      </c>
      <c r="H14" s="0" t="n">
        <f aca="false">POWER(F14,2)/100</f>
        <v>1.61137636</v>
      </c>
      <c r="J14" s="0" t="n">
        <f aca="false">(H14/D14)*100</f>
        <v>90.2731854341737</v>
      </c>
    </row>
    <row r="15" customFormat="false" ht="15" hidden="false" customHeight="false" outlineLevel="0" collapsed="false">
      <c r="A15" s="0" t="n">
        <v>50</v>
      </c>
      <c r="C15" s="1" t="n">
        <v>0.073</v>
      </c>
      <c r="D15" s="1" t="n">
        <f aca="false">C15*30</f>
        <v>2.19</v>
      </c>
      <c r="F15" s="0" t="n">
        <v>14.091</v>
      </c>
      <c r="G15" s="0" t="n">
        <f aca="false">F15/100</f>
        <v>0.14091</v>
      </c>
      <c r="H15" s="0" t="n">
        <f aca="false">POWER(F15,2)/100</f>
        <v>1.98556281</v>
      </c>
      <c r="J15" s="0" t="n">
        <f aca="false">(H15/D15)*100</f>
        <v>90.6649684931507</v>
      </c>
    </row>
    <row r="16" customFormat="false" ht="15" hidden="false" customHeight="false" outlineLevel="0" collapsed="false">
      <c r="A16" s="0" t="n">
        <v>55</v>
      </c>
      <c r="C16" s="1" t="n">
        <v>0.0879</v>
      </c>
      <c r="D16" s="1" t="n">
        <f aca="false">C16*30</f>
        <v>2.637</v>
      </c>
      <c r="F16" s="0" t="n">
        <v>15.48</v>
      </c>
      <c r="G16" s="0" t="n">
        <f aca="false">F16/100</f>
        <v>0.1548</v>
      </c>
      <c r="H16" s="0" t="n">
        <f aca="false">POWER(F16,2)/100</f>
        <v>2.396304</v>
      </c>
      <c r="J16" s="0" t="n">
        <f aca="false">(H16/D16)*100</f>
        <v>90.8723549488055</v>
      </c>
    </row>
    <row r="17" customFormat="false" ht="15" hidden="false" customHeight="false" outlineLevel="0" collapsed="false">
      <c r="A17" s="0" t="n">
        <v>60</v>
      </c>
      <c r="C17" s="1" t="n">
        <v>0.1039</v>
      </c>
      <c r="D17" s="1" t="n">
        <f aca="false">C17*30</f>
        <v>3.117</v>
      </c>
      <c r="F17" s="0" t="n">
        <v>16.856</v>
      </c>
      <c r="G17" s="0" t="n">
        <f aca="false">F17/100</f>
        <v>0.16856</v>
      </c>
      <c r="H17" s="0" t="n">
        <f aca="false">POWER(F17,2)/100</f>
        <v>2.84124736</v>
      </c>
      <c r="J17" s="0" t="n">
        <f aca="false">(H17/D17)*100</f>
        <v>91.1532678857876</v>
      </c>
    </row>
    <row r="18" customFormat="false" ht="15" hidden="false" customHeight="false" outlineLevel="0" collapsed="false">
      <c r="A18" s="0" t="n">
        <v>65</v>
      </c>
      <c r="C18" s="1" t="n">
        <v>0.1213</v>
      </c>
      <c r="D18" s="1" t="n">
        <f aca="false">C18*30</f>
        <v>3.639</v>
      </c>
      <c r="F18" s="0" t="n">
        <v>18.221</v>
      </c>
      <c r="G18" s="0" t="n">
        <f aca="false">F18/100</f>
        <v>0.18221</v>
      </c>
      <c r="H18" s="0" t="n">
        <f aca="false">POWER(F18,2)/100</f>
        <v>3.32004841</v>
      </c>
      <c r="J18" s="0" t="n">
        <f aca="false">(H18/D18)*100</f>
        <v>91.2351857653201</v>
      </c>
    </row>
    <row r="19" customFormat="false" ht="15" hidden="false" customHeight="false" outlineLevel="0" collapsed="false">
      <c r="A19" s="0" t="n">
        <v>70</v>
      </c>
      <c r="C19" s="1" t="n">
        <v>0.1398</v>
      </c>
      <c r="D19" s="1" t="n">
        <f aca="false">C19*30</f>
        <v>4.194</v>
      </c>
      <c r="F19" s="0" t="n">
        <v>19.568</v>
      </c>
      <c r="G19" s="0" t="n">
        <f aca="false">F19/100</f>
        <v>0.19568</v>
      </c>
      <c r="H19" s="0" t="n">
        <f aca="false">POWER(F19,2)/100</f>
        <v>3.82906624</v>
      </c>
      <c r="J19" s="0" t="n">
        <f aca="false">(H19/D19)*100</f>
        <v>91.2986704816405</v>
      </c>
    </row>
    <row r="20" customFormat="false" ht="15" hidden="false" customHeight="false" outlineLevel="0" collapsed="false">
      <c r="A20" s="0" t="n">
        <v>75</v>
      </c>
      <c r="C20" s="1" t="n">
        <v>0.1597</v>
      </c>
      <c r="D20" s="1" t="n">
        <f aca="false">C20*30</f>
        <v>4.791</v>
      </c>
      <c r="F20" s="0" t="n">
        <v>20.905</v>
      </c>
      <c r="G20" s="0" t="n">
        <f aca="false">F20/100</f>
        <v>0.20905</v>
      </c>
      <c r="H20" s="0" t="n">
        <f aca="false">POWER(F20,2)/100</f>
        <v>4.37019025</v>
      </c>
      <c r="J20" s="0" t="n">
        <f aca="false">(H20/D20)*100</f>
        <v>91.2166614485494</v>
      </c>
    </row>
    <row r="21" customFormat="false" ht="15" hidden="false" customHeight="false" outlineLevel="0" collapsed="false">
      <c r="A21" s="0" t="n">
        <v>80</v>
      </c>
      <c r="C21" s="1" t="n">
        <v>0.1808</v>
      </c>
      <c r="D21" s="1" t="n">
        <f aca="false">C21*30</f>
        <v>5.424</v>
      </c>
      <c r="F21" s="0" t="n">
        <v>22.227</v>
      </c>
      <c r="G21" s="0" t="n">
        <f aca="false">F21/100</f>
        <v>0.22227</v>
      </c>
      <c r="H21" s="0" t="n">
        <f aca="false">POWER(F21,2)/100</f>
        <v>4.94039529</v>
      </c>
      <c r="J21" s="0" t="n">
        <f aca="false">(H21/D21)*100</f>
        <v>91.083983960177</v>
      </c>
    </row>
    <row r="22" customFormat="false" ht="15" hidden="false" customHeight="false" outlineLevel="0" collapsed="false">
      <c r="A22" s="0" t="n">
        <v>85</v>
      </c>
      <c r="C22" s="1" t="n">
        <v>0.2029</v>
      </c>
      <c r="D22" s="1" t="n">
        <f aca="false">C22*30</f>
        <v>6.087</v>
      </c>
      <c r="F22" s="0" t="n">
        <v>23.529</v>
      </c>
      <c r="G22" s="0" t="n">
        <f aca="false">F22/100</f>
        <v>0.23529</v>
      </c>
      <c r="H22" s="0" t="n">
        <f aca="false">POWER(F22,2)/100</f>
        <v>5.53613841</v>
      </c>
      <c r="J22" s="0" t="n">
        <f aca="false">(H22/D22)*100</f>
        <v>90.9501956628881</v>
      </c>
    </row>
    <row r="23" customFormat="false" ht="15" hidden="false" customHeight="false" outlineLevel="0" collapsed="false">
      <c r="A23" s="0" t="n">
        <v>90</v>
      </c>
      <c r="C23" s="1" t="n">
        <v>0.2263</v>
      </c>
      <c r="D23" s="1" t="n">
        <f aca="false">C23*30</f>
        <v>6.789</v>
      </c>
      <c r="F23" s="0" t="n">
        <v>24.814</v>
      </c>
      <c r="G23" s="0" t="n">
        <f aca="false">F23/100</f>
        <v>0.24814</v>
      </c>
      <c r="H23" s="0" t="n">
        <f aca="false">POWER(F23,2)/100</f>
        <v>6.15734596</v>
      </c>
      <c r="J23" s="0" t="n">
        <f aca="false">(H23/D23)*100</f>
        <v>90.6959192811902</v>
      </c>
    </row>
    <row r="24" customFormat="false" ht="15" hidden="false" customHeight="false" outlineLevel="0" collapsed="false">
      <c r="A24" s="0" t="n">
        <v>95</v>
      </c>
      <c r="C24" s="1" t="n">
        <v>0.251</v>
      </c>
      <c r="D24" s="1" t="n">
        <f aca="false">C24*30</f>
        <v>7.53</v>
      </c>
      <c r="F24" s="0" t="n">
        <v>26.082</v>
      </c>
      <c r="G24" s="0" t="n">
        <f aca="false">F24/100</f>
        <v>0.26082</v>
      </c>
      <c r="H24" s="0" t="n">
        <f aca="false">POWER(F24,2)/100</f>
        <v>6.80270724</v>
      </c>
      <c r="J24" s="0" t="n">
        <f aca="false">(H24/D24)*100</f>
        <v>90.3413976095618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3" activeCellId="0" sqref="U3"/>
    </sheetView>
  </sheetViews>
  <sheetFormatPr defaultColWidth="10.1328125" defaultRowHeight="12.8" zeroHeight="false" outlineLevelRow="0" outlineLevelCol="0"/>
  <cols>
    <col collapsed="false" customWidth="true" hidden="false" outlineLevel="0" max="3" min="3" style="0" width="18.53"/>
  </cols>
  <sheetData>
    <row r="1" customFormat="false" ht="13.8" hidden="false" customHeight="false" outlineLevel="0" collapsed="false">
      <c r="A1" s="0" t="s">
        <v>0</v>
      </c>
      <c r="C1" s="0" t="s">
        <v>1</v>
      </c>
      <c r="D1" s="0" t="s">
        <v>2</v>
      </c>
      <c r="F1" s="0" t="s">
        <v>3</v>
      </c>
      <c r="G1" s="0" t="s">
        <v>4</v>
      </c>
      <c r="H1" s="0" t="s">
        <v>5</v>
      </c>
      <c r="J1" s="0" t="s">
        <v>6</v>
      </c>
      <c r="L1" s="0" t="s">
        <v>7</v>
      </c>
      <c r="M1" s="0" t="s">
        <v>8</v>
      </c>
    </row>
    <row r="2" customFormat="false" ht="13.8" hidden="false" customHeight="false" outlineLevel="0" collapsed="false">
      <c r="A2" s="0" t="n">
        <v>10</v>
      </c>
      <c r="C2" s="1" t="n">
        <v>0.0502</v>
      </c>
      <c r="D2" s="1" t="n">
        <f aca="false">C2*20.037</f>
        <v>1.0058574</v>
      </c>
      <c r="F2" s="0" t="n">
        <v>21.695</v>
      </c>
      <c r="G2" s="0" t="n">
        <f aca="false">F2/501</f>
        <v>0.0433033932135729</v>
      </c>
      <c r="H2" s="0" t="n">
        <f aca="false">POWER(F2,2)/501</f>
        <v>0.939467115768463</v>
      </c>
      <c r="J2" s="0" t="n">
        <f aca="false">(H2/D2)*100</f>
        <v>93.3996325690364</v>
      </c>
      <c r="L2" s="0" t="n">
        <v>20.037</v>
      </c>
      <c r="M2" s="0" t="n">
        <f aca="false">501</f>
        <v>501</v>
      </c>
    </row>
    <row r="3" customFormat="false" ht="13.8" hidden="false" customHeight="false" outlineLevel="0" collapsed="false">
      <c r="A3" s="0" t="n">
        <v>15</v>
      </c>
      <c r="C3" s="1" t="n">
        <v>0.0561</v>
      </c>
      <c r="D3" s="1" t="n">
        <f aca="false">C3*20.037</f>
        <v>1.1240757</v>
      </c>
      <c r="F3" s="0" t="n">
        <v>22.924</v>
      </c>
      <c r="G3" s="0" t="n">
        <f aca="false">F3/501</f>
        <v>0.0457564870259481</v>
      </c>
      <c r="H3" s="0" t="n">
        <f aca="false">POWER(F3,2)/501</f>
        <v>1.04892170858283</v>
      </c>
      <c r="J3" s="0" t="n">
        <f aca="false">(H3/D3)*100</f>
        <v>93.3141521147405</v>
      </c>
    </row>
    <row r="4" customFormat="false" ht="13.8" hidden="false" customHeight="false" outlineLevel="0" collapsed="false">
      <c r="A4" s="0" t="n">
        <v>20</v>
      </c>
      <c r="C4" s="1" t="n">
        <v>0.0632</v>
      </c>
      <c r="D4" s="1" t="n">
        <f aca="false">C4*20.037</f>
        <v>1.2663384</v>
      </c>
      <c r="F4" s="0" t="n">
        <v>24.287</v>
      </c>
      <c r="G4" s="0" t="n">
        <f aca="false">F4/501</f>
        <v>0.0484770459081836</v>
      </c>
      <c r="H4" s="0" t="n">
        <f aca="false">POWER(F4,2)/501</f>
        <v>1.17736201397206</v>
      </c>
      <c r="J4" s="0" t="n">
        <f aca="false">(H4/D4)*100</f>
        <v>92.973727557504</v>
      </c>
    </row>
    <row r="5" customFormat="false" ht="13.8" hidden="false" customHeight="false" outlineLevel="0" collapsed="false">
      <c r="A5" s="0" t="n">
        <v>25</v>
      </c>
      <c r="C5" s="1" t="n">
        <v>0.0717</v>
      </c>
      <c r="D5" s="1" t="n">
        <f aca="false">C5*20.037</f>
        <v>1.4366529</v>
      </c>
      <c r="F5" s="0" t="n">
        <v>25.817</v>
      </c>
      <c r="G5" s="0" t="n">
        <f aca="false">F5/501</f>
        <v>0.0515309381237525</v>
      </c>
      <c r="H5" s="0" t="n">
        <f aca="false">POWER(F5,2)/501</f>
        <v>1.33037422954092</v>
      </c>
      <c r="J5" s="0" t="n">
        <f aca="false">(H5/D5)*100</f>
        <v>92.6023418419939</v>
      </c>
    </row>
    <row r="6" customFormat="false" ht="13.8" hidden="false" customHeight="false" outlineLevel="0" collapsed="false">
      <c r="A6" s="0" t="n">
        <v>30</v>
      </c>
      <c r="C6" s="1" t="n">
        <v>0.082</v>
      </c>
      <c r="D6" s="1" t="n">
        <f aca="false">C6*20.037</f>
        <v>1.643034</v>
      </c>
      <c r="F6" s="0" t="n">
        <v>27.546</v>
      </c>
      <c r="G6" s="0" t="n">
        <f aca="false">F6/501</f>
        <v>0.0549820359281437</v>
      </c>
      <c r="H6" s="0" t="n">
        <f aca="false">POWER(F6,2)/501</f>
        <v>1.51453516167665</v>
      </c>
      <c r="J6" s="0" t="n">
        <f aca="false">(H6/D6)*100</f>
        <v>92.1791735092912</v>
      </c>
    </row>
    <row r="7" customFormat="false" ht="13.8" hidden="false" customHeight="false" outlineLevel="0" collapsed="false">
      <c r="A7" s="0" t="n">
        <v>35</v>
      </c>
      <c r="C7" s="1" t="n">
        <v>0.0947</v>
      </c>
      <c r="D7" s="1" t="n">
        <f aca="false">C7*20.037</f>
        <v>1.8975039</v>
      </c>
      <c r="F7" s="0" t="n">
        <v>29.511</v>
      </c>
      <c r="G7" s="0" t="n">
        <f aca="false">F7/501</f>
        <v>0.0589041916167665</v>
      </c>
      <c r="H7" s="0" t="n">
        <f aca="false">POWER(F7,2)/501</f>
        <v>1.7383215988024</v>
      </c>
      <c r="J7" s="0" t="n">
        <f aca="false">(H7/D7)*100</f>
        <v>91.6109631607289</v>
      </c>
    </row>
    <row r="8" customFormat="false" ht="13.8" hidden="false" customHeight="false" outlineLevel="0" collapsed="false">
      <c r="A8" s="0" t="n">
        <v>40</v>
      </c>
      <c r="C8" s="1" t="n">
        <v>0.11</v>
      </c>
      <c r="D8" s="1" t="n">
        <f aca="false">C8*20.037</f>
        <v>2.20407</v>
      </c>
      <c r="F8" s="0" t="n">
        <v>31.74</v>
      </c>
      <c r="G8" s="0" t="n">
        <f aca="false">F8/501</f>
        <v>0.0633532934131737</v>
      </c>
      <c r="H8" s="0" t="n">
        <f aca="false">POWER(F8,2)/501</f>
        <v>2.01083353293413</v>
      </c>
      <c r="J8" s="0" t="n">
        <f aca="false">(H8/D8)*100</f>
        <v>91.2327436485289</v>
      </c>
    </row>
    <row r="9" customFormat="false" ht="13.8" hidden="false" customHeight="false" outlineLevel="0" collapsed="false">
      <c r="A9" s="0" t="n">
        <v>41</v>
      </c>
      <c r="C9" s="1" t="n">
        <v>0.1137</v>
      </c>
      <c r="D9" s="1" t="n">
        <f aca="false">C9*20.037</f>
        <v>2.2782069</v>
      </c>
      <c r="F9" s="0" t="n">
        <v>32.246</v>
      </c>
      <c r="G9" s="0" t="n">
        <f aca="false">F9/501</f>
        <v>0.0643632734530938</v>
      </c>
      <c r="H9" s="0" t="n">
        <f aca="false">POWER(F9,2)/501</f>
        <v>2.07545811576846</v>
      </c>
      <c r="J9" s="0" t="n">
        <f aca="false">(H9/D9)*100</f>
        <v>91.1005104834185</v>
      </c>
    </row>
    <row r="10" customFormat="false" ht="13.8" hidden="false" customHeight="false" outlineLevel="0" collapsed="false">
      <c r="A10" s="0" t="n">
        <v>42</v>
      </c>
      <c r="C10" s="1" t="n">
        <v>0.1175</v>
      </c>
      <c r="D10" s="1" t="n">
        <f aca="false">C10*20.037</f>
        <v>2.3543475</v>
      </c>
      <c r="F10" s="0" t="n">
        <v>32.75</v>
      </c>
      <c r="G10" s="0" t="n">
        <f aca="false">F10/501</f>
        <v>0.0653692614770459</v>
      </c>
      <c r="H10" s="0" t="n">
        <f aca="false">POWER(F10,2)/501</f>
        <v>2.14084331337325</v>
      </c>
      <c r="J10" s="0" t="n">
        <f aca="false">(H10/D10)*100</f>
        <v>90.9314922021177</v>
      </c>
    </row>
    <row r="11" customFormat="false" ht="13.8" hidden="false" customHeight="false" outlineLevel="0" collapsed="false">
      <c r="A11" s="0" t="n">
        <v>43</v>
      </c>
      <c r="C11" s="1" t="n">
        <v>0.1215</v>
      </c>
      <c r="D11" s="1" t="n">
        <f aca="false">C11*20.037</f>
        <v>2.4344955</v>
      </c>
      <c r="F11" s="0" t="n">
        <v>33.269</v>
      </c>
      <c r="G11" s="0" t="n">
        <f aca="false">F11/501</f>
        <v>0.0664051896207585</v>
      </c>
      <c r="H11" s="0" t="n">
        <f aca="false">POWER(F11,2)/501</f>
        <v>2.20923425349301</v>
      </c>
      <c r="J11" s="0" t="n">
        <f aca="false">(H11/D11)*100</f>
        <v>90.7471077064227</v>
      </c>
    </row>
    <row r="12" customFormat="false" ht="13.8" hidden="false" customHeight="false" outlineLevel="0" collapsed="false">
      <c r="A12" s="0" t="n">
        <v>44</v>
      </c>
      <c r="C12" s="1" t="n">
        <v>0.1256</v>
      </c>
      <c r="D12" s="1" t="n">
        <f aca="false">C12*20.037</f>
        <v>2.5166472</v>
      </c>
      <c r="F12" s="0" t="n">
        <v>33.802</v>
      </c>
      <c r="G12" s="0" t="n">
        <f aca="false">F12/501</f>
        <v>0.0674690618762475</v>
      </c>
      <c r="H12" s="0" t="n">
        <f aca="false">POWER(F12,2)/501</f>
        <v>2.28058922954092</v>
      </c>
      <c r="J12" s="0" t="n">
        <f aca="false">(H12/D12)*100</f>
        <v>90.6201405401965</v>
      </c>
    </row>
    <row r="13" customFormat="false" ht="13.8" hidden="false" customHeight="false" outlineLevel="0" collapsed="false">
      <c r="A13" s="0" t="n">
        <v>45</v>
      </c>
      <c r="C13" s="1" t="n">
        <v>0.1297</v>
      </c>
      <c r="D13" s="1" t="n">
        <f aca="false">C13*20.037</f>
        <v>2.5987989</v>
      </c>
      <c r="F13" s="0" t="n">
        <v>34.324</v>
      </c>
      <c r="G13" s="0" t="n">
        <f aca="false">F13/501</f>
        <v>0.0685109780439122</v>
      </c>
      <c r="H13" s="0" t="n">
        <f aca="false">POWER(F13,2)/501</f>
        <v>2.35157081037924</v>
      </c>
      <c r="J13" s="0" t="n">
        <f aca="false">(H13/D13)*100</f>
        <v>90.486832604833</v>
      </c>
    </row>
    <row r="14" customFormat="false" ht="13.8" hidden="false" customHeight="false" outlineLevel="0" collapsed="false">
      <c r="A14" s="0" t="n">
        <v>46</v>
      </c>
      <c r="C14" s="1" t="n">
        <v>0.1343</v>
      </c>
      <c r="D14" s="1" t="n">
        <f aca="false">C14*20.037</f>
        <v>2.6909691</v>
      </c>
      <c r="F14" s="0" t="n">
        <v>34.89</v>
      </c>
      <c r="G14" s="0" t="n">
        <f aca="false">F14/501</f>
        <v>0.0696407185628742</v>
      </c>
      <c r="H14" s="0" t="n">
        <f aca="false">POWER(F14,2)/501</f>
        <v>2.42976467065868</v>
      </c>
      <c r="J14" s="0" t="n">
        <f aca="false">(H14/D14)*100</f>
        <v>90.2932951054207</v>
      </c>
    </row>
    <row r="15" customFormat="false" ht="13.8" hidden="false" customHeight="false" outlineLevel="0" collapsed="false">
      <c r="A15" s="0" t="n">
        <v>47</v>
      </c>
      <c r="C15" s="1" t="n">
        <v>0.1392</v>
      </c>
      <c r="D15" s="1" t="n">
        <f aca="false">C15*20.037</f>
        <v>2.7891504</v>
      </c>
      <c r="F15" s="0" t="n">
        <v>35.472</v>
      </c>
      <c r="G15" s="0" t="n">
        <f aca="false">F15/501</f>
        <v>0.0708023952095808</v>
      </c>
      <c r="H15" s="0" t="n">
        <f aca="false">POWER(F15,2)/501</f>
        <v>2.51150256287425</v>
      </c>
      <c r="J15" s="0" t="n">
        <f aca="false">(H15/D15)*100</f>
        <v>90.045433293029</v>
      </c>
    </row>
    <row r="16" customFormat="false" ht="13.8" hidden="false" customHeight="false" outlineLevel="0" collapsed="false">
      <c r="A16" s="0" t="n">
        <v>48</v>
      </c>
      <c r="C16" s="1" t="n">
        <v>0.1443</v>
      </c>
      <c r="D16" s="1" t="n">
        <f aca="false">C16*20.037</f>
        <v>2.8913391</v>
      </c>
      <c r="F16" s="0" t="n">
        <v>36.071</v>
      </c>
      <c r="G16" s="0" t="n">
        <f aca="false">F16/501</f>
        <v>0.071998003992016</v>
      </c>
      <c r="H16" s="0" t="n">
        <f aca="false">POWER(F16,2)/501</f>
        <v>2.59704000199601</v>
      </c>
      <c r="J16" s="0" t="n">
        <f aca="false">(H16/D16)*100</f>
        <v>89.8213565470756</v>
      </c>
    </row>
    <row r="17" customFormat="false" ht="13.8" hidden="false" customHeight="false" outlineLevel="0" collapsed="false">
      <c r="A17" s="0" t="n">
        <v>49</v>
      </c>
      <c r="C17" s="1" t="n">
        <v>0.1496</v>
      </c>
      <c r="D17" s="1" t="n">
        <f aca="false">C17*20.037</f>
        <v>2.9975352</v>
      </c>
      <c r="F17" s="0" t="n">
        <v>36.69</v>
      </c>
      <c r="G17" s="0" t="n">
        <f aca="false">F17/501</f>
        <v>0.0732335329341317</v>
      </c>
      <c r="H17" s="0" t="n">
        <f aca="false">POWER(F17,2)/501</f>
        <v>2.68693832335329</v>
      </c>
      <c r="J17" s="0" t="n">
        <f aca="false">(H17/D17)*100</f>
        <v>89.6382575708633</v>
      </c>
    </row>
    <row r="18" customFormat="false" ht="13.8" hidden="false" customHeight="false" outlineLevel="0" collapsed="false">
      <c r="A18" s="0" t="n">
        <v>50</v>
      </c>
      <c r="C18" s="1" t="n">
        <v>0.1553</v>
      </c>
      <c r="D18" s="1" t="n">
        <f aca="false">C18*20.037</f>
        <v>3.1117461</v>
      </c>
      <c r="F18" s="0" t="n">
        <v>37.329</v>
      </c>
      <c r="G18" s="0" t="n">
        <f aca="false">F18/501</f>
        <v>0.0745089820359282</v>
      </c>
      <c r="H18" s="0" t="n">
        <f aca="false">POWER(F18,2)/501</f>
        <v>2.78134579041916</v>
      </c>
      <c r="J18" s="0" t="n">
        <f aca="false">(H18/D18)*100</f>
        <v>89.382157188826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2021-07-19T02:57:29Z</dcterms:created>
  <dc:creator>Niels Clayton</dc:creator>
  <dc:description/>
  <dc:language>en-NZ</dc:language>
  <cp:lastModifiedBy/>
  <dcterms:modified xsi:type="dcterms:W3CDTF">2021-08-02T23:16:53Z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