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d_af\source\repos\PoundPupLegacy\PoundPupLegacy.Convert\"/>
    </mc:Choice>
  </mc:AlternateContent>
  <xr:revisionPtr revIDLastSave="0" documentId="13_ncr:1_{57770352-DBC5-4289-B63B-2DF993B9859A}" xr6:coauthVersionLast="47" xr6:coauthVersionMax="47" xr10:uidLastSave="{00000000-0000-0000-0000-000000000000}"/>
  <bookViews>
    <workbookView xWindow="7900" yWindow="4660" windowWidth="28810" windowHeight="15460" firstSheet="106" activeTab="118" xr2:uid="{968EB04A-1CDE-491E-AA7E-9CEDA58BB219}"/>
  </bookViews>
  <sheets>
    <sheet name="Sheet1" sheetId="1" r:id="rId1"/>
    <sheet name="Sheet3" sheetId="3" r:id="rId2"/>
    <sheet name="Sheet4" sheetId="4" r:id="rId3"/>
    <sheet name="Sheet5" sheetId="5" r:id="rId4"/>
    <sheet name="Sheet2" sheetId="2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5" r:id="rId24"/>
    <sheet name="Sheet25" sheetId="26" r:id="rId25"/>
    <sheet name="Sheet26" sheetId="27" r:id="rId26"/>
    <sheet name="Sheet27" sheetId="28" r:id="rId27"/>
    <sheet name="Sheet28" sheetId="29" r:id="rId28"/>
    <sheet name="Sheet29" sheetId="30" r:id="rId29"/>
    <sheet name="Sheet30" sheetId="31" r:id="rId30"/>
    <sheet name="Sheet40" sheetId="41" r:id="rId31"/>
    <sheet name="Sheet41" sheetId="42" r:id="rId32"/>
    <sheet name="Sheet42" sheetId="43" r:id="rId33"/>
    <sheet name="Sheet43" sheetId="44" r:id="rId34"/>
    <sheet name="Sheet44" sheetId="45" r:id="rId35"/>
    <sheet name="Sheet45" sheetId="46" r:id="rId36"/>
    <sheet name="Sheet46" sheetId="47" r:id="rId37"/>
    <sheet name="Sheet47" sheetId="48" r:id="rId38"/>
    <sheet name="Sheet48" sheetId="49" r:id="rId39"/>
    <sheet name="Sheet49" sheetId="50" r:id="rId40"/>
    <sheet name="Sheet50" sheetId="51" r:id="rId41"/>
    <sheet name="Sheet51" sheetId="52" r:id="rId42"/>
    <sheet name="Sheet52" sheetId="53" r:id="rId43"/>
    <sheet name="Sheet53" sheetId="54" r:id="rId44"/>
    <sheet name="Sheet55" sheetId="56" r:id="rId45"/>
    <sheet name="Sheet56" sheetId="57" r:id="rId46"/>
    <sheet name="Sheet57" sheetId="58" r:id="rId47"/>
    <sheet name="Sheet58" sheetId="59" r:id="rId48"/>
    <sheet name="Sheet59" sheetId="60" r:id="rId49"/>
    <sheet name="Sheet60" sheetId="61" r:id="rId50"/>
    <sheet name="Sheet61" sheetId="62" r:id="rId51"/>
    <sheet name="Sheet62" sheetId="63" r:id="rId52"/>
    <sheet name="Sheet63" sheetId="64" r:id="rId53"/>
    <sheet name="Sheet64" sheetId="65" r:id="rId54"/>
    <sheet name="Sheet65" sheetId="66" r:id="rId55"/>
    <sheet name="Sheet66" sheetId="67" r:id="rId56"/>
    <sheet name="Sheet67" sheetId="68" r:id="rId57"/>
    <sheet name="Sheet68" sheetId="69" r:id="rId58"/>
    <sheet name="Sheet69" sheetId="70" r:id="rId59"/>
    <sheet name="Sheet70" sheetId="71" r:id="rId60"/>
    <sheet name="Sheet71" sheetId="72" r:id="rId61"/>
    <sheet name="Sheet72" sheetId="73" r:id="rId62"/>
    <sheet name="Sheet73" sheetId="74" r:id="rId63"/>
    <sheet name="Sheet74" sheetId="75" r:id="rId64"/>
    <sheet name="Sheet75" sheetId="76" r:id="rId65"/>
    <sheet name="Sheet76" sheetId="77" r:id="rId66"/>
    <sheet name="Sheet77" sheetId="78" r:id="rId67"/>
    <sheet name="Sheet78" sheetId="79" r:id="rId68"/>
    <sheet name="Sheet79" sheetId="80" r:id="rId69"/>
    <sheet name="Sheet80" sheetId="81" r:id="rId70"/>
    <sheet name="Sheet81" sheetId="82" r:id="rId71"/>
    <sheet name="Sheet82" sheetId="83" r:id="rId72"/>
    <sheet name="Sheet83" sheetId="84" r:id="rId73"/>
    <sheet name="Sheet84" sheetId="85" r:id="rId74"/>
    <sheet name="Sheet85" sheetId="86" r:id="rId75"/>
    <sheet name="Sheet86" sheetId="87" r:id="rId76"/>
    <sheet name="Sheet87" sheetId="88" r:id="rId77"/>
    <sheet name="Sheet88" sheetId="89" r:id="rId78"/>
    <sheet name="Sheet89" sheetId="90" r:id="rId79"/>
    <sheet name="Sheet90" sheetId="91" r:id="rId80"/>
    <sheet name="Sheet91" sheetId="92" r:id="rId81"/>
    <sheet name="Sheet92" sheetId="93" r:id="rId82"/>
    <sheet name="Sheet93" sheetId="94" r:id="rId83"/>
    <sheet name="Sheet94" sheetId="95" r:id="rId84"/>
    <sheet name="Sheet54" sheetId="55" r:id="rId85"/>
    <sheet name="Sheet31" sheetId="32" r:id="rId86"/>
    <sheet name="Sheet32" sheetId="33" r:id="rId87"/>
    <sheet name="Sheet33" sheetId="34" r:id="rId88"/>
    <sheet name="Sheet34" sheetId="35" r:id="rId89"/>
    <sheet name="Sheet35" sheetId="36" r:id="rId90"/>
    <sheet name="Sheet36" sheetId="37" r:id="rId91"/>
    <sheet name="Sheet37" sheetId="38" r:id="rId92"/>
    <sheet name="Sheet38" sheetId="39" r:id="rId93"/>
    <sheet name="Sheet39" sheetId="40" r:id="rId94"/>
    <sheet name="Sheet95" sheetId="96" r:id="rId95"/>
    <sheet name="Sheet96" sheetId="97" r:id="rId96"/>
    <sheet name="Sheet97" sheetId="98" r:id="rId97"/>
    <sheet name="Sheet98" sheetId="99" r:id="rId98"/>
    <sheet name="Sheet99" sheetId="100" r:id="rId99"/>
    <sheet name="Sheet100" sheetId="101" r:id="rId100"/>
    <sheet name="Sheet101" sheetId="102" r:id="rId101"/>
    <sheet name="Sheet102" sheetId="103" r:id="rId102"/>
    <sheet name="Sheet103" sheetId="104" r:id="rId103"/>
    <sheet name="Sheet104" sheetId="105" r:id="rId104"/>
    <sheet name="Sheet105" sheetId="106" r:id="rId105"/>
    <sheet name="Sheet106" sheetId="107" r:id="rId106"/>
    <sheet name="Sheet130" sheetId="131" r:id="rId107"/>
    <sheet name="Sheet131" sheetId="132" r:id="rId108"/>
    <sheet name="Sheet132" sheetId="133" r:id="rId109"/>
    <sheet name="Sheet133" sheetId="134" r:id="rId110"/>
    <sheet name="Sheet134" sheetId="135" r:id="rId111"/>
    <sheet name="Sheet135" sheetId="136" r:id="rId112"/>
    <sheet name="Sheet111" sheetId="112" r:id="rId113"/>
    <sheet name="Sheet112" sheetId="113" r:id="rId114"/>
    <sheet name="Sheet113" sheetId="114" r:id="rId115"/>
    <sheet name="Sheet114" sheetId="115" r:id="rId116"/>
    <sheet name="Sheet115" sheetId="116" r:id="rId117"/>
    <sheet name="Sheet116" sheetId="117" r:id="rId118"/>
    <sheet name="Sheet117" sheetId="118" r:id="rId119"/>
    <sheet name="Sheet118" sheetId="119" r:id="rId120"/>
    <sheet name="Sheet119" sheetId="120" r:id="rId121"/>
    <sheet name="Sheet120" sheetId="121" r:id="rId122"/>
    <sheet name="Sheet121" sheetId="122" r:id="rId123"/>
    <sheet name="Sheet122" sheetId="123" r:id="rId124"/>
    <sheet name="Sheet123" sheetId="124" r:id="rId125"/>
    <sheet name="Sheet124" sheetId="125" r:id="rId126"/>
    <sheet name="Sheet125" sheetId="126" r:id="rId127"/>
    <sheet name="Sheet126" sheetId="127" r:id="rId128"/>
    <sheet name="Sheet127" sheetId="128" r:id="rId129"/>
    <sheet name="Sheet128" sheetId="129" r:id="rId130"/>
    <sheet name="Sheet129" sheetId="130" r:id="rId131"/>
    <sheet name="Sheet107" sheetId="108" r:id="rId132"/>
    <sheet name="Sheet108" sheetId="109" r:id="rId133"/>
    <sheet name="Sheet109" sheetId="110" r:id="rId134"/>
    <sheet name="Sheet110" sheetId="111" r:id="rId13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36" l="1"/>
  <c r="E10" i="136"/>
  <c r="D10" i="136"/>
  <c r="F9" i="136"/>
  <c r="E9" i="136"/>
  <c r="D9" i="136"/>
  <c r="F8" i="136"/>
  <c r="E8" i="136"/>
  <c r="D8" i="136"/>
  <c r="F7" i="136"/>
  <c r="E7" i="136"/>
  <c r="D7" i="136"/>
  <c r="F6" i="136"/>
  <c r="E6" i="136"/>
  <c r="D6" i="136"/>
  <c r="F5" i="136"/>
  <c r="E5" i="136"/>
  <c r="D5" i="136"/>
  <c r="F4" i="136"/>
  <c r="E4" i="136"/>
  <c r="D4" i="136"/>
  <c r="F3" i="136"/>
  <c r="E3" i="136"/>
  <c r="D3" i="136"/>
  <c r="F2" i="136"/>
  <c r="E2" i="136"/>
  <c r="D2" i="136"/>
  <c r="F1" i="136"/>
  <c r="E1" i="136"/>
  <c r="D1" i="136"/>
  <c r="E22" i="135"/>
  <c r="E21" i="135"/>
  <c r="E20" i="135"/>
  <c r="E19" i="135"/>
  <c r="E18" i="135"/>
  <c r="E17" i="135"/>
  <c r="E16" i="135"/>
  <c r="E15" i="135"/>
  <c r="E14" i="135"/>
  <c r="E13" i="135"/>
  <c r="E12" i="135"/>
  <c r="E11" i="135"/>
  <c r="E10" i="135"/>
  <c r="E9" i="135"/>
  <c r="E8" i="135"/>
  <c r="E7" i="135"/>
  <c r="E6" i="135"/>
  <c r="E5" i="135"/>
  <c r="E4" i="135"/>
  <c r="E3" i="135"/>
  <c r="E2" i="135"/>
  <c r="E1" i="135"/>
  <c r="G22" i="135"/>
  <c r="F22" i="135"/>
  <c r="G21" i="135"/>
  <c r="F21" i="135"/>
  <c r="G20" i="135"/>
  <c r="F20" i="135"/>
  <c r="G19" i="135"/>
  <c r="F19" i="135"/>
  <c r="G18" i="135"/>
  <c r="F18" i="135"/>
  <c r="G17" i="135"/>
  <c r="F17" i="135"/>
  <c r="G16" i="135"/>
  <c r="F16" i="135"/>
  <c r="G15" i="135"/>
  <c r="F15" i="135"/>
  <c r="G14" i="135"/>
  <c r="F14" i="135"/>
  <c r="G13" i="135"/>
  <c r="F13" i="135"/>
  <c r="G12" i="135"/>
  <c r="F12" i="135"/>
  <c r="G11" i="135"/>
  <c r="F11" i="135"/>
  <c r="G10" i="135"/>
  <c r="F10" i="135"/>
  <c r="G9" i="135"/>
  <c r="F9" i="135"/>
  <c r="G8" i="135"/>
  <c r="F8" i="135"/>
  <c r="G7" i="135"/>
  <c r="F7" i="135"/>
  <c r="G6" i="135"/>
  <c r="F6" i="135"/>
  <c r="G5" i="135"/>
  <c r="F5" i="135"/>
  <c r="G4" i="135"/>
  <c r="F4" i="135"/>
  <c r="G3" i="135"/>
  <c r="F3" i="135"/>
  <c r="G2" i="135"/>
  <c r="F2" i="135"/>
  <c r="G1" i="135"/>
  <c r="F1" i="135"/>
  <c r="F6" i="134"/>
  <c r="E6" i="134"/>
  <c r="D6" i="134"/>
  <c r="F5" i="134"/>
  <c r="E5" i="134"/>
  <c r="D5" i="134"/>
  <c r="F4" i="134"/>
  <c r="E4" i="134"/>
  <c r="D4" i="134"/>
  <c r="F3" i="134"/>
  <c r="E3" i="134"/>
  <c r="D3" i="134"/>
  <c r="F2" i="134"/>
  <c r="E2" i="134"/>
  <c r="D2" i="134"/>
  <c r="F1" i="134"/>
  <c r="E1" i="134"/>
  <c r="D1" i="134"/>
  <c r="G25" i="133"/>
  <c r="F25" i="133"/>
  <c r="E25" i="133"/>
  <c r="G24" i="133"/>
  <c r="F24" i="133"/>
  <c r="E24" i="133"/>
  <c r="G23" i="133"/>
  <c r="F23" i="133"/>
  <c r="E23" i="133"/>
  <c r="G22" i="133"/>
  <c r="F22" i="133"/>
  <c r="E22" i="133"/>
  <c r="G21" i="133"/>
  <c r="F21" i="133"/>
  <c r="E21" i="133"/>
  <c r="G20" i="133"/>
  <c r="F20" i="133"/>
  <c r="E20" i="133"/>
  <c r="G19" i="133"/>
  <c r="F19" i="133"/>
  <c r="E19" i="133"/>
  <c r="G18" i="133"/>
  <c r="F18" i="133"/>
  <c r="E18" i="133"/>
  <c r="G17" i="133"/>
  <c r="F17" i="133"/>
  <c r="E17" i="133"/>
  <c r="G16" i="133"/>
  <c r="F16" i="133"/>
  <c r="E16" i="133"/>
  <c r="G15" i="133"/>
  <c r="F15" i="133"/>
  <c r="E15" i="133"/>
  <c r="G14" i="133"/>
  <c r="F14" i="133"/>
  <c r="E14" i="133"/>
  <c r="G13" i="133"/>
  <c r="F13" i="133"/>
  <c r="E13" i="133"/>
  <c r="G12" i="133"/>
  <c r="F12" i="133"/>
  <c r="E12" i="133"/>
  <c r="G11" i="133"/>
  <c r="F11" i="133"/>
  <c r="E11" i="133"/>
  <c r="G10" i="133"/>
  <c r="F10" i="133"/>
  <c r="E10" i="133"/>
  <c r="G9" i="133"/>
  <c r="F9" i="133"/>
  <c r="E9" i="133"/>
  <c r="G8" i="133"/>
  <c r="F8" i="133"/>
  <c r="E8" i="133"/>
  <c r="G7" i="133"/>
  <c r="F7" i="133"/>
  <c r="E7" i="133"/>
  <c r="G6" i="133"/>
  <c r="F6" i="133"/>
  <c r="E6" i="133"/>
  <c r="G5" i="133"/>
  <c r="F5" i="133"/>
  <c r="E5" i="133"/>
  <c r="G4" i="133"/>
  <c r="F4" i="133"/>
  <c r="E4" i="133"/>
  <c r="G3" i="133"/>
  <c r="F3" i="133"/>
  <c r="E3" i="133"/>
  <c r="G2" i="133"/>
  <c r="F2" i="133"/>
  <c r="E2" i="133"/>
  <c r="G1" i="133"/>
  <c r="F1" i="133"/>
  <c r="E1" i="133"/>
  <c r="F6" i="132"/>
  <c r="E6" i="132"/>
  <c r="D6" i="132"/>
  <c r="F5" i="132"/>
  <c r="E5" i="132"/>
  <c r="D5" i="132"/>
  <c r="F4" i="132"/>
  <c r="E4" i="132"/>
  <c r="D4" i="132"/>
  <c r="F3" i="132"/>
  <c r="E3" i="132"/>
  <c r="D3" i="132"/>
  <c r="F2" i="132"/>
  <c r="E2" i="132"/>
  <c r="D2" i="132"/>
  <c r="F1" i="132"/>
  <c r="E1" i="132"/>
  <c r="D1" i="132"/>
  <c r="G14" i="131"/>
  <c r="F14" i="131"/>
  <c r="E14" i="131"/>
  <c r="G13" i="131"/>
  <c r="F13" i="131"/>
  <c r="E13" i="131"/>
  <c r="G12" i="131"/>
  <c r="F12" i="131"/>
  <c r="E12" i="131"/>
  <c r="G11" i="131"/>
  <c r="F11" i="131"/>
  <c r="E11" i="131"/>
  <c r="G10" i="131"/>
  <c r="F10" i="131"/>
  <c r="E10" i="131"/>
  <c r="G9" i="131"/>
  <c r="F9" i="131"/>
  <c r="E9" i="131"/>
  <c r="G8" i="131"/>
  <c r="F8" i="131"/>
  <c r="E8" i="131"/>
  <c r="G7" i="131"/>
  <c r="F7" i="131"/>
  <c r="E7" i="131"/>
  <c r="G6" i="131"/>
  <c r="F6" i="131"/>
  <c r="E6" i="131"/>
  <c r="G5" i="131"/>
  <c r="F5" i="131"/>
  <c r="E5" i="131"/>
  <c r="G4" i="131"/>
  <c r="F4" i="131"/>
  <c r="E4" i="131"/>
  <c r="G3" i="131"/>
  <c r="F3" i="131"/>
  <c r="E3" i="131"/>
  <c r="G2" i="131"/>
  <c r="F2" i="131"/>
  <c r="E2" i="131"/>
  <c r="G1" i="131"/>
  <c r="F1" i="131"/>
  <c r="E1" i="131"/>
  <c r="F19" i="130"/>
  <c r="E19" i="130"/>
  <c r="D19" i="130"/>
  <c r="F18" i="130"/>
  <c r="E18" i="130"/>
  <c r="D18" i="130"/>
  <c r="F17" i="130"/>
  <c r="E17" i="130"/>
  <c r="D17" i="130"/>
  <c r="F16" i="130"/>
  <c r="E16" i="130"/>
  <c r="D16" i="130"/>
  <c r="F15" i="130"/>
  <c r="E15" i="130"/>
  <c r="D15" i="130"/>
  <c r="F14" i="130"/>
  <c r="E14" i="130"/>
  <c r="D14" i="130"/>
  <c r="F13" i="130"/>
  <c r="E13" i="130"/>
  <c r="D13" i="130"/>
  <c r="F12" i="130"/>
  <c r="E12" i="130"/>
  <c r="D12" i="130"/>
  <c r="F11" i="130"/>
  <c r="E11" i="130"/>
  <c r="D11" i="130"/>
  <c r="F10" i="130"/>
  <c r="E10" i="130"/>
  <c r="D10" i="130"/>
  <c r="F9" i="130"/>
  <c r="E9" i="130"/>
  <c r="D9" i="130"/>
  <c r="F8" i="130"/>
  <c r="E8" i="130"/>
  <c r="D8" i="130"/>
  <c r="F7" i="130"/>
  <c r="E7" i="130"/>
  <c r="D7" i="130"/>
  <c r="F6" i="130"/>
  <c r="E6" i="130"/>
  <c r="D6" i="130"/>
  <c r="F5" i="130"/>
  <c r="E5" i="130"/>
  <c r="D5" i="130"/>
  <c r="F4" i="130"/>
  <c r="E4" i="130"/>
  <c r="D4" i="130"/>
  <c r="F3" i="130"/>
  <c r="E3" i="130"/>
  <c r="D3" i="130"/>
  <c r="F2" i="130"/>
  <c r="E2" i="130"/>
  <c r="D2" i="130"/>
  <c r="F1" i="130"/>
  <c r="E1" i="130"/>
  <c r="D1" i="130"/>
  <c r="F9" i="129"/>
  <c r="E9" i="129"/>
  <c r="D9" i="129"/>
  <c r="F8" i="129"/>
  <c r="E8" i="129"/>
  <c r="D8" i="129"/>
  <c r="F7" i="129"/>
  <c r="E7" i="129"/>
  <c r="D7" i="129"/>
  <c r="F6" i="129"/>
  <c r="E6" i="129"/>
  <c r="D6" i="129"/>
  <c r="F5" i="129"/>
  <c r="E5" i="129"/>
  <c r="D5" i="129"/>
  <c r="F4" i="129"/>
  <c r="E4" i="129"/>
  <c r="D4" i="129"/>
  <c r="F3" i="129"/>
  <c r="E3" i="129"/>
  <c r="D3" i="129"/>
  <c r="F2" i="129"/>
  <c r="E2" i="129"/>
  <c r="D2" i="129"/>
  <c r="F1" i="129"/>
  <c r="E1" i="129"/>
  <c r="D1" i="129"/>
  <c r="G31" i="128"/>
  <c r="F31" i="128"/>
  <c r="E31" i="128"/>
  <c r="G30" i="128"/>
  <c r="F30" i="128"/>
  <c r="E30" i="128"/>
  <c r="G29" i="128"/>
  <c r="F29" i="128"/>
  <c r="E29" i="128"/>
  <c r="G28" i="128"/>
  <c r="F28" i="128"/>
  <c r="E28" i="128"/>
  <c r="G27" i="128"/>
  <c r="F27" i="128"/>
  <c r="E27" i="128"/>
  <c r="G26" i="128"/>
  <c r="F26" i="128"/>
  <c r="E26" i="128"/>
  <c r="G25" i="128"/>
  <c r="F25" i="128"/>
  <c r="E25" i="128"/>
  <c r="G24" i="128"/>
  <c r="F24" i="128"/>
  <c r="E24" i="128"/>
  <c r="G23" i="128"/>
  <c r="F23" i="128"/>
  <c r="E23" i="128"/>
  <c r="G22" i="128"/>
  <c r="F22" i="128"/>
  <c r="E22" i="128"/>
  <c r="G21" i="128"/>
  <c r="F21" i="128"/>
  <c r="E21" i="128"/>
  <c r="G20" i="128"/>
  <c r="F20" i="128"/>
  <c r="E20" i="128"/>
  <c r="G19" i="128"/>
  <c r="F19" i="128"/>
  <c r="E19" i="128"/>
  <c r="G18" i="128"/>
  <c r="F18" i="128"/>
  <c r="E18" i="128"/>
  <c r="G17" i="128"/>
  <c r="F17" i="128"/>
  <c r="E17" i="128"/>
  <c r="G16" i="128"/>
  <c r="F16" i="128"/>
  <c r="E16" i="128"/>
  <c r="G15" i="128"/>
  <c r="F15" i="128"/>
  <c r="E15" i="128"/>
  <c r="G14" i="128"/>
  <c r="F14" i="128"/>
  <c r="E14" i="128"/>
  <c r="G13" i="128"/>
  <c r="F13" i="128"/>
  <c r="E13" i="128"/>
  <c r="G12" i="128"/>
  <c r="F12" i="128"/>
  <c r="E12" i="128"/>
  <c r="G11" i="128"/>
  <c r="F11" i="128"/>
  <c r="E11" i="128"/>
  <c r="G10" i="128"/>
  <c r="F10" i="128"/>
  <c r="E10" i="128"/>
  <c r="G9" i="128"/>
  <c r="F9" i="128"/>
  <c r="E9" i="128"/>
  <c r="G8" i="128"/>
  <c r="F8" i="128"/>
  <c r="E8" i="128"/>
  <c r="G7" i="128"/>
  <c r="F7" i="128"/>
  <c r="E7" i="128"/>
  <c r="G6" i="128"/>
  <c r="F6" i="128"/>
  <c r="E6" i="128"/>
  <c r="G5" i="128"/>
  <c r="F5" i="128"/>
  <c r="E5" i="128"/>
  <c r="G4" i="128"/>
  <c r="F4" i="128"/>
  <c r="E4" i="128"/>
  <c r="G3" i="128"/>
  <c r="F3" i="128"/>
  <c r="E3" i="128"/>
  <c r="G2" i="128"/>
  <c r="F2" i="128"/>
  <c r="E2" i="128"/>
  <c r="G1" i="128"/>
  <c r="F1" i="128"/>
  <c r="E1" i="128"/>
  <c r="G8" i="127"/>
  <c r="F8" i="127"/>
  <c r="E8" i="127"/>
  <c r="G7" i="127"/>
  <c r="F7" i="127"/>
  <c r="E7" i="127"/>
  <c r="G6" i="127"/>
  <c r="F6" i="127"/>
  <c r="E6" i="127"/>
  <c r="G5" i="127"/>
  <c r="F5" i="127"/>
  <c r="E5" i="127"/>
  <c r="G4" i="127"/>
  <c r="F4" i="127"/>
  <c r="E4" i="127"/>
  <c r="G3" i="127"/>
  <c r="F3" i="127"/>
  <c r="E3" i="127"/>
  <c r="G2" i="127"/>
  <c r="F2" i="127"/>
  <c r="E2" i="127"/>
  <c r="G1" i="127"/>
  <c r="F1" i="127"/>
  <c r="E1" i="127"/>
  <c r="G15" i="126"/>
  <c r="F15" i="126"/>
  <c r="E15" i="126"/>
  <c r="G14" i="126"/>
  <c r="F14" i="126"/>
  <c r="E14" i="126"/>
  <c r="G13" i="126"/>
  <c r="F13" i="126"/>
  <c r="E13" i="126"/>
  <c r="G12" i="126"/>
  <c r="F12" i="126"/>
  <c r="E12" i="126"/>
  <c r="G11" i="126"/>
  <c r="F11" i="126"/>
  <c r="E11" i="126"/>
  <c r="G10" i="126"/>
  <c r="F10" i="126"/>
  <c r="E10" i="126"/>
  <c r="G9" i="126"/>
  <c r="F9" i="126"/>
  <c r="E9" i="126"/>
  <c r="G8" i="126"/>
  <c r="F8" i="126"/>
  <c r="E8" i="126"/>
  <c r="G7" i="126"/>
  <c r="F7" i="126"/>
  <c r="E7" i="126"/>
  <c r="G6" i="126"/>
  <c r="F6" i="126"/>
  <c r="E6" i="126"/>
  <c r="G5" i="126"/>
  <c r="F5" i="126"/>
  <c r="E5" i="126"/>
  <c r="G4" i="126"/>
  <c r="F4" i="126"/>
  <c r="E4" i="126"/>
  <c r="G3" i="126"/>
  <c r="F3" i="126"/>
  <c r="E3" i="126"/>
  <c r="G2" i="126"/>
  <c r="F2" i="126"/>
  <c r="E2" i="126"/>
  <c r="G1" i="126"/>
  <c r="F1" i="126"/>
  <c r="E1" i="126"/>
  <c r="F81" i="125"/>
  <c r="E81" i="125"/>
  <c r="D81" i="125"/>
  <c r="F80" i="125"/>
  <c r="E80" i="125"/>
  <c r="D80" i="125"/>
  <c r="F79" i="125"/>
  <c r="E79" i="125"/>
  <c r="D79" i="125"/>
  <c r="F78" i="125"/>
  <c r="E78" i="125"/>
  <c r="D78" i="125"/>
  <c r="F77" i="125"/>
  <c r="E77" i="125"/>
  <c r="D77" i="125"/>
  <c r="F76" i="125"/>
  <c r="E76" i="125"/>
  <c r="D76" i="125"/>
  <c r="F75" i="125"/>
  <c r="E75" i="125"/>
  <c r="D75" i="125"/>
  <c r="F74" i="125"/>
  <c r="E74" i="125"/>
  <c r="D74" i="125"/>
  <c r="F73" i="125"/>
  <c r="E73" i="125"/>
  <c r="D73" i="125"/>
  <c r="F72" i="125"/>
  <c r="E72" i="125"/>
  <c r="D72" i="125"/>
  <c r="F71" i="125"/>
  <c r="E71" i="125"/>
  <c r="D71" i="125"/>
  <c r="F70" i="125"/>
  <c r="E70" i="125"/>
  <c r="D70" i="125"/>
  <c r="F69" i="125"/>
  <c r="E69" i="125"/>
  <c r="D69" i="125"/>
  <c r="F68" i="125"/>
  <c r="E68" i="125"/>
  <c r="D68" i="125"/>
  <c r="F67" i="125"/>
  <c r="E67" i="125"/>
  <c r="D67" i="125"/>
  <c r="F66" i="125"/>
  <c r="E66" i="125"/>
  <c r="D66" i="125"/>
  <c r="F65" i="125"/>
  <c r="E65" i="125"/>
  <c r="D65" i="125"/>
  <c r="F64" i="125"/>
  <c r="E64" i="125"/>
  <c r="D64" i="125"/>
  <c r="F63" i="125"/>
  <c r="E63" i="125"/>
  <c r="D63" i="125"/>
  <c r="F62" i="125"/>
  <c r="E62" i="125"/>
  <c r="D62" i="125"/>
  <c r="F61" i="125"/>
  <c r="E61" i="125"/>
  <c r="D61" i="125"/>
  <c r="F60" i="125"/>
  <c r="E60" i="125"/>
  <c r="D60" i="125"/>
  <c r="F59" i="125"/>
  <c r="E59" i="125"/>
  <c r="D59" i="125"/>
  <c r="F58" i="125"/>
  <c r="E58" i="125"/>
  <c r="D58" i="125"/>
  <c r="F57" i="125"/>
  <c r="E57" i="125"/>
  <c r="D57" i="125"/>
  <c r="F56" i="125"/>
  <c r="E56" i="125"/>
  <c r="D56" i="125"/>
  <c r="F55" i="125"/>
  <c r="E55" i="125"/>
  <c r="D55" i="125"/>
  <c r="F54" i="125"/>
  <c r="E54" i="125"/>
  <c r="D54" i="125"/>
  <c r="F53" i="125"/>
  <c r="E53" i="125"/>
  <c r="D53" i="125"/>
  <c r="F52" i="125"/>
  <c r="E52" i="125"/>
  <c r="D52" i="125"/>
  <c r="F51" i="125"/>
  <c r="E51" i="125"/>
  <c r="D51" i="125"/>
  <c r="F50" i="125"/>
  <c r="E50" i="125"/>
  <c r="D50" i="125"/>
  <c r="F49" i="125"/>
  <c r="E49" i="125"/>
  <c r="D49" i="125"/>
  <c r="F48" i="125"/>
  <c r="E48" i="125"/>
  <c r="D48" i="125"/>
  <c r="F47" i="125"/>
  <c r="E47" i="125"/>
  <c r="D47" i="125"/>
  <c r="F46" i="125"/>
  <c r="E46" i="125"/>
  <c r="D46" i="125"/>
  <c r="F45" i="125"/>
  <c r="E45" i="125"/>
  <c r="D45" i="125"/>
  <c r="F44" i="125"/>
  <c r="E44" i="125"/>
  <c r="D44" i="125"/>
  <c r="F43" i="125"/>
  <c r="E43" i="125"/>
  <c r="D43" i="125"/>
  <c r="F42" i="125"/>
  <c r="E42" i="125"/>
  <c r="D42" i="125"/>
  <c r="F41" i="125"/>
  <c r="E41" i="125"/>
  <c r="D41" i="125"/>
  <c r="F40" i="125"/>
  <c r="E40" i="125"/>
  <c r="D40" i="125"/>
  <c r="F39" i="125"/>
  <c r="E39" i="125"/>
  <c r="D39" i="125"/>
  <c r="F38" i="125"/>
  <c r="E38" i="125"/>
  <c r="D38" i="125"/>
  <c r="F37" i="125"/>
  <c r="E37" i="125"/>
  <c r="D37" i="125"/>
  <c r="F36" i="125"/>
  <c r="E36" i="125"/>
  <c r="D36" i="125"/>
  <c r="F35" i="125"/>
  <c r="E35" i="125"/>
  <c r="D35" i="125"/>
  <c r="F34" i="125"/>
  <c r="E34" i="125"/>
  <c r="D34" i="125"/>
  <c r="F33" i="125"/>
  <c r="E33" i="125"/>
  <c r="D33" i="125"/>
  <c r="F32" i="125"/>
  <c r="E32" i="125"/>
  <c r="D32" i="125"/>
  <c r="F31" i="125"/>
  <c r="E31" i="125"/>
  <c r="D31" i="125"/>
  <c r="F30" i="125"/>
  <c r="E30" i="125"/>
  <c r="D30" i="125"/>
  <c r="F29" i="125"/>
  <c r="E29" i="125"/>
  <c r="D29" i="125"/>
  <c r="F28" i="125"/>
  <c r="E28" i="125"/>
  <c r="D28" i="125"/>
  <c r="F27" i="125"/>
  <c r="E27" i="125"/>
  <c r="D27" i="125"/>
  <c r="F26" i="125"/>
  <c r="E26" i="125"/>
  <c r="D26" i="125"/>
  <c r="F25" i="125"/>
  <c r="E25" i="125"/>
  <c r="D25" i="125"/>
  <c r="F24" i="125"/>
  <c r="E24" i="125"/>
  <c r="D24" i="125"/>
  <c r="F23" i="125"/>
  <c r="E23" i="125"/>
  <c r="D23" i="125"/>
  <c r="F22" i="125"/>
  <c r="E22" i="125"/>
  <c r="D22" i="125"/>
  <c r="F21" i="125"/>
  <c r="E21" i="125"/>
  <c r="D21" i="125"/>
  <c r="F20" i="125"/>
  <c r="E20" i="125"/>
  <c r="D20" i="125"/>
  <c r="F19" i="125"/>
  <c r="E19" i="125"/>
  <c r="D19" i="125"/>
  <c r="F18" i="125"/>
  <c r="E18" i="125"/>
  <c r="D18" i="125"/>
  <c r="F17" i="125"/>
  <c r="E17" i="125"/>
  <c r="D17" i="125"/>
  <c r="F16" i="125"/>
  <c r="E16" i="125"/>
  <c r="D16" i="125"/>
  <c r="F15" i="125"/>
  <c r="E15" i="125"/>
  <c r="D15" i="125"/>
  <c r="F14" i="125"/>
  <c r="E14" i="125"/>
  <c r="D14" i="125"/>
  <c r="F13" i="125"/>
  <c r="E13" i="125"/>
  <c r="D13" i="125"/>
  <c r="F12" i="125"/>
  <c r="E12" i="125"/>
  <c r="D12" i="125"/>
  <c r="F11" i="125"/>
  <c r="E11" i="125"/>
  <c r="D11" i="125"/>
  <c r="F10" i="125"/>
  <c r="E10" i="125"/>
  <c r="D10" i="125"/>
  <c r="F9" i="125"/>
  <c r="E9" i="125"/>
  <c r="D9" i="125"/>
  <c r="F8" i="125"/>
  <c r="E8" i="125"/>
  <c r="D8" i="125"/>
  <c r="F7" i="125"/>
  <c r="E7" i="125"/>
  <c r="D7" i="125"/>
  <c r="F6" i="125"/>
  <c r="E6" i="125"/>
  <c r="D6" i="125"/>
  <c r="F5" i="125"/>
  <c r="E5" i="125"/>
  <c r="D5" i="125"/>
  <c r="F4" i="125"/>
  <c r="E4" i="125"/>
  <c r="D4" i="125"/>
  <c r="F3" i="125"/>
  <c r="E3" i="125"/>
  <c r="D3" i="125"/>
  <c r="F2" i="125"/>
  <c r="E2" i="125"/>
  <c r="D2" i="125"/>
  <c r="F1" i="125"/>
  <c r="E1" i="125"/>
  <c r="D1" i="125"/>
  <c r="H14" i="124"/>
  <c r="G14" i="124"/>
  <c r="F14" i="124"/>
  <c r="H13" i="124"/>
  <c r="G13" i="124"/>
  <c r="F13" i="124"/>
  <c r="H12" i="124"/>
  <c r="G12" i="124"/>
  <c r="F12" i="124"/>
  <c r="H11" i="124"/>
  <c r="G11" i="124"/>
  <c r="F11" i="124"/>
  <c r="H10" i="124"/>
  <c r="G10" i="124"/>
  <c r="F10" i="124"/>
  <c r="H9" i="124"/>
  <c r="G9" i="124"/>
  <c r="F9" i="124"/>
  <c r="H8" i="124"/>
  <c r="G8" i="124"/>
  <c r="F8" i="124"/>
  <c r="H7" i="124"/>
  <c r="G7" i="124"/>
  <c r="F7" i="124"/>
  <c r="H6" i="124"/>
  <c r="G6" i="124"/>
  <c r="F6" i="124"/>
  <c r="H5" i="124"/>
  <c r="G5" i="124"/>
  <c r="F5" i="124"/>
  <c r="H4" i="124"/>
  <c r="G4" i="124"/>
  <c r="F4" i="124"/>
  <c r="H3" i="124"/>
  <c r="G3" i="124"/>
  <c r="F3" i="124"/>
  <c r="H2" i="124"/>
  <c r="G2" i="124"/>
  <c r="F2" i="124"/>
  <c r="H1" i="124"/>
  <c r="G1" i="124"/>
  <c r="F1" i="124"/>
  <c r="F5" i="123"/>
  <c r="E5" i="123"/>
  <c r="D5" i="123"/>
  <c r="F4" i="123"/>
  <c r="E4" i="123"/>
  <c r="D4" i="123"/>
  <c r="F3" i="123"/>
  <c r="E3" i="123"/>
  <c r="D3" i="123"/>
  <c r="F2" i="123"/>
  <c r="E2" i="123"/>
  <c r="D2" i="123"/>
  <c r="F1" i="123"/>
  <c r="E1" i="123"/>
  <c r="D1" i="123"/>
  <c r="F24" i="122"/>
  <c r="E24" i="122"/>
  <c r="D24" i="122"/>
  <c r="F23" i="122"/>
  <c r="E23" i="122"/>
  <c r="D23" i="122"/>
  <c r="F22" i="122"/>
  <c r="E22" i="122"/>
  <c r="D22" i="122"/>
  <c r="F21" i="122"/>
  <c r="E21" i="122"/>
  <c r="D21" i="122"/>
  <c r="F20" i="122"/>
  <c r="E20" i="122"/>
  <c r="D20" i="122"/>
  <c r="F19" i="122"/>
  <c r="E19" i="122"/>
  <c r="D19" i="122"/>
  <c r="F18" i="122"/>
  <c r="E18" i="122"/>
  <c r="D18" i="122"/>
  <c r="F17" i="122"/>
  <c r="E17" i="122"/>
  <c r="D17" i="122"/>
  <c r="F16" i="122"/>
  <c r="E16" i="122"/>
  <c r="D16" i="122"/>
  <c r="F15" i="122"/>
  <c r="E15" i="122"/>
  <c r="D15" i="122"/>
  <c r="F14" i="122"/>
  <c r="E14" i="122"/>
  <c r="D14" i="122"/>
  <c r="F13" i="122"/>
  <c r="E13" i="122"/>
  <c r="D13" i="122"/>
  <c r="F12" i="122"/>
  <c r="E12" i="122"/>
  <c r="D12" i="122"/>
  <c r="F11" i="122"/>
  <c r="E11" i="122"/>
  <c r="D11" i="122"/>
  <c r="F10" i="122"/>
  <c r="E10" i="122"/>
  <c r="D10" i="122"/>
  <c r="F9" i="122"/>
  <c r="E9" i="122"/>
  <c r="D9" i="122"/>
  <c r="F8" i="122"/>
  <c r="E8" i="122"/>
  <c r="D8" i="122"/>
  <c r="F7" i="122"/>
  <c r="E7" i="122"/>
  <c r="D7" i="122"/>
  <c r="F6" i="122"/>
  <c r="E6" i="122"/>
  <c r="D6" i="122"/>
  <c r="F5" i="122"/>
  <c r="E5" i="122"/>
  <c r="D5" i="122"/>
  <c r="F4" i="122"/>
  <c r="E4" i="122"/>
  <c r="D4" i="122"/>
  <c r="F3" i="122"/>
  <c r="E3" i="122"/>
  <c r="D3" i="122"/>
  <c r="F2" i="122"/>
  <c r="E2" i="122"/>
  <c r="D2" i="122"/>
  <c r="F1" i="122"/>
  <c r="E1" i="122"/>
  <c r="D1" i="122"/>
  <c r="G6" i="121"/>
  <c r="F6" i="121"/>
  <c r="E6" i="121"/>
  <c r="G5" i="121"/>
  <c r="F5" i="121"/>
  <c r="E5" i="121"/>
  <c r="G4" i="121"/>
  <c r="F4" i="121"/>
  <c r="E4" i="121"/>
  <c r="G3" i="121"/>
  <c r="F3" i="121"/>
  <c r="E3" i="121"/>
  <c r="G2" i="121"/>
  <c r="F2" i="121"/>
  <c r="E2" i="121"/>
  <c r="G1" i="121"/>
  <c r="F1" i="121"/>
  <c r="E1" i="121"/>
  <c r="G5" i="120"/>
  <c r="G4" i="120"/>
  <c r="F4" i="120"/>
  <c r="E4" i="120"/>
  <c r="G3" i="120"/>
  <c r="F3" i="120"/>
  <c r="E3" i="120"/>
  <c r="G2" i="120"/>
  <c r="F2" i="120"/>
  <c r="E2" i="120"/>
  <c r="G1" i="120"/>
  <c r="F1" i="120"/>
  <c r="E1" i="120"/>
  <c r="G23" i="119"/>
  <c r="F23" i="119"/>
  <c r="E23" i="119"/>
  <c r="G22" i="119"/>
  <c r="F22" i="119"/>
  <c r="E22" i="119"/>
  <c r="G21" i="119"/>
  <c r="F21" i="119"/>
  <c r="E21" i="119"/>
  <c r="G20" i="119"/>
  <c r="F20" i="119"/>
  <c r="E20" i="119"/>
  <c r="G19" i="119"/>
  <c r="F19" i="119"/>
  <c r="E19" i="119"/>
  <c r="G18" i="119"/>
  <c r="F18" i="119"/>
  <c r="E18" i="119"/>
  <c r="G17" i="119"/>
  <c r="F17" i="119"/>
  <c r="E17" i="119"/>
  <c r="G16" i="119"/>
  <c r="F16" i="119"/>
  <c r="E16" i="119"/>
  <c r="G15" i="119"/>
  <c r="F15" i="119"/>
  <c r="E15" i="119"/>
  <c r="G14" i="119"/>
  <c r="F14" i="119"/>
  <c r="E14" i="119"/>
  <c r="G13" i="119"/>
  <c r="F13" i="119"/>
  <c r="E13" i="119"/>
  <c r="G12" i="119"/>
  <c r="F12" i="119"/>
  <c r="E12" i="119"/>
  <c r="G11" i="119"/>
  <c r="F11" i="119"/>
  <c r="E11" i="119"/>
  <c r="G10" i="119"/>
  <c r="F10" i="119"/>
  <c r="E10" i="119"/>
  <c r="G9" i="119"/>
  <c r="F9" i="119"/>
  <c r="E9" i="119"/>
  <c r="G8" i="119"/>
  <c r="F8" i="119"/>
  <c r="E8" i="119"/>
  <c r="G7" i="119"/>
  <c r="F7" i="119"/>
  <c r="E7" i="119"/>
  <c r="G6" i="119"/>
  <c r="F6" i="119"/>
  <c r="E6" i="119"/>
  <c r="G5" i="119"/>
  <c r="F5" i="119"/>
  <c r="E5" i="119"/>
  <c r="G4" i="119"/>
  <c r="F4" i="119"/>
  <c r="E4" i="119"/>
  <c r="G3" i="119"/>
  <c r="F3" i="119"/>
  <c r="E3" i="119"/>
  <c r="G2" i="119"/>
  <c r="F2" i="119"/>
  <c r="E2" i="119"/>
  <c r="G1" i="119"/>
  <c r="F1" i="119"/>
  <c r="E1" i="119"/>
  <c r="F4" i="118"/>
  <c r="E4" i="118"/>
  <c r="D4" i="118"/>
  <c r="F3" i="118"/>
  <c r="E3" i="118"/>
  <c r="D3" i="118"/>
  <c r="F2" i="118"/>
  <c r="E2" i="118"/>
  <c r="D2" i="118"/>
  <c r="F1" i="118"/>
  <c r="E1" i="118"/>
  <c r="D1" i="118"/>
  <c r="F14" i="117"/>
  <c r="E14" i="117"/>
  <c r="D14" i="117"/>
  <c r="F13" i="117"/>
  <c r="E13" i="117"/>
  <c r="D13" i="117"/>
  <c r="F12" i="117"/>
  <c r="E12" i="117"/>
  <c r="D12" i="117"/>
  <c r="F11" i="117"/>
  <c r="E11" i="117"/>
  <c r="D11" i="117"/>
  <c r="F10" i="117"/>
  <c r="E10" i="117"/>
  <c r="D10" i="117"/>
  <c r="F9" i="117"/>
  <c r="E9" i="117"/>
  <c r="D9" i="117"/>
  <c r="F8" i="117"/>
  <c r="E8" i="117"/>
  <c r="D8" i="117"/>
  <c r="F7" i="117"/>
  <c r="E7" i="117"/>
  <c r="D7" i="117"/>
  <c r="F6" i="117"/>
  <c r="E6" i="117"/>
  <c r="D6" i="117"/>
  <c r="F5" i="117"/>
  <c r="E5" i="117"/>
  <c r="D5" i="117"/>
  <c r="F4" i="117"/>
  <c r="E4" i="117"/>
  <c r="D4" i="117"/>
  <c r="F3" i="117"/>
  <c r="E3" i="117"/>
  <c r="D3" i="117"/>
  <c r="F2" i="117"/>
  <c r="E2" i="117"/>
  <c r="D2" i="117"/>
  <c r="F1" i="117"/>
  <c r="E1" i="117"/>
  <c r="D1" i="117"/>
  <c r="G7" i="116"/>
  <c r="F7" i="116"/>
  <c r="E7" i="116"/>
  <c r="G6" i="116"/>
  <c r="F6" i="116"/>
  <c r="E6" i="116"/>
  <c r="G5" i="116"/>
  <c r="F5" i="116"/>
  <c r="E5" i="116"/>
  <c r="G4" i="116"/>
  <c r="F4" i="116"/>
  <c r="E4" i="116"/>
  <c r="G3" i="116"/>
  <c r="F3" i="116"/>
  <c r="E3" i="116"/>
  <c r="G2" i="116"/>
  <c r="F2" i="116"/>
  <c r="E2" i="116"/>
  <c r="G1" i="116"/>
  <c r="F1" i="116"/>
  <c r="E1" i="116"/>
  <c r="F14" i="115"/>
  <c r="E14" i="115"/>
  <c r="D14" i="115"/>
  <c r="F13" i="115"/>
  <c r="E13" i="115"/>
  <c r="D13" i="115"/>
  <c r="F12" i="115"/>
  <c r="E12" i="115"/>
  <c r="D12" i="115"/>
  <c r="F11" i="115"/>
  <c r="E11" i="115"/>
  <c r="D11" i="115"/>
  <c r="F10" i="115"/>
  <c r="E10" i="115"/>
  <c r="D10" i="115"/>
  <c r="F9" i="115"/>
  <c r="E9" i="115"/>
  <c r="D9" i="115"/>
  <c r="F8" i="115"/>
  <c r="E8" i="115"/>
  <c r="D8" i="115"/>
  <c r="F7" i="115"/>
  <c r="E7" i="115"/>
  <c r="D7" i="115"/>
  <c r="F6" i="115"/>
  <c r="E6" i="115"/>
  <c r="D6" i="115"/>
  <c r="F5" i="115"/>
  <c r="E5" i="115"/>
  <c r="D5" i="115"/>
  <c r="F4" i="115"/>
  <c r="E4" i="115"/>
  <c r="D4" i="115"/>
  <c r="F3" i="115"/>
  <c r="E3" i="115"/>
  <c r="D3" i="115"/>
  <c r="F2" i="115"/>
  <c r="E2" i="115"/>
  <c r="D2" i="115"/>
  <c r="F1" i="115"/>
  <c r="E1" i="115"/>
  <c r="D1" i="115"/>
  <c r="F10" i="114"/>
  <c r="E10" i="114"/>
  <c r="D10" i="114"/>
  <c r="F9" i="114"/>
  <c r="E9" i="114"/>
  <c r="D9" i="114"/>
  <c r="F8" i="114"/>
  <c r="E8" i="114"/>
  <c r="D8" i="114"/>
  <c r="F7" i="114"/>
  <c r="E7" i="114"/>
  <c r="D7" i="114"/>
  <c r="F6" i="114"/>
  <c r="E6" i="114"/>
  <c r="D6" i="114"/>
  <c r="F5" i="114"/>
  <c r="E5" i="114"/>
  <c r="D5" i="114"/>
  <c r="F4" i="114"/>
  <c r="E4" i="114"/>
  <c r="D4" i="114"/>
  <c r="F3" i="114"/>
  <c r="E3" i="114"/>
  <c r="D3" i="114"/>
  <c r="F2" i="114"/>
  <c r="E2" i="114"/>
  <c r="D2" i="114"/>
  <c r="F1" i="114"/>
  <c r="E1" i="114"/>
  <c r="D1" i="114"/>
  <c r="F10" i="113"/>
  <c r="E10" i="113"/>
  <c r="D10" i="113"/>
  <c r="F9" i="113"/>
  <c r="E9" i="113"/>
  <c r="D9" i="113"/>
  <c r="F8" i="113"/>
  <c r="E8" i="113"/>
  <c r="D8" i="113"/>
  <c r="F7" i="113"/>
  <c r="E7" i="113"/>
  <c r="D7" i="113"/>
  <c r="F6" i="113"/>
  <c r="E6" i="113"/>
  <c r="D6" i="113"/>
  <c r="F5" i="113"/>
  <c r="E5" i="113"/>
  <c r="D5" i="113"/>
  <c r="F4" i="113"/>
  <c r="E4" i="113"/>
  <c r="D4" i="113"/>
  <c r="F3" i="113"/>
  <c r="E3" i="113"/>
  <c r="D3" i="113"/>
  <c r="F2" i="113"/>
  <c r="E2" i="113"/>
  <c r="D2" i="113"/>
  <c r="F1" i="113"/>
  <c r="E1" i="113"/>
  <c r="D1" i="113"/>
  <c r="F18" i="111"/>
  <c r="E18" i="111"/>
  <c r="D18" i="111"/>
  <c r="F17" i="111"/>
  <c r="E17" i="111"/>
  <c r="D17" i="111"/>
  <c r="F16" i="111"/>
  <c r="E16" i="111"/>
  <c r="D16" i="111"/>
  <c r="F15" i="111"/>
  <c r="E15" i="111"/>
  <c r="D15" i="111"/>
  <c r="F14" i="111"/>
  <c r="E14" i="111"/>
  <c r="D14" i="111"/>
  <c r="F13" i="111"/>
  <c r="E13" i="111"/>
  <c r="D13" i="111"/>
  <c r="F12" i="111"/>
  <c r="E12" i="111"/>
  <c r="D12" i="111"/>
  <c r="F11" i="111"/>
  <c r="E11" i="111"/>
  <c r="D11" i="111"/>
  <c r="F10" i="111"/>
  <c r="E10" i="111"/>
  <c r="D10" i="111"/>
  <c r="F9" i="111"/>
  <c r="E9" i="111"/>
  <c r="D9" i="111"/>
  <c r="F8" i="111"/>
  <c r="E8" i="111"/>
  <c r="D8" i="111"/>
  <c r="F7" i="111"/>
  <c r="E7" i="111"/>
  <c r="D7" i="111"/>
  <c r="F6" i="111"/>
  <c r="E6" i="111"/>
  <c r="D6" i="111"/>
  <c r="F5" i="111"/>
  <c r="E5" i="111"/>
  <c r="D5" i="111"/>
  <c r="F4" i="111"/>
  <c r="E4" i="111"/>
  <c r="D4" i="111"/>
  <c r="F3" i="111"/>
  <c r="E3" i="111"/>
  <c r="D3" i="111"/>
  <c r="F2" i="111"/>
  <c r="E2" i="111"/>
  <c r="D2" i="111"/>
  <c r="F1" i="111"/>
  <c r="E1" i="111"/>
  <c r="D1" i="111"/>
  <c r="F14" i="110"/>
  <c r="E14" i="110"/>
  <c r="D14" i="110"/>
  <c r="F13" i="110"/>
  <c r="E13" i="110"/>
  <c r="D13" i="110"/>
  <c r="F12" i="110"/>
  <c r="E12" i="110"/>
  <c r="D12" i="110"/>
  <c r="F11" i="110"/>
  <c r="E11" i="110"/>
  <c r="D11" i="110"/>
  <c r="F10" i="110"/>
  <c r="E10" i="110"/>
  <c r="D10" i="110"/>
  <c r="F9" i="110"/>
  <c r="E9" i="110"/>
  <c r="D9" i="110"/>
  <c r="F8" i="110"/>
  <c r="E8" i="110"/>
  <c r="D8" i="110"/>
  <c r="F7" i="110"/>
  <c r="E7" i="110"/>
  <c r="D7" i="110"/>
  <c r="F6" i="110"/>
  <c r="E6" i="110"/>
  <c r="D6" i="110"/>
  <c r="F5" i="110"/>
  <c r="E5" i="110"/>
  <c r="D5" i="110"/>
  <c r="F4" i="110"/>
  <c r="E4" i="110"/>
  <c r="D4" i="110"/>
  <c r="F3" i="110"/>
  <c r="E3" i="110"/>
  <c r="D3" i="110"/>
  <c r="F2" i="110"/>
  <c r="E2" i="110"/>
  <c r="D2" i="110"/>
  <c r="F1" i="110"/>
  <c r="E1" i="110"/>
  <c r="D1" i="110"/>
  <c r="F10" i="109"/>
  <c r="E10" i="109"/>
  <c r="D10" i="109"/>
  <c r="F9" i="109"/>
  <c r="E9" i="109"/>
  <c r="D9" i="109"/>
  <c r="F8" i="109"/>
  <c r="E8" i="109"/>
  <c r="D8" i="109"/>
  <c r="F7" i="109"/>
  <c r="E7" i="109"/>
  <c r="D7" i="109"/>
  <c r="F6" i="109"/>
  <c r="E6" i="109"/>
  <c r="D6" i="109"/>
  <c r="F5" i="109"/>
  <c r="E5" i="109"/>
  <c r="D5" i="109"/>
  <c r="F4" i="109"/>
  <c r="E4" i="109"/>
  <c r="D4" i="109"/>
  <c r="F3" i="109"/>
  <c r="E3" i="109"/>
  <c r="D3" i="109"/>
  <c r="F2" i="109"/>
  <c r="E2" i="109"/>
  <c r="D2" i="109"/>
  <c r="F1" i="109"/>
  <c r="E1" i="109"/>
  <c r="D1" i="109"/>
  <c r="G5" i="108"/>
  <c r="F5" i="108"/>
  <c r="E5" i="108"/>
  <c r="G4" i="108"/>
  <c r="F4" i="108"/>
  <c r="E4" i="108"/>
  <c r="G3" i="108"/>
  <c r="F3" i="108"/>
  <c r="E3" i="108"/>
  <c r="G2" i="108"/>
  <c r="F2" i="108"/>
  <c r="E2" i="108"/>
  <c r="G1" i="108"/>
  <c r="F1" i="108"/>
  <c r="E1" i="108"/>
  <c r="F3" i="107"/>
  <c r="E3" i="107"/>
  <c r="D3" i="107"/>
  <c r="F2" i="107"/>
  <c r="E2" i="107"/>
  <c r="D2" i="107"/>
  <c r="F1" i="107"/>
  <c r="E1" i="107"/>
  <c r="D1" i="107"/>
  <c r="G18" i="106"/>
  <c r="F18" i="106"/>
  <c r="E18" i="106"/>
  <c r="G17" i="106"/>
  <c r="F17" i="106"/>
  <c r="E17" i="106"/>
  <c r="G16" i="106"/>
  <c r="F16" i="106"/>
  <c r="E16" i="106"/>
  <c r="G15" i="106"/>
  <c r="F15" i="106"/>
  <c r="E15" i="106"/>
  <c r="G14" i="106"/>
  <c r="F14" i="106"/>
  <c r="E14" i="106"/>
  <c r="G13" i="106"/>
  <c r="F13" i="106"/>
  <c r="E13" i="106"/>
  <c r="G12" i="106"/>
  <c r="F12" i="106"/>
  <c r="E12" i="106"/>
  <c r="G11" i="106"/>
  <c r="F11" i="106"/>
  <c r="E11" i="106"/>
  <c r="G10" i="106"/>
  <c r="F10" i="106"/>
  <c r="E10" i="106"/>
  <c r="G9" i="106"/>
  <c r="F9" i="106"/>
  <c r="E9" i="106"/>
  <c r="G8" i="106"/>
  <c r="F8" i="106"/>
  <c r="E8" i="106"/>
  <c r="G7" i="106"/>
  <c r="F7" i="106"/>
  <c r="E7" i="106"/>
  <c r="G6" i="106"/>
  <c r="F6" i="106"/>
  <c r="E6" i="106"/>
  <c r="G5" i="106"/>
  <c r="F5" i="106"/>
  <c r="E5" i="106"/>
  <c r="G4" i="106"/>
  <c r="F4" i="106"/>
  <c r="E4" i="106"/>
  <c r="G3" i="106"/>
  <c r="F3" i="106"/>
  <c r="E3" i="106"/>
  <c r="G2" i="106"/>
  <c r="F2" i="106"/>
  <c r="E2" i="106"/>
  <c r="G1" i="106"/>
  <c r="F1" i="106"/>
  <c r="E1" i="106"/>
  <c r="H27" i="105"/>
  <c r="G27" i="105"/>
  <c r="F27" i="105"/>
  <c r="H26" i="105"/>
  <c r="G26" i="105"/>
  <c r="F26" i="105"/>
  <c r="H25" i="105"/>
  <c r="G25" i="105"/>
  <c r="F25" i="105"/>
  <c r="H24" i="105"/>
  <c r="G24" i="105"/>
  <c r="F24" i="105"/>
  <c r="H23" i="105"/>
  <c r="G23" i="105"/>
  <c r="F23" i="105"/>
  <c r="H22" i="105"/>
  <c r="G22" i="105"/>
  <c r="F22" i="105"/>
  <c r="H21" i="105"/>
  <c r="G21" i="105"/>
  <c r="F21" i="105"/>
  <c r="H20" i="105"/>
  <c r="G20" i="105"/>
  <c r="F20" i="105"/>
  <c r="H19" i="105"/>
  <c r="G19" i="105"/>
  <c r="F19" i="105"/>
  <c r="H18" i="105"/>
  <c r="G18" i="105"/>
  <c r="F18" i="105"/>
  <c r="H17" i="105"/>
  <c r="G17" i="105"/>
  <c r="F17" i="105"/>
  <c r="H16" i="105"/>
  <c r="G16" i="105"/>
  <c r="F16" i="105"/>
  <c r="H15" i="105"/>
  <c r="G15" i="105"/>
  <c r="F15" i="105"/>
  <c r="H14" i="105"/>
  <c r="G14" i="105"/>
  <c r="F14" i="105"/>
  <c r="H13" i="105"/>
  <c r="G13" i="105"/>
  <c r="F13" i="105"/>
  <c r="H12" i="105"/>
  <c r="G12" i="105"/>
  <c r="F12" i="105"/>
  <c r="H11" i="105"/>
  <c r="G11" i="105"/>
  <c r="F11" i="105"/>
  <c r="H10" i="105"/>
  <c r="G10" i="105"/>
  <c r="F10" i="105"/>
  <c r="H9" i="105"/>
  <c r="G9" i="105"/>
  <c r="F9" i="105"/>
  <c r="H8" i="105"/>
  <c r="G8" i="105"/>
  <c r="F8" i="105"/>
  <c r="H7" i="105"/>
  <c r="G7" i="105"/>
  <c r="F7" i="105"/>
  <c r="H6" i="105"/>
  <c r="G6" i="105"/>
  <c r="F6" i="105"/>
  <c r="H5" i="105"/>
  <c r="G5" i="105"/>
  <c r="F5" i="105"/>
  <c r="H4" i="105"/>
  <c r="G4" i="105"/>
  <c r="F4" i="105"/>
  <c r="H3" i="105"/>
  <c r="G3" i="105"/>
  <c r="F3" i="105"/>
  <c r="H2" i="105"/>
  <c r="G2" i="105"/>
  <c r="F2" i="105"/>
  <c r="H1" i="105"/>
  <c r="G1" i="105"/>
  <c r="F1" i="105"/>
  <c r="G10" i="104"/>
  <c r="F10" i="104"/>
  <c r="E10" i="104"/>
  <c r="G9" i="104"/>
  <c r="F9" i="104"/>
  <c r="E9" i="104"/>
  <c r="G8" i="104"/>
  <c r="F8" i="104"/>
  <c r="E8" i="104"/>
  <c r="G7" i="104"/>
  <c r="F7" i="104"/>
  <c r="E7" i="104"/>
  <c r="G6" i="104"/>
  <c r="F6" i="104"/>
  <c r="E6" i="104"/>
  <c r="G5" i="104"/>
  <c r="F5" i="104"/>
  <c r="E5" i="104"/>
  <c r="G4" i="104"/>
  <c r="F4" i="104"/>
  <c r="E4" i="104"/>
  <c r="G3" i="104"/>
  <c r="F3" i="104"/>
  <c r="E3" i="104"/>
  <c r="G2" i="104"/>
  <c r="F2" i="104"/>
  <c r="E2" i="104"/>
  <c r="G1" i="104"/>
  <c r="F1" i="104"/>
  <c r="E1" i="104"/>
  <c r="F13" i="103"/>
  <c r="E13" i="103"/>
  <c r="D13" i="103"/>
  <c r="F12" i="103"/>
  <c r="E12" i="103"/>
  <c r="D12" i="103"/>
  <c r="F11" i="103"/>
  <c r="E11" i="103"/>
  <c r="D11" i="103"/>
  <c r="F10" i="103"/>
  <c r="E10" i="103"/>
  <c r="D10" i="103"/>
  <c r="F9" i="103"/>
  <c r="E9" i="103"/>
  <c r="D9" i="103"/>
  <c r="F8" i="103"/>
  <c r="E8" i="103"/>
  <c r="D8" i="103"/>
  <c r="F7" i="103"/>
  <c r="E7" i="103"/>
  <c r="D7" i="103"/>
  <c r="F6" i="103"/>
  <c r="E6" i="103"/>
  <c r="D6" i="103"/>
  <c r="F5" i="103"/>
  <c r="E5" i="103"/>
  <c r="D5" i="103"/>
  <c r="F4" i="103"/>
  <c r="E4" i="103"/>
  <c r="D4" i="103"/>
  <c r="F3" i="103"/>
  <c r="E3" i="103"/>
  <c r="D3" i="103"/>
  <c r="F2" i="103"/>
  <c r="E2" i="103"/>
  <c r="D2" i="103"/>
  <c r="F1" i="103"/>
  <c r="E1" i="103"/>
  <c r="D1" i="103"/>
  <c r="I5" i="102"/>
  <c r="H5" i="102"/>
  <c r="G5" i="102"/>
  <c r="I4" i="102"/>
  <c r="H4" i="102"/>
  <c r="G4" i="102"/>
  <c r="I3" i="102"/>
  <c r="H3" i="102"/>
  <c r="G3" i="102"/>
  <c r="I2" i="102"/>
  <c r="H2" i="102"/>
  <c r="G2" i="102"/>
  <c r="I1" i="102"/>
  <c r="H1" i="102"/>
  <c r="G1" i="102"/>
  <c r="G13" i="101"/>
  <c r="F13" i="101"/>
  <c r="E13" i="101"/>
  <c r="G12" i="101"/>
  <c r="F12" i="101"/>
  <c r="E12" i="101"/>
  <c r="G11" i="101"/>
  <c r="F11" i="101"/>
  <c r="E11" i="101"/>
  <c r="G10" i="101"/>
  <c r="F10" i="101"/>
  <c r="E10" i="101"/>
  <c r="G9" i="101"/>
  <c r="F9" i="101"/>
  <c r="E9" i="101"/>
  <c r="G8" i="101"/>
  <c r="F8" i="101"/>
  <c r="E8" i="101"/>
  <c r="G7" i="101"/>
  <c r="F7" i="101"/>
  <c r="E7" i="101"/>
  <c r="G6" i="101"/>
  <c r="F6" i="101"/>
  <c r="E6" i="101"/>
  <c r="G5" i="101"/>
  <c r="F5" i="101"/>
  <c r="E5" i="101"/>
  <c r="G4" i="101"/>
  <c r="F4" i="101"/>
  <c r="E4" i="101"/>
  <c r="G3" i="101"/>
  <c r="F3" i="101"/>
  <c r="E3" i="101"/>
  <c r="G2" i="101"/>
  <c r="F2" i="101"/>
  <c r="E2" i="101"/>
  <c r="G1" i="101"/>
  <c r="F1" i="101"/>
  <c r="E1" i="101"/>
  <c r="H68" i="100"/>
  <c r="G68" i="100"/>
  <c r="F68" i="100"/>
  <c r="H67" i="100"/>
  <c r="G67" i="100"/>
  <c r="F67" i="100"/>
  <c r="H66" i="100"/>
  <c r="G66" i="100"/>
  <c r="F66" i="100"/>
  <c r="H65" i="100"/>
  <c r="G65" i="100"/>
  <c r="F65" i="100"/>
  <c r="H64" i="100"/>
  <c r="G64" i="100"/>
  <c r="F64" i="100"/>
  <c r="H63" i="100"/>
  <c r="G63" i="100"/>
  <c r="F63" i="100"/>
  <c r="H62" i="100"/>
  <c r="G62" i="100"/>
  <c r="F62" i="100"/>
  <c r="H61" i="100"/>
  <c r="G61" i="100"/>
  <c r="F61" i="100"/>
  <c r="H60" i="100"/>
  <c r="G60" i="100"/>
  <c r="F60" i="100"/>
  <c r="H59" i="100"/>
  <c r="G59" i="100"/>
  <c r="F59" i="100"/>
  <c r="H58" i="100"/>
  <c r="G58" i="100"/>
  <c r="F58" i="100"/>
  <c r="H57" i="100"/>
  <c r="G57" i="100"/>
  <c r="F57" i="100"/>
  <c r="H56" i="100"/>
  <c r="G56" i="100"/>
  <c r="F56" i="100"/>
  <c r="H55" i="100"/>
  <c r="G55" i="100"/>
  <c r="F55" i="100"/>
  <c r="H54" i="100"/>
  <c r="G54" i="100"/>
  <c r="F54" i="100"/>
  <c r="H53" i="100"/>
  <c r="G53" i="100"/>
  <c r="F53" i="100"/>
  <c r="H52" i="100"/>
  <c r="G52" i="100"/>
  <c r="F52" i="100"/>
  <c r="H51" i="100"/>
  <c r="G51" i="100"/>
  <c r="F51" i="100"/>
  <c r="H50" i="100"/>
  <c r="G50" i="100"/>
  <c r="F50" i="100"/>
  <c r="H49" i="100"/>
  <c r="G49" i="100"/>
  <c r="F49" i="100"/>
  <c r="H48" i="100"/>
  <c r="G48" i="100"/>
  <c r="F48" i="100"/>
  <c r="H47" i="100"/>
  <c r="G47" i="100"/>
  <c r="F47" i="100"/>
  <c r="H46" i="100"/>
  <c r="G46" i="100"/>
  <c r="F46" i="100"/>
  <c r="H45" i="100"/>
  <c r="G45" i="100"/>
  <c r="F45" i="100"/>
  <c r="H44" i="100"/>
  <c r="G44" i="100"/>
  <c r="F44" i="100"/>
  <c r="H43" i="100"/>
  <c r="G43" i="100"/>
  <c r="F43" i="100"/>
  <c r="H42" i="100"/>
  <c r="G42" i="100"/>
  <c r="F42" i="100"/>
  <c r="H41" i="100"/>
  <c r="G41" i="100"/>
  <c r="F41" i="100"/>
  <c r="H40" i="100"/>
  <c r="G40" i="100"/>
  <c r="F40" i="100"/>
  <c r="H39" i="100"/>
  <c r="G39" i="100"/>
  <c r="F39" i="100"/>
  <c r="H38" i="100"/>
  <c r="G38" i="100"/>
  <c r="F38" i="100"/>
  <c r="H37" i="100"/>
  <c r="G37" i="100"/>
  <c r="F37" i="100"/>
  <c r="H36" i="100"/>
  <c r="G36" i="100"/>
  <c r="F36" i="100"/>
  <c r="H35" i="100"/>
  <c r="G35" i="100"/>
  <c r="F35" i="100"/>
  <c r="H34" i="100"/>
  <c r="G34" i="100"/>
  <c r="F34" i="100"/>
  <c r="H33" i="100"/>
  <c r="G33" i="100"/>
  <c r="F33" i="100"/>
  <c r="H32" i="100"/>
  <c r="G32" i="100"/>
  <c r="F32" i="100"/>
  <c r="H31" i="100"/>
  <c r="G31" i="100"/>
  <c r="F31" i="100"/>
  <c r="H30" i="100"/>
  <c r="G30" i="100"/>
  <c r="F30" i="100"/>
  <c r="H29" i="100"/>
  <c r="G29" i="100"/>
  <c r="F29" i="100"/>
  <c r="H28" i="100"/>
  <c r="G28" i="100"/>
  <c r="F28" i="100"/>
  <c r="H27" i="100"/>
  <c r="G27" i="100"/>
  <c r="F27" i="100"/>
  <c r="H26" i="100"/>
  <c r="G26" i="100"/>
  <c r="F26" i="100"/>
  <c r="H25" i="100"/>
  <c r="G25" i="100"/>
  <c r="F25" i="100"/>
  <c r="H24" i="100"/>
  <c r="G24" i="100"/>
  <c r="F24" i="100"/>
  <c r="H23" i="100"/>
  <c r="G23" i="100"/>
  <c r="F23" i="100"/>
  <c r="H22" i="100"/>
  <c r="G22" i="100"/>
  <c r="F22" i="100"/>
  <c r="H21" i="100"/>
  <c r="G21" i="100"/>
  <c r="F21" i="100"/>
  <c r="H20" i="100"/>
  <c r="G20" i="100"/>
  <c r="F20" i="100"/>
  <c r="H19" i="100"/>
  <c r="G19" i="100"/>
  <c r="F19" i="100"/>
  <c r="H18" i="100"/>
  <c r="G18" i="100"/>
  <c r="F18" i="100"/>
  <c r="H17" i="100"/>
  <c r="G17" i="100"/>
  <c r="F17" i="100"/>
  <c r="H16" i="100"/>
  <c r="G16" i="100"/>
  <c r="F16" i="100"/>
  <c r="H15" i="100"/>
  <c r="G15" i="100"/>
  <c r="F15" i="100"/>
  <c r="H14" i="100"/>
  <c r="G14" i="100"/>
  <c r="F14" i="100"/>
  <c r="H13" i="100"/>
  <c r="G13" i="100"/>
  <c r="F13" i="100"/>
  <c r="H12" i="100"/>
  <c r="G12" i="100"/>
  <c r="F12" i="100"/>
  <c r="H11" i="100"/>
  <c r="G11" i="100"/>
  <c r="F11" i="100"/>
  <c r="H10" i="100"/>
  <c r="G10" i="100"/>
  <c r="F10" i="100"/>
  <c r="H9" i="100"/>
  <c r="G9" i="100"/>
  <c r="F9" i="100"/>
  <c r="H8" i="100"/>
  <c r="G8" i="100"/>
  <c r="F8" i="100"/>
  <c r="H7" i="100"/>
  <c r="G7" i="100"/>
  <c r="F7" i="100"/>
  <c r="H6" i="100"/>
  <c r="G6" i="100"/>
  <c r="F6" i="100"/>
  <c r="H5" i="100"/>
  <c r="G5" i="100"/>
  <c r="F5" i="100"/>
  <c r="H4" i="100"/>
  <c r="G4" i="100"/>
  <c r="F4" i="100"/>
  <c r="H3" i="100"/>
  <c r="G3" i="100"/>
  <c r="F3" i="100"/>
  <c r="H2" i="100"/>
  <c r="G2" i="100"/>
  <c r="F2" i="100"/>
  <c r="H1" i="100"/>
  <c r="G1" i="100"/>
  <c r="F1" i="100"/>
  <c r="F8" i="99"/>
  <c r="E8" i="99"/>
  <c r="D8" i="99"/>
  <c r="F7" i="99"/>
  <c r="E7" i="99"/>
  <c r="D7" i="99"/>
  <c r="F6" i="99"/>
  <c r="E6" i="99"/>
  <c r="D6" i="99"/>
  <c r="F5" i="99"/>
  <c r="E5" i="99"/>
  <c r="D5" i="99"/>
  <c r="F4" i="99"/>
  <c r="E4" i="99"/>
  <c r="D4" i="99"/>
  <c r="F3" i="99"/>
  <c r="E3" i="99"/>
  <c r="D3" i="99"/>
  <c r="F2" i="99"/>
  <c r="E2" i="99"/>
  <c r="D2" i="99"/>
  <c r="F1" i="99"/>
  <c r="E1" i="99"/>
  <c r="D1" i="99"/>
  <c r="G18" i="98"/>
  <c r="F18" i="98"/>
  <c r="E18" i="98"/>
  <c r="G17" i="98"/>
  <c r="F17" i="98"/>
  <c r="E17" i="98"/>
  <c r="G16" i="98"/>
  <c r="F16" i="98"/>
  <c r="E16" i="98"/>
  <c r="G15" i="98"/>
  <c r="F15" i="98"/>
  <c r="E15" i="98"/>
  <c r="G14" i="98"/>
  <c r="F14" i="98"/>
  <c r="E14" i="98"/>
  <c r="G13" i="98"/>
  <c r="F13" i="98"/>
  <c r="E13" i="98"/>
  <c r="G12" i="98"/>
  <c r="F12" i="98"/>
  <c r="E12" i="98"/>
  <c r="G11" i="98"/>
  <c r="F11" i="98"/>
  <c r="E11" i="98"/>
  <c r="G10" i="98"/>
  <c r="F10" i="98"/>
  <c r="E10" i="98"/>
  <c r="G9" i="98"/>
  <c r="F9" i="98"/>
  <c r="E9" i="98"/>
  <c r="G8" i="98"/>
  <c r="F8" i="98"/>
  <c r="E8" i="98"/>
  <c r="G7" i="98"/>
  <c r="F7" i="98"/>
  <c r="E7" i="98"/>
  <c r="G6" i="98"/>
  <c r="F6" i="98"/>
  <c r="E6" i="98"/>
  <c r="G5" i="98"/>
  <c r="F5" i="98"/>
  <c r="E5" i="98"/>
  <c r="G4" i="98"/>
  <c r="F4" i="98"/>
  <c r="E4" i="98"/>
  <c r="G3" i="98"/>
  <c r="F3" i="98"/>
  <c r="E3" i="98"/>
  <c r="G2" i="98"/>
  <c r="F2" i="98"/>
  <c r="E2" i="98"/>
  <c r="G1" i="98"/>
  <c r="F1" i="98"/>
  <c r="E1" i="98"/>
  <c r="F16" i="97"/>
  <c r="E16" i="97"/>
  <c r="D16" i="97"/>
  <c r="F15" i="97"/>
  <c r="E15" i="97"/>
  <c r="D15" i="97"/>
  <c r="F14" i="97"/>
  <c r="E14" i="97"/>
  <c r="D14" i="97"/>
  <c r="F13" i="97"/>
  <c r="E13" i="97"/>
  <c r="D13" i="97"/>
  <c r="F12" i="97"/>
  <c r="E12" i="97"/>
  <c r="D12" i="97"/>
  <c r="F11" i="97"/>
  <c r="E11" i="97"/>
  <c r="D11" i="97"/>
  <c r="F10" i="97"/>
  <c r="E10" i="97"/>
  <c r="D10" i="97"/>
  <c r="F9" i="97"/>
  <c r="E9" i="97"/>
  <c r="D9" i="97"/>
  <c r="F8" i="97"/>
  <c r="E8" i="97"/>
  <c r="D8" i="97"/>
  <c r="F7" i="97"/>
  <c r="E7" i="97"/>
  <c r="D7" i="97"/>
  <c r="F6" i="97"/>
  <c r="E6" i="97"/>
  <c r="D6" i="97"/>
  <c r="F5" i="97"/>
  <c r="E5" i="97"/>
  <c r="D5" i="97"/>
  <c r="F4" i="97"/>
  <c r="E4" i="97"/>
  <c r="D4" i="97"/>
  <c r="F3" i="97"/>
  <c r="E3" i="97"/>
  <c r="D3" i="97"/>
  <c r="F2" i="97"/>
  <c r="E2" i="97"/>
  <c r="D2" i="97"/>
  <c r="F1" i="97"/>
  <c r="E1" i="97"/>
  <c r="D1" i="97"/>
  <c r="G16" i="96"/>
  <c r="F16" i="96"/>
  <c r="E16" i="96"/>
  <c r="G15" i="96"/>
  <c r="F15" i="96"/>
  <c r="E15" i="96"/>
  <c r="G14" i="96"/>
  <c r="F14" i="96"/>
  <c r="E14" i="96"/>
  <c r="G13" i="96"/>
  <c r="F13" i="96"/>
  <c r="E13" i="96"/>
  <c r="G12" i="96"/>
  <c r="F12" i="96"/>
  <c r="E12" i="96"/>
  <c r="G11" i="96"/>
  <c r="F11" i="96"/>
  <c r="E11" i="96"/>
  <c r="G10" i="96"/>
  <c r="F10" i="96"/>
  <c r="E10" i="96"/>
  <c r="G9" i="96"/>
  <c r="F9" i="96"/>
  <c r="E9" i="96"/>
  <c r="G8" i="96"/>
  <c r="F8" i="96"/>
  <c r="E8" i="96"/>
  <c r="G7" i="96"/>
  <c r="F7" i="96"/>
  <c r="E7" i="96"/>
  <c r="G6" i="96"/>
  <c r="F6" i="96"/>
  <c r="E6" i="96"/>
  <c r="G5" i="96"/>
  <c r="F5" i="96"/>
  <c r="E5" i="96"/>
  <c r="G4" i="96"/>
  <c r="F4" i="96"/>
  <c r="E4" i="96"/>
  <c r="G3" i="96"/>
  <c r="F3" i="96"/>
  <c r="E3" i="96"/>
  <c r="G2" i="96"/>
  <c r="F2" i="96"/>
  <c r="E2" i="96"/>
  <c r="G1" i="96"/>
  <c r="F1" i="96"/>
  <c r="E1" i="96"/>
  <c r="H8" i="95"/>
  <c r="G8" i="95"/>
  <c r="F8" i="95"/>
  <c r="F6" i="95"/>
  <c r="H6" i="95"/>
  <c r="G6" i="95"/>
  <c r="H5" i="95"/>
  <c r="G5" i="95"/>
  <c r="F5" i="95"/>
  <c r="H4" i="95"/>
  <c r="G4" i="95"/>
  <c r="F4" i="95"/>
  <c r="H3" i="95"/>
  <c r="G3" i="95"/>
  <c r="F3" i="95"/>
  <c r="H2" i="95"/>
  <c r="G2" i="95"/>
  <c r="F2" i="95"/>
  <c r="H1" i="95"/>
  <c r="G1" i="95"/>
  <c r="F1" i="95"/>
  <c r="G22" i="94"/>
  <c r="F22" i="94"/>
  <c r="E22" i="94"/>
  <c r="G21" i="94"/>
  <c r="F21" i="94"/>
  <c r="E21" i="94"/>
  <c r="G20" i="94"/>
  <c r="F20" i="94"/>
  <c r="E20" i="94"/>
  <c r="G19" i="94"/>
  <c r="F19" i="94"/>
  <c r="E19" i="94"/>
  <c r="G18" i="94"/>
  <c r="F18" i="94"/>
  <c r="E18" i="94"/>
  <c r="G17" i="94"/>
  <c r="F17" i="94"/>
  <c r="E17" i="94"/>
  <c r="G16" i="94"/>
  <c r="F16" i="94"/>
  <c r="E16" i="94"/>
  <c r="G15" i="94"/>
  <c r="F15" i="94"/>
  <c r="E15" i="94"/>
  <c r="G14" i="94"/>
  <c r="F14" i="94"/>
  <c r="E14" i="94"/>
  <c r="G13" i="94"/>
  <c r="F13" i="94"/>
  <c r="E13" i="94"/>
  <c r="G12" i="94"/>
  <c r="F12" i="94"/>
  <c r="E12" i="94"/>
  <c r="G11" i="94"/>
  <c r="F11" i="94"/>
  <c r="E11" i="94"/>
  <c r="G10" i="94"/>
  <c r="F10" i="94"/>
  <c r="E10" i="94"/>
  <c r="G9" i="94"/>
  <c r="F9" i="94"/>
  <c r="E9" i="94"/>
  <c r="G8" i="94"/>
  <c r="F8" i="94"/>
  <c r="E8" i="94"/>
  <c r="G7" i="94"/>
  <c r="F7" i="94"/>
  <c r="E7" i="94"/>
  <c r="G6" i="94"/>
  <c r="F6" i="94"/>
  <c r="E6" i="94"/>
  <c r="G5" i="94"/>
  <c r="F5" i="94"/>
  <c r="E5" i="94"/>
  <c r="G4" i="94"/>
  <c r="F4" i="94"/>
  <c r="E4" i="94"/>
  <c r="G3" i="94"/>
  <c r="F3" i="94"/>
  <c r="E3" i="94"/>
  <c r="G2" i="94"/>
  <c r="F2" i="94"/>
  <c r="E2" i="94"/>
  <c r="G1" i="94"/>
  <c r="F1" i="94"/>
  <c r="E1" i="94"/>
  <c r="I27" i="93"/>
  <c r="H27" i="93"/>
  <c r="G27" i="93"/>
  <c r="I26" i="93"/>
  <c r="H26" i="93"/>
  <c r="G26" i="93"/>
  <c r="I25" i="93"/>
  <c r="H25" i="93"/>
  <c r="G25" i="93"/>
  <c r="I24" i="93"/>
  <c r="H24" i="93"/>
  <c r="G24" i="93"/>
  <c r="I23" i="93"/>
  <c r="H23" i="93"/>
  <c r="G23" i="93"/>
  <c r="I22" i="93"/>
  <c r="H22" i="93"/>
  <c r="G22" i="93"/>
  <c r="I21" i="93"/>
  <c r="H21" i="93"/>
  <c r="G21" i="93"/>
  <c r="I20" i="93"/>
  <c r="H20" i="93"/>
  <c r="G20" i="93"/>
  <c r="I19" i="93"/>
  <c r="H19" i="93"/>
  <c r="G19" i="93"/>
  <c r="I18" i="93"/>
  <c r="H18" i="93"/>
  <c r="G18" i="93"/>
  <c r="I17" i="93"/>
  <c r="H17" i="93"/>
  <c r="G17" i="93"/>
  <c r="I16" i="93"/>
  <c r="H16" i="93"/>
  <c r="G16" i="93"/>
  <c r="I15" i="93"/>
  <c r="H15" i="93"/>
  <c r="G15" i="93"/>
  <c r="I14" i="93"/>
  <c r="H14" i="93"/>
  <c r="G14" i="93"/>
  <c r="I13" i="93"/>
  <c r="H13" i="93"/>
  <c r="G13" i="93"/>
  <c r="I12" i="93"/>
  <c r="H12" i="93"/>
  <c r="G12" i="93"/>
  <c r="I11" i="93"/>
  <c r="H11" i="93"/>
  <c r="G11" i="93"/>
  <c r="I10" i="93"/>
  <c r="H10" i="93"/>
  <c r="G10" i="93"/>
  <c r="I8" i="93"/>
  <c r="H8" i="93"/>
  <c r="G8" i="93"/>
  <c r="I7" i="93"/>
  <c r="H7" i="93"/>
  <c r="G7" i="93"/>
  <c r="I6" i="93"/>
  <c r="H6" i="93"/>
  <c r="G6" i="93"/>
  <c r="I5" i="93"/>
  <c r="H5" i="93"/>
  <c r="G5" i="93"/>
  <c r="I4" i="93"/>
  <c r="H4" i="93"/>
  <c r="G4" i="93"/>
  <c r="I3" i="93"/>
  <c r="H3" i="93"/>
  <c r="G3" i="93"/>
  <c r="I2" i="93"/>
  <c r="H2" i="93"/>
  <c r="G2" i="93"/>
  <c r="I1" i="93"/>
  <c r="H1" i="93"/>
  <c r="G1" i="93"/>
  <c r="G15" i="92"/>
  <c r="F15" i="92"/>
  <c r="E15" i="92"/>
  <c r="G14" i="92"/>
  <c r="F14" i="92"/>
  <c r="E14" i="92"/>
  <c r="G13" i="92"/>
  <c r="F13" i="92"/>
  <c r="E13" i="92"/>
  <c r="G12" i="92"/>
  <c r="F12" i="92"/>
  <c r="E12" i="92"/>
  <c r="G11" i="92"/>
  <c r="F11" i="92"/>
  <c r="E11" i="92"/>
  <c r="G10" i="92"/>
  <c r="F10" i="92"/>
  <c r="E10" i="92"/>
  <c r="G9" i="92"/>
  <c r="F9" i="92"/>
  <c r="E9" i="92"/>
  <c r="G7" i="92"/>
  <c r="F7" i="92"/>
  <c r="E7" i="92"/>
  <c r="G6" i="92"/>
  <c r="F6" i="92"/>
  <c r="E6" i="92"/>
  <c r="G5" i="92"/>
  <c r="F5" i="92"/>
  <c r="E5" i="92"/>
  <c r="G4" i="92"/>
  <c r="F4" i="92"/>
  <c r="E4" i="92"/>
  <c r="G3" i="92"/>
  <c r="F3" i="92"/>
  <c r="E3" i="92"/>
  <c r="G2" i="92"/>
  <c r="F2" i="92"/>
  <c r="E2" i="92"/>
  <c r="G1" i="92"/>
  <c r="F1" i="92"/>
  <c r="E1" i="92"/>
  <c r="H11" i="91"/>
  <c r="G11" i="91"/>
  <c r="F11" i="91"/>
  <c r="H10" i="91"/>
  <c r="G10" i="91"/>
  <c r="F10" i="91"/>
  <c r="H9" i="91"/>
  <c r="G9" i="91"/>
  <c r="F9" i="91"/>
  <c r="H8" i="91"/>
  <c r="G8" i="91"/>
  <c r="F8" i="91"/>
  <c r="H7" i="91"/>
  <c r="G7" i="91"/>
  <c r="F7" i="91"/>
  <c r="H6" i="91"/>
  <c r="G6" i="91"/>
  <c r="F6" i="91"/>
  <c r="H5" i="91"/>
  <c r="G5" i="91"/>
  <c r="F5" i="91"/>
  <c r="H4" i="91"/>
  <c r="G4" i="91"/>
  <c r="F4" i="91"/>
  <c r="H3" i="91"/>
  <c r="G3" i="91"/>
  <c r="F3" i="91"/>
  <c r="H2" i="91"/>
  <c r="G2" i="91"/>
  <c r="F2" i="91"/>
  <c r="H1" i="91"/>
  <c r="G1" i="91"/>
  <c r="F1" i="91"/>
  <c r="H17" i="90"/>
  <c r="G17" i="90"/>
  <c r="F17" i="90"/>
  <c r="H16" i="90"/>
  <c r="G16" i="90"/>
  <c r="F16" i="90"/>
  <c r="H15" i="90"/>
  <c r="G15" i="90"/>
  <c r="F15" i="90"/>
  <c r="H14" i="90"/>
  <c r="G14" i="90"/>
  <c r="F14" i="90"/>
  <c r="H13" i="90"/>
  <c r="G13" i="90"/>
  <c r="F13" i="90"/>
  <c r="H12" i="90"/>
  <c r="G12" i="90"/>
  <c r="F12" i="90"/>
  <c r="H11" i="90"/>
  <c r="G11" i="90"/>
  <c r="F11" i="90"/>
  <c r="H10" i="90"/>
  <c r="G10" i="90"/>
  <c r="F10" i="90"/>
  <c r="H9" i="90"/>
  <c r="G9" i="90"/>
  <c r="F9" i="90"/>
  <c r="H8" i="90"/>
  <c r="G8" i="90"/>
  <c r="F8" i="90"/>
  <c r="H7" i="90"/>
  <c r="G7" i="90"/>
  <c r="F7" i="90"/>
  <c r="H6" i="90"/>
  <c r="G6" i="90"/>
  <c r="F6" i="90"/>
  <c r="H5" i="90"/>
  <c r="G5" i="90"/>
  <c r="F5" i="90"/>
  <c r="H4" i="90"/>
  <c r="G4" i="90"/>
  <c r="F4" i="90"/>
  <c r="H3" i="90"/>
  <c r="G3" i="90"/>
  <c r="F3" i="90"/>
  <c r="H2" i="90"/>
  <c r="G2" i="90"/>
  <c r="F2" i="90"/>
  <c r="H1" i="90"/>
  <c r="G1" i="90"/>
  <c r="F1" i="90"/>
  <c r="F14" i="89"/>
  <c r="E14" i="89"/>
  <c r="D14" i="89"/>
  <c r="F13" i="89"/>
  <c r="E13" i="89"/>
  <c r="D13" i="89"/>
  <c r="F12" i="89"/>
  <c r="E12" i="89"/>
  <c r="D12" i="89"/>
  <c r="F11" i="89"/>
  <c r="E11" i="89"/>
  <c r="D11" i="89"/>
  <c r="F10" i="89"/>
  <c r="E10" i="89"/>
  <c r="D10" i="89"/>
  <c r="F9" i="89"/>
  <c r="E9" i="89"/>
  <c r="D9" i="89"/>
  <c r="F8" i="89"/>
  <c r="E8" i="89"/>
  <c r="D8" i="89"/>
  <c r="F7" i="89"/>
  <c r="E7" i="89"/>
  <c r="D7" i="89"/>
  <c r="F6" i="89"/>
  <c r="E6" i="89"/>
  <c r="D6" i="89"/>
  <c r="F5" i="89"/>
  <c r="E5" i="89"/>
  <c r="D5" i="89"/>
  <c r="F4" i="89"/>
  <c r="E4" i="89"/>
  <c r="D4" i="89"/>
  <c r="F3" i="89"/>
  <c r="E3" i="89"/>
  <c r="D3" i="89"/>
  <c r="F2" i="89"/>
  <c r="E2" i="89"/>
  <c r="D2" i="89"/>
  <c r="F1" i="89"/>
  <c r="E1" i="89"/>
  <c r="D1" i="89"/>
  <c r="G17" i="88"/>
  <c r="F17" i="88"/>
  <c r="E17" i="88"/>
  <c r="G16" i="88"/>
  <c r="F16" i="88"/>
  <c r="E16" i="88"/>
  <c r="G15" i="88"/>
  <c r="F15" i="88"/>
  <c r="E15" i="88"/>
  <c r="G14" i="88"/>
  <c r="F14" i="88"/>
  <c r="E14" i="88"/>
  <c r="G13" i="88"/>
  <c r="F13" i="88"/>
  <c r="E13" i="88"/>
  <c r="G12" i="88"/>
  <c r="F12" i="88"/>
  <c r="E12" i="88"/>
  <c r="G11" i="88"/>
  <c r="F11" i="88"/>
  <c r="E11" i="88"/>
  <c r="G10" i="88"/>
  <c r="F10" i="88"/>
  <c r="E10" i="88"/>
  <c r="G9" i="88"/>
  <c r="F9" i="88"/>
  <c r="E9" i="88"/>
  <c r="G8" i="88"/>
  <c r="F8" i="88"/>
  <c r="E8" i="88"/>
  <c r="G7" i="88"/>
  <c r="F7" i="88"/>
  <c r="E7" i="88"/>
  <c r="G6" i="88"/>
  <c r="F6" i="88"/>
  <c r="E6" i="88"/>
  <c r="G5" i="88"/>
  <c r="F5" i="88"/>
  <c r="E5" i="88"/>
  <c r="G4" i="88"/>
  <c r="F4" i="88"/>
  <c r="E4" i="88"/>
  <c r="G3" i="88"/>
  <c r="F3" i="88"/>
  <c r="E3" i="88"/>
  <c r="G2" i="88"/>
  <c r="F2" i="88"/>
  <c r="E2" i="88"/>
  <c r="G1" i="88"/>
  <c r="F1" i="88"/>
  <c r="E1" i="88"/>
  <c r="F15" i="87"/>
  <c r="E15" i="87"/>
  <c r="D15" i="87"/>
  <c r="F14" i="87"/>
  <c r="E14" i="87"/>
  <c r="D14" i="87"/>
  <c r="F13" i="87"/>
  <c r="E13" i="87"/>
  <c r="D13" i="87"/>
  <c r="F12" i="87"/>
  <c r="E12" i="87"/>
  <c r="D12" i="87"/>
  <c r="F11" i="87"/>
  <c r="E11" i="87"/>
  <c r="D11" i="87"/>
  <c r="F10" i="87"/>
  <c r="E10" i="87"/>
  <c r="D10" i="87"/>
  <c r="F9" i="87"/>
  <c r="E9" i="87"/>
  <c r="D9" i="87"/>
  <c r="F8" i="87"/>
  <c r="E8" i="87"/>
  <c r="D8" i="87"/>
  <c r="F7" i="87"/>
  <c r="E7" i="87"/>
  <c r="D7" i="87"/>
  <c r="F6" i="87"/>
  <c r="E6" i="87"/>
  <c r="D6" i="87"/>
  <c r="F5" i="87"/>
  <c r="E5" i="87"/>
  <c r="D5" i="87"/>
  <c r="F3" i="87"/>
  <c r="E3" i="87"/>
  <c r="D3" i="87"/>
  <c r="F2" i="87"/>
  <c r="E2" i="87"/>
  <c r="D2" i="87"/>
  <c r="F1" i="87"/>
  <c r="E1" i="87"/>
  <c r="D1" i="87"/>
  <c r="E11" i="86"/>
  <c r="E10" i="86"/>
  <c r="E9" i="86"/>
  <c r="E8" i="86"/>
  <c r="E7" i="86"/>
  <c r="E6" i="86"/>
  <c r="E5" i="86"/>
  <c r="E4" i="86"/>
  <c r="E3" i="86"/>
  <c r="E2" i="86"/>
  <c r="E1" i="86"/>
  <c r="G11" i="86"/>
  <c r="F11" i="86"/>
  <c r="G10" i="86"/>
  <c r="F10" i="86"/>
  <c r="G9" i="86"/>
  <c r="F9" i="86"/>
  <c r="G8" i="86"/>
  <c r="F8" i="86"/>
  <c r="G7" i="86"/>
  <c r="F7" i="86"/>
  <c r="G6" i="86"/>
  <c r="F6" i="86"/>
  <c r="G5" i="86"/>
  <c r="F5" i="86"/>
  <c r="G4" i="86"/>
  <c r="F4" i="86"/>
  <c r="G3" i="86"/>
  <c r="F3" i="86"/>
  <c r="G2" i="86"/>
  <c r="F2" i="86"/>
  <c r="G1" i="86"/>
  <c r="F1" i="86"/>
  <c r="G16" i="85"/>
  <c r="F16" i="85"/>
  <c r="E16" i="85"/>
  <c r="G15" i="85"/>
  <c r="F15" i="85"/>
  <c r="E15" i="85"/>
  <c r="G14" i="85"/>
  <c r="F14" i="85"/>
  <c r="E14" i="85"/>
  <c r="G13" i="85"/>
  <c r="F13" i="85"/>
  <c r="E13" i="85"/>
  <c r="G12" i="85"/>
  <c r="F12" i="85"/>
  <c r="E12" i="85"/>
  <c r="G11" i="85"/>
  <c r="F11" i="85"/>
  <c r="E11" i="85"/>
  <c r="G10" i="85"/>
  <c r="F10" i="85"/>
  <c r="E10" i="85"/>
  <c r="G9" i="85"/>
  <c r="F9" i="85"/>
  <c r="E9" i="85"/>
  <c r="G8" i="85"/>
  <c r="F8" i="85"/>
  <c r="E8" i="85"/>
  <c r="G7" i="85"/>
  <c r="F7" i="85"/>
  <c r="E7" i="85"/>
  <c r="G6" i="85"/>
  <c r="F6" i="85"/>
  <c r="E6" i="85"/>
  <c r="G5" i="85"/>
  <c r="F5" i="85"/>
  <c r="E5" i="85"/>
  <c r="G4" i="85"/>
  <c r="F4" i="85"/>
  <c r="E4" i="85"/>
  <c r="G3" i="85"/>
  <c r="F3" i="85"/>
  <c r="E3" i="85"/>
  <c r="G2" i="85"/>
  <c r="F2" i="85"/>
  <c r="E2" i="85"/>
  <c r="G1" i="85"/>
  <c r="F1" i="85"/>
  <c r="E1" i="85"/>
  <c r="H15" i="84"/>
  <c r="G15" i="84"/>
  <c r="F15" i="84"/>
  <c r="H14" i="84"/>
  <c r="G14" i="84"/>
  <c r="F14" i="84"/>
  <c r="H13" i="84"/>
  <c r="G13" i="84"/>
  <c r="F13" i="84"/>
  <c r="H12" i="84"/>
  <c r="G12" i="84"/>
  <c r="F12" i="84"/>
  <c r="H11" i="84"/>
  <c r="G11" i="84"/>
  <c r="F11" i="84"/>
  <c r="H10" i="84"/>
  <c r="G10" i="84"/>
  <c r="F10" i="84"/>
  <c r="H9" i="84"/>
  <c r="G9" i="84"/>
  <c r="F9" i="84"/>
  <c r="H8" i="84"/>
  <c r="G8" i="84"/>
  <c r="F8" i="84"/>
  <c r="H7" i="84"/>
  <c r="G7" i="84"/>
  <c r="F7" i="84"/>
  <c r="H6" i="84"/>
  <c r="G6" i="84"/>
  <c r="F6" i="84"/>
  <c r="H5" i="84"/>
  <c r="G5" i="84"/>
  <c r="F5" i="84"/>
  <c r="H4" i="84"/>
  <c r="G4" i="84"/>
  <c r="F4" i="84"/>
  <c r="H3" i="84"/>
  <c r="G3" i="84"/>
  <c r="F3" i="84"/>
  <c r="H2" i="84"/>
  <c r="G2" i="84"/>
  <c r="F2" i="84"/>
  <c r="H1" i="84"/>
  <c r="G1" i="84"/>
  <c r="F1" i="84"/>
  <c r="G15" i="83"/>
  <c r="F15" i="83"/>
  <c r="E15" i="83"/>
  <c r="G14" i="83"/>
  <c r="F14" i="83"/>
  <c r="E14" i="83"/>
  <c r="G13" i="83"/>
  <c r="F13" i="83"/>
  <c r="E13" i="83"/>
  <c r="G12" i="83"/>
  <c r="F12" i="83"/>
  <c r="E12" i="83"/>
  <c r="G11" i="83"/>
  <c r="F11" i="83"/>
  <c r="E11" i="83"/>
  <c r="G10" i="83"/>
  <c r="F10" i="83"/>
  <c r="E10" i="83"/>
  <c r="G9" i="83"/>
  <c r="F9" i="83"/>
  <c r="E9" i="83"/>
  <c r="G8" i="83"/>
  <c r="F8" i="83"/>
  <c r="E8" i="83"/>
  <c r="G7" i="83"/>
  <c r="F7" i="83"/>
  <c r="E7" i="83"/>
  <c r="G6" i="83"/>
  <c r="F6" i="83"/>
  <c r="E6" i="83"/>
  <c r="G5" i="83"/>
  <c r="F5" i="83"/>
  <c r="E5" i="83"/>
  <c r="G4" i="83"/>
  <c r="F4" i="83"/>
  <c r="E4" i="83"/>
  <c r="G3" i="83"/>
  <c r="F3" i="83"/>
  <c r="E3" i="83"/>
  <c r="G2" i="83"/>
  <c r="F2" i="83"/>
  <c r="E2" i="83"/>
  <c r="G1" i="83"/>
  <c r="F1" i="83"/>
  <c r="E1" i="83"/>
  <c r="G12" i="82"/>
  <c r="F12" i="82"/>
  <c r="E12" i="82"/>
  <c r="G10" i="82"/>
  <c r="F10" i="82"/>
  <c r="E10" i="82"/>
  <c r="G9" i="82"/>
  <c r="F9" i="82"/>
  <c r="E9" i="82"/>
  <c r="G8" i="82"/>
  <c r="F8" i="82"/>
  <c r="E8" i="82"/>
  <c r="G7" i="82"/>
  <c r="F7" i="82"/>
  <c r="E7" i="82"/>
  <c r="G6" i="82"/>
  <c r="F6" i="82"/>
  <c r="E6" i="82"/>
  <c r="G5" i="82"/>
  <c r="F5" i="82"/>
  <c r="E5" i="82"/>
  <c r="G4" i="82"/>
  <c r="F4" i="82"/>
  <c r="E4" i="82"/>
  <c r="G3" i="82"/>
  <c r="F3" i="82"/>
  <c r="E3" i="82"/>
  <c r="G2" i="82"/>
  <c r="F2" i="82"/>
  <c r="E2" i="82"/>
  <c r="G1" i="82"/>
  <c r="F1" i="82"/>
  <c r="E1" i="82"/>
  <c r="F80" i="81"/>
  <c r="E80" i="81"/>
  <c r="D80" i="81"/>
  <c r="F79" i="81"/>
  <c r="E79" i="81"/>
  <c r="D79" i="81"/>
  <c r="F78" i="81"/>
  <c r="E78" i="81"/>
  <c r="D78" i="81"/>
  <c r="F77" i="81"/>
  <c r="E77" i="81"/>
  <c r="D77" i="81"/>
  <c r="F76" i="81"/>
  <c r="E76" i="81"/>
  <c r="D76" i="81"/>
  <c r="F75" i="81"/>
  <c r="E75" i="81"/>
  <c r="D75" i="81"/>
  <c r="F74" i="81"/>
  <c r="E74" i="81"/>
  <c r="D74" i="81"/>
  <c r="F73" i="81"/>
  <c r="E73" i="81"/>
  <c r="D73" i="81"/>
  <c r="F72" i="81"/>
  <c r="E72" i="81"/>
  <c r="D72" i="81"/>
  <c r="F71" i="81"/>
  <c r="E71" i="81"/>
  <c r="D71" i="81"/>
  <c r="F70" i="81"/>
  <c r="E70" i="81"/>
  <c r="D70" i="81"/>
  <c r="F69" i="81"/>
  <c r="E69" i="81"/>
  <c r="D69" i="81"/>
  <c r="F68" i="81"/>
  <c r="E68" i="81"/>
  <c r="D68" i="81"/>
  <c r="F67" i="81"/>
  <c r="E67" i="81"/>
  <c r="D67" i="81"/>
  <c r="F66" i="81"/>
  <c r="E66" i="81"/>
  <c r="D66" i="81"/>
  <c r="F65" i="81"/>
  <c r="E65" i="81"/>
  <c r="D65" i="81"/>
  <c r="F64" i="81"/>
  <c r="E64" i="81"/>
  <c r="D64" i="81"/>
  <c r="F63" i="81"/>
  <c r="E63" i="81"/>
  <c r="D63" i="81"/>
  <c r="F62" i="81"/>
  <c r="E62" i="81"/>
  <c r="D62" i="81"/>
  <c r="F61" i="81"/>
  <c r="E61" i="81"/>
  <c r="D61" i="81"/>
  <c r="F60" i="81"/>
  <c r="E60" i="81"/>
  <c r="D60" i="81"/>
  <c r="F59" i="81"/>
  <c r="E59" i="81"/>
  <c r="D59" i="81"/>
  <c r="F58" i="81"/>
  <c r="E58" i="81"/>
  <c r="D58" i="81"/>
  <c r="F57" i="81"/>
  <c r="E57" i="81"/>
  <c r="D57" i="81"/>
  <c r="F56" i="81"/>
  <c r="E56" i="81"/>
  <c r="D56" i="81"/>
  <c r="F55" i="81"/>
  <c r="E55" i="81"/>
  <c r="D55" i="81"/>
  <c r="F54" i="81"/>
  <c r="E54" i="81"/>
  <c r="D54" i="81"/>
  <c r="F53" i="81"/>
  <c r="E53" i="81"/>
  <c r="D53" i="81"/>
  <c r="F52" i="81"/>
  <c r="E52" i="81"/>
  <c r="D52" i="81"/>
  <c r="F51" i="81"/>
  <c r="E51" i="81"/>
  <c r="D51" i="81"/>
  <c r="F50" i="81"/>
  <c r="E50" i="81"/>
  <c r="D50" i="81"/>
  <c r="F49" i="81"/>
  <c r="E49" i="81"/>
  <c r="D49" i="81"/>
  <c r="F48" i="81"/>
  <c r="E48" i="81"/>
  <c r="D48" i="81"/>
  <c r="F47" i="81"/>
  <c r="E47" i="81"/>
  <c r="D47" i="81"/>
  <c r="F46" i="81"/>
  <c r="E46" i="81"/>
  <c r="D46" i="81"/>
  <c r="F45" i="81"/>
  <c r="E45" i="81"/>
  <c r="D45" i="81"/>
  <c r="F44" i="81"/>
  <c r="E44" i="81"/>
  <c r="D44" i="81"/>
  <c r="F43" i="81"/>
  <c r="E43" i="81"/>
  <c r="D43" i="81"/>
  <c r="F42" i="81"/>
  <c r="E42" i="81"/>
  <c r="D42" i="81"/>
  <c r="F41" i="81"/>
  <c r="E41" i="81"/>
  <c r="D41" i="81"/>
  <c r="F40" i="81"/>
  <c r="E40" i="81"/>
  <c r="D40" i="81"/>
  <c r="F39" i="81"/>
  <c r="E39" i="81"/>
  <c r="D39" i="81"/>
  <c r="F38" i="81"/>
  <c r="E38" i="81"/>
  <c r="D38" i="81"/>
  <c r="F37" i="81"/>
  <c r="E37" i="81"/>
  <c r="D37" i="81"/>
  <c r="F36" i="81"/>
  <c r="E36" i="81"/>
  <c r="D36" i="81"/>
  <c r="F35" i="81"/>
  <c r="E35" i="81"/>
  <c r="D35" i="81"/>
  <c r="F34" i="81"/>
  <c r="E34" i="81"/>
  <c r="D34" i="81"/>
  <c r="F33" i="81"/>
  <c r="E33" i="81"/>
  <c r="D33" i="81"/>
  <c r="F32" i="81"/>
  <c r="E32" i="81"/>
  <c r="D32" i="81"/>
  <c r="F31" i="81"/>
  <c r="E31" i="81"/>
  <c r="D31" i="81"/>
  <c r="F30" i="81"/>
  <c r="E30" i="81"/>
  <c r="D30" i="81"/>
  <c r="F29" i="81"/>
  <c r="E29" i="81"/>
  <c r="D29" i="81"/>
  <c r="F28" i="81"/>
  <c r="E28" i="81"/>
  <c r="D28" i="81"/>
  <c r="F27" i="81"/>
  <c r="E27" i="81"/>
  <c r="D27" i="81"/>
  <c r="F26" i="81"/>
  <c r="E26" i="81"/>
  <c r="D26" i="81"/>
  <c r="F25" i="81"/>
  <c r="E25" i="81"/>
  <c r="D25" i="81"/>
  <c r="F24" i="81"/>
  <c r="E24" i="81"/>
  <c r="D24" i="81"/>
  <c r="F23" i="81"/>
  <c r="E23" i="81"/>
  <c r="D23" i="81"/>
  <c r="F22" i="81"/>
  <c r="E22" i="81"/>
  <c r="D22" i="81"/>
  <c r="F21" i="81"/>
  <c r="E21" i="81"/>
  <c r="D21" i="81"/>
  <c r="F20" i="81"/>
  <c r="E20" i="81"/>
  <c r="D20" i="81"/>
  <c r="F19" i="81"/>
  <c r="E19" i="81"/>
  <c r="D19" i="81"/>
  <c r="F18" i="81"/>
  <c r="E18" i="81"/>
  <c r="D18" i="81"/>
  <c r="F17" i="81"/>
  <c r="E17" i="81"/>
  <c r="D17" i="81"/>
  <c r="F16" i="81"/>
  <c r="E16" i="81"/>
  <c r="D16" i="81"/>
  <c r="F15" i="81"/>
  <c r="E15" i="81"/>
  <c r="D15" i="81"/>
  <c r="F14" i="81"/>
  <c r="E14" i="81"/>
  <c r="D14" i="81"/>
  <c r="F13" i="81"/>
  <c r="E13" i="81"/>
  <c r="D13" i="81"/>
  <c r="F12" i="81"/>
  <c r="E12" i="81"/>
  <c r="D12" i="81"/>
  <c r="F11" i="81"/>
  <c r="E11" i="81"/>
  <c r="D11" i="81"/>
  <c r="F10" i="81"/>
  <c r="E10" i="81"/>
  <c r="D10" i="81"/>
  <c r="F9" i="81"/>
  <c r="E9" i="81"/>
  <c r="D9" i="81"/>
  <c r="F8" i="81"/>
  <c r="E8" i="81"/>
  <c r="D8" i="81"/>
  <c r="F7" i="81"/>
  <c r="E7" i="81"/>
  <c r="D7" i="81"/>
  <c r="F6" i="81"/>
  <c r="E6" i="81"/>
  <c r="D6" i="81"/>
  <c r="F5" i="81"/>
  <c r="E5" i="81"/>
  <c r="D5" i="81"/>
  <c r="F4" i="81"/>
  <c r="E4" i="81"/>
  <c r="D4" i="81"/>
  <c r="F3" i="81"/>
  <c r="E3" i="81"/>
  <c r="D3" i="81"/>
  <c r="F2" i="81"/>
  <c r="E2" i="81"/>
  <c r="D2" i="81"/>
  <c r="F1" i="81"/>
  <c r="E1" i="81"/>
  <c r="D1" i="81"/>
  <c r="F6" i="80"/>
  <c r="E6" i="80"/>
  <c r="D6" i="80"/>
  <c r="F5" i="80"/>
  <c r="E5" i="80"/>
  <c r="D5" i="80"/>
  <c r="F4" i="80"/>
  <c r="E4" i="80"/>
  <c r="D4" i="80"/>
  <c r="F3" i="80"/>
  <c r="E3" i="80"/>
  <c r="D3" i="80"/>
  <c r="F2" i="80"/>
  <c r="E2" i="80"/>
  <c r="D2" i="80"/>
  <c r="F1" i="80"/>
  <c r="E1" i="80"/>
  <c r="D1" i="80"/>
  <c r="F24" i="79"/>
  <c r="E24" i="79"/>
  <c r="D24" i="79"/>
  <c r="F23" i="79"/>
  <c r="E23" i="79"/>
  <c r="D23" i="79"/>
  <c r="F22" i="79"/>
  <c r="E22" i="79"/>
  <c r="D22" i="79"/>
  <c r="F21" i="79"/>
  <c r="E21" i="79"/>
  <c r="D21" i="79"/>
  <c r="F20" i="79"/>
  <c r="E20" i="79"/>
  <c r="D20" i="79"/>
  <c r="F19" i="79"/>
  <c r="E19" i="79"/>
  <c r="D19" i="79"/>
  <c r="F18" i="79"/>
  <c r="E18" i="79"/>
  <c r="D18" i="79"/>
  <c r="F17" i="79"/>
  <c r="E17" i="79"/>
  <c r="D17" i="79"/>
  <c r="F16" i="79"/>
  <c r="E16" i="79"/>
  <c r="D16" i="79"/>
  <c r="F15" i="79"/>
  <c r="E15" i="79"/>
  <c r="D15" i="79"/>
  <c r="F14" i="79"/>
  <c r="E14" i="79"/>
  <c r="D14" i="79"/>
  <c r="F13" i="79"/>
  <c r="E13" i="79"/>
  <c r="D13" i="79"/>
  <c r="F12" i="79"/>
  <c r="E12" i="79"/>
  <c r="D12" i="79"/>
  <c r="F11" i="79"/>
  <c r="E11" i="79"/>
  <c r="D11" i="79"/>
  <c r="F10" i="79"/>
  <c r="E10" i="79"/>
  <c r="D10" i="79"/>
  <c r="F9" i="79"/>
  <c r="E9" i="79"/>
  <c r="D9" i="79"/>
  <c r="F8" i="79"/>
  <c r="E8" i="79"/>
  <c r="D8" i="79"/>
  <c r="F7" i="79"/>
  <c r="E7" i="79"/>
  <c r="D7" i="79"/>
  <c r="F6" i="79"/>
  <c r="E6" i="79"/>
  <c r="D6" i="79"/>
  <c r="F5" i="79"/>
  <c r="E5" i="79"/>
  <c r="D5" i="79"/>
  <c r="F4" i="79"/>
  <c r="E4" i="79"/>
  <c r="D4" i="79"/>
  <c r="F3" i="79"/>
  <c r="E3" i="79"/>
  <c r="D3" i="79"/>
  <c r="F2" i="79"/>
  <c r="E2" i="79"/>
  <c r="D2" i="79"/>
  <c r="F1" i="79"/>
  <c r="E1" i="79"/>
  <c r="D1" i="79"/>
  <c r="F17" i="78"/>
  <c r="E17" i="78"/>
  <c r="D17" i="78"/>
  <c r="F16" i="78"/>
  <c r="E16" i="78"/>
  <c r="D16" i="78"/>
  <c r="F15" i="78"/>
  <c r="E15" i="78"/>
  <c r="D15" i="78"/>
  <c r="F14" i="78"/>
  <c r="E14" i="78"/>
  <c r="D14" i="78"/>
  <c r="F13" i="78"/>
  <c r="E13" i="78"/>
  <c r="D13" i="78"/>
  <c r="F12" i="78"/>
  <c r="E12" i="78"/>
  <c r="D12" i="78"/>
  <c r="F11" i="78"/>
  <c r="E11" i="78"/>
  <c r="D11" i="78"/>
  <c r="F10" i="78"/>
  <c r="E10" i="78"/>
  <c r="D10" i="78"/>
  <c r="F9" i="78"/>
  <c r="E9" i="78"/>
  <c r="D9" i="78"/>
  <c r="F8" i="78"/>
  <c r="E8" i="78"/>
  <c r="D8" i="78"/>
  <c r="F7" i="78"/>
  <c r="E7" i="78"/>
  <c r="D7" i="78"/>
  <c r="F6" i="78"/>
  <c r="E6" i="78"/>
  <c r="D6" i="78"/>
  <c r="F5" i="78"/>
  <c r="E5" i="78"/>
  <c r="D5" i="78"/>
  <c r="F4" i="78"/>
  <c r="E4" i="78"/>
  <c r="D4" i="78"/>
  <c r="F3" i="78"/>
  <c r="E3" i="78"/>
  <c r="D3" i="78"/>
  <c r="F2" i="78"/>
  <c r="E2" i="78"/>
  <c r="D2" i="78"/>
  <c r="F1" i="78"/>
  <c r="E1" i="78"/>
  <c r="D1" i="78"/>
  <c r="F16" i="77"/>
  <c r="E16" i="77"/>
  <c r="D16" i="77"/>
  <c r="F15" i="77"/>
  <c r="E15" i="77"/>
  <c r="D15" i="77"/>
  <c r="F13" i="77"/>
  <c r="E13" i="77"/>
  <c r="D13" i="77"/>
  <c r="F12" i="77"/>
  <c r="E12" i="77"/>
  <c r="D12" i="77"/>
  <c r="F11" i="77"/>
  <c r="E11" i="77"/>
  <c r="D11" i="77"/>
  <c r="F10" i="77"/>
  <c r="E10" i="77"/>
  <c r="D10" i="77"/>
  <c r="F9" i="77"/>
  <c r="E9" i="77"/>
  <c r="D9" i="77"/>
  <c r="F8" i="77"/>
  <c r="E8" i="77"/>
  <c r="D8" i="77"/>
  <c r="F7" i="77"/>
  <c r="E7" i="77"/>
  <c r="D7" i="77"/>
  <c r="F6" i="77"/>
  <c r="E6" i="77"/>
  <c r="D6" i="77"/>
  <c r="F5" i="77"/>
  <c r="E5" i="77"/>
  <c r="D5" i="77"/>
  <c r="F4" i="77"/>
  <c r="E4" i="77"/>
  <c r="D4" i="77"/>
  <c r="F3" i="77"/>
  <c r="E3" i="77"/>
  <c r="D3" i="77"/>
  <c r="F2" i="77"/>
  <c r="E2" i="77"/>
  <c r="D2" i="77"/>
  <c r="F1" i="77"/>
  <c r="E1" i="77"/>
  <c r="D1" i="77"/>
  <c r="F22" i="76"/>
  <c r="E22" i="76"/>
  <c r="D22" i="76"/>
  <c r="F21" i="76"/>
  <c r="E21" i="76"/>
  <c r="D21" i="76"/>
  <c r="F20" i="76"/>
  <c r="E20" i="76"/>
  <c r="D20" i="76"/>
  <c r="F19" i="76"/>
  <c r="E19" i="76"/>
  <c r="D19" i="76"/>
  <c r="F18" i="76"/>
  <c r="E18" i="76"/>
  <c r="D18" i="76"/>
  <c r="F17" i="76"/>
  <c r="E17" i="76"/>
  <c r="D17" i="76"/>
  <c r="F16" i="76"/>
  <c r="E16" i="76"/>
  <c r="D16" i="76"/>
  <c r="F15" i="76"/>
  <c r="E15" i="76"/>
  <c r="D15" i="76"/>
  <c r="F14" i="76"/>
  <c r="E14" i="76"/>
  <c r="D14" i="76"/>
  <c r="F13" i="76"/>
  <c r="E13" i="76"/>
  <c r="D13" i="76"/>
  <c r="F12" i="76"/>
  <c r="E12" i="76"/>
  <c r="D12" i="76"/>
  <c r="F11" i="76"/>
  <c r="E11" i="76"/>
  <c r="D11" i="76"/>
  <c r="F10" i="76"/>
  <c r="E10" i="76"/>
  <c r="D10" i="76"/>
  <c r="F9" i="76"/>
  <c r="E9" i="76"/>
  <c r="D9" i="76"/>
  <c r="F8" i="76"/>
  <c r="E8" i="76"/>
  <c r="D8" i="76"/>
  <c r="F7" i="76"/>
  <c r="E7" i="76"/>
  <c r="D7" i="76"/>
  <c r="F6" i="76"/>
  <c r="E6" i="76"/>
  <c r="D6" i="76"/>
  <c r="F5" i="76"/>
  <c r="E5" i="76"/>
  <c r="D5" i="76"/>
  <c r="F4" i="76"/>
  <c r="E4" i="76"/>
  <c r="D4" i="76"/>
  <c r="F3" i="76"/>
  <c r="E3" i="76"/>
  <c r="D3" i="76"/>
  <c r="F2" i="76"/>
  <c r="E2" i="76"/>
  <c r="D2" i="76"/>
  <c r="F1" i="76"/>
  <c r="E1" i="76"/>
  <c r="D1" i="76"/>
  <c r="F11" i="75"/>
  <c r="E11" i="75"/>
  <c r="D11" i="75"/>
  <c r="F10" i="75"/>
  <c r="E10" i="75"/>
  <c r="D10" i="75"/>
  <c r="F9" i="75"/>
  <c r="E9" i="75"/>
  <c r="D9" i="75"/>
  <c r="F8" i="75"/>
  <c r="E8" i="75"/>
  <c r="D8" i="75"/>
  <c r="F7" i="75"/>
  <c r="E7" i="75"/>
  <c r="D7" i="75"/>
  <c r="F6" i="75"/>
  <c r="E6" i="75"/>
  <c r="D6" i="75"/>
  <c r="F5" i="75"/>
  <c r="E5" i="75"/>
  <c r="D5" i="75"/>
  <c r="F4" i="75"/>
  <c r="E4" i="75"/>
  <c r="D4" i="75"/>
  <c r="F3" i="75"/>
  <c r="E3" i="75"/>
  <c r="D3" i="75"/>
  <c r="F2" i="75"/>
  <c r="E2" i="75"/>
  <c r="D2" i="75"/>
  <c r="F1" i="75"/>
  <c r="E1" i="75"/>
  <c r="D1" i="75"/>
  <c r="F10" i="74"/>
  <c r="E10" i="74"/>
  <c r="D10" i="74"/>
  <c r="F9" i="74"/>
  <c r="E9" i="74"/>
  <c r="D9" i="74"/>
  <c r="F8" i="74"/>
  <c r="E8" i="74"/>
  <c r="D8" i="74"/>
  <c r="F7" i="74"/>
  <c r="E7" i="74"/>
  <c r="D7" i="74"/>
  <c r="F6" i="74"/>
  <c r="E6" i="74"/>
  <c r="D6" i="74"/>
  <c r="F5" i="74"/>
  <c r="E5" i="74"/>
  <c r="D5" i="74"/>
  <c r="F4" i="74"/>
  <c r="E4" i="74"/>
  <c r="D4" i="74"/>
  <c r="F3" i="74"/>
  <c r="E3" i="74"/>
  <c r="D3" i="74"/>
  <c r="F2" i="74"/>
  <c r="E2" i="74"/>
  <c r="D2" i="74"/>
  <c r="F1" i="74"/>
  <c r="E1" i="74"/>
  <c r="D1" i="74"/>
  <c r="G8" i="73"/>
  <c r="F8" i="73"/>
  <c r="E8" i="73"/>
  <c r="G7" i="73"/>
  <c r="F7" i="73"/>
  <c r="E7" i="73"/>
  <c r="G6" i="73"/>
  <c r="F6" i="73"/>
  <c r="E6" i="73"/>
  <c r="G5" i="73"/>
  <c r="F5" i="73"/>
  <c r="E5" i="73"/>
  <c r="G4" i="73"/>
  <c r="F4" i="73"/>
  <c r="E4" i="73"/>
  <c r="G3" i="73"/>
  <c r="F3" i="73"/>
  <c r="E3" i="73"/>
  <c r="G2" i="73"/>
  <c r="F2" i="73"/>
  <c r="E2" i="73"/>
  <c r="G1" i="73"/>
  <c r="F1" i="73"/>
  <c r="E1" i="73"/>
  <c r="H18" i="72"/>
  <c r="G18" i="72"/>
  <c r="F18" i="72"/>
  <c r="H17" i="72"/>
  <c r="G17" i="72"/>
  <c r="F17" i="72"/>
  <c r="H16" i="72"/>
  <c r="G16" i="72"/>
  <c r="F16" i="72"/>
  <c r="H15" i="72"/>
  <c r="G15" i="72"/>
  <c r="F15" i="72"/>
  <c r="H14" i="72"/>
  <c r="G14" i="72"/>
  <c r="F14" i="72"/>
  <c r="H13" i="72"/>
  <c r="G13" i="72"/>
  <c r="F13" i="72"/>
  <c r="H12" i="72"/>
  <c r="G12" i="72"/>
  <c r="F12" i="72"/>
  <c r="H11" i="72"/>
  <c r="G11" i="72"/>
  <c r="F11" i="72"/>
  <c r="H10" i="72"/>
  <c r="G10" i="72"/>
  <c r="F10" i="72"/>
  <c r="H9" i="72"/>
  <c r="G9" i="72"/>
  <c r="F9" i="72"/>
  <c r="H8" i="72"/>
  <c r="G8" i="72"/>
  <c r="F8" i="72"/>
  <c r="H7" i="72"/>
  <c r="G7" i="72"/>
  <c r="F7" i="72"/>
  <c r="H6" i="72"/>
  <c r="G6" i="72"/>
  <c r="F6" i="72"/>
  <c r="H5" i="72"/>
  <c r="G5" i="72"/>
  <c r="F5" i="72"/>
  <c r="H4" i="72"/>
  <c r="G4" i="72"/>
  <c r="F4" i="72"/>
  <c r="H3" i="72"/>
  <c r="G3" i="72"/>
  <c r="F3" i="72"/>
  <c r="H2" i="72"/>
  <c r="G2" i="72"/>
  <c r="F2" i="72"/>
  <c r="H1" i="72"/>
  <c r="G1" i="72"/>
  <c r="F1" i="72"/>
  <c r="I20" i="71"/>
  <c r="H20" i="71"/>
  <c r="G20" i="71"/>
  <c r="I19" i="71"/>
  <c r="H19" i="71"/>
  <c r="G19" i="71"/>
  <c r="I18" i="71"/>
  <c r="H18" i="71"/>
  <c r="G18" i="71"/>
  <c r="I17" i="71"/>
  <c r="H17" i="71"/>
  <c r="G17" i="71"/>
  <c r="I16" i="71"/>
  <c r="H16" i="71"/>
  <c r="G16" i="71"/>
  <c r="I15" i="71"/>
  <c r="H15" i="71"/>
  <c r="G15" i="71"/>
  <c r="I14" i="71"/>
  <c r="H14" i="71"/>
  <c r="G14" i="71"/>
  <c r="I13" i="71"/>
  <c r="H13" i="71"/>
  <c r="G13" i="71"/>
  <c r="I12" i="71"/>
  <c r="H12" i="71"/>
  <c r="G12" i="71"/>
  <c r="I11" i="71"/>
  <c r="H11" i="71"/>
  <c r="G11" i="71"/>
  <c r="I10" i="71"/>
  <c r="H10" i="71"/>
  <c r="G10" i="71"/>
  <c r="I9" i="71"/>
  <c r="H9" i="71"/>
  <c r="G9" i="71"/>
  <c r="I8" i="71"/>
  <c r="H8" i="71"/>
  <c r="G8" i="71"/>
  <c r="I7" i="71"/>
  <c r="H7" i="71"/>
  <c r="G7" i="71"/>
  <c r="I6" i="71"/>
  <c r="H6" i="71"/>
  <c r="G6" i="71"/>
  <c r="I5" i="71"/>
  <c r="H5" i="71"/>
  <c r="G5" i="71"/>
  <c r="I4" i="71"/>
  <c r="H4" i="71"/>
  <c r="G4" i="71"/>
  <c r="I3" i="71"/>
  <c r="H3" i="71"/>
  <c r="G3" i="71"/>
  <c r="I2" i="71"/>
  <c r="H2" i="71"/>
  <c r="G2" i="71"/>
  <c r="I1" i="71"/>
  <c r="H1" i="71"/>
  <c r="G1" i="71"/>
  <c r="G6" i="70"/>
  <c r="F6" i="70"/>
  <c r="E6" i="70"/>
  <c r="G5" i="70"/>
  <c r="F5" i="70"/>
  <c r="E5" i="70"/>
  <c r="G4" i="70"/>
  <c r="F4" i="70"/>
  <c r="E4" i="70"/>
  <c r="G3" i="70"/>
  <c r="F3" i="70"/>
  <c r="E3" i="70"/>
  <c r="G2" i="70"/>
  <c r="F2" i="70"/>
  <c r="E2" i="70"/>
  <c r="G1" i="70"/>
  <c r="F1" i="70"/>
  <c r="E1" i="70"/>
  <c r="I2" i="69"/>
  <c r="H2" i="69"/>
  <c r="G2" i="69"/>
  <c r="I14" i="69"/>
  <c r="H14" i="69"/>
  <c r="G14" i="69"/>
  <c r="I13" i="69"/>
  <c r="H13" i="69"/>
  <c r="G13" i="69"/>
  <c r="I12" i="69"/>
  <c r="H12" i="69"/>
  <c r="G12" i="69"/>
  <c r="I11" i="69"/>
  <c r="H11" i="69"/>
  <c r="G11" i="69"/>
  <c r="I10" i="69"/>
  <c r="H10" i="69"/>
  <c r="G10" i="69"/>
  <c r="I9" i="69"/>
  <c r="H9" i="69"/>
  <c r="G9" i="69"/>
  <c r="I8" i="69"/>
  <c r="H8" i="69"/>
  <c r="G8" i="69"/>
  <c r="I7" i="69"/>
  <c r="H7" i="69"/>
  <c r="G7" i="69"/>
  <c r="I6" i="69"/>
  <c r="H6" i="69"/>
  <c r="G6" i="69"/>
  <c r="I5" i="69"/>
  <c r="H5" i="69"/>
  <c r="G5" i="69"/>
  <c r="I4" i="69"/>
  <c r="H4" i="69"/>
  <c r="G4" i="69"/>
  <c r="I1" i="69"/>
  <c r="H1" i="69"/>
  <c r="G1" i="69"/>
  <c r="I3" i="68"/>
  <c r="H3" i="68"/>
  <c r="G3" i="68"/>
  <c r="I2" i="68"/>
  <c r="H2" i="68"/>
  <c r="G2" i="68"/>
  <c r="I1" i="68"/>
  <c r="H1" i="68"/>
  <c r="G1" i="68"/>
  <c r="F3" i="67"/>
  <c r="E3" i="67"/>
  <c r="D3" i="67"/>
  <c r="F2" i="67"/>
  <c r="E2" i="67"/>
  <c r="D2" i="67"/>
  <c r="F1" i="67"/>
  <c r="E1" i="67"/>
  <c r="D1" i="67"/>
  <c r="I9" i="66"/>
  <c r="H9" i="66"/>
  <c r="G9" i="66"/>
  <c r="I8" i="66"/>
  <c r="H8" i="66"/>
  <c r="G8" i="66"/>
  <c r="I7" i="66"/>
  <c r="H7" i="66"/>
  <c r="G7" i="66"/>
  <c r="I6" i="66"/>
  <c r="H6" i="66"/>
  <c r="G6" i="66"/>
  <c r="I5" i="66"/>
  <c r="H5" i="66"/>
  <c r="G5" i="66"/>
  <c r="I4" i="66"/>
  <c r="H4" i="66"/>
  <c r="G4" i="66"/>
  <c r="I3" i="66"/>
  <c r="H3" i="66"/>
  <c r="G3" i="66"/>
  <c r="I2" i="66"/>
  <c r="H2" i="66"/>
  <c r="G2" i="66"/>
  <c r="I1" i="66"/>
  <c r="H1" i="66"/>
  <c r="G1" i="66"/>
  <c r="G12" i="65"/>
  <c r="F12" i="65"/>
  <c r="E12" i="65"/>
  <c r="G11" i="65"/>
  <c r="F11" i="65"/>
  <c r="E11" i="65"/>
  <c r="G10" i="65"/>
  <c r="F10" i="65"/>
  <c r="E10" i="65"/>
  <c r="G9" i="65"/>
  <c r="F9" i="65"/>
  <c r="E9" i="65"/>
  <c r="G8" i="65"/>
  <c r="F8" i="65"/>
  <c r="E8" i="65"/>
  <c r="G7" i="65"/>
  <c r="F7" i="65"/>
  <c r="E7" i="65"/>
  <c r="G6" i="65"/>
  <c r="F6" i="65"/>
  <c r="E6" i="65"/>
  <c r="G5" i="65"/>
  <c r="F5" i="65"/>
  <c r="E5" i="65"/>
  <c r="G4" i="65"/>
  <c r="F4" i="65"/>
  <c r="E4" i="65"/>
  <c r="G3" i="65"/>
  <c r="F3" i="65"/>
  <c r="E3" i="65"/>
  <c r="G2" i="65"/>
  <c r="F2" i="65"/>
  <c r="E2" i="65"/>
  <c r="G1" i="65"/>
  <c r="F1" i="65"/>
  <c r="E1" i="65"/>
  <c r="F31" i="64"/>
  <c r="E31" i="64"/>
  <c r="D31" i="64"/>
  <c r="F30" i="64"/>
  <c r="E30" i="64"/>
  <c r="D30" i="64"/>
  <c r="F29" i="64"/>
  <c r="E29" i="64"/>
  <c r="D29" i="64"/>
  <c r="F28" i="64"/>
  <c r="E28" i="64"/>
  <c r="D28" i="64"/>
  <c r="F27" i="64"/>
  <c r="E27" i="64"/>
  <c r="D27" i="64"/>
  <c r="F26" i="64"/>
  <c r="E26" i="64"/>
  <c r="D26" i="64"/>
  <c r="F25" i="64"/>
  <c r="E25" i="64"/>
  <c r="D25" i="64"/>
  <c r="F24" i="64"/>
  <c r="E24" i="64"/>
  <c r="D24" i="64"/>
  <c r="F23" i="64"/>
  <c r="E23" i="64"/>
  <c r="D23" i="64"/>
  <c r="F22" i="64"/>
  <c r="E22" i="64"/>
  <c r="D22" i="64"/>
  <c r="F21" i="64"/>
  <c r="E21" i="64"/>
  <c r="D21" i="64"/>
  <c r="F20" i="64"/>
  <c r="E20" i="64"/>
  <c r="D20" i="64"/>
  <c r="F19" i="64"/>
  <c r="E19" i="64"/>
  <c r="D19" i="64"/>
  <c r="F18" i="64"/>
  <c r="E18" i="64"/>
  <c r="D18" i="64"/>
  <c r="F17" i="64"/>
  <c r="E17" i="64"/>
  <c r="D17" i="64"/>
  <c r="F16" i="64"/>
  <c r="E16" i="64"/>
  <c r="D16" i="64"/>
  <c r="F15" i="64"/>
  <c r="E15" i="64"/>
  <c r="D15" i="64"/>
  <c r="F14" i="64"/>
  <c r="E14" i="64"/>
  <c r="D14" i="64"/>
  <c r="F13" i="64"/>
  <c r="E13" i="64"/>
  <c r="D13" i="64"/>
  <c r="F12" i="64"/>
  <c r="E12" i="64"/>
  <c r="D12" i="64"/>
  <c r="F11" i="64"/>
  <c r="E11" i="64"/>
  <c r="D11" i="64"/>
  <c r="F10" i="64"/>
  <c r="E10" i="64"/>
  <c r="D10" i="64"/>
  <c r="F9" i="64"/>
  <c r="E9" i="64"/>
  <c r="D9" i="64"/>
  <c r="F8" i="64"/>
  <c r="E8" i="64"/>
  <c r="D8" i="64"/>
  <c r="F7" i="64"/>
  <c r="E7" i="64"/>
  <c r="D7" i="64"/>
  <c r="F6" i="64"/>
  <c r="E6" i="64"/>
  <c r="D6" i="64"/>
  <c r="F5" i="64"/>
  <c r="E5" i="64"/>
  <c r="D5" i="64"/>
  <c r="F4" i="64"/>
  <c r="E4" i="64"/>
  <c r="D4" i="64"/>
  <c r="F3" i="64"/>
  <c r="E3" i="64"/>
  <c r="D3" i="64"/>
  <c r="F2" i="64"/>
  <c r="E2" i="64"/>
  <c r="D2" i="64"/>
  <c r="F1" i="64"/>
  <c r="E1" i="64"/>
  <c r="D1" i="64"/>
  <c r="G10" i="62"/>
  <c r="F10" i="62"/>
  <c r="E10" i="62"/>
  <c r="G9" i="62"/>
  <c r="F9" i="62"/>
  <c r="E9" i="62"/>
  <c r="G8" i="62"/>
  <c r="F8" i="62"/>
  <c r="E8" i="62"/>
  <c r="G7" i="62"/>
  <c r="F7" i="62"/>
  <c r="E7" i="62"/>
  <c r="G6" i="62"/>
  <c r="F6" i="62"/>
  <c r="E6" i="62"/>
  <c r="G5" i="62"/>
  <c r="F5" i="62"/>
  <c r="E5" i="62"/>
  <c r="G4" i="62"/>
  <c r="F4" i="62"/>
  <c r="E4" i="62"/>
  <c r="G3" i="62"/>
  <c r="F3" i="62"/>
  <c r="E3" i="62"/>
  <c r="G2" i="62"/>
  <c r="F2" i="62"/>
  <c r="E2" i="62"/>
  <c r="G1" i="62"/>
  <c r="F1" i="62"/>
  <c r="E1" i="62"/>
  <c r="H21" i="61"/>
  <c r="G21" i="61"/>
  <c r="F21" i="61"/>
  <c r="H20" i="61"/>
  <c r="G20" i="61"/>
  <c r="F20" i="61"/>
  <c r="H19" i="61"/>
  <c r="G19" i="61"/>
  <c r="F19" i="61"/>
  <c r="H18" i="61"/>
  <c r="G18" i="61"/>
  <c r="F18" i="61"/>
  <c r="H17" i="61"/>
  <c r="G17" i="61"/>
  <c r="F17" i="61"/>
  <c r="H16" i="61"/>
  <c r="G16" i="61"/>
  <c r="F16" i="61"/>
  <c r="H15" i="61"/>
  <c r="G15" i="61"/>
  <c r="F15" i="61"/>
  <c r="H14" i="61"/>
  <c r="G14" i="61"/>
  <c r="F14" i="61"/>
  <c r="H13" i="61"/>
  <c r="G13" i="61"/>
  <c r="F13" i="61"/>
  <c r="H12" i="61"/>
  <c r="G12" i="61"/>
  <c r="F12" i="61"/>
  <c r="H11" i="61"/>
  <c r="G11" i="61"/>
  <c r="F11" i="61"/>
  <c r="H10" i="61"/>
  <c r="G10" i="61"/>
  <c r="F10" i="61"/>
  <c r="H9" i="61"/>
  <c r="G9" i="61"/>
  <c r="F9" i="61"/>
  <c r="H8" i="61"/>
  <c r="G8" i="61"/>
  <c r="F8" i="61"/>
  <c r="H7" i="61"/>
  <c r="G7" i="61"/>
  <c r="F7" i="61"/>
  <c r="H6" i="61"/>
  <c r="G6" i="61"/>
  <c r="F6" i="61"/>
  <c r="H5" i="61"/>
  <c r="G5" i="61"/>
  <c r="F5" i="61"/>
  <c r="H4" i="61"/>
  <c r="G4" i="61"/>
  <c r="F4" i="61"/>
  <c r="H3" i="61"/>
  <c r="G3" i="61"/>
  <c r="F3" i="61"/>
  <c r="H2" i="61"/>
  <c r="G2" i="61"/>
  <c r="F2" i="61"/>
  <c r="H1" i="61"/>
  <c r="G1" i="61"/>
  <c r="F1" i="61"/>
  <c r="F18" i="60"/>
  <c r="E18" i="60"/>
  <c r="D18" i="60"/>
  <c r="F17" i="60"/>
  <c r="E17" i="60"/>
  <c r="D17" i="60"/>
  <c r="F16" i="60"/>
  <c r="E16" i="60"/>
  <c r="D16" i="60"/>
  <c r="F15" i="60"/>
  <c r="E15" i="60"/>
  <c r="D15" i="60"/>
  <c r="F14" i="60"/>
  <c r="E14" i="60"/>
  <c r="D14" i="60"/>
  <c r="F13" i="60"/>
  <c r="E13" i="60"/>
  <c r="D13" i="60"/>
  <c r="F12" i="60"/>
  <c r="E12" i="60"/>
  <c r="D12" i="60"/>
  <c r="F11" i="60"/>
  <c r="E11" i="60"/>
  <c r="D11" i="60"/>
  <c r="F10" i="60"/>
  <c r="E10" i="60"/>
  <c r="D10" i="60"/>
  <c r="F9" i="60"/>
  <c r="E9" i="60"/>
  <c r="D9" i="60"/>
  <c r="F8" i="60"/>
  <c r="E8" i="60"/>
  <c r="D8" i="60"/>
  <c r="F7" i="60"/>
  <c r="E7" i="60"/>
  <c r="D7" i="60"/>
  <c r="F6" i="60"/>
  <c r="E6" i="60"/>
  <c r="D6" i="60"/>
  <c r="F5" i="60"/>
  <c r="E5" i="60"/>
  <c r="D5" i="60"/>
  <c r="F4" i="60"/>
  <c r="E4" i="60"/>
  <c r="D4" i="60"/>
  <c r="F3" i="60"/>
  <c r="E3" i="60"/>
  <c r="D3" i="60"/>
  <c r="F2" i="60"/>
  <c r="E2" i="60"/>
  <c r="D2" i="60"/>
  <c r="F1" i="60"/>
  <c r="E1" i="60"/>
  <c r="D1" i="60"/>
  <c r="F10" i="59"/>
  <c r="E10" i="59"/>
  <c r="D10" i="59"/>
  <c r="F9" i="59"/>
  <c r="E9" i="59"/>
  <c r="D9" i="59"/>
  <c r="F8" i="59"/>
  <c r="E8" i="59"/>
  <c r="D8" i="59"/>
  <c r="F7" i="59"/>
  <c r="E7" i="59"/>
  <c r="D7" i="59"/>
  <c r="F6" i="59"/>
  <c r="E6" i="59"/>
  <c r="D6" i="59"/>
  <c r="F5" i="59"/>
  <c r="E5" i="59"/>
  <c r="D5" i="59"/>
  <c r="F4" i="59"/>
  <c r="E4" i="59"/>
  <c r="D4" i="59"/>
  <c r="F3" i="59"/>
  <c r="E3" i="59"/>
  <c r="D3" i="59"/>
  <c r="F2" i="59"/>
  <c r="E2" i="59"/>
  <c r="D2" i="59"/>
  <c r="F1" i="59"/>
  <c r="E1" i="59"/>
  <c r="D1" i="59"/>
  <c r="I13" i="58"/>
  <c r="H13" i="58"/>
  <c r="G13" i="58"/>
  <c r="I12" i="58"/>
  <c r="H12" i="58"/>
  <c r="G12" i="58"/>
  <c r="I11" i="58"/>
  <c r="H11" i="58"/>
  <c r="G11" i="58"/>
  <c r="I10" i="58"/>
  <c r="H10" i="58"/>
  <c r="G10" i="58"/>
  <c r="I9" i="58"/>
  <c r="H9" i="58"/>
  <c r="G9" i="58"/>
  <c r="I8" i="58"/>
  <c r="H8" i="58"/>
  <c r="G8" i="58"/>
  <c r="I7" i="58"/>
  <c r="H7" i="58"/>
  <c r="G7" i="58"/>
  <c r="I6" i="58"/>
  <c r="H6" i="58"/>
  <c r="G6" i="58"/>
  <c r="I5" i="58"/>
  <c r="H5" i="58"/>
  <c r="G5" i="58"/>
  <c r="I4" i="58"/>
  <c r="H4" i="58"/>
  <c r="G4" i="58"/>
  <c r="I3" i="58"/>
  <c r="H3" i="58"/>
  <c r="G3" i="58"/>
  <c r="I2" i="58"/>
  <c r="H2" i="58"/>
  <c r="G2" i="58"/>
  <c r="I1" i="58"/>
  <c r="H1" i="58"/>
  <c r="G1" i="58"/>
  <c r="G6" i="57"/>
  <c r="F6" i="57"/>
  <c r="E6" i="57"/>
  <c r="G5" i="57"/>
  <c r="F5" i="57"/>
  <c r="E5" i="57"/>
  <c r="G4" i="57"/>
  <c r="F4" i="57"/>
  <c r="E4" i="57"/>
  <c r="G3" i="57"/>
  <c r="F3" i="57"/>
  <c r="E3" i="57"/>
  <c r="G2" i="57"/>
  <c r="F2" i="57"/>
  <c r="E2" i="57"/>
  <c r="G1" i="57"/>
  <c r="F1" i="57"/>
  <c r="E1" i="57"/>
  <c r="F5" i="56"/>
  <c r="E5" i="56"/>
  <c r="D5" i="56"/>
  <c r="F4" i="56"/>
  <c r="E4" i="56"/>
  <c r="D4" i="56"/>
  <c r="F3" i="56"/>
  <c r="E3" i="56"/>
  <c r="D3" i="56"/>
  <c r="F2" i="56"/>
  <c r="E2" i="56"/>
  <c r="D2" i="56"/>
  <c r="F1" i="56"/>
  <c r="E1" i="56"/>
  <c r="D1" i="56"/>
  <c r="F7" i="54"/>
  <c r="F6" i="54"/>
  <c r="F5" i="54"/>
  <c r="F4" i="54"/>
  <c r="F3" i="54"/>
  <c r="F2" i="54"/>
  <c r="F1" i="54"/>
  <c r="I12" i="55"/>
  <c r="H12" i="55"/>
  <c r="G12" i="55"/>
  <c r="I11" i="55"/>
  <c r="H11" i="55"/>
  <c r="G11" i="55"/>
  <c r="I10" i="55"/>
  <c r="H10" i="55"/>
  <c r="G10" i="55"/>
  <c r="I9" i="55"/>
  <c r="H9" i="55"/>
  <c r="G9" i="55"/>
  <c r="I8" i="55"/>
  <c r="H8" i="55"/>
  <c r="G8" i="55"/>
  <c r="I7" i="55"/>
  <c r="H7" i="55"/>
  <c r="G7" i="55"/>
  <c r="I6" i="55"/>
  <c r="H6" i="55"/>
  <c r="G6" i="55"/>
  <c r="I5" i="55"/>
  <c r="H5" i="55"/>
  <c r="G5" i="55"/>
  <c r="I4" i="55"/>
  <c r="H4" i="55"/>
  <c r="G4" i="55"/>
  <c r="I3" i="55"/>
  <c r="H3" i="55"/>
  <c r="G3" i="55"/>
  <c r="I2" i="55"/>
  <c r="H2" i="55"/>
  <c r="G2" i="55"/>
  <c r="I1" i="55"/>
  <c r="H1" i="55"/>
  <c r="G1" i="55"/>
  <c r="H7" i="54"/>
  <c r="G7" i="54"/>
  <c r="H6" i="54"/>
  <c r="G6" i="54"/>
  <c r="H5" i="54"/>
  <c r="G5" i="54"/>
  <c r="H4" i="54"/>
  <c r="G4" i="54"/>
  <c r="H3" i="54"/>
  <c r="G3" i="54"/>
  <c r="H2" i="54"/>
  <c r="G2" i="54"/>
  <c r="H1" i="54"/>
  <c r="G1" i="54"/>
  <c r="F9" i="53"/>
  <c r="E9" i="53"/>
  <c r="D9" i="53"/>
  <c r="F8" i="53"/>
  <c r="E8" i="53"/>
  <c r="D8" i="53"/>
  <c r="F7" i="53"/>
  <c r="E7" i="53"/>
  <c r="D7" i="53"/>
  <c r="F6" i="53"/>
  <c r="E6" i="53"/>
  <c r="D6" i="53"/>
  <c r="F5" i="53"/>
  <c r="E5" i="53"/>
  <c r="D5" i="53"/>
  <c r="F4" i="53"/>
  <c r="E4" i="53"/>
  <c r="D4" i="53"/>
  <c r="F3" i="53"/>
  <c r="E3" i="53"/>
  <c r="D3" i="53"/>
  <c r="F2" i="53"/>
  <c r="E2" i="53"/>
  <c r="D2" i="53"/>
  <c r="F1" i="53"/>
  <c r="E1" i="53"/>
  <c r="D1" i="53"/>
  <c r="F4" i="52"/>
  <c r="E4" i="52"/>
  <c r="D4" i="52"/>
  <c r="F3" i="52"/>
  <c r="E3" i="52"/>
  <c r="D3" i="52"/>
  <c r="F2" i="52"/>
  <c r="E2" i="52"/>
  <c r="D2" i="52"/>
  <c r="F1" i="52"/>
  <c r="E1" i="52"/>
  <c r="D1" i="52"/>
  <c r="H6" i="51"/>
  <c r="G6" i="51"/>
  <c r="F6" i="51"/>
  <c r="H5" i="51"/>
  <c r="G5" i="51"/>
  <c r="F5" i="51"/>
  <c r="H4" i="51"/>
  <c r="G4" i="51"/>
  <c r="F4" i="51"/>
  <c r="H3" i="51"/>
  <c r="G3" i="51"/>
  <c r="F3" i="51"/>
  <c r="H2" i="51"/>
  <c r="G2" i="51"/>
  <c r="F2" i="51"/>
  <c r="H1" i="51"/>
  <c r="G1" i="51"/>
  <c r="F1" i="51"/>
  <c r="I27" i="50"/>
  <c r="H27" i="50"/>
  <c r="G27" i="50"/>
  <c r="I26" i="50"/>
  <c r="H26" i="50"/>
  <c r="G26" i="50"/>
  <c r="I25" i="50"/>
  <c r="H25" i="50"/>
  <c r="G25" i="50"/>
  <c r="I24" i="50"/>
  <c r="H24" i="50"/>
  <c r="G24" i="50"/>
  <c r="I23" i="50"/>
  <c r="H23" i="50"/>
  <c r="G23" i="50"/>
  <c r="I22" i="50"/>
  <c r="H22" i="50"/>
  <c r="G22" i="50"/>
  <c r="I21" i="50"/>
  <c r="H21" i="50"/>
  <c r="G21" i="50"/>
  <c r="I20" i="50"/>
  <c r="H20" i="50"/>
  <c r="G20" i="50"/>
  <c r="I19" i="50"/>
  <c r="H19" i="50"/>
  <c r="G19" i="50"/>
  <c r="I18" i="50"/>
  <c r="H18" i="50"/>
  <c r="G18" i="50"/>
  <c r="I17" i="50"/>
  <c r="H17" i="50"/>
  <c r="G17" i="50"/>
  <c r="I16" i="50"/>
  <c r="H16" i="50"/>
  <c r="G16" i="50"/>
  <c r="I15" i="50"/>
  <c r="H15" i="50"/>
  <c r="G15" i="50"/>
  <c r="I14" i="50"/>
  <c r="H14" i="50"/>
  <c r="G14" i="50"/>
  <c r="I13" i="50"/>
  <c r="H13" i="50"/>
  <c r="G13" i="50"/>
  <c r="I12" i="50"/>
  <c r="H12" i="50"/>
  <c r="G12" i="50"/>
  <c r="I11" i="50"/>
  <c r="H11" i="50"/>
  <c r="G11" i="50"/>
  <c r="I10" i="50"/>
  <c r="H10" i="50"/>
  <c r="G10" i="50"/>
  <c r="I9" i="50"/>
  <c r="H9" i="50"/>
  <c r="G9" i="50"/>
  <c r="I8" i="50"/>
  <c r="H8" i="50"/>
  <c r="G8" i="50"/>
  <c r="I7" i="50"/>
  <c r="H7" i="50"/>
  <c r="G7" i="50"/>
  <c r="I6" i="50"/>
  <c r="H6" i="50"/>
  <c r="G6" i="50"/>
  <c r="I5" i="50"/>
  <c r="H5" i="50"/>
  <c r="G5" i="50"/>
  <c r="I4" i="50"/>
  <c r="H4" i="50"/>
  <c r="G4" i="50"/>
  <c r="I3" i="50"/>
  <c r="H3" i="50"/>
  <c r="G3" i="50"/>
  <c r="I2" i="50"/>
  <c r="H2" i="50"/>
  <c r="G2" i="50"/>
  <c r="I1" i="50"/>
  <c r="H1" i="50"/>
  <c r="G1" i="50"/>
  <c r="F24" i="49"/>
  <c r="E24" i="49"/>
  <c r="D24" i="49"/>
  <c r="F23" i="49"/>
  <c r="E23" i="49"/>
  <c r="D23" i="49"/>
  <c r="F22" i="49"/>
  <c r="E22" i="49"/>
  <c r="D22" i="49"/>
  <c r="F21" i="49"/>
  <c r="E21" i="49"/>
  <c r="D21" i="49"/>
  <c r="F20" i="49"/>
  <c r="E20" i="49"/>
  <c r="D20" i="49"/>
  <c r="F19" i="49"/>
  <c r="E19" i="49"/>
  <c r="D19" i="49"/>
  <c r="F18" i="49"/>
  <c r="E18" i="49"/>
  <c r="D18" i="49"/>
  <c r="F17" i="49"/>
  <c r="E17" i="49"/>
  <c r="D17" i="49"/>
  <c r="F16" i="49"/>
  <c r="E16" i="49"/>
  <c r="D16" i="49"/>
  <c r="F15" i="49"/>
  <c r="E15" i="49"/>
  <c r="D15" i="49"/>
  <c r="F14" i="49"/>
  <c r="E14" i="49"/>
  <c r="D14" i="49"/>
  <c r="F13" i="49"/>
  <c r="E13" i="49"/>
  <c r="D13" i="49"/>
  <c r="F12" i="49"/>
  <c r="E12" i="49"/>
  <c r="D12" i="49"/>
  <c r="F11" i="49"/>
  <c r="E11" i="49"/>
  <c r="D11" i="49"/>
  <c r="F10" i="49"/>
  <c r="E10" i="49"/>
  <c r="D10" i="49"/>
  <c r="F9" i="49"/>
  <c r="E9" i="49"/>
  <c r="D9" i="49"/>
  <c r="F8" i="49"/>
  <c r="E8" i="49"/>
  <c r="D8" i="49"/>
  <c r="F7" i="49"/>
  <c r="E7" i="49"/>
  <c r="D7" i="49"/>
  <c r="F6" i="49"/>
  <c r="E6" i="49"/>
  <c r="D6" i="49"/>
  <c r="F5" i="49"/>
  <c r="E5" i="49"/>
  <c r="D5" i="49"/>
  <c r="F4" i="49"/>
  <c r="E4" i="49"/>
  <c r="D4" i="49"/>
  <c r="F3" i="49"/>
  <c r="E3" i="49"/>
  <c r="D3" i="49"/>
  <c r="F2" i="49"/>
  <c r="E2" i="49"/>
  <c r="D2" i="49"/>
  <c r="F1" i="49"/>
  <c r="E1" i="49"/>
  <c r="D1" i="49"/>
  <c r="G58" i="48"/>
  <c r="F58" i="48"/>
  <c r="E58" i="48"/>
  <c r="G57" i="48"/>
  <c r="F57" i="48"/>
  <c r="E57" i="48"/>
  <c r="G56" i="48"/>
  <c r="F56" i="48"/>
  <c r="E56" i="48"/>
  <c r="G55" i="48"/>
  <c r="F55" i="48"/>
  <c r="E55" i="48"/>
  <c r="G54" i="48"/>
  <c r="F54" i="48"/>
  <c r="E54" i="48"/>
  <c r="G53" i="48"/>
  <c r="F53" i="48"/>
  <c r="E53" i="48"/>
  <c r="G52" i="48"/>
  <c r="F52" i="48"/>
  <c r="E52" i="48"/>
  <c r="G51" i="48"/>
  <c r="F51" i="48"/>
  <c r="E51" i="48"/>
  <c r="G50" i="48"/>
  <c r="F50" i="48"/>
  <c r="E50" i="48"/>
  <c r="G49" i="48"/>
  <c r="F49" i="48"/>
  <c r="E49" i="48"/>
  <c r="G48" i="48"/>
  <c r="F48" i="48"/>
  <c r="E48" i="48"/>
  <c r="G47" i="48"/>
  <c r="F47" i="48"/>
  <c r="E47" i="48"/>
  <c r="G46" i="48"/>
  <c r="F46" i="48"/>
  <c r="E46" i="48"/>
  <c r="G45" i="48"/>
  <c r="F45" i="48"/>
  <c r="E45" i="48"/>
  <c r="G44" i="48"/>
  <c r="F44" i="48"/>
  <c r="E44" i="48"/>
  <c r="G43" i="48"/>
  <c r="F43" i="48"/>
  <c r="E43" i="48"/>
  <c r="G42" i="48"/>
  <c r="F42" i="48"/>
  <c r="E42" i="48"/>
  <c r="G41" i="48"/>
  <c r="F41" i="48"/>
  <c r="E41" i="48"/>
  <c r="G40" i="48"/>
  <c r="F40" i="48"/>
  <c r="E40" i="48"/>
  <c r="G39" i="48"/>
  <c r="F39" i="48"/>
  <c r="E39" i="48"/>
  <c r="G38" i="48"/>
  <c r="F38" i="48"/>
  <c r="E38" i="48"/>
  <c r="G37" i="48"/>
  <c r="F37" i="48"/>
  <c r="E37" i="48"/>
  <c r="G36" i="48"/>
  <c r="F36" i="48"/>
  <c r="E36" i="48"/>
  <c r="G35" i="48"/>
  <c r="F35" i="48"/>
  <c r="E35" i="48"/>
  <c r="G34" i="48"/>
  <c r="F34" i="48"/>
  <c r="E34" i="48"/>
  <c r="G33" i="48"/>
  <c r="F33" i="48"/>
  <c r="E33" i="48"/>
  <c r="G32" i="48"/>
  <c r="F32" i="48"/>
  <c r="E32" i="48"/>
  <c r="G31" i="48"/>
  <c r="F31" i="48"/>
  <c r="E31" i="48"/>
  <c r="G30" i="48"/>
  <c r="F30" i="48"/>
  <c r="E30" i="48"/>
  <c r="G29" i="48"/>
  <c r="F29" i="48"/>
  <c r="E29" i="48"/>
  <c r="G28" i="48"/>
  <c r="F28" i="48"/>
  <c r="E28" i="48"/>
  <c r="G27" i="48"/>
  <c r="F27" i="48"/>
  <c r="E27" i="48"/>
  <c r="G26" i="48"/>
  <c r="F26" i="48"/>
  <c r="E26" i="48"/>
  <c r="G25" i="48"/>
  <c r="F25" i="48"/>
  <c r="E25" i="48"/>
  <c r="G24" i="48"/>
  <c r="F24" i="48"/>
  <c r="E24" i="48"/>
  <c r="G23" i="48"/>
  <c r="F23" i="48"/>
  <c r="E23" i="48"/>
  <c r="G22" i="48"/>
  <c r="F22" i="48"/>
  <c r="E22" i="48"/>
  <c r="G21" i="48"/>
  <c r="F21" i="48"/>
  <c r="E21" i="48"/>
  <c r="G20" i="48"/>
  <c r="F20" i="48"/>
  <c r="E20" i="48"/>
  <c r="G19" i="48"/>
  <c r="F19" i="48"/>
  <c r="E19" i="48"/>
  <c r="G18" i="48"/>
  <c r="F18" i="48"/>
  <c r="E18" i="48"/>
  <c r="G17" i="48"/>
  <c r="F17" i="48"/>
  <c r="E17" i="48"/>
  <c r="G16" i="48"/>
  <c r="F16" i="48"/>
  <c r="E16" i="48"/>
  <c r="G15" i="48"/>
  <c r="F15" i="48"/>
  <c r="E15" i="48"/>
  <c r="G14" i="48"/>
  <c r="F14" i="48"/>
  <c r="E14" i="48"/>
  <c r="G13" i="48"/>
  <c r="F13" i="48"/>
  <c r="E13" i="48"/>
  <c r="G12" i="48"/>
  <c r="F12" i="48"/>
  <c r="E12" i="48"/>
  <c r="G11" i="48"/>
  <c r="F11" i="48"/>
  <c r="E11" i="48"/>
  <c r="G10" i="48"/>
  <c r="F10" i="48"/>
  <c r="E10" i="48"/>
  <c r="G9" i="48"/>
  <c r="F9" i="48"/>
  <c r="E9" i="48"/>
  <c r="G8" i="48"/>
  <c r="F8" i="48"/>
  <c r="E8" i="48"/>
  <c r="G7" i="48"/>
  <c r="F7" i="48"/>
  <c r="E7" i="48"/>
  <c r="G6" i="48"/>
  <c r="F6" i="48"/>
  <c r="E6" i="48"/>
  <c r="G5" i="48"/>
  <c r="F5" i="48"/>
  <c r="E5" i="48"/>
  <c r="G4" i="48"/>
  <c r="F4" i="48"/>
  <c r="E4" i="48"/>
  <c r="G3" i="48"/>
  <c r="F3" i="48"/>
  <c r="E3" i="48"/>
  <c r="G2" i="48"/>
  <c r="F2" i="48"/>
  <c r="E2" i="48"/>
  <c r="G1" i="48"/>
  <c r="F1" i="48"/>
  <c r="E1" i="48"/>
  <c r="F10" i="47"/>
  <c r="E10" i="47"/>
  <c r="D10" i="47"/>
  <c r="F9" i="47"/>
  <c r="E9" i="47"/>
  <c r="D9" i="47"/>
  <c r="F8" i="47"/>
  <c r="E8" i="47"/>
  <c r="D8" i="47"/>
  <c r="F7" i="47"/>
  <c r="E7" i="47"/>
  <c r="D7" i="47"/>
  <c r="F6" i="47"/>
  <c r="E6" i="47"/>
  <c r="D6" i="47"/>
  <c r="F5" i="47"/>
  <c r="E5" i="47"/>
  <c r="D5" i="47"/>
  <c r="F4" i="47"/>
  <c r="E4" i="47"/>
  <c r="D4" i="47"/>
  <c r="F3" i="47"/>
  <c r="E3" i="47"/>
  <c r="D3" i="47"/>
  <c r="F2" i="47"/>
  <c r="E2" i="47"/>
  <c r="D2" i="47"/>
  <c r="F1" i="47"/>
  <c r="E1" i="47"/>
  <c r="D1" i="47"/>
  <c r="F6" i="46"/>
  <c r="F5" i="46"/>
  <c r="F4" i="46"/>
  <c r="F3" i="46"/>
  <c r="F2" i="46"/>
  <c r="F1" i="46"/>
  <c r="H6" i="46"/>
  <c r="G6" i="46"/>
  <c r="H5" i="46"/>
  <c r="G5" i="46"/>
  <c r="H4" i="46"/>
  <c r="G4" i="46"/>
  <c r="H3" i="46"/>
  <c r="G3" i="46"/>
  <c r="H2" i="46"/>
  <c r="G2" i="46"/>
  <c r="H1" i="46"/>
  <c r="G1" i="46"/>
  <c r="I6" i="45"/>
  <c r="H6" i="45"/>
  <c r="G6" i="45"/>
  <c r="I5" i="45"/>
  <c r="H5" i="45"/>
  <c r="G5" i="45"/>
  <c r="I4" i="45"/>
  <c r="H4" i="45"/>
  <c r="G4" i="45"/>
  <c r="I3" i="45"/>
  <c r="H3" i="45"/>
  <c r="G3" i="45"/>
  <c r="I2" i="45"/>
  <c r="H2" i="45"/>
  <c r="G2" i="45"/>
  <c r="G1" i="45"/>
  <c r="I1" i="45"/>
  <c r="H1" i="45"/>
  <c r="G16" i="44"/>
  <c r="F16" i="44"/>
  <c r="E16" i="44"/>
  <c r="G15" i="44"/>
  <c r="F15" i="44"/>
  <c r="E15" i="44"/>
  <c r="G14" i="44"/>
  <c r="F14" i="44"/>
  <c r="E14" i="44"/>
  <c r="G13" i="44"/>
  <c r="F13" i="44"/>
  <c r="E13" i="44"/>
  <c r="G12" i="44"/>
  <c r="F12" i="44"/>
  <c r="E12" i="44"/>
  <c r="G11" i="44"/>
  <c r="F11" i="44"/>
  <c r="E11" i="44"/>
  <c r="G10" i="44"/>
  <c r="F10" i="44"/>
  <c r="E10" i="44"/>
  <c r="G9" i="44"/>
  <c r="F9" i="44"/>
  <c r="E9" i="44"/>
  <c r="G8" i="44"/>
  <c r="F8" i="44"/>
  <c r="E8" i="44"/>
  <c r="G7" i="44"/>
  <c r="F7" i="44"/>
  <c r="E7" i="44"/>
  <c r="G6" i="44"/>
  <c r="F6" i="44"/>
  <c r="E6" i="44"/>
  <c r="G5" i="44"/>
  <c r="F5" i="44"/>
  <c r="E5" i="44"/>
  <c r="G4" i="44"/>
  <c r="F4" i="44"/>
  <c r="E4" i="44"/>
  <c r="G3" i="44"/>
  <c r="F3" i="44"/>
  <c r="E3" i="44"/>
  <c r="G2" i="44"/>
  <c r="F2" i="44"/>
  <c r="E2" i="44"/>
  <c r="G1" i="44"/>
  <c r="F1" i="44"/>
  <c r="E1" i="44"/>
  <c r="F7" i="43"/>
  <c r="E7" i="43"/>
  <c r="D7" i="43"/>
  <c r="F6" i="43"/>
  <c r="E6" i="43"/>
  <c r="D6" i="43"/>
  <c r="F5" i="43"/>
  <c r="E5" i="43"/>
  <c r="D5" i="43"/>
  <c r="F4" i="43"/>
  <c r="E4" i="43"/>
  <c r="D4" i="43"/>
  <c r="F3" i="43"/>
  <c r="E3" i="43"/>
  <c r="D3" i="43"/>
  <c r="F2" i="43"/>
  <c r="E2" i="43"/>
  <c r="D2" i="43"/>
  <c r="F1" i="43"/>
  <c r="E1" i="43"/>
  <c r="D1" i="43"/>
  <c r="G10" i="42"/>
  <c r="F10" i="42"/>
  <c r="E10" i="42"/>
  <c r="G9" i="42"/>
  <c r="F9" i="42"/>
  <c r="E9" i="42"/>
  <c r="G8" i="42"/>
  <c r="F8" i="42"/>
  <c r="E8" i="42"/>
  <c r="G7" i="42"/>
  <c r="F7" i="42"/>
  <c r="E7" i="42"/>
  <c r="G6" i="42"/>
  <c r="F6" i="42"/>
  <c r="E6" i="42"/>
  <c r="G5" i="42"/>
  <c r="F5" i="42"/>
  <c r="E5" i="42"/>
  <c r="G4" i="42"/>
  <c r="F4" i="42"/>
  <c r="E4" i="42"/>
  <c r="G3" i="42"/>
  <c r="F3" i="42"/>
  <c r="E3" i="42"/>
  <c r="G2" i="42"/>
  <c r="F2" i="42"/>
  <c r="E2" i="42"/>
  <c r="G1" i="42"/>
  <c r="F1" i="42"/>
  <c r="E1" i="42"/>
  <c r="G14" i="41"/>
  <c r="F14" i="41"/>
  <c r="E14" i="41"/>
  <c r="G13" i="41"/>
  <c r="F13" i="41"/>
  <c r="E13" i="41"/>
  <c r="G12" i="41"/>
  <c r="F12" i="41"/>
  <c r="E12" i="41"/>
  <c r="G11" i="41"/>
  <c r="F11" i="41"/>
  <c r="E11" i="41"/>
  <c r="G10" i="41"/>
  <c r="F10" i="41"/>
  <c r="E10" i="41"/>
  <c r="G9" i="41"/>
  <c r="F9" i="41"/>
  <c r="E9" i="41"/>
  <c r="G8" i="41"/>
  <c r="F8" i="41"/>
  <c r="E8" i="41"/>
  <c r="G7" i="41"/>
  <c r="F7" i="41"/>
  <c r="E7" i="41"/>
  <c r="G6" i="41"/>
  <c r="F6" i="41"/>
  <c r="E6" i="41"/>
  <c r="G5" i="41"/>
  <c r="F5" i="41"/>
  <c r="E5" i="41"/>
  <c r="G4" i="41"/>
  <c r="F4" i="41"/>
  <c r="E4" i="41"/>
  <c r="G3" i="41"/>
  <c r="F3" i="41"/>
  <c r="E3" i="41"/>
  <c r="G2" i="41"/>
  <c r="F2" i="41"/>
  <c r="E2" i="41"/>
  <c r="G1" i="41"/>
  <c r="F1" i="41"/>
  <c r="E1" i="41"/>
  <c r="D18" i="31"/>
  <c r="D17" i="31"/>
  <c r="D16" i="31"/>
  <c r="D15" i="31"/>
  <c r="D14" i="31"/>
  <c r="D13" i="31"/>
  <c r="D12" i="31"/>
  <c r="D11" i="31"/>
  <c r="D10" i="31"/>
  <c r="D9" i="31"/>
  <c r="D8" i="31"/>
  <c r="D7" i="31"/>
  <c r="D6" i="31"/>
  <c r="D5" i="31"/>
  <c r="D4" i="31"/>
  <c r="D3" i="31"/>
  <c r="D2" i="31"/>
  <c r="D1" i="31"/>
  <c r="G12" i="40"/>
  <c r="F12" i="40"/>
  <c r="E12" i="40"/>
  <c r="G11" i="40"/>
  <c r="F11" i="40"/>
  <c r="E11" i="40"/>
  <c r="G10" i="40"/>
  <c r="F10" i="40"/>
  <c r="E10" i="40"/>
  <c r="G9" i="40"/>
  <c r="F9" i="40"/>
  <c r="E9" i="40"/>
  <c r="G8" i="40"/>
  <c r="F8" i="40"/>
  <c r="E8" i="40"/>
  <c r="G7" i="40"/>
  <c r="F7" i="40"/>
  <c r="E7" i="40"/>
  <c r="G6" i="40"/>
  <c r="F6" i="40"/>
  <c r="E6" i="40"/>
  <c r="G5" i="40"/>
  <c r="F5" i="40"/>
  <c r="E5" i="40"/>
  <c r="G4" i="40"/>
  <c r="F4" i="40"/>
  <c r="E4" i="40"/>
  <c r="G3" i="40"/>
  <c r="F3" i="40"/>
  <c r="E3" i="40"/>
  <c r="G2" i="40"/>
  <c r="F2" i="40"/>
  <c r="E2" i="40"/>
  <c r="G1" i="40"/>
  <c r="F1" i="40"/>
  <c r="E1" i="40"/>
  <c r="H17" i="39"/>
  <c r="G17" i="39"/>
  <c r="F17" i="39"/>
  <c r="H16" i="39"/>
  <c r="G16" i="39"/>
  <c r="F16" i="39"/>
  <c r="H15" i="39"/>
  <c r="G15" i="39"/>
  <c r="F15" i="39"/>
  <c r="H14" i="39"/>
  <c r="G14" i="39"/>
  <c r="F14" i="39"/>
  <c r="H13" i="39"/>
  <c r="G13" i="39"/>
  <c r="F13" i="39"/>
  <c r="H12" i="39"/>
  <c r="G12" i="39"/>
  <c r="F12" i="39"/>
  <c r="H11" i="39"/>
  <c r="G11" i="39"/>
  <c r="F11" i="39"/>
  <c r="H10" i="39"/>
  <c r="G10" i="39"/>
  <c r="F10" i="39"/>
  <c r="H9" i="39"/>
  <c r="G9" i="39"/>
  <c r="F9" i="39"/>
  <c r="H8" i="39"/>
  <c r="G8" i="39"/>
  <c r="F8" i="39"/>
  <c r="H7" i="39"/>
  <c r="G7" i="39"/>
  <c r="F7" i="39"/>
  <c r="H6" i="39"/>
  <c r="G6" i="39"/>
  <c r="F6" i="39"/>
  <c r="H5" i="39"/>
  <c r="G5" i="39"/>
  <c r="F5" i="39"/>
  <c r="H4" i="39"/>
  <c r="G4" i="39"/>
  <c r="F4" i="39"/>
  <c r="H3" i="39"/>
  <c r="G3" i="39"/>
  <c r="F3" i="39"/>
  <c r="H2" i="39"/>
  <c r="G2" i="39"/>
  <c r="F2" i="39"/>
  <c r="H1" i="39"/>
  <c r="G1" i="39"/>
  <c r="F1" i="39"/>
  <c r="H26" i="38"/>
  <c r="G26" i="38"/>
  <c r="F26" i="38"/>
  <c r="H25" i="38"/>
  <c r="G25" i="38"/>
  <c r="F25" i="38"/>
  <c r="H24" i="38"/>
  <c r="G24" i="38"/>
  <c r="F24" i="38"/>
  <c r="H23" i="38"/>
  <c r="G23" i="38"/>
  <c r="F23" i="38"/>
  <c r="H22" i="38"/>
  <c r="G22" i="38"/>
  <c r="F22" i="38"/>
  <c r="H21" i="38"/>
  <c r="G21" i="38"/>
  <c r="F21" i="38"/>
  <c r="H20" i="38"/>
  <c r="G20" i="38"/>
  <c r="F20" i="38"/>
  <c r="H19" i="38"/>
  <c r="G19" i="38"/>
  <c r="F19" i="38"/>
  <c r="H18" i="38"/>
  <c r="G18" i="38"/>
  <c r="F18" i="38"/>
  <c r="H17" i="38"/>
  <c r="G17" i="38"/>
  <c r="F17" i="38"/>
  <c r="H16" i="38"/>
  <c r="G16" i="38"/>
  <c r="F16" i="38"/>
  <c r="H15" i="38"/>
  <c r="G15" i="38"/>
  <c r="F15" i="38"/>
  <c r="H14" i="38"/>
  <c r="G14" i="38"/>
  <c r="F14" i="38"/>
  <c r="H13" i="38"/>
  <c r="G13" i="38"/>
  <c r="F13" i="38"/>
  <c r="H12" i="38"/>
  <c r="G12" i="38"/>
  <c r="F12" i="38"/>
  <c r="H11" i="38"/>
  <c r="G11" i="38"/>
  <c r="F11" i="38"/>
  <c r="H10" i="38"/>
  <c r="G10" i="38"/>
  <c r="F10" i="38"/>
  <c r="H9" i="38"/>
  <c r="G9" i="38"/>
  <c r="F9" i="38"/>
  <c r="H8" i="38"/>
  <c r="G8" i="38"/>
  <c r="F8" i="38"/>
  <c r="H7" i="38"/>
  <c r="G7" i="38"/>
  <c r="F7" i="38"/>
  <c r="H6" i="38"/>
  <c r="G6" i="38"/>
  <c r="F6" i="38"/>
  <c r="H5" i="38"/>
  <c r="G5" i="38"/>
  <c r="F5" i="38"/>
  <c r="H4" i="38"/>
  <c r="G4" i="38"/>
  <c r="F4" i="38"/>
  <c r="H3" i="38"/>
  <c r="G3" i="38"/>
  <c r="F3" i="38"/>
  <c r="H2" i="38"/>
  <c r="G2" i="38"/>
  <c r="F2" i="38"/>
  <c r="H1" i="38"/>
  <c r="G1" i="38"/>
  <c r="F1" i="38"/>
  <c r="F6" i="37"/>
  <c r="E6" i="37"/>
  <c r="D6" i="37"/>
  <c r="F5" i="37"/>
  <c r="E5" i="37"/>
  <c r="D5" i="37"/>
  <c r="F4" i="37"/>
  <c r="E4" i="37"/>
  <c r="D4" i="37"/>
  <c r="F3" i="37"/>
  <c r="E3" i="37"/>
  <c r="D3" i="37"/>
  <c r="F2" i="37"/>
  <c r="E2" i="37"/>
  <c r="D2" i="37"/>
  <c r="F1" i="37"/>
  <c r="E1" i="37"/>
  <c r="D1" i="37"/>
  <c r="G16" i="36"/>
  <c r="F16" i="36"/>
  <c r="E16" i="36"/>
  <c r="G15" i="36"/>
  <c r="F15" i="36"/>
  <c r="E15" i="36"/>
  <c r="G14" i="36"/>
  <c r="F14" i="36"/>
  <c r="E14" i="36"/>
  <c r="G13" i="36"/>
  <c r="F13" i="36"/>
  <c r="E13" i="36"/>
  <c r="G12" i="36"/>
  <c r="F12" i="36"/>
  <c r="E12" i="36"/>
  <c r="G11" i="36"/>
  <c r="F11" i="36"/>
  <c r="E11" i="36"/>
  <c r="G10" i="36"/>
  <c r="F10" i="36"/>
  <c r="E10" i="36"/>
  <c r="G9" i="36"/>
  <c r="F9" i="36"/>
  <c r="E9" i="36"/>
  <c r="G8" i="36"/>
  <c r="F8" i="36"/>
  <c r="E8" i="36"/>
  <c r="G7" i="36"/>
  <c r="F7" i="36"/>
  <c r="E7" i="36"/>
  <c r="G6" i="36"/>
  <c r="F6" i="36"/>
  <c r="E6" i="36"/>
  <c r="G5" i="36"/>
  <c r="F5" i="36"/>
  <c r="E5" i="36"/>
  <c r="G4" i="36"/>
  <c r="F4" i="36"/>
  <c r="E4" i="36"/>
  <c r="G3" i="36"/>
  <c r="F3" i="36"/>
  <c r="E3" i="36"/>
  <c r="G2" i="36"/>
  <c r="F2" i="36"/>
  <c r="E2" i="36"/>
  <c r="G1" i="36"/>
  <c r="F1" i="36"/>
  <c r="E1" i="36"/>
  <c r="G20" i="35"/>
  <c r="F20" i="35"/>
  <c r="E20" i="35"/>
  <c r="G19" i="35"/>
  <c r="F19" i="35"/>
  <c r="E19" i="35"/>
  <c r="G18" i="35"/>
  <c r="F18" i="35"/>
  <c r="E18" i="35"/>
  <c r="G17" i="35"/>
  <c r="F17" i="35"/>
  <c r="E17" i="35"/>
  <c r="G16" i="35"/>
  <c r="F16" i="35"/>
  <c r="E16" i="35"/>
  <c r="G15" i="35"/>
  <c r="F15" i="35"/>
  <c r="E15" i="35"/>
  <c r="G14" i="35"/>
  <c r="F14" i="35"/>
  <c r="E14" i="35"/>
  <c r="G13" i="35"/>
  <c r="F13" i="35"/>
  <c r="E13" i="35"/>
  <c r="G12" i="35"/>
  <c r="F12" i="35"/>
  <c r="E12" i="35"/>
  <c r="G11" i="35"/>
  <c r="F11" i="35"/>
  <c r="E11" i="35"/>
  <c r="G10" i="35"/>
  <c r="F10" i="35"/>
  <c r="E10" i="35"/>
  <c r="G9" i="35"/>
  <c r="F9" i="35"/>
  <c r="E9" i="35"/>
  <c r="G8" i="35"/>
  <c r="F8" i="35"/>
  <c r="E8" i="35"/>
  <c r="G7" i="35"/>
  <c r="F7" i="35"/>
  <c r="E7" i="35"/>
  <c r="G6" i="35"/>
  <c r="F6" i="35"/>
  <c r="E6" i="35"/>
  <c r="G5" i="35"/>
  <c r="F5" i="35"/>
  <c r="E5" i="35"/>
  <c r="G4" i="35"/>
  <c r="F4" i="35"/>
  <c r="E4" i="35"/>
  <c r="G3" i="35"/>
  <c r="F3" i="35"/>
  <c r="E3" i="35"/>
  <c r="G2" i="35"/>
  <c r="F2" i="35"/>
  <c r="E2" i="35"/>
  <c r="G1" i="35"/>
  <c r="F1" i="35"/>
  <c r="E1" i="35"/>
  <c r="G32" i="34"/>
  <c r="F32" i="34"/>
  <c r="E32" i="34"/>
  <c r="G31" i="34"/>
  <c r="F31" i="34"/>
  <c r="E31" i="34"/>
  <c r="G30" i="34"/>
  <c r="F30" i="34"/>
  <c r="E30" i="34"/>
  <c r="G29" i="34"/>
  <c r="F29" i="34"/>
  <c r="E29" i="34"/>
  <c r="G28" i="34"/>
  <c r="F28" i="34"/>
  <c r="E28" i="34"/>
  <c r="G27" i="34"/>
  <c r="F27" i="34"/>
  <c r="E27" i="34"/>
  <c r="G26" i="34"/>
  <c r="F26" i="34"/>
  <c r="E26" i="34"/>
  <c r="G25" i="34"/>
  <c r="F25" i="34"/>
  <c r="E25" i="34"/>
  <c r="G24" i="34"/>
  <c r="F24" i="34"/>
  <c r="E24" i="34"/>
  <c r="G23" i="34"/>
  <c r="F23" i="34"/>
  <c r="E23" i="34"/>
  <c r="G22" i="34"/>
  <c r="F22" i="34"/>
  <c r="E22" i="34"/>
  <c r="G21" i="34"/>
  <c r="F21" i="34"/>
  <c r="E21" i="34"/>
  <c r="G20" i="34"/>
  <c r="F20" i="34"/>
  <c r="E20" i="34"/>
  <c r="G19" i="34"/>
  <c r="F19" i="34"/>
  <c r="E19" i="34"/>
  <c r="G18" i="34"/>
  <c r="F18" i="34"/>
  <c r="E18" i="34"/>
  <c r="G17" i="34"/>
  <c r="F17" i="34"/>
  <c r="E17" i="34"/>
  <c r="G16" i="34"/>
  <c r="F16" i="34"/>
  <c r="E16" i="34"/>
  <c r="G15" i="34"/>
  <c r="F15" i="34"/>
  <c r="E15" i="34"/>
  <c r="G14" i="34"/>
  <c r="F14" i="34"/>
  <c r="E14" i="34"/>
  <c r="G13" i="34"/>
  <c r="F13" i="34"/>
  <c r="E13" i="34"/>
  <c r="G12" i="34"/>
  <c r="F12" i="34"/>
  <c r="E12" i="34"/>
  <c r="G11" i="34"/>
  <c r="F11" i="34"/>
  <c r="E11" i="34"/>
  <c r="G10" i="34"/>
  <c r="F10" i="34"/>
  <c r="E10" i="34"/>
  <c r="G9" i="34"/>
  <c r="F9" i="34"/>
  <c r="E9" i="34"/>
  <c r="G8" i="34"/>
  <c r="F8" i="34"/>
  <c r="E8" i="34"/>
  <c r="G7" i="34"/>
  <c r="F7" i="34"/>
  <c r="E7" i="34"/>
  <c r="G6" i="34"/>
  <c r="F6" i="34"/>
  <c r="E6" i="34"/>
  <c r="G5" i="34"/>
  <c r="F5" i="34"/>
  <c r="E5" i="34"/>
  <c r="G4" i="34"/>
  <c r="F4" i="34"/>
  <c r="E4" i="34"/>
  <c r="G3" i="34"/>
  <c r="F3" i="34"/>
  <c r="E3" i="34"/>
  <c r="G2" i="34"/>
  <c r="F2" i="34"/>
  <c r="E2" i="34"/>
  <c r="G1" i="34"/>
  <c r="F1" i="34"/>
  <c r="E1" i="34"/>
  <c r="G4" i="33"/>
  <c r="F4" i="33"/>
  <c r="E4" i="33"/>
  <c r="G3" i="33"/>
  <c r="F3" i="33"/>
  <c r="E3" i="33"/>
  <c r="G2" i="33"/>
  <c r="F2" i="33"/>
  <c r="E2" i="33"/>
  <c r="G1" i="33"/>
  <c r="F1" i="33"/>
  <c r="E1" i="33"/>
  <c r="F12" i="32"/>
  <c r="E12" i="32"/>
  <c r="D12" i="32"/>
  <c r="F11" i="32"/>
  <c r="E11" i="32"/>
  <c r="D11" i="32"/>
  <c r="F10" i="32"/>
  <c r="E10" i="32"/>
  <c r="D10" i="32"/>
  <c r="F9" i="32"/>
  <c r="E9" i="32"/>
  <c r="D9" i="32"/>
  <c r="F8" i="32"/>
  <c r="E8" i="32"/>
  <c r="D8" i="32"/>
  <c r="F7" i="32"/>
  <c r="E7" i="32"/>
  <c r="D7" i="32"/>
  <c r="F6" i="32"/>
  <c r="E6" i="32"/>
  <c r="D6" i="32"/>
  <c r="F5" i="32"/>
  <c r="E5" i="32"/>
  <c r="D5" i="32"/>
  <c r="F4" i="32"/>
  <c r="E4" i="32"/>
  <c r="D4" i="32"/>
  <c r="F3" i="32"/>
  <c r="E3" i="32"/>
  <c r="D3" i="32"/>
  <c r="F2" i="32"/>
  <c r="E2" i="32"/>
  <c r="D2" i="32"/>
  <c r="F1" i="32"/>
  <c r="E1" i="32"/>
  <c r="D1" i="32"/>
  <c r="F18" i="31"/>
  <c r="E18" i="31"/>
  <c r="F17" i="31"/>
  <c r="E17" i="31"/>
  <c r="F16" i="31"/>
  <c r="E16" i="31"/>
  <c r="F15" i="31"/>
  <c r="E15" i="31"/>
  <c r="F14" i="31"/>
  <c r="E14" i="31"/>
  <c r="F13" i="31"/>
  <c r="E13" i="31"/>
  <c r="F12" i="31"/>
  <c r="E12" i="31"/>
  <c r="F11" i="31"/>
  <c r="E11" i="31"/>
  <c r="F10" i="31"/>
  <c r="E10" i="31"/>
  <c r="F9" i="31"/>
  <c r="E9" i="31"/>
  <c r="F8" i="31"/>
  <c r="E8" i="31"/>
  <c r="F7" i="31"/>
  <c r="E7" i="31"/>
  <c r="F6" i="31"/>
  <c r="E6" i="31"/>
  <c r="F5" i="31"/>
  <c r="E5" i="31"/>
  <c r="F4" i="31"/>
  <c r="E4" i="31"/>
  <c r="F3" i="31"/>
  <c r="E3" i="31"/>
  <c r="F2" i="31"/>
  <c r="E2" i="31"/>
  <c r="F1" i="31"/>
  <c r="E1" i="31"/>
  <c r="I4" i="30"/>
  <c r="H4" i="30"/>
  <c r="G4" i="30"/>
  <c r="I3" i="30"/>
  <c r="H3" i="30"/>
  <c r="G3" i="30"/>
  <c r="I2" i="30"/>
  <c r="H2" i="30"/>
  <c r="G2" i="30"/>
  <c r="H1" i="30"/>
  <c r="I1" i="30"/>
  <c r="G1" i="30"/>
  <c r="F11" i="29"/>
  <c r="E11" i="29"/>
  <c r="D11" i="29"/>
  <c r="F10" i="29"/>
  <c r="E10" i="29"/>
  <c r="D10" i="29"/>
  <c r="F9" i="29"/>
  <c r="E9" i="29"/>
  <c r="D9" i="29"/>
  <c r="F8" i="29"/>
  <c r="E8" i="29"/>
  <c r="D8" i="29"/>
  <c r="F7" i="29"/>
  <c r="E7" i="29"/>
  <c r="D7" i="29"/>
  <c r="F6" i="29"/>
  <c r="E6" i="29"/>
  <c r="D6" i="29"/>
  <c r="F5" i="29"/>
  <c r="E5" i="29"/>
  <c r="D5" i="29"/>
  <c r="F4" i="29"/>
  <c r="E4" i="29"/>
  <c r="D4" i="29"/>
  <c r="F3" i="29"/>
  <c r="E3" i="29"/>
  <c r="D3" i="29"/>
  <c r="F2" i="29"/>
  <c r="E2" i="29"/>
  <c r="D2" i="29"/>
  <c r="F1" i="29"/>
  <c r="E1" i="29"/>
  <c r="D1" i="29"/>
  <c r="G24" i="28"/>
  <c r="F24" i="28"/>
  <c r="E24" i="28"/>
  <c r="G23" i="28"/>
  <c r="F23" i="28"/>
  <c r="E23" i="28"/>
  <c r="G22" i="28"/>
  <c r="F22" i="28"/>
  <c r="E22" i="28"/>
  <c r="G21" i="28"/>
  <c r="F21" i="28"/>
  <c r="E21" i="28"/>
  <c r="G20" i="28"/>
  <c r="F20" i="28"/>
  <c r="E20" i="28"/>
  <c r="G19" i="28"/>
  <c r="F19" i="28"/>
  <c r="E19" i="28"/>
  <c r="G18" i="28"/>
  <c r="F18" i="28"/>
  <c r="E18" i="28"/>
  <c r="G17" i="28"/>
  <c r="F17" i="28"/>
  <c r="E17" i="28"/>
  <c r="G16" i="28"/>
  <c r="F16" i="28"/>
  <c r="E16" i="28"/>
  <c r="G15" i="28"/>
  <c r="F15" i="28"/>
  <c r="E15" i="28"/>
  <c r="G14" i="28"/>
  <c r="F14" i="28"/>
  <c r="E14" i="28"/>
  <c r="G13" i="28"/>
  <c r="F13" i="28"/>
  <c r="E13" i="28"/>
  <c r="G12" i="28"/>
  <c r="F12" i="28"/>
  <c r="E12" i="28"/>
  <c r="G11" i="28"/>
  <c r="F11" i="28"/>
  <c r="E11" i="28"/>
  <c r="G10" i="28"/>
  <c r="F10" i="28"/>
  <c r="E10" i="28"/>
  <c r="G9" i="28"/>
  <c r="F9" i="28"/>
  <c r="E9" i="28"/>
  <c r="G8" i="28"/>
  <c r="F8" i="28"/>
  <c r="E8" i="28"/>
  <c r="G7" i="28"/>
  <c r="F7" i="28"/>
  <c r="E7" i="28"/>
  <c r="G6" i="28"/>
  <c r="F6" i="28"/>
  <c r="E6" i="28"/>
  <c r="G5" i="28"/>
  <c r="F5" i="28"/>
  <c r="E5" i="28"/>
  <c r="G4" i="28"/>
  <c r="F4" i="28"/>
  <c r="E4" i="28"/>
  <c r="G3" i="28"/>
  <c r="F3" i="28"/>
  <c r="E3" i="28"/>
  <c r="G2" i="28"/>
  <c r="F2" i="28"/>
  <c r="E2" i="28"/>
  <c r="G1" i="28"/>
  <c r="F1" i="28"/>
  <c r="E1" i="28"/>
  <c r="G18" i="27"/>
  <c r="F18" i="27"/>
  <c r="E18" i="27"/>
  <c r="G17" i="27"/>
  <c r="F17" i="27"/>
  <c r="E17" i="27"/>
  <c r="G16" i="27"/>
  <c r="F16" i="27"/>
  <c r="E16" i="27"/>
  <c r="G15" i="27"/>
  <c r="F15" i="27"/>
  <c r="E15" i="27"/>
  <c r="G14" i="27"/>
  <c r="F14" i="27"/>
  <c r="E14" i="27"/>
  <c r="G13" i="27"/>
  <c r="F13" i="27"/>
  <c r="E13" i="27"/>
  <c r="G12" i="27"/>
  <c r="F12" i="27"/>
  <c r="E12" i="27"/>
  <c r="G11" i="27"/>
  <c r="F11" i="27"/>
  <c r="E11" i="27"/>
  <c r="G10" i="27"/>
  <c r="F10" i="27"/>
  <c r="E10" i="27"/>
  <c r="G9" i="27"/>
  <c r="F9" i="27"/>
  <c r="E9" i="27"/>
  <c r="G8" i="27"/>
  <c r="F8" i="27"/>
  <c r="E8" i="27"/>
  <c r="G7" i="27"/>
  <c r="F7" i="27"/>
  <c r="E7" i="27"/>
  <c r="G6" i="27"/>
  <c r="F6" i="27"/>
  <c r="E6" i="27"/>
  <c r="G5" i="27"/>
  <c r="F5" i="27"/>
  <c r="E5" i="27"/>
  <c r="G4" i="27"/>
  <c r="F4" i="27"/>
  <c r="E4" i="27"/>
  <c r="G3" i="27"/>
  <c r="F3" i="27"/>
  <c r="E3" i="27"/>
  <c r="G2" i="27"/>
  <c r="F2" i="27"/>
  <c r="E2" i="27"/>
  <c r="G1" i="27"/>
  <c r="F1" i="27"/>
  <c r="E1" i="27"/>
  <c r="G8" i="26"/>
  <c r="F8" i="26"/>
  <c r="E8" i="26"/>
  <c r="G7" i="26"/>
  <c r="F7" i="26"/>
  <c r="E7" i="26"/>
  <c r="G6" i="26"/>
  <c r="F6" i="26"/>
  <c r="E6" i="26"/>
  <c r="G5" i="26"/>
  <c r="F5" i="26"/>
  <c r="E5" i="26"/>
  <c r="G4" i="26"/>
  <c r="F4" i="26"/>
  <c r="E4" i="26"/>
  <c r="G3" i="26"/>
  <c r="F3" i="26"/>
  <c r="E3" i="26"/>
  <c r="G2" i="26"/>
  <c r="F2" i="26"/>
  <c r="E2" i="26"/>
  <c r="G1" i="26"/>
  <c r="F1" i="26"/>
  <c r="E1" i="26"/>
  <c r="G1" i="23"/>
  <c r="H1" i="23"/>
  <c r="I1" i="23"/>
  <c r="G2" i="23"/>
  <c r="H2" i="23"/>
  <c r="I2" i="23"/>
  <c r="G3" i="23"/>
  <c r="H3" i="23"/>
  <c r="I3" i="23"/>
  <c r="G4" i="23"/>
  <c r="H4" i="23"/>
  <c r="I4" i="23"/>
  <c r="G5" i="23"/>
  <c r="H5" i="23"/>
  <c r="I5" i="23"/>
  <c r="G6" i="23"/>
  <c r="H6" i="23"/>
  <c r="I6" i="23"/>
  <c r="G7" i="23"/>
  <c r="H7" i="23"/>
  <c r="I7" i="23"/>
  <c r="G8" i="23"/>
  <c r="H8" i="23"/>
  <c r="I8" i="23"/>
  <c r="G9" i="23"/>
  <c r="H9" i="23"/>
  <c r="I9" i="23"/>
  <c r="G10" i="23"/>
  <c r="H10" i="23"/>
  <c r="I10" i="23"/>
  <c r="G42" i="25"/>
  <c r="F42" i="25"/>
  <c r="E42" i="25"/>
  <c r="G41" i="25"/>
  <c r="F41" i="25"/>
  <c r="E41" i="25"/>
  <c r="G40" i="25"/>
  <c r="F40" i="25"/>
  <c r="E40" i="25"/>
  <c r="G39" i="25"/>
  <c r="F39" i="25"/>
  <c r="E39" i="25"/>
  <c r="G38" i="25"/>
  <c r="F38" i="25"/>
  <c r="E38" i="25"/>
  <c r="G37" i="25"/>
  <c r="F37" i="25"/>
  <c r="E37" i="25"/>
  <c r="G36" i="25"/>
  <c r="F36" i="25"/>
  <c r="E36" i="25"/>
  <c r="G35" i="25"/>
  <c r="F35" i="25"/>
  <c r="E35" i="25"/>
  <c r="G34" i="25"/>
  <c r="F34" i="25"/>
  <c r="E34" i="25"/>
  <c r="G33" i="25"/>
  <c r="F33" i="25"/>
  <c r="E33" i="25"/>
  <c r="G32" i="25"/>
  <c r="F32" i="25"/>
  <c r="E32" i="25"/>
  <c r="G31" i="25"/>
  <c r="F31" i="25"/>
  <c r="E31" i="25"/>
  <c r="G30" i="25"/>
  <c r="F30" i="25"/>
  <c r="E30" i="25"/>
  <c r="G29" i="25"/>
  <c r="F29" i="25"/>
  <c r="E29" i="25"/>
  <c r="G28" i="25"/>
  <c r="F28" i="25"/>
  <c r="E28" i="25"/>
  <c r="G27" i="25"/>
  <c r="F27" i="25"/>
  <c r="E27" i="25"/>
  <c r="G26" i="25"/>
  <c r="F26" i="25"/>
  <c r="E26" i="25"/>
  <c r="G25" i="25"/>
  <c r="F25" i="25"/>
  <c r="E25" i="25"/>
  <c r="G24" i="25"/>
  <c r="F24" i="25"/>
  <c r="E24" i="25"/>
  <c r="G23" i="25"/>
  <c r="F23" i="25"/>
  <c r="E23" i="25"/>
  <c r="G22" i="25"/>
  <c r="F22" i="25"/>
  <c r="E22" i="25"/>
  <c r="G21" i="25"/>
  <c r="F21" i="25"/>
  <c r="E21" i="25"/>
  <c r="G20" i="25"/>
  <c r="F20" i="25"/>
  <c r="E20" i="25"/>
  <c r="G19" i="25"/>
  <c r="F19" i="25"/>
  <c r="E19" i="25"/>
  <c r="G18" i="25"/>
  <c r="F18" i="25"/>
  <c r="E18" i="25"/>
  <c r="G17" i="25"/>
  <c r="F17" i="25"/>
  <c r="E17" i="25"/>
  <c r="G16" i="25"/>
  <c r="F16" i="25"/>
  <c r="E16" i="25"/>
  <c r="G15" i="25"/>
  <c r="F15" i="25"/>
  <c r="E15" i="25"/>
  <c r="G14" i="25"/>
  <c r="F14" i="25"/>
  <c r="E14" i="25"/>
  <c r="G13" i="25"/>
  <c r="F13" i="25"/>
  <c r="E13" i="25"/>
  <c r="G12" i="25"/>
  <c r="F12" i="25"/>
  <c r="E12" i="25"/>
  <c r="G11" i="25"/>
  <c r="F11" i="25"/>
  <c r="E11" i="25"/>
  <c r="G10" i="25"/>
  <c r="F10" i="25"/>
  <c r="E10" i="25"/>
  <c r="G9" i="25"/>
  <c r="F9" i="25"/>
  <c r="E9" i="25"/>
  <c r="G8" i="25"/>
  <c r="F8" i="25"/>
  <c r="E8" i="25"/>
  <c r="G7" i="25"/>
  <c r="F7" i="25"/>
  <c r="E7" i="25"/>
  <c r="G6" i="25"/>
  <c r="F6" i="25"/>
  <c r="E6" i="25"/>
  <c r="G5" i="25"/>
  <c r="F5" i="25"/>
  <c r="E5" i="25"/>
  <c r="G4" i="25"/>
  <c r="F4" i="25"/>
  <c r="E4" i="25"/>
  <c r="G3" i="25"/>
  <c r="F3" i="25"/>
  <c r="E3" i="25"/>
  <c r="G2" i="25"/>
  <c r="F2" i="25"/>
  <c r="E2" i="25"/>
  <c r="G1" i="25"/>
  <c r="F1" i="25"/>
  <c r="E1" i="25"/>
  <c r="I34" i="23"/>
  <c r="H34" i="23"/>
  <c r="G34" i="23"/>
  <c r="I33" i="23"/>
  <c r="H33" i="23"/>
  <c r="G33" i="23"/>
  <c r="I32" i="23"/>
  <c r="H32" i="23"/>
  <c r="G32" i="23"/>
  <c r="I31" i="23"/>
  <c r="H31" i="23"/>
  <c r="G31" i="23"/>
  <c r="I30" i="23"/>
  <c r="H30" i="23"/>
  <c r="G30" i="23"/>
  <c r="I29" i="23"/>
  <c r="H29" i="23"/>
  <c r="G29" i="23"/>
  <c r="I28" i="23"/>
  <c r="H28" i="23"/>
  <c r="G28" i="23"/>
  <c r="I27" i="23"/>
  <c r="H27" i="23"/>
  <c r="G27" i="23"/>
  <c r="I26" i="23"/>
  <c r="H26" i="23"/>
  <c r="G26" i="23"/>
  <c r="I25" i="23"/>
  <c r="H25" i="23"/>
  <c r="G25" i="23"/>
  <c r="I24" i="23"/>
  <c r="H24" i="23"/>
  <c r="G24" i="23"/>
  <c r="I23" i="23"/>
  <c r="H23" i="23"/>
  <c r="G23" i="23"/>
  <c r="I22" i="23"/>
  <c r="H22" i="23"/>
  <c r="G22" i="23"/>
  <c r="I21" i="23"/>
  <c r="H21" i="23"/>
  <c r="G21" i="23"/>
  <c r="I20" i="23"/>
  <c r="H20" i="23"/>
  <c r="G20" i="23"/>
  <c r="I19" i="23"/>
  <c r="H19" i="23"/>
  <c r="G19" i="23"/>
  <c r="I18" i="23"/>
  <c r="H18" i="23"/>
  <c r="G18" i="23"/>
  <c r="I17" i="23"/>
  <c r="H17" i="23"/>
  <c r="G17" i="23"/>
  <c r="I16" i="23"/>
  <c r="H16" i="23"/>
  <c r="G16" i="23"/>
  <c r="I15" i="23"/>
  <c r="H15" i="23"/>
  <c r="G15" i="23"/>
  <c r="I14" i="23"/>
  <c r="H14" i="23"/>
  <c r="G14" i="23"/>
  <c r="I13" i="23"/>
  <c r="H13" i="23"/>
  <c r="G13" i="23"/>
  <c r="I12" i="23"/>
  <c r="H12" i="23"/>
  <c r="G12" i="23"/>
  <c r="I11" i="23"/>
  <c r="H11" i="23"/>
  <c r="G11" i="23"/>
  <c r="G10" i="22"/>
  <c r="F10" i="22"/>
  <c r="E10" i="22"/>
  <c r="G9" i="22"/>
  <c r="F9" i="22"/>
  <c r="E9" i="22"/>
  <c r="G8" i="22"/>
  <c r="F8" i="22"/>
  <c r="E8" i="22"/>
  <c r="G7" i="22"/>
  <c r="F7" i="22"/>
  <c r="E7" i="22"/>
  <c r="G6" i="22"/>
  <c r="F6" i="22"/>
  <c r="E6" i="22"/>
  <c r="G5" i="22"/>
  <c r="F5" i="22"/>
  <c r="E5" i="22"/>
  <c r="G4" i="22"/>
  <c r="F4" i="22"/>
  <c r="E4" i="22"/>
  <c r="G3" i="22"/>
  <c r="F3" i="22"/>
  <c r="E3" i="22"/>
  <c r="G2" i="22"/>
  <c r="F2" i="22"/>
  <c r="E2" i="22"/>
  <c r="E1" i="22"/>
  <c r="G1" i="22"/>
  <c r="F1" i="22"/>
  <c r="F10" i="21"/>
  <c r="E10" i="21"/>
  <c r="D10" i="21"/>
  <c r="F9" i="21"/>
  <c r="E9" i="21"/>
  <c r="D9" i="21"/>
  <c r="F8" i="21"/>
  <c r="E8" i="21"/>
  <c r="D8" i="21"/>
  <c r="F7" i="21"/>
  <c r="E7" i="21"/>
  <c r="D7" i="21"/>
  <c r="F6" i="21"/>
  <c r="E6" i="21"/>
  <c r="D6" i="21"/>
  <c r="F5" i="21"/>
  <c r="E5" i="21"/>
  <c r="D5" i="21"/>
  <c r="F4" i="21"/>
  <c r="E4" i="21"/>
  <c r="D4" i="21"/>
  <c r="F3" i="21"/>
  <c r="E3" i="21"/>
  <c r="D3" i="21"/>
  <c r="F2" i="21"/>
  <c r="E2" i="21"/>
  <c r="D2" i="21"/>
  <c r="F1" i="21"/>
  <c r="E1" i="21"/>
  <c r="D1" i="21"/>
  <c r="K10" i="20"/>
  <c r="J10" i="20"/>
  <c r="I10" i="20"/>
  <c r="K9" i="20"/>
  <c r="J9" i="20"/>
  <c r="I9" i="20"/>
  <c r="K8" i="20"/>
  <c r="J8" i="20"/>
  <c r="I8" i="20"/>
  <c r="K7" i="20"/>
  <c r="J7" i="20"/>
  <c r="I7" i="20"/>
  <c r="K6" i="20"/>
  <c r="J6" i="20"/>
  <c r="I6" i="20"/>
  <c r="K5" i="20"/>
  <c r="J5" i="20"/>
  <c r="I5" i="20"/>
  <c r="K4" i="20"/>
  <c r="J4" i="20"/>
  <c r="I4" i="20"/>
  <c r="K2" i="20"/>
  <c r="J2" i="20"/>
  <c r="I2" i="20"/>
  <c r="K1" i="20"/>
  <c r="J1" i="20"/>
  <c r="I1" i="20"/>
  <c r="F11" i="19"/>
  <c r="E11" i="19"/>
  <c r="D11" i="19"/>
  <c r="F10" i="19"/>
  <c r="E10" i="19"/>
  <c r="D10" i="19"/>
  <c r="F9" i="19"/>
  <c r="E9" i="19"/>
  <c r="D9" i="19"/>
  <c r="F8" i="19"/>
  <c r="E8" i="19"/>
  <c r="D8" i="19"/>
  <c r="F7" i="19"/>
  <c r="E7" i="19"/>
  <c r="D7" i="19"/>
  <c r="F6" i="19"/>
  <c r="E6" i="19"/>
  <c r="D6" i="19"/>
  <c r="F5" i="19"/>
  <c r="E5" i="19"/>
  <c r="D5" i="19"/>
  <c r="F4" i="19"/>
  <c r="E4" i="19"/>
  <c r="D4" i="19"/>
  <c r="F3" i="19"/>
  <c r="E3" i="19"/>
  <c r="D3" i="19"/>
  <c r="F2" i="19"/>
  <c r="E2" i="19"/>
  <c r="D2" i="19"/>
  <c r="F1" i="19"/>
  <c r="E1" i="19"/>
  <c r="D1" i="19"/>
  <c r="G27" i="18"/>
  <c r="F27" i="18"/>
  <c r="E27" i="18"/>
  <c r="G26" i="18"/>
  <c r="F26" i="18"/>
  <c r="E26" i="18"/>
  <c r="G25" i="18"/>
  <c r="F25" i="18"/>
  <c r="E25" i="18"/>
  <c r="G24" i="18"/>
  <c r="F24" i="18"/>
  <c r="E24" i="18"/>
  <c r="G23" i="18"/>
  <c r="F23" i="18"/>
  <c r="E23" i="18"/>
  <c r="G22" i="18"/>
  <c r="F22" i="18"/>
  <c r="E22" i="18"/>
  <c r="G21" i="18"/>
  <c r="F21" i="18"/>
  <c r="E21" i="18"/>
  <c r="G20" i="18"/>
  <c r="F20" i="18"/>
  <c r="E20" i="18"/>
  <c r="G19" i="18"/>
  <c r="F19" i="18"/>
  <c r="E19" i="18"/>
  <c r="G18" i="18"/>
  <c r="F18" i="18"/>
  <c r="E18" i="18"/>
  <c r="G17" i="18"/>
  <c r="F17" i="18"/>
  <c r="E17" i="18"/>
  <c r="G16" i="18"/>
  <c r="F16" i="18"/>
  <c r="E16" i="18"/>
  <c r="G15" i="18"/>
  <c r="F15" i="18"/>
  <c r="E15" i="18"/>
  <c r="G14" i="18"/>
  <c r="F14" i="18"/>
  <c r="E14" i="18"/>
  <c r="G13" i="18"/>
  <c r="F13" i="18"/>
  <c r="E13" i="18"/>
  <c r="G12" i="18"/>
  <c r="F12" i="18"/>
  <c r="E12" i="18"/>
  <c r="G11" i="18"/>
  <c r="F11" i="18"/>
  <c r="E11" i="18"/>
  <c r="G10" i="18"/>
  <c r="F10" i="18"/>
  <c r="E10" i="18"/>
  <c r="G9" i="18"/>
  <c r="F9" i="18"/>
  <c r="E9" i="18"/>
  <c r="G8" i="18"/>
  <c r="F8" i="18"/>
  <c r="E8" i="18"/>
  <c r="G7" i="18"/>
  <c r="F7" i="18"/>
  <c r="E7" i="18"/>
  <c r="G6" i="18"/>
  <c r="F6" i="18"/>
  <c r="E6" i="18"/>
  <c r="G5" i="18"/>
  <c r="F5" i="18"/>
  <c r="E5" i="18"/>
  <c r="G4" i="18"/>
  <c r="F4" i="18"/>
  <c r="E4" i="18"/>
  <c r="G3" i="18"/>
  <c r="F3" i="18"/>
  <c r="E3" i="18"/>
  <c r="G2" i="18"/>
  <c r="F2" i="18"/>
  <c r="E2" i="18"/>
  <c r="G1" i="18"/>
  <c r="F1" i="18"/>
  <c r="E1" i="18"/>
  <c r="G22" i="17"/>
  <c r="F22" i="17"/>
  <c r="E22" i="17"/>
  <c r="G21" i="17"/>
  <c r="F21" i="17"/>
  <c r="E21" i="17"/>
  <c r="G20" i="17"/>
  <c r="F20" i="17"/>
  <c r="E20" i="17"/>
  <c r="G19" i="17"/>
  <c r="F19" i="17"/>
  <c r="E19" i="17"/>
  <c r="G18" i="17"/>
  <c r="F18" i="17"/>
  <c r="E18" i="17"/>
  <c r="G17" i="17"/>
  <c r="F17" i="17"/>
  <c r="E17" i="17"/>
  <c r="G16" i="17"/>
  <c r="F16" i="17"/>
  <c r="E16" i="17"/>
  <c r="G15" i="17"/>
  <c r="F15" i="17"/>
  <c r="E15" i="17"/>
  <c r="G14" i="17"/>
  <c r="F14" i="17"/>
  <c r="E14" i="17"/>
  <c r="G13" i="17"/>
  <c r="F13" i="17"/>
  <c r="E13" i="17"/>
  <c r="G12" i="17"/>
  <c r="F12" i="17"/>
  <c r="E12" i="17"/>
  <c r="G11" i="17"/>
  <c r="F11" i="17"/>
  <c r="E11" i="17"/>
  <c r="G10" i="17"/>
  <c r="F10" i="17"/>
  <c r="E10" i="17"/>
  <c r="G9" i="17"/>
  <c r="F9" i="17"/>
  <c r="E9" i="17"/>
  <c r="G8" i="17"/>
  <c r="F8" i="17"/>
  <c r="E8" i="17"/>
  <c r="G7" i="17"/>
  <c r="F7" i="17"/>
  <c r="E7" i="17"/>
  <c r="G6" i="17"/>
  <c r="F6" i="17"/>
  <c r="E6" i="17"/>
  <c r="G5" i="17"/>
  <c r="F5" i="17"/>
  <c r="E5" i="17"/>
  <c r="G4" i="17"/>
  <c r="F4" i="17"/>
  <c r="E4" i="17"/>
  <c r="G3" i="17"/>
  <c r="F3" i="17"/>
  <c r="E3" i="17"/>
  <c r="G2" i="17"/>
  <c r="F2" i="17"/>
  <c r="E2" i="17"/>
  <c r="G1" i="17"/>
  <c r="F1" i="17"/>
  <c r="E1" i="17"/>
  <c r="G79" i="16"/>
  <c r="F79" i="16"/>
  <c r="E79" i="16"/>
  <c r="G78" i="16"/>
  <c r="F78" i="16"/>
  <c r="E78" i="16"/>
  <c r="G77" i="16"/>
  <c r="F77" i="16"/>
  <c r="E77" i="16"/>
  <c r="G76" i="16"/>
  <c r="F76" i="16"/>
  <c r="E76" i="16"/>
  <c r="G75" i="16"/>
  <c r="F75" i="16"/>
  <c r="E75" i="16"/>
  <c r="G74" i="16"/>
  <c r="F74" i="16"/>
  <c r="E74" i="16"/>
  <c r="G73" i="16"/>
  <c r="F73" i="16"/>
  <c r="E73" i="16"/>
  <c r="G72" i="16"/>
  <c r="F72" i="16"/>
  <c r="E72" i="16"/>
  <c r="G71" i="16"/>
  <c r="F71" i="16"/>
  <c r="E71" i="16"/>
  <c r="G70" i="16"/>
  <c r="F70" i="16"/>
  <c r="E70" i="16"/>
  <c r="G69" i="16"/>
  <c r="F69" i="16"/>
  <c r="E69" i="16"/>
  <c r="G68" i="16"/>
  <c r="F68" i="16"/>
  <c r="E68" i="16"/>
  <c r="G67" i="16"/>
  <c r="F67" i="16"/>
  <c r="E67" i="16"/>
  <c r="G66" i="16"/>
  <c r="F66" i="16"/>
  <c r="E66" i="16"/>
  <c r="G65" i="16"/>
  <c r="F65" i="16"/>
  <c r="E65" i="16"/>
  <c r="G64" i="16"/>
  <c r="F64" i="16"/>
  <c r="E64" i="16"/>
  <c r="G63" i="16"/>
  <c r="F63" i="16"/>
  <c r="E63" i="16"/>
  <c r="G62" i="16"/>
  <c r="F62" i="16"/>
  <c r="E62" i="16"/>
  <c r="G61" i="16"/>
  <c r="F61" i="16"/>
  <c r="E61" i="16"/>
  <c r="G60" i="16"/>
  <c r="F60" i="16"/>
  <c r="E60" i="16"/>
  <c r="G59" i="16"/>
  <c r="F59" i="16"/>
  <c r="E59" i="16"/>
  <c r="G58" i="16"/>
  <c r="F58" i="16"/>
  <c r="E58" i="16"/>
  <c r="G57" i="16"/>
  <c r="F57" i="16"/>
  <c r="E57" i="16"/>
  <c r="G56" i="16"/>
  <c r="F56" i="16"/>
  <c r="E56" i="16"/>
  <c r="G55" i="16"/>
  <c r="F55" i="16"/>
  <c r="E55" i="16"/>
  <c r="G54" i="16"/>
  <c r="F54" i="16"/>
  <c r="E54" i="16"/>
  <c r="G53" i="16"/>
  <c r="F53" i="16"/>
  <c r="E53" i="16"/>
  <c r="G52" i="16"/>
  <c r="F52" i="16"/>
  <c r="E52" i="16"/>
  <c r="G51" i="16"/>
  <c r="F51" i="16"/>
  <c r="E51" i="16"/>
  <c r="G50" i="16"/>
  <c r="F50" i="16"/>
  <c r="E50" i="16"/>
  <c r="G49" i="16"/>
  <c r="F49" i="16"/>
  <c r="E49" i="16"/>
  <c r="G48" i="16"/>
  <c r="F48" i="16"/>
  <c r="E48" i="16"/>
  <c r="G47" i="16"/>
  <c r="F47" i="16"/>
  <c r="E47" i="16"/>
  <c r="G46" i="16"/>
  <c r="F46" i="16"/>
  <c r="E46" i="16"/>
  <c r="G45" i="16"/>
  <c r="F45" i="16"/>
  <c r="E45" i="16"/>
  <c r="G44" i="16"/>
  <c r="F44" i="16"/>
  <c r="E44" i="16"/>
  <c r="G43" i="16"/>
  <c r="F43" i="16"/>
  <c r="E43" i="16"/>
  <c r="G42" i="16"/>
  <c r="F42" i="16"/>
  <c r="E42" i="16"/>
  <c r="G41" i="16"/>
  <c r="F41" i="16"/>
  <c r="E41" i="16"/>
  <c r="G40" i="16"/>
  <c r="F40" i="16"/>
  <c r="E40" i="16"/>
  <c r="G39" i="16"/>
  <c r="F39" i="16"/>
  <c r="E39" i="16"/>
  <c r="G38" i="16"/>
  <c r="F38" i="16"/>
  <c r="E38" i="16"/>
  <c r="G37" i="16"/>
  <c r="F37" i="16"/>
  <c r="E37" i="16"/>
  <c r="G36" i="16"/>
  <c r="F36" i="16"/>
  <c r="E36" i="16"/>
  <c r="G35" i="16"/>
  <c r="F35" i="16"/>
  <c r="E35" i="16"/>
  <c r="G34" i="16"/>
  <c r="F34" i="16"/>
  <c r="E34" i="16"/>
  <c r="G33" i="16"/>
  <c r="F33" i="16"/>
  <c r="E33" i="16"/>
  <c r="G32" i="16"/>
  <c r="F32" i="16"/>
  <c r="E32" i="16"/>
  <c r="G31" i="16"/>
  <c r="F31" i="16"/>
  <c r="E31" i="16"/>
  <c r="G30" i="16"/>
  <c r="F30" i="16"/>
  <c r="E30" i="16"/>
  <c r="G29" i="16"/>
  <c r="F29" i="16"/>
  <c r="E29" i="16"/>
  <c r="G28" i="16"/>
  <c r="F28" i="16"/>
  <c r="E28" i="16"/>
  <c r="G27" i="16"/>
  <c r="F27" i="16"/>
  <c r="E27" i="16"/>
  <c r="G26" i="16"/>
  <c r="F26" i="16"/>
  <c r="E26" i="16"/>
  <c r="G25" i="16"/>
  <c r="F25" i="16"/>
  <c r="E25" i="16"/>
  <c r="G24" i="16"/>
  <c r="F24" i="16"/>
  <c r="E24" i="16"/>
  <c r="G23" i="16"/>
  <c r="F23" i="16"/>
  <c r="E23" i="16"/>
  <c r="G22" i="16"/>
  <c r="F22" i="16"/>
  <c r="E22" i="16"/>
  <c r="G21" i="16"/>
  <c r="F21" i="16"/>
  <c r="E21" i="16"/>
  <c r="G20" i="16"/>
  <c r="F20" i="16"/>
  <c r="E20" i="16"/>
  <c r="G19" i="16"/>
  <c r="F19" i="16"/>
  <c r="E19" i="16"/>
  <c r="G18" i="16"/>
  <c r="F18" i="16"/>
  <c r="E18" i="16"/>
  <c r="G17" i="16"/>
  <c r="F17" i="16"/>
  <c r="E17" i="16"/>
  <c r="G16" i="16"/>
  <c r="F16" i="16"/>
  <c r="E16" i="16"/>
  <c r="G15" i="16"/>
  <c r="F15" i="16"/>
  <c r="E15" i="16"/>
  <c r="G14" i="16"/>
  <c r="F14" i="16"/>
  <c r="E14" i="16"/>
  <c r="G13" i="16"/>
  <c r="F13" i="16"/>
  <c r="E13" i="16"/>
  <c r="G12" i="16"/>
  <c r="F12" i="16"/>
  <c r="E12" i="16"/>
  <c r="G11" i="16"/>
  <c r="F11" i="16"/>
  <c r="E11" i="16"/>
  <c r="G10" i="16"/>
  <c r="F10" i="16"/>
  <c r="E10" i="16"/>
  <c r="G9" i="16"/>
  <c r="F9" i="16"/>
  <c r="E9" i="16"/>
  <c r="G8" i="16"/>
  <c r="F8" i="16"/>
  <c r="E8" i="16"/>
  <c r="G7" i="16"/>
  <c r="F7" i="16"/>
  <c r="E7" i="16"/>
  <c r="G6" i="16"/>
  <c r="F6" i="16"/>
  <c r="E6" i="16"/>
  <c r="G5" i="16"/>
  <c r="F5" i="16"/>
  <c r="E5" i="16"/>
  <c r="G4" i="16"/>
  <c r="F4" i="16"/>
  <c r="E4" i="16"/>
  <c r="G3" i="16"/>
  <c r="F3" i="16"/>
  <c r="E3" i="16"/>
  <c r="G2" i="16"/>
  <c r="F2" i="16"/>
  <c r="E2" i="16"/>
  <c r="G1" i="16"/>
  <c r="F1" i="16"/>
  <c r="E1" i="16"/>
  <c r="F8" i="15"/>
  <c r="E8" i="15"/>
  <c r="D8" i="15"/>
  <c r="F7" i="15"/>
  <c r="E7" i="15"/>
  <c r="D7" i="15"/>
  <c r="F6" i="15"/>
  <c r="E6" i="15"/>
  <c r="D6" i="15"/>
  <c r="F5" i="15"/>
  <c r="E5" i="15"/>
  <c r="D5" i="15"/>
  <c r="F4" i="15"/>
  <c r="E4" i="15"/>
  <c r="D4" i="15"/>
  <c r="F3" i="15"/>
  <c r="E3" i="15"/>
  <c r="D3" i="15"/>
  <c r="F2" i="15"/>
  <c r="E2" i="15"/>
  <c r="D2" i="15"/>
  <c r="F1" i="15"/>
  <c r="E1" i="15"/>
  <c r="D1" i="15"/>
  <c r="F5" i="14"/>
  <c r="E5" i="14"/>
  <c r="D5" i="14"/>
  <c r="F4" i="14"/>
  <c r="E4" i="14"/>
  <c r="D4" i="14"/>
  <c r="F3" i="14"/>
  <c r="E3" i="14"/>
  <c r="D3" i="14"/>
  <c r="D2" i="14"/>
  <c r="F2" i="14"/>
  <c r="E2" i="14"/>
  <c r="F1" i="14"/>
  <c r="E1" i="14"/>
  <c r="D1" i="14"/>
  <c r="G16" i="13"/>
  <c r="F16" i="13"/>
  <c r="E16" i="13"/>
  <c r="G15" i="13"/>
  <c r="F15" i="13"/>
  <c r="E15" i="13"/>
  <c r="G14" i="13"/>
  <c r="F14" i="13"/>
  <c r="E14" i="13"/>
  <c r="G13" i="13"/>
  <c r="F13" i="13"/>
  <c r="E13" i="13"/>
  <c r="G12" i="13"/>
  <c r="F12" i="13"/>
  <c r="E12" i="13"/>
  <c r="G11" i="13"/>
  <c r="F11" i="13"/>
  <c r="E11" i="13"/>
  <c r="G10" i="13"/>
  <c r="F10" i="13"/>
  <c r="E10" i="13"/>
  <c r="G9" i="13"/>
  <c r="F9" i="13"/>
  <c r="E9" i="13"/>
  <c r="G8" i="13"/>
  <c r="F8" i="13"/>
  <c r="E8" i="13"/>
  <c r="G7" i="13"/>
  <c r="F7" i="13"/>
  <c r="E7" i="13"/>
  <c r="G6" i="13"/>
  <c r="F6" i="13"/>
  <c r="E6" i="13"/>
  <c r="G5" i="13"/>
  <c r="F5" i="13"/>
  <c r="E5" i="13"/>
  <c r="G4" i="13"/>
  <c r="F4" i="13"/>
  <c r="E4" i="13"/>
  <c r="G3" i="13"/>
  <c r="F3" i="13"/>
  <c r="E3" i="13"/>
  <c r="G2" i="13"/>
  <c r="F2" i="13"/>
  <c r="E2" i="13"/>
  <c r="G1" i="13"/>
  <c r="F1" i="13"/>
  <c r="E1" i="13"/>
  <c r="I7" i="12"/>
  <c r="H7" i="12"/>
  <c r="G7" i="12"/>
  <c r="I6" i="12"/>
  <c r="H6" i="12"/>
  <c r="G6" i="12"/>
  <c r="I5" i="12"/>
  <c r="H5" i="12"/>
  <c r="G5" i="12"/>
  <c r="I4" i="12"/>
  <c r="H4" i="12"/>
  <c r="G4" i="12"/>
  <c r="I3" i="12"/>
  <c r="H3" i="12"/>
  <c r="G3" i="12"/>
  <c r="I2" i="12"/>
  <c r="H2" i="12"/>
  <c r="G2" i="12"/>
  <c r="I1" i="12"/>
  <c r="H1" i="12"/>
  <c r="G1" i="12"/>
  <c r="G37" i="11"/>
  <c r="F37" i="11"/>
  <c r="E37" i="11"/>
  <c r="G36" i="11"/>
  <c r="F36" i="11"/>
  <c r="E36" i="11"/>
  <c r="G35" i="11"/>
  <c r="F35" i="11"/>
  <c r="E35" i="11"/>
  <c r="G34" i="11"/>
  <c r="F34" i="11"/>
  <c r="E34" i="11"/>
  <c r="G33" i="11"/>
  <c r="F33" i="11"/>
  <c r="E33" i="11"/>
  <c r="G32" i="11"/>
  <c r="F32" i="11"/>
  <c r="E32" i="11"/>
  <c r="G31" i="11"/>
  <c r="F31" i="11"/>
  <c r="E31" i="11"/>
  <c r="G30" i="11"/>
  <c r="F30" i="11"/>
  <c r="E30" i="11"/>
  <c r="G29" i="11"/>
  <c r="F29" i="11"/>
  <c r="E29" i="11"/>
  <c r="G28" i="11"/>
  <c r="F28" i="11"/>
  <c r="E28" i="11"/>
  <c r="G27" i="11"/>
  <c r="F27" i="11"/>
  <c r="E27" i="11"/>
  <c r="G26" i="11"/>
  <c r="F26" i="11"/>
  <c r="E26" i="11"/>
  <c r="G25" i="11"/>
  <c r="F25" i="11"/>
  <c r="E25" i="11"/>
  <c r="G24" i="11"/>
  <c r="F24" i="11"/>
  <c r="E24" i="11"/>
  <c r="G23" i="11"/>
  <c r="F23" i="11"/>
  <c r="E23" i="11"/>
  <c r="G22" i="11"/>
  <c r="F22" i="11"/>
  <c r="E22" i="11"/>
  <c r="G21" i="11"/>
  <c r="F21" i="11"/>
  <c r="E21" i="11"/>
  <c r="G20" i="11"/>
  <c r="F20" i="11"/>
  <c r="E20" i="11"/>
  <c r="G19" i="11"/>
  <c r="F19" i="11"/>
  <c r="E19" i="11"/>
  <c r="G18" i="11"/>
  <c r="F18" i="11"/>
  <c r="E18" i="11"/>
  <c r="G17" i="11"/>
  <c r="F17" i="11"/>
  <c r="E17" i="11"/>
  <c r="G16" i="11"/>
  <c r="F16" i="11"/>
  <c r="E16" i="11"/>
  <c r="G15" i="11"/>
  <c r="F15" i="11"/>
  <c r="E15" i="11"/>
  <c r="G14" i="11"/>
  <c r="F14" i="11"/>
  <c r="E14" i="11"/>
  <c r="G13" i="11"/>
  <c r="F13" i="11"/>
  <c r="E13" i="11"/>
  <c r="G12" i="11"/>
  <c r="F12" i="11"/>
  <c r="E12" i="11"/>
  <c r="G11" i="11"/>
  <c r="F11" i="11"/>
  <c r="E11" i="11"/>
  <c r="G10" i="11"/>
  <c r="F10" i="11"/>
  <c r="E10" i="11"/>
  <c r="G9" i="11"/>
  <c r="F9" i="11"/>
  <c r="E9" i="11"/>
  <c r="G8" i="11"/>
  <c r="F8" i="11"/>
  <c r="E8" i="11"/>
  <c r="G7" i="11"/>
  <c r="F7" i="11"/>
  <c r="E7" i="11"/>
  <c r="G6" i="11"/>
  <c r="F6" i="11"/>
  <c r="E6" i="11"/>
  <c r="G5" i="11"/>
  <c r="F5" i="11"/>
  <c r="E5" i="11"/>
  <c r="G4" i="11"/>
  <c r="F4" i="11"/>
  <c r="E4" i="11"/>
  <c r="G3" i="11"/>
  <c r="F3" i="11"/>
  <c r="E3" i="11"/>
  <c r="G2" i="11"/>
  <c r="F2" i="11"/>
  <c r="E2" i="11"/>
  <c r="G1" i="11"/>
  <c r="F1" i="11"/>
  <c r="E1" i="11"/>
  <c r="G32" i="10"/>
  <c r="F32" i="10"/>
  <c r="E32" i="10"/>
  <c r="G31" i="10"/>
  <c r="F31" i="10"/>
  <c r="E31" i="10"/>
  <c r="G30" i="10"/>
  <c r="F30" i="10"/>
  <c r="E30" i="10"/>
  <c r="G29" i="10"/>
  <c r="F29" i="10"/>
  <c r="E29" i="10"/>
  <c r="G28" i="10"/>
  <c r="F28" i="10"/>
  <c r="E28" i="10"/>
  <c r="G27" i="10"/>
  <c r="F27" i="10"/>
  <c r="E27" i="10"/>
  <c r="G26" i="10"/>
  <c r="F26" i="10"/>
  <c r="E26" i="10"/>
  <c r="G25" i="10"/>
  <c r="F25" i="10"/>
  <c r="E25" i="10"/>
  <c r="G24" i="10"/>
  <c r="F24" i="10"/>
  <c r="E24" i="10"/>
  <c r="G23" i="10"/>
  <c r="F23" i="10"/>
  <c r="E23" i="10"/>
  <c r="G22" i="10"/>
  <c r="F22" i="10"/>
  <c r="E22" i="10"/>
  <c r="G21" i="10"/>
  <c r="F21" i="10"/>
  <c r="E21" i="10"/>
  <c r="G20" i="10"/>
  <c r="F20" i="10"/>
  <c r="E20" i="10"/>
  <c r="G19" i="10"/>
  <c r="F19" i="10"/>
  <c r="E19" i="10"/>
  <c r="G18" i="10"/>
  <c r="F18" i="10"/>
  <c r="E18" i="10"/>
  <c r="G17" i="10"/>
  <c r="F17" i="10"/>
  <c r="E17" i="10"/>
  <c r="G16" i="10"/>
  <c r="F16" i="10"/>
  <c r="E16" i="10"/>
  <c r="G15" i="10"/>
  <c r="F15" i="10"/>
  <c r="E15" i="10"/>
  <c r="G14" i="10"/>
  <c r="F14" i="10"/>
  <c r="E14" i="10"/>
  <c r="G13" i="10"/>
  <c r="F13" i="10"/>
  <c r="E13" i="10"/>
  <c r="G12" i="10"/>
  <c r="F12" i="10"/>
  <c r="E12" i="10"/>
  <c r="G11" i="10"/>
  <c r="F11" i="10"/>
  <c r="E11" i="10"/>
  <c r="G10" i="10"/>
  <c r="F10" i="10"/>
  <c r="E10" i="10"/>
  <c r="G9" i="10"/>
  <c r="F9" i="10"/>
  <c r="E9" i="10"/>
  <c r="G8" i="10"/>
  <c r="F8" i="10"/>
  <c r="E8" i="10"/>
  <c r="G7" i="10"/>
  <c r="F7" i="10"/>
  <c r="E7" i="10"/>
  <c r="G6" i="10"/>
  <c r="F6" i="10"/>
  <c r="E6" i="10"/>
  <c r="G5" i="10"/>
  <c r="F5" i="10"/>
  <c r="E5" i="10"/>
  <c r="G4" i="10"/>
  <c r="F4" i="10"/>
  <c r="E4" i="10"/>
  <c r="G3" i="10"/>
  <c r="F3" i="10"/>
  <c r="E3" i="10"/>
  <c r="G2" i="10"/>
  <c r="F2" i="10"/>
  <c r="E2" i="10"/>
  <c r="G1" i="10"/>
  <c r="F1" i="10"/>
  <c r="E1" i="10"/>
  <c r="G22" i="9"/>
  <c r="F22" i="9"/>
  <c r="E22" i="9"/>
  <c r="G21" i="9"/>
  <c r="F21" i="9"/>
  <c r="E21" i="9"/>
  <c r="G20" i="9"/>
  <c r="F20" i="9"/>
  <c r="E20" i="9"/>
  <c r="G19" i="9"/>
  <c r="F19" i="9"/>
  <c r="E19" i="9"/>
  <c r="G18" i="9"/>
  <c r="F18" i="9"/>
  <c r="E18" i="9"/>
  <c r="G17" i="9"/>
  <c r="F17" i="9"/>
  <c r="E17" i="9"/>
  <c r="G16" i="9"/>
  <c r="F16" i="9"/>
  <c r="E16" i="9"/>
  <c r="G15" i="9"/>
  <c r="F15" i="9"/>
  <c r="E15" i="9"/>
  <c r="G14" i="9"/>
  <c r="F14" i="9"/>
  <c r="E14" i="9"/>
  <c r="G13" i="9"/>
  <c r="F13" i="9"/>
  <c r="E13" i="9"/>
  <c r="G12" i="9"/>
  <c r="F12" i="9"/>
  <c r="E12" i="9"/>
  <c r="G11" i="9"/>
  <c r="F11" i="9"/>
  <c r="E11" i="9"/>
  <c r="G10" i="9"/>
  <c r="F10" i="9"/>
  <c r="E10" i="9"/>
  <c r="G9" i="9"/>
  <c r="F9" i="9"/>
  <c r="E9" i="9"/>
  <c r="G8" i="9"/>
  <c r="F8" i="9"/>
  <c r="E8" i="9"/>
  <c r="G7" i="9"/>
  <c r="F7" i="9"/>
  <c r="E7" i="9"/>
  <c r="G6" i="9"/>
  <c r="F6" i="9"/>
  <c r="E6" i="9"/>
  <c r="G5" i="9"/>
  <c r="F5" i="9"/>
  <c r="E5" i="9"/>
  <c r="G4" i="9"/>
  <c r="F4" i="9"/>
  <c r="E4" i="9"/>
  <c r="G3" i="9"/>
  <c r="F3" i="9"/>
  <c r="E3" i="9"/>
  <c r="G2" i="9"/>
  <c r="F2" i="9"/>
  <c r="E2" i="9"/>
  <c r="G1" i="9"/>
  <c r="F1" i="9"/>
  <c r="E1" i="9"/>
  <c r="G37" i="8"/>
  <c r="F37" i="8"/>
  <c r="E37" i="8"/>
  <c r="G36" i="8"/>
  <c r="F36" i="8"/>
  <c r="E36" i="8"/>
  <c r="G35" i="8"/>
  <c r="F35" i="8"/>
  <c r="E35" i="8"/>
  <c r="G34" i="8"/>
  <c r="F34" i="8"/>
  <c r="E34" i="8"/>
  <c r="G33" i="8"/>
  <c r="F33" i="8"/>
  <c r="E33" i="8"/>
  <c r="G32" i="8"/>
  <c r="F32" i="8"/>
  <c r="E32" i="8"/>
  <c r="G31" i="8"/>
  <c r="F31" i="8"/>
  <c r="E31" i="8"/>
  <c r="G30" i="8"/>
  <c r="F30" i="8"/>
  <c r="E30" i="8"/>
  <c r="G29" i="8"/>
  <c r="F29" i="8"/>
  <c r="E29" i="8"/>
  <c r="G28" i="8"/>
  <c r="F28" i="8"/>
  <c r="E28" i="8"/>
  <c r="G27" i="8"/>
  <c r="F27" i="8"/>
  <c r="E27" i="8"/>
  <c r="G26" i="8"/>
  <c r="F26" i="8"/>
  <c r="E26" i="8"/>
  <c r="G25" i="8"/>
  <c r="F25" i="8"/>
  <c r="E25" i="8"/>
  <c r="G24" i="8"/>
  <c r="F24" i="8"/>
  <c r="E24" i="8"/>
  <c r="G23" i="8"/>
  <c r="F23" i="8"/>
  <c r="E23" i="8"/>
  <c r="G22" i="8"/>
  <c r="F22" i="8"/>
  <c r="E22" i="8"/>
  <c r="G21" i="8"/>
  <c r="F21" i="8"/>
  <c r="E21" i="8"/>
  <c r="G20" i="8"/>
  <c r="F20" i="8"/>
  <c r="E20" i="8"/>
  <c r="G19" i="8"/>
  <c r="F19" i="8"/>
  <c r="E19" i="8"/>
  <c r="G18" i="8"/>
  <c r="F18" i="8"/>
  <c r="E18" i="8"/>
  <c r="G17" i="8"/>
  <c r="F17" i="8"/>
  <c r="E17" i="8"/>
  <c r="G16" i="8"/>
  <c r="F16" i="8"/>
  <c r="E16" i="8"/>
  <c r="G15" i="8"/>
  <c r="F15" i="8"/>
  <c r="E15" i="8"/>
  <c r="G14" i="8"/>
  <c r="F14" i="8"/>
  <c r="E14" i="8"/>
  <c r="G13" i="8"/>
  <c r="F13" i="8"/>
  <c r="E13" i="8"/>
  <c r="G12" i="8"/>
  <c r="F12" i="8"/>
  <c r="E12" i="8"/>
  <c r="G11" i="8"/>
  <c r="F11" i="8"/>
  <c r="E11" i="8"/>
  <c r="G10" i="8"/>
  <c r="F10" i="8"/>
  <c r="E10" i="8"/>
  <c r="G9" i="8"/>
  <c r="F9" i="8"/>
  <c r="E9" i="8"/>
  <c r="G8" i="8"/>
  <c r="F8" i="8"/>
  <c r="E8" i="8"/>
  <c r="G7" i="8"/>
  <c r="F7" i="8"/>
  <c r="E7" i="8"/>
  <c r="G6" i="8"/>
  <c r="F6" i="8"/>
  <c r="E6" i="8"/>
  <c r="G5" i="8"/>
  <c r="F5" i="8"/>
  <c r="E5" i="8"/>
  <c r="G4" i="8"/>
  <c r="F4" i="8"/>
  <c r="E4" i="8"/>
  <c r="G3" i="8"/>
  <c r="F3" i="8"/>
  <c r="E3" i="8"/>
  <c r="G2" i="8"/>
  <c r="F2" i="8"/>
  <c r="E2" i="8"/>
  <c r="G1" i="8"/>
  <c r="F1" i="8"/>
  <c r="E1" i="8"/>
  <c r="H43" i="7"/>
  <c r="G43" i="7"/>
  <c r="F43" i="7"/>
  <c r="H42" i="7"/>
  <c r="G42" i="7"/>
  <c r="F42" i="7"/>
  <c r="H41" i="7"/>
  <c r="G41" i="7"/>
  <c r="F41" i="7"/>
  <c r="H40" i="7"/>
  <c r="G40" i="7"/>
  <c r="F40" i="7"/>
  <c r="H39" i="7"/>
  <c r="G39" i="7"/>
  <c r="F39" i="7"/>
  <c r="H38" i="7"/>
  <c r="G38" i="7"/>
  <c r="F38" i="7"/>
  <c r="H37" i="7"/>
  <c r="G37" i="7"/>
  <c r="F37" i="7"/>
  <c r="H36" i="7"/>
  <c r="G36" i="7"/>
  <c r="F36" i="7"/>
  <c r="H35" i="7"/>
  <c r="G35" i="7"/>
  <c r="F35" i="7"/>
  <c r="H34" i="7"/>
  <c r="G34" i="7"/>
  <c r="F34" i="7"/>
  <c r="H33" i="7"/>
  <c r="G33" i="7"/>
  <c r="F33" i="7"/>
  <c r="H32" i="7"/>
  <c r="G32" i="7"/>
  <c r="F32" i="7"/>
  <c r="H31" i="7"/>
  <c r="G31" i="7"/>
  <c r="F31" i="7"/>
  <c r="H30" i="7"/>
  <c r="G30" i="7"/>
  <c r="F30" i="7"/>
  <c r="H29" i="7"/>
  <c r="G29" i="7"/>
  <c r="F29" i="7"/>
  <c r="H28" i="7"/>
  <c r="G28" i="7"/>
  <c r="F28" i="7"/>
  <c r="H27" i="7"/>
  <c r="G27" i="7"/>
  <c r="F27" i="7"/>
  <c r="H26" i="7"/>
  <c r="G26" i="7"/>
  <c r="F26" i="7"/>
  <c r="H25" i="7"/>
  <c r="G25" i="7"/>
  <c r="F25" i="7"/>
  <c r="H24" i="7"/>
  <c r="G24" i="7"/>
  <c r="F24" i="7"/>
  <c r="H23" i="7"/>
  <c r="G23" i="7"/>
  <c r="F23" i="7"/>
  <c r="H22" i="7"/>
  <c r="G22" i="7"/>
  <c r="F22" i="7"/>
  <c r="H21" i="7"/>
  <c r="G21" i="7"/>
  <c r="F21" i="7"/>
  <c r="H20" i="7"/>
  <c r="G20" i="7"/>
  <c r="F20" i="7"/>
  <c r="H19" i="7"/>
  <c r="G19" i="7"/>
  <c r="F19" i="7"/>
  <c r="H18" i="7"/>
  <c r="G18" i="7"/>
  <c r="F18" i="7"/>
  <c r="H17" i="7"/>
  <c r="G17" i="7"/>
  <c r="F17" i="7"/>
  <c r="H16" i="7"/>
  <c r="G16" i="7"/>
  <c r="F16" i="7"/>
  <c r="H15" i="7"/>
  <c r="G15" i="7"/>
  <c r="F15" i="7"/>
  <c r="H14" i="7"/>
  <c r="G14" i="7"/>
  <c r="F14" i="7"/>
  <c r="H13" i="7"/>
  <c r="G13" i="7"/>
  <c r="F13" i="7"/>
  <c r="H12" i="7"/>
  <c r="G12" i="7"/>
  <c r="F12" i="7"/>
  <c r="H11" i="7"/>
  <c r="G11" i="7"/>
  <c r="F11" i="7"/>
  <c r="H10" i="7"/>
  <c r="G10" i="7"/>
  <c r="F10" i="7"/>
  <c r="H9" i="7"/>
  <c r="G9" i="7"/>
  <c r="F9" i="7"/>
  <c r="H8" i="7"/>
  <c r="G8" i="7"/>
  <c r="F8" i="7"/>
  <c r="H7" i="7"/>
  <c r="G7" i="7"/>
  <c r="F7" i="7"/>
  <c r="H6" i="7"/>
  <c r="G6" i="7"/>
  <c r="F6" i="7"/>
  <c r="H5" i="7"/>
  <c r="G5" i="7"/>
  <c r="F5" i="7"/>
  <c r="H4" i="7"/>
  <c r="G4" i="7"/>
  <c r="F4" i="7"/>
  <c r="H3" i="7"/>
  <c r="G3" i="7"/>
  <c r="F3" i="7"/>
  <c r="H2" i="7"/>
  <c r="G2" i="7"/>
  <c r="F2" i="7"/>
  <c r="H1" i="7"/>
  <c r="G1" i="7"/>
  <c r="F1" i="7"/>
  <c r="F12" i="6"/>
  <c r="E12" i="6"/>
  <c r="D12" i="6"/>
  <c r="F11" i="6"/>
  <c r="E11" i="6"/>
  <c r="D11" i="6"/>
  <c r="F10" i="6"/>
  <c r="E10" i="6"/>
  <c r="D10" i="6"/>
  <c r="F9" i="6"/>
  <c r="E9" i="6"/>
  <c r="D9" i="6"/>
  <c r="F8" i="6"/>
  <c r="E8" i="6"/>
  <c r="D8" i="6"/>
  <c r="F7" i="6"/>
  <c r="E7" i="6"/>
  <c r="D7" i="6"/>
  <c r="F6" i="6"/>
  <c r="E6" i="6"/>
  <c r="D6" i="6"/>
  <c r="F5" i="6"/>
  <c r="E5" i="6"/>
  <c r="D5" i="6"/>
  <c r="F4" i="6"/>
  <c r="E4" i="6"/>
  <c r="D4" i="6"/>
  <c r="F3" i="6"/>
  <c r="E3" i="6"/>
  <c r="D3" i="6"/>
  <c r="F2" i="6"/>
  <c r="E2" i="6"/>
  <c r="D2" i="6"/>
  <c r="F1" i="6"/>
  <c r="E1" i="6"/>
  <c r="D1" i="6"/>
  <c r="D10" i="5"/>
  <c r="D9" i="5"/>
  <c r="D8" i="5"/>
  <c r="D7" i="5"/>
  <c r="D6" i="5"/>
  <c r="D5" i="5"/>
  <c r="D4" i="5"/>
  <c r="D3" i="5"/>
  <c r="D2" i="5"/>
  <c r="D1" i="5"/>
  <c r="F10" i="5"/>
  <c r="E10" i="5"/>
  <c r="F9" i="5"/>
  <c r="E9" i="5"/>
  <c r="F8" i="5"/>
  <c r="E8" i="5"/>
  <c r="F7" i="5"/>
  <c r="E7" i="5"/>
  <c r="F6" i="5"/>
  <c r="E6" i="5"/>
  <c r="F5" i="5"/>
  <c r="E5" i="5"/>
  <c r="F4" i="5"/>
  <c r="E4" i="5"/>
  <c r="F3" i="5"/>
  <c r="E3" i="5"/>
  <c r="F2" i="5"/>
  <c r="E2" i="5"/>
  <c r="F1" i="5"/>
  <c r="E1" i="5"/>
  <c r="I17" i="4"/>
  <c r="H17" i="4"/>
  <c r="G17" i="4"/>
  <c r="I16" i="4"/>
  <c r="H16" i="4"/>
  <c r="G16" i="4"/>
  <c r="I15" i="4"/>
  <c r="H15" i="4"/>
  <c r="G15" i="4"/>
  <c r="I14" i="4"/>
  <c r="H14" i="4"/>
  <c r="G14" i="4"/>
  <c r="I13" i="4"/>
  <c r="H13" i="4"/>
  <c r="G13" i="4"/>
  <c r="I12" i="4"/>
  <c r="H12" i="4"/>
  <c r="G12" i="4"/>
  <c r="I11" i="4"/>
  <c r="H11" i="4"/>
  <c r="G11" i="4"/>
  <c r="I10" i="4"/>
  <c r="H10" i="4"/>
  <c r="G10" i="4"/>
  <c r="I9" i="4"/>
  <c r="H9" i="4"/>
  <c r="G9" i="4"/>
  <c r="I8" i="4"/>
  <c r="H8" i="4"/>
  <c r="G8" i="4"/>
  <c r="I7" i="4"/>
  <c r="H7" i="4"/>
  <c r="G7" i="4"/>
  <c r="I6" i="4"/>
  <c r="H6" i="4"/>
  <c r="G6" i="4"/>
  <c r="I5" i="4"/>
  <c r="H5" i="4"/>
  <c r="G5" i="4"/>
  <c r="I4" i="4"/>
  <c r="H4" i="4"/>
  <c r="G4" i="4"/>
  <c r="I3" i="4"/>
  <c r="H3" i="4"/>
  <c r="G3" i="4"/>
  <c r="I2" i="4"/>
  <c r="H2" i="4"/>
  <c r="G2" i="4"/>
  <c r="I1" i="4"/>
  <c r="H1" i="4"/>
  <c r="G1" i="4"/>
  <c r="I25" i="3"/>
  <c r="H25" i="3"/>
  <c r="G25" i="3"/>
  <c r="I24" i="3"/>
  <c r="H24" i="3"/>
  <c r="G24" i="3"/>
  <c r="I23" i="3"/>
  <c r="H23" i="3"/>
  <c r="G23" i="3"/>
  <c r="I22" i="3"/>
  <c r="H22" i="3"/>
  <c r="G22" i="3"/>
  <c r="I21" i="3"/>
  <c r="H21" i="3"/>
  <c r="G21" i="3"/>
  <c r="I20" i="3"/>
  <c r="H20" i="3"/>
  <c r="G20" i="3"/>
  <c r="I19" i="3"/>
  <c r="H19" i="3"/>
  <c r="G19" i="3"/>
  <c r="I18" i="3"/>
  <c r="H18" i="3"/>
  <c r="G18" i="3"/>
  <c r="I17" i="3"/>
  <c r="H17" i="3"/>
  <c r="G17" i="3"/>
  <c r="I16" i="3"/>
  <c r="H16" i="3"/>
  <c r="G16" i="3"/>
  <c r="I15" i="3"/>
  <c r="H15" i="3"/>
  <c r="G15" i="3"/>
  <c r="I14" i="3"/>
  <c r="H14" i="3"/>
  <c r="G14" i="3"/>
  <c r="I13" i="3"/>
  <c r="H13" i="3"/>
  <c r="G13" i="3"/>
  <c r="I12" i="3"/>
  <c r="H12" i="3"/>
  <c r="G12" i="3"/>
  <c r="I11" i="3"/>
  <c r="H11" i="3"/>
  <c r="G11" i="3"/>
  <c r="I10" i="3"/>
  <c r="H10" i="3"/>
  <c r="G10" i="3"/>
  <c r="I9" i="3"/>
  <c r="H9" i="3"/>
  <c r="G9" i="3"/>
  <c r="I8" i="3"/>
  <c r="H8" i="3"/>
  <c r="G8" i="3"/>
  <c r="I7" i="3"/>
  <c r="H7" i="3"/>
  <c r="G7" i="3"/>
  <c r="I6" i="3"/>
  <c r="H6" i="3"/>
  <c r="G6" i="3"/>
  <c r="I5" i="3"/>
  <c r="H5" i="3"/>
  <c r="G5" i="3"/>
  <c r="I4" i="3"/>
  <c r="H4" i="3"/>
  <c r="G4" i="3"/>
  <c r="I3" i="3"/>
  <c r="H3" i="3"/>
  <c r="G3" i="3"/>
  <c r="I2" i="3"/>
  <c r="H2" i="3"/>
  <c r="G2" i="3"/>
  <c r="I1" i="3"/>
  <c r="H1" i="3"/>
  <c r="G1" i="3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  <c r="F2" i="1"/>
  <c r="E2" i="1"/>
  <c r="D2" i="1"/>
  <c r="F1" i="1"/>
  <c r="E1" i="1"/>
  <c r="D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0AB4A8-99EB-4880-9610-D2550F7C3B71}" keepAlive="1" name="Query - direct_subdivisions" description="Connection to the 'direct_subdivisions' query in the workbook." type="5" refreshedVersion="0" background="1">
    <dbPr connection="Provider=Microsoft.Mashup.OleDb.1;Data Source=$Workbook$;Location=direct_subdivisions;Extended Properties=&quot;&quot;" command="SELECT * FROM [direct_subdivisions]"/>
  </connection>
</connections>
</file>

<file path=xl/sharedStrings.xml><?xml version="1.0" encoding="utf-8"?>
<sst xmlns="http://schemas.openxmlformats.org/spreadsheetml/2006/main" count="7166" uniqueCount="5564">
  <si>
    <t>KE-01</t>
  </si>
  <si>
    <t>Baringo</t>
  </si>
  <si>
    <t>KE-02</t>
  </si>
  <si>
    <t>Bomet</t>
  </si>
  <si>
    <t>KE-03</t>
  </si>
  <si>
    <t>Bungoma</t>
  </si>
  <si>
    <t>KE-04</t>
  </si>
  <si>
    <t>Busia</t>
  </si>
  <si>
    <t>KE-05</t>
  </si>
  <si>
    <t>Elgeyo/Marakwet</t>
  </si>
  <si>
    <t>KE-06</t>
  </si>
  <si>
    <t>Embu</t>
  </si>
  <si>
    <t>KE-07</t>
  </si>
  <si>
    <t>Garissa</t>
  </si>
  <si>
    <t>KE-08</t>
  </si>
  <si>
    <t>Homa Bay</t>
  </si>
  <si>
    <t>KE-09</t>
  </si>
  <si>
    <t>Isiolo</t>
  </si>
  <si>
    <t>KE-10</t>
  </si>
  <si>
    <t>Kajiado</t>
  </si>
  <si>
    <t>KE-11</t>
  </si>
  <si>
    <t>Kakamega</t>
  </si>
  <si>
    <t>KE-12</t>
  </si>
  <si>
    <t>Kericho</t>
  </si>
  <si>
    <t>KE-13</t>
  </si>
  <si>
    <t>Kiambu</t>
  </si>
  <si>
    <t>KE-14</t>
  </si>
  <si>
    <t>Kilifi</t>
  </si>
  <si>
    <t>KE-15</t>
  </si>
  <si>
    <t>Kirinyaga</t>
  </si>
  <si>
    <t>KE-16</t>
  </si>
  <si>
    <t>Kisii</t>
  </si>
  <si>
    <t>KE-17</t>
  </si>
  <si>
    <t>Kisumu</t>
  </si>
  <si>
    <t>KE-18</t>
  </si>
  <si>
    <t>Kitui</t>
  </si>
  <si>
    <t>KE-19</t>
  </si>
  <si>
    <t>Kwale</t>
  </si>
  <si>
    <t>KE-20</t>
  </si>
  <si>
    <t>Laikipia</t>
  </si>
  <si>
    <t>KE-21</t>
  </si>
  <si>
    <t>Lamu</t>
  </si>
  <si>
    <t>KE-22</t>
  </si>
  <si>
    <t>Machakos</t>
  </si>
  <si>
    <t>KE-23</t>
  </si>
  <si>
    <t>Makueni</t>
  </si>
  <si>
    <t>KE-24</t>
  </si>
  <si>
    <t>Mandera</t>
  </si>
  <si>
    <t>KE-25</t>
  </si>
  <si>
    <t>Marsabit</t>
  </si>
  <si>
    <t>KE-26</t>
  </si>
  <si>
    <t>Meru</t>
  </si>
  <si>
    <t>KE-27</t>
  </si>
  <si>
    <t>Migori</t>
  </si>
  <si>
    <t>KE-28</t>
  </si>
  <si>
    <t>Mombasa</t>
  </si>
  <si>
    <t>KE-29</t>
  </si>
  <si>
    <t>Murang'a</t>
  </si>
  <si>
    <t>KE-30</t>
  </si>
  <si>
    <t>Nairobi City</t>
  </si>
  <si>
    <t>KE-31</t>
  </si>
  <si>
    <t>Nakuru</t>
  </si>
  <si>
    <t>KE-32</t>
  </si>
  <si>
    <t>Nandi</t>
  </si>
  <si>
    <t>KE-33</t>
  </si>
  <si>
    <t>Narok</t>
  </si>
  <si>
    <t>KE-34</t>
  </si>
  <si>
    <t>Nyamira</t>
  </si>
  <si>
    <t>KE-35</t>
  </si>
  <si>
    <t>Nyandarua</t>
  </si>
  <si>
    <t>KE-36</t>
  </si>
  <si>
    <t>Nyeri</t>
  </si>
  <si>
    <t>KE-37</t>
  </si>
  <si>
    <t>Samburu</t>
  </si>
  <si>
    <t>KE-38</t>
  </si>
  <si>
    <t>Siaya</t>
  </si>
  <si>
    <t>KE-39</t>
  </si>
  <si>
    <t>Taita/Taveta</t>
  </si>
  <si>
    <t>KE-40</t>
  </si>
  <si>
    <t>Tana River</t>
  </si>
  <si>
    <t>KE-41</t>
  </si>
  <si>
    <t>Tharaka-Nithi</t>
  </si>
  <si>
    <t>KE-42</t>
  </si>
  <si>
    <t>Trans Nzoia</t>
  </si>
  <si>
    <t>KE-43</t>
  </si>
  <si>
    <t>Turkana</t>
  </si>
  <si>
    <t>KE-44</t>
  </si>
  <si>
    <t>Uasin Gishu</t>
  </si>
  <si>
    <t>KE-45</t>
  </si>
  <si>
    <t>Vihiga</t>
  </si>
  <si>
    <t>KE-46</t>
  </si>
  <si>
    <t>Wajir</t>
  </si>
  <si>
    <t>KE-47</t>
  </si>
  <si>
    <t>West Pokot</t>
  </si>
  <si>
    <t>Baringo (Kenyan county)</t>
  </si>
  <si>
    <t>Bomet (Kenyan county)</t>
  </si>
  <si>
    <t>Bungoma (Kenyan county)</t>
  </si>
  <si>
    <t>Busia (Kenyan county)</t>
  </si>
  <si>
    <t>Elgeyo/Marakwet (Kenyan county)</t>
  </si>
  <si>
    <t>Embu (Kenyan county)</t>
  </si>
  <si>
    <t>Garissa (Kenyan county)</t>
  </si>
  <si>
    <t>Homa Bay (Kenyan county)</t>
  </si>
  <si>
    <t>Isiolo (Kenyan county)</t>
  </si>
  <si>
    <t>Kajiado (Kenyan county)</t>
  </si>
  <si>
    <t>Kakamega (Kenyan county)</t>
  </si>
  <si>
    <t>Kericho (Kenyan county)</t>
  </si>
  <si>
    <t>Kiambu (Kenyan county)</t>
  </si>
  <si>
    <t>Kilifi (Kenyan county)</t>
  </si>
  <si>
    <t>Kirinyaga (Kenyan county)</t>
  </si>
  <si>
    <t>Kisii (Kenyan county)</t>
  </si>
  <si>
    <t>Kisumu (Kenyan county)</t>
  </si>
  <si>
    <t>Kitui (Kenyan county)</t>
  </si>
  <si>
    <t>Kwale (Kenyan county)</t>
  </si>
  <si>
    <t>Laikipia (Kenyan county)</t>
  </si>
  <si>
    <t>Lamu (Kenyan county)</t>
  </si>
  <si>
    <t>Machakos (Kenyan county)</t>
  </si>
  <si>
    <t>Makueni (Kenyan county)</t>
  </si>
  <si>
    <t>Mandera (Kenyan county)</t>
  </si>
  <si>
    <t>Marsabit (Kenyan county)</t>
  </si>
  <si>
    <t>Meru (Kenyan county)</t>
  </si>
  <si>
    <t>Migori (Kenyan county)</t>
  </si>
  <si>
    <t>Mombasa (Kenyan county)</t>
  </si>
  <si>
    <t>Murang'a (Kenyan county)</t>
  </si>
  <si>
    <t>Nairobi City (Kenyan county)</t>
  </si>
  <si>
    <t>Nakuru (Kenyan county)</t>
  </si>
  <si>
    <t>Nandi (Kenyan county)</t>
  </si>
  <si>
    <t>Narok (Kenyan county)</t>
  </si>
  <si>
    <t>Nyamira (Kenyan county)</t>
  </si>
  <si>
    <t>Nyandarua (Kenyan county)</t>
  </si>
  <si>
    <t>Nyeri (Kenyan county)</t>
  </si>
  <si>
    <t>Samburu (Kenyan county)</t>
  </si>
  <si>
    <t>Siaya (Kenyan county)</t>
  </si>
  <si>
    <t>Taita/Taveta (Kenyan county)</t>
  </si>
  <si>
    <t>Tana River (Kenyan county)</t>
  </si>
  <si>
    <t>Tharaka-Nithi (Kenyan county)</t>
  </si>
  <si>
    <t>Trans Nzoia (Kenyan county)</t>
  </si>
  <si>
    <t>Turkana (Kenyan county)</t>
  </si>
  <si>
    <t>Uasin Gishu (Kenyan county)</t>
  </si>
  <si>
    <t>Vihiga (Kenyan county)</t>
  </si>
  <si>
    <t>Wajir (Kenyan county)</t>
  </si>
  <si>
    <t>West Pokot (Kenyan county)</t>
  </si>
  <si>
    <t>KH-12</t>
  </si>
  <si>
    <t>Phnom Penh</t>
  </si>
  <si>
    <t>Phnum Pénh</t>
  </si>
  <si>
    <t>autonomous municipality</t>
  </si>
  <si>
    <t>KH-2</t>
  </si>
  <si>
    <t>Baat Dambang</t>
  </si>
  <si>
    <t>Bătdâmbâng</t>
  </si>
  <si>
    <t>Battambang</t>
  </si>
  <si>
    <t>province</t>
  </si>
  <si>
    <t>KH-1</t>
  </si>
  <si>
    <t>Banteay Mean Choăy</t>
  </si>
  <si>
    <t>Bântéay Méan Choăy</t>
  </si>
  <si>
    <t>Banteay Meanchey</t>
  </si>
  <si>
    <t>KH-23</t>
  </si>
  <si>
    <t>Kaeb</t>
  </si>
  <si>
    <t>Kêb</t>
  </si>
  <si>
    <t>Kep</t>
  </si>
  <si>
    <t>KH-3</t>
  </si>
  <si>
    <t>Kampong Chaam</t>
  </si>
  <si>
    <t>Kâmpóng Cham</t>
  </si>
  <si>
    <t>Kampong Cham</t>
  </si>
  <si>
    <t>KH-4</t>
  </si>
  <si>
    <t>Kampong Chhnang</t>
  </si>
  <si>
    <t>Kâmpóng Chhnăng</t>
  </si>
  <si>
    <t>KH-5</t>
  </si>
  <si>
    <t>Kampong Spueu</t>
  </si>
  <si>
    <t>Kâmpóng Spœ</t>
  </si>
  <si>
    <t>Kampong Speu</t>
  </si>
  <si>
    <t>KH-6</t>
  </si>
  <si>
    <t>Kampong Thum</t>
  </si>
  <si>
    <t>Kâmpóng Thum</t>
  </si>
  <si>
    <t>Kampong Thom</t>
  </si>
  <si>
    <t>KH-7</t>
  </si>
  <si>
    <t>Kampot</t>
  </si>
  <si>
    <t>Kâmpôt</t>
  </si>
  <si>
    <t>KH-8</t>
  </si>
  <si>
    <t>Kandaal</t>
  </si>
  <si>
    <t>Kândal</t>
  </si>
  <si>
    <t>Kandal</t>
  </si>
  <si>
    <t>KH-9</t>
  </si>
  <si>
    <t>Kaoh Kong</t>
  </si>
  <si>
    <t>Kaôh Kŏng</t>
  </si>
  <si>
    <t>Koh Kong</t>
  </si>
  <si>
    <t>KH-10</t>
  </si>
  <si>
    <t>Kracheh</t>
  </si>
  <si>
    <t>Krâchéh</t>
  </si>
  <si>
    <t>Kratie</t>
  </si>
  <si>
    <t>KH-11</t>
  </si>
  <si>
    <t>Mondol Kiri</t>
  </si>
  <si>
    <t>Môndól Kiri</t>
  </si>
  <si>
    <t>Mondolkiri</t>
  </si>
  <si>
    <t>KH-22</t>
  </si>
  <si>
    <t>Otdar Mean Chey</t>
  </si>
  <si>
    <t>Ŏtdâr Méan Choăy</t>
  </si>
  <si>
    <t>Oddar Meanchey</t>
  </si>
  <si>
    <t>KH-24</t>
  </si>
  <si>
    <t>Pailin</t>
  </si>
  <si>
    <t>Pailĭn</t>
  </si>
  <si>
    <t>KH-15</t>
  </si>
  <si>
    <t>Pousaat</t>
  </si>
  <si>
    <t>Poŭthĭsăt</t>
  </si>
  <si>
    <t>Pursat</t>
  </si>
  <si>
    <t>KH-18</t>
  </si>
  <si>
    <t>Preah Sihanouk</t>
  </si>
  <si>
    <t>Preăh Seihânŭ</t>
  </si>
  <si>
    <t>Sihanoukville</t>
  </si>
  <si>
    <t>KH-13</t>
  </si>
  <si>
    <t>Preah Vihear</t>
  </si>
  <si>
    <t>Preăh Vihéar</t>
  </si>
  <si>
    <t>KH-14</t>
  </si>
  <si>
    <t>Prey Veaeng</t>
  </si>
  <si>
    <t>Prey Vêng</t>
  </si>
  <si>
    <t>Prey Veng</t>
  </si>
  <si>
    <t>KH-16</t>
  </si>
  <si>
    <t>Rotanak Kiri</t>
  </si>
  <si>
    <t>Rôtânôkiri</t>
  </si>
  <si>
    <t>Ratanakiri</t>
  </si>
  <si>
    <t>KH-17</t>
  </si>
  <si>
    <t>Siem Reab</t>
  </si>
  <si>
    <t>Siĕmréab</t>
  </si>
  <si>
    <t>Siem Reap</t>
  </si>
  <si>
    <t>KH-19</t>
  </si>
  <si>
    <t>Stueng Traeng</t>
  </si>
  <si>
    <t>Stoĕng Trêng</t>
  </si>
  <si>
    <t>Stung Treng</t>
  </si>
  <si>
    <t>KH-20</t>
  </si>
  <si>
    <t>Svaay Rieng</t>
  </si>
  <si>
    <t>Svay Riĕng</t>
  </si>
  <si>
    <t>Svay Rieng</t>
  </si>
  <si>
    <t>KH-21</t>
  </si>
  <si>
    <t>Taakaev</t>
  </si>
  <si>
    <t>Takêv</t>
  </si>
  <si>
    <t>Takeo</t>
  </si>
  <si>
    <t>KH-25</t>
  </si>
  <si>
    <t>Tbong Khmum</t>
  </si>
  <si>
    <t>Tbong Khmŭm</t>
  </si>
  <si>
    <t>KR-11</t>
  </si>
  <si>
    <t>Seoul</t>
  </si>
  <si>
    <t>Seoul-teukbyeolsi</t>
  </si>
  <si>
    <t>special city</t>
  </si>
  <si>
    <t>KR-26</t>
  </si>
  <si>
    <t>Busan</t>
  </si>
  <si>
    <t>Busan-gwangyeoksi</t>
  </si>
  <si>
    <t>metropolitan city</t>
  </si>
  <si>
    <t>KR-27</t>
  </si>
  <si>
    <t>Daegu</t>
  </si>
  <si>
    <t>Daegu-gwangyeoksi</t>
  </si>
  <si>
    <t>KR-30</t>
  </si>
  <si>
    <t>Daejeon</t>
  </si>
  <si>
    <t>Daejeon-gwangyeoksi</t>
  </si>
  <si>
    <t>KR-29</t>
  </si>
  <si>
    <t>Gwangju</t>
  </si>
  <si>
    <t>Gwangju-gwangyeoksi</t>
  </si>
  <si>
    <t>KR-28</t>
  </si>
  <si>
    <t>Incheon</t>
  </si>
  <si>
    <t>Incheon-gwangyeoksi</t>
  </si>
  <si>
    <t>KR-31</t>
  </si>
  <si>
    <t>Ulsan</t>
  </si>
  <si>
    <t>Ulsan-gwangyeoksi</t>
  </si>
  <si>
    <t>KR-43</t>
  </si>
  <si>
    <t>North Chungcheong</t>
  </si>
  <si>
    <t>Chungcheongbuk-do</t>
  </si>
  <si>
    <t>Chungbuk</t>
  </si>
  <si>
    <t>KR-44</t>
  </si>
  <si>
    <t>South Chungcheong</t>
  </si>
  <si>
    <t>Chungcheongnam-do</t>
  </si>
  <si>
    <t>Chungnam</t>
  </si>
  <si>
    <t>KR-42</t>
  </si>
  <si>
    <t>Gangwon</t>
  </si>
  <si>
    <t>Gangwon-do</t>
  </si>
  <si>
    <t>KR-41</t>
  </si>
  <si>
    <t>Gyeonggi</t>
  </si>
  <si>
    <t>Gyeonggi-do</t>
  </si>
  <si>
    <t>KR-47</t>
  </si>
  <si>
    <t>North Gyeongsang</t>
  </si>
  <si>
    <t>Gyeongsangbuk-do</t>
  </si>
  <si>
    <t>Gyeongbuk</t>
  </si>
  <si>
    <t>KR-48</t>
  </si>
  <si>
    <t>South Gyeongsang</t>
  </si>
  <si>
    <t>Gyeongsangnam-do</t>
  </si>
  <si>
    <t>Gyeongnam</t>
  </si>
  <si>
    <t>KR-45</t>
  </si>
  <si>
    <t>North Jeolla</t>
  </si>
  <si>
    <t>Jeollabuk-do</t>
  </si>
  <si>
    <t>Jeonbuk</t>
  </si>
  <si>
    <t>KR-46</t>
  </si>
  <si>
    <t>South Jeolla</t>
  </si>
  <si>
    <t>Jeollanam-do</t>
  </si>
  <si>
    <t>Jeonnam</t>
  </si>
  <si>
    <t>KR-49</t>
  </si>
  <si>
    <t>Jeju</t>
  </si>
  <si>
    <t>Jeju-teukbyeoljachido</t>
  </si>
  <si>
    <t>special self-governing province</t>
  </si>
  <si>
    <t>KR-50</t>
  </si>
  <si>
    <t>Sejong</t>
  </si>
  <si>
    <t>special self-governing city</t>
  </si>
  <si>
    <t>LS-D</t>
  </si>
  <si>
    <t>Berea</t>
  </si>
  <si>
    <t>LS-B</t>
  </si>
  <si>
    <t>Botha-Bothe</t>
  </si>
  <si>
    <t>LS-C</t>
  </si>
  <si>
    <t>Leribe</t>
  </si>
  <si>
    <t>LS-E</t>
  </si>
  <si>
    <t>Mafeteng</t>
  </si>
  <si>
    <t>LS-A</t>
  </si>
  <si>
    <t>Maseru</t>
  </si>
  <si>
    <t>LS-F</t>
  </si>
  <si>
    <t>Mohale's Hoek</t>
  </si>
  <si>
    <t>LS-J</t>
  </si>
  <si>
    <t>Mokhotlong</t>
  </si>
  <si>
    <t>LS-H</t>
  </si>
  <si>
    <t>Qacha's Nek</t>
  </si>
  <si>
    <t>LS-G</t>
  </si>
  <si>
    <t>Quthing</t>
  </si>
  <si>
    <t>LS-K</t>
  </si>
  <si>
    <t>Thaba-Tseka</t>
  </si>
  <si>
    <t>LU-CA</t>
  </si>
  <si>
    <t>Capellen</t>
  </si>
  <si>
    <t>LU-CL</t>
  </si>
  <si>
    <t>Clervaux</t>
  </si>
  <si>
    <t>LU-DI</t>
  </si>
  <si>
    <t>Diekirch</t>
  </si>
  <si>
    <t>LU-EC</t>
  </si>
  <si>
    <t>Echternach</t>
  </si>
  <si>
    <t>LU-ES</t>
  </si>
  <si>
    <t>Esch-sur-Alzette</t>
  </si>
  <si>
    <t>LU-GR</t>
  </si>
  <si>
    <t>Grevenmacher</t>
  </si>
  <si>
    <t>LU-LU</t>
  </si>
  <si>
    <t>Luxembourg</t>
  </si>
  <si>
    <t>LU-ME</t>
  </si>
  <si>
    <t>Mersch</t>
  </si>
  <si>
    <t>LU-RD</t>
  </si>
  <si>
    <t>Redange</t>
  </si>
  <si>
    <t>LU-RM</t>
  </si>
  <si>
    <t>Remich</t>
  </si>
  <si>
    <t>LU-VD</t>
  </si>
  <si>
    <t>Vianden</t>
  </si>
  <si>
    <t>LU-WI</t>
  </si>
  <si>
    <t>Wiltz</t>
  </si>
  <si>
    <t>LV-002</t>
  </si>
  <si>
    <t>Aizkraukles novads</t>
  </si>
  <si>
    <t>Aizkraukle</t>
  </si>
  <si>
    <t>municipality</t>
  </si>
  <si>
    <t>LV-007</t>
  </si>
  <si>
    <t>Alūksnes novads</t>
  </si>
  <si>
    <t>Alūksne</t>
  </si>
  <si>
    <t>LV-011</t>
  </si>
  <si>
    <t>Ādažu novads</t>
  </si>
  <si>
    <t>Ādaži</t>
  </si>
  <si>
    <t>LV-015</t>
  </si>
  <si>
    <t>Balvu novads</t>
  </si>
  <si>
    <t>Balvi</t>
  </si>
  <si>
    <t>LV-016</t>
  </si>
  <si>
    <t>Bauskas novads</t>
  </si>
  <si>
    <t>Bauska</t>
  </si>
  <si>
    <t>LV-022</t>
  </si>
  <si>
    <t>Cēsu novads</t>
  </si>
  <si>
    <t>Cēsis</t>
  </si>
  <si>
    <t>LV-026</t>
  </si>
  <si>
    <t>Dobeles novads</t>
  </si>
  <si>
    <t>Dobele</t>
  </si>
  <si>
    <t>LV-033</t>
  </si>
  <si>
    <t>Gulbenes novads</t>
  </si>
  <si>
    <t>Gulbene</t>
  </si>
  <si>
    <t>LV-041</t>
  </si>
  <si>
    <t>Jelgavas novads</t>
  </si>
  <si>
    <t>Jelgava</t>
  </si>
  <si>
    <t>LV-042</t>
  </si>
  <si>
    <t>Jēkabpils novads</t>
  </si>
  <si>
    <t>Jēkabpils</t>
  </si>
  <si>
    <t>LV-047</t>
  </si>
  <si>
    <t>Krāslavas novads</t>
  </si>
  <si>
    <t>Krāslava</t>
  </si>
  <si>
    <t>LV-050</t>
  </si>
  <si>
    <t>Kuldīgas novads</t>
  </si>
  <si>
    <t>Kuldīga</t>
  </si>
  <si>
    <t>LV-052</t>
  </si>
  <si>
    <t>Ķekavas novads</t>
  </si>
  <si>
    <t>Ķekava</t>
  </si>
  <si>
    <t>LV-054</t>
  </si>
  <si>
    <t>Limbažu novads</t>
  </si>
  <si>
    <t>Limbaži</t>
  </si>
  <si>
    <t>LV-056</t>
  </si>
  <si>
    <t>Līvānu novads</t>
  </si>
  <si>
    <t>Līvāni</t>
  </si>
  <si>
    <t>LV-058</t>
  </si>
  <si>
    <t>Ludzas novads</t>
  </si>
  <si>
    <t>Ludza</t>
  </si>
  <si>
    <t>LV-059</t>
  </si>
  <si>
    <t>Madonas novads</t>
  </si>
  <si>
    <t>Madona</t>
  </si>
  <si>
    <t>LV-062</t>
  </si>
  <si>
    <t>Mārupes novads</t>
  </si>
  <si>
    <t>Mārupe</t>
  </si>
  <si>
    <t>LV-067</t>
  </si>
  <si>
    <t>Ogres novads</t>
  </si>
  <si>
    <t>Ogre</t>
  </si>
  <si>
    <t>LV-068</t>
  </si>
  <si>
    <t>Olaines novads</t>
  </si>
  <si>
    <t>Olaine</t>
  </si>
  <si>
    <t>LV-073</t>
  </si>
  <si>
    <t>Preiļu novads</t>
  </si>
  <si>
    <t>Preiļi</t>
  </si>
  <si>
    <t>LV-077</t>
  </si>
  <si>
    <t>Rēzeknes novads</t>
  </si>
  <si>
    <t>Rēzekne</t>
  </si>
  <si>
    <t>LV-080</t>
  </si>
  <si>
    <t>Ropažu novads</t>
  </si>
  <si>
    <t>Ropaži</t>
  </si>
  <si>
    <t>LV-087</t>
  </si>
  <si>
    <t>Salaspils novads</t>
  </si>
  <si>
    <t>Salaspils</t>
  </si>
  <si>
    <t>LV-088</t>
  </si>
  <si>
    <t>Saldus novads</t>
  </si>
  <si>
    <t>Saldus</t>
  </si>
  <si>
    <t>LV-089</t>
  </si>
  <si>
    <t>Saulkrastu novads</t>
  </si>
  <si>
    <t>Saulkrasti</t>
  </si>
  <si>
    <t>LV-091</t>
  </si>
  <si>
    <t>Siguldas novads</t>
  </si>
  <si>
    <t>Sigulda</t>
  </si>
  <si>
    <t>LV-094</t>
  </si>
  <si>
    <t>Smiltenes novads</t>
  </si>
  <si>
    <t>Smiltene</t>
  </si>
  <si>
    <t>LV-097</t>
  </si>
  <si>
    <t>Talsu novads</t>
  </si>
  <si>
    <t>Talsi</t>
  </si>
  <si>
    <t>LV-099</t>
  </si>
  <si>
    <t>Tukuma novads</t>
  </si>
  <si>
    <t>Tukums</t>
  </si>
  <si>
    <t>LV-101</t>
  </si>
  <si>
    <t>Valkas novads</t>
  </si>
  <si>
    <t>Valka</t>
  </si>
  <si>
    <t>LV-102</t>
  </si>
  <si>
    <t>Varakļānu novads</t>
  </si>
  <si>
    <t>Varakļāni</t>
  </si>
  <si>
    <t>LV-106</t>
  </si>
  <si>
    <t>Ventspils novads</t>
  </si>
  <si>
    <t>Ventspils</t>
  </si>
  <si>
    <t>LV-111</t>
  </si>
  <si>
    <t>Augšdaugavas novads</t>
  </si>
  <si>
    <t>Augšdaugava</t>
  </si>
  <si>
    <t>LV-112</t>
  </si>
  <si>
    <t>Dienvidkurzemes Novads</t>
  </si>
  <si>
    <t>Dienvidkurzeme</t>
  </si>
  <si>
    <t>LV-113</t>
  </si>
  <si>
    <t>Valmieras Novads</t>
  </si>
  <si>
    <t>Valmiera</t>
  </si>
  <si>
    <t>LV-DGV</t>
  </si>
  <si>
    <t>Daugavpils</t>
  </si>
  <si>
    <t>state city</t>
  </si>
  <si>
    <t>LV-JEL</t>
  </si>
  <si>
    <t>LV-JUR</t>
  </si>
  <si>
    <t>Jūrmala</t>
  </si>
  <si>
    <t>LV-LPX</t>
  </si>
  <si>
    <t>Liepāja</t>
  </si>
  <si>
    <t>LV-REZ</t>
  </si>
  <si>
    <t>LV-RIX</t>
  </si>
  <si>
    <t>Rīga</t>
  </si>
  <si>
    <t>LV-VEN</t>
  </si>
  <si>
    <t>MD-GA</t>
  </si>
  <si>
    <t>autonomous territorial unit</t>
  </si>
  <si>
    <t>MD-BA</t>
  </si>
  <si>
    <t>Bălți</t>
  </si>
  <si>
    <t>city</t>
  </si>
  <si>
    <t>MD-BD</t>
  </si>
  <si>
    <t>Bender [Tighina]</t>
  </si>
  <si>
    <t>MD-CU</t>
  </si>
  <si>
    <t>Chișinău</t>
  </si>
  <si>
    <t>MD-AN</t>
  </si>
  <si>
    <t>Anenii Noi</t>
  </si>
  <si>
    <t>district</t>
  </si>
  <si>
    <t>MD-BS</t>
  </si>
  <si>
    <t>Basarabeasca</t>
  </si>
  <si>
    <t>MD-BR</t>
  </si>
  <si>
    <t>Briceni</t>
  </si>
  <si>
    <t>MD-CA</t>
  </si>
  <si>
    <t>Cahul</t>
  </si>
  <si>
    <t>MD-CT</t>
  </si>
  <si>
    <t>Cantemir</t>
  </si>
  <si>
    <t>MD-CL</t>
  </si>
  <si>
    <t>Călărași</t>
  </si>
  <si>
    <t>MD-CS</t>
  </si>
  <si>
    <t>Căușeni</t>
  </si>
  <si>
    <t>MD-CM</t>
  </si>
  <si>
    <t>Cimișlia</t>
  </si>
  <si>
    <t>MD-CR</t>
  </si>
  <si>
    <t>Criuleni</t>
  </si>
  <si>
    <t>MD-DO</t>
  </si>
  <si>
    <t>Dondușeni</t>
  </si>
  <si>
    <t>MD-DR</t>
  </si>
  <si>
    <t>Drochia</t>
  </si>
  <si>
    <t>MD-DU</t>
  </si>
  <si>
    <t>Dubăsari</t>
  </si>
  <si>
    <t>MD-ED</t>
  </si>
  <si>
    <t>Edineț</t>
  </si>
  <si>
    <t>MD-FA</t>
  </si>
  <si>
    <t>Fălești</t>
  </si>
  <si>
    <t>MD-FL</t>
  </si>
  <si>
    <t>Florești</t>
  </si>
  <si>
    <t>MD-GL</t>
  </si>
  <si>
    <t>Glodeni</t>
  </si>
  <si>
    <t>MD-HI</t>
  </si>
  <si>
    <t>Hîncești</t>
  </si>
  <si>
    <t>MD-IA</t>
  </si>
  <si>
    <t>Ialoveni</t>
  </si>
  <si>
    <t>MD-LE</t>
  </si>
  <si>
    <t>Leova</t>
  </si>
  <si>
    <t>MD-NI</t>
  </si>
  <si>
    <t>Nisporeni</t>
  </si>
  <si>
    <t>MD-OC</t>
  </si>
  <si>
    <t>Ocnița</t>
  </si>
  <si>
    <t>MD-OR</t>
  </si>
  <si>
    <t>Orhei</t>
  </si>
  <si>
    <t>MD-RE</t>
  </si>
  <si>
    <t>Rezina</t>
  </si>
  <si>
    <t>MD-RI</t>
  </si>
  <si>
    <t>Rîșcani</t>
  </si>
  <si>
    <t>MD-SI</t>
  </si>
  <si>
    <t>Sîngerei</t>
  </si>
  <si>
    <t>MD-SO</t>
  </si>
  <si>
    <t>Soroca</t>
  </si>
  <si>
    <t>MD-ST</t>
  </si>
  <si>
    <t>Strășeni</t>
  </si>
  <si>
    <t>MD-SD</t>
  </si>
  <si>
    <t>Șoldănești</t>
  </si>
  <si>
    <t>MD-SV</t>
  </si>
  <si>
    <t>Ștefan Vodă</t>
  </si>
  <si>
    <t>MD-TA</t>
  </si>
  <si>
    <t>Taraclia</t>
  </si>
  <si>
    <t>MD-TE</t>
  </si>
  <si>
    <t>Telenești</t>
  </si>
  <si>
    <t>MD-UN</t>
  </si>
  <si>
    <t>Ungheni</t>
  </si>
  <si>
    <t>MD-SN</t>
  </si>
  <si>
    <t>territorial unit</t>
  </si>
  <si>
    <t>Gagauzia</t>
  </si>
  <si>
    <t>Transnistria</t>
  </si>
  <si>
    <t>MN-1</t>
  </si>
  <si>
    <t>Ulaanbaatar</t>
  </si>
  <si>
    <t>capital city</t>
  </si>
  <si>
    <t>MN-073</t>
  </si>
  <si>
    <t>Arhangay</t>
  </si>
  <si>
    <t>MN-069</t>
  </si>
  <si>
    <t>Bayanhongor</t>
  </si>
  <si>
    <t>MN-071</t>
  </si>
  <si>
    <t>Bayan-Ölgiy</t>
  </si>
  <si>
    <t>MN-067</t>
  </si>
  <si>
    <t>Bulgan</t>
  </si>
  <si>
    <t>MN-037</t>
  </si>
  <si>
    <t>Darhan uul</t>
  </si>
  <si>
    <t>MN-061</t>
  </si>
  <si>
    <t>Dornod</t>
  </si>
  <si>
    <t>MN-063</t>
  </si>
  <si>
    <t>Dornogovĭ</t>
  </si>
  <si>
    <t>MN-059</t>
  </si>
  <si>
    <t>Dundgovĭ</t>
  </si>
  <si>
    <t>MN-057</t>
  </si>
  <si>
    <t>Dzavhan</t>
  </si>
  <si>
    <t>MN-065</t>
  </si>
  <si>
    <t>Govĭ-Altay</t>
  </si>
  <si>
    <t>MN-064</t>
  </si>
  <si>
    <t>Govĭ-Sümber</t>
  </si>
  <si>
    <t>MN-039</t>
  </si>
  <si>
    <t>Hentiy</t>
  </si>
  <si>
    <t>MN-043</t>
  </si>
  <si>
    <t>Hovd</t>
  </si>
  <si>
    <t>MN-041</t>
  </si>
  <si>
    <t>Hövsgöl</t>
  </si>
  <si>
    <t>MN-053</t>
  </si>
  <si>
    <t>Ömnögovĭ</t>
  </si>
  <si>
    <t>MN-035</t>
  </si>
  <si>
    <t>Orhon</t>
  </si>
  <si>
    <t>MN-055</t>
  </si>
  <si>
    <t>Övörhangay</t>
  </si>
  <si>
    <t>MN-049</t>
  </si>
  <si>
    <t>Selenge</t>
  </si>
  <si>
    <t>MN-051</t>
  </si>
  <si>
    <t>Sühbaatar</t>
  </si>
  <si>
    <t>MN-047</t>
  </si>
  <si>
    <t>Töv</t>
  </si>
  <si>
    <t>MN-046</t>
  </si>
  <si>
    <t>Uvs</t>
  </si>
  <si>
    <t>MX-CMX</t>
  </si>
  <si>
    <t>Ciudad de México</t>
  </si>
  <si>
    <t>federal entity</t>
  </si>
  <si>
    <t>MX-AGU</t>
  </si>
  <si>
    <t>Aguascalientes</t>
  </si>
  <si>
    <t>state</t>
  </si>
  <si>
    <t>MX-BCN</t>
  </si>
  <si>
    <t>Baja California</t>
  </si>
  <si>
    <t>MX-BCS</t>
  </si>
  <si>
    <t>Baja California Sur</t>
  </si>
  <si>
    <t>MX-CAM</t>
  </si>
  <si>
    <t>Campeche</t>
  </si>
  <si>
    <t>MX-COA</t>
  </si>
  <si>
    <t>Coahuila de Zaragoza</t>
  </si>
  <si>
    <t>MX-COL</t>
  </si>
  <si>
    <t>Colima</t>
  </si>
  <si>
    <t>MX-CHP</t>
  </si>
  <si>
    <t>Chiapas</t>
  </si>
  <si>
    <t>MX-CHH</t>
  </si>
  <si>
    <t>Chihuahua</t>
  </si>
  <si>
    <t>MX-DUR</t>
  </si>
  <si>
    <t>Durango</t>
  </si>
  <si>
    <t>MX-GUA</t>
  </si>
  <si>
    <t>Guanajuato</t>
  </si>
  <si>
    <t>MX-GRO</t>
  </si>
  <si>
    <t>Guerrero</t>
  </si>
  <si>
    <t>MX-HID</t>
  </si>
  <si>
    <t>Hidalgo</t>
  </si>
  <si>
    <t>MX-JAL</t>
  </si>
  <si>
    <t>Jalisco</t>
  </si>
  <si>
    <t>MX-MEX</t>
  </si>
  <si>
    <t>México</t>
  </si>
  <si>
    <t>MX-MIC</t>
  </si>
  <si>
    <t>Michoacán de Ocampo</t>
  </si>
  <si>
    <t>MX-MOR</t>
  </si>
  <si>
    <t>Morelos</t>
  </si>
  <si>
    <t>MX-NAY</t>
  </si>
  <si>
    <t>Nayarit</t>
  </si>
  <si>
    <t>MX-NLE</t>
  </si>
  <si>
    <t>Nuevo León</t>
  </si>
  <si>
    <t>MX-OAX</t>
  </si>
  <si>
    <t>Oaxaca</t>
  </si>
  <si>
    <t>MX-PUE</t>
  </si>
  <si>
    <t>Puebla</t>
  </si>
  <si>
    <t>MX-QUE</t>
  </si>
  <si>
    <t>Querétaro</t>
  </si>
  <si>
    <t>MX-ROO</t>
  </si>
  <si>
    <t>Quintana Roo</t>
  </si>
  <si>
    <t>MX-SLP</t>
  </si>
  <si>
    <t>San Luis Potosí</t>
  </si>
  <si>
    <t>MX-SIN</t>
  </si>
  <si>
    <t>Sinaloa</t>
  </si>
  <si>
    <t>MX-SON</t>
  </si>
  <si>
    <t>Sonora</t>
  </si>
  <si>
    <t>MX-TAB</t>
  </si>
  <si>
    <t>Tabasco</t>
  </si>
  <si>
    <t>MX-TAM</t>
  </si>
  <si>
    <t>Tamaulipas</t>
  </si>
  <si>
    <t>MX-TLA</t>
  </si>
  <si>
    <t>Tlaxcala</t>
  </si>
  <si>
    <t>MX-VER</t>
  </si>
  <si>
    <t>Veracruz de Ignacio de la Llave</t>
  </si>
  <si>
    <t>MX-YUC</t>
  </si>
  <si>
    <t>Yucatán</t>
  </si>
  <si>
    <t>MX-ZAC</t>
  </si>
  <si>
    <t>Zacatecas</t>
  </si>
  <si>
    <t>NG-FC</t>
  </si>
  <si>
    <t>Abuja Federal Capital Territory</t>
  </si>
  <si>
    <t>capital territory</t>
  </si>
  <si>
    <t>NG-AB</t>
  </si>
  <si>
    <t>Abia</t>
  </si>
  <si>
    <t>NG-AD</t>
  </si>
  <si>
    <t>Adamawa</t>
  </si>
  <si>
    <t>NG-AK</t>
  </si>
  <si>
    <t>Akwa Ibom</t>
  </si>
  <si>
    <t>NG-AN</t>
  </si>
  <si>
    <t>Anambra</t>
  </si>
  <si>
    <t>NG-BA</t>
  </si>
  <si>
    <t>Bauchi</t>
  </si>
  <si>
    <t>NG-BY</t>
  </si>
  <si>
    <t>Bayelsa</t>
  </si>
  <si>
    <t>NG-BE</t>
  </si>
  <si>
    <t>Benue</t>
  </si>
  <si>
    <t>NG-BO</t>
  </si>
  <si>
    <t>Borno</t>
  </si>
  <si>
    <t>NG-CR</t>
  </si>
  <si>
    <t>Cross River</t>
  </si>
  <si>
    <t>NG-DE</t>
  </si>
  <si>
    <t>Delta</t>
  </si>
  <si>
    <t>NG-EB</t>
  </si>
  <si>
    <t>Ebonyi</t>
  </si>
  <si>
    <t>NG-ED</t>
  </si>
  <si>
    <t>Edo</t>
  </si>
  <si>
    <t>NG-EK</t>
  </si>
  <si>
    <t>Ekiti</t>
  </si>
  <si>
    <t>NG-EN</t>
  </si>
  <si>
    <t>Enugu</t>
  </si>
  <si>
    <t>NG-GO</t>
  </si>
  <si>
    <t>Gombe</t>
  </si>
  <si>
    <t>NG-IM</t>
  </si>
  <si>
    <t>Imo</t>
  </si>
  <si>
    <t>NG-JI</t>
  </si>
  <si>
    <t>Jigawa</t>
  </si>
  <si>
    <t>NG-KD</t>
  </si>
  <si>
    <t>Kaduna</t>
  </si>
  <si>
    <t>NG-KN</t>
  </si>
  <si>
    <t>Kano</t>
  </si>
  <si>
    <t>NG-KT</t>
  </si>
  <si>
    <t>Katsina</t>
  </si>
  <si>
    <t>NG-KE</t>
  </si>
  <si>
    <t>Kebbi</t>
  </si>
  <si>
    <t>NG-KO</t>
  </si>
  <si>
    <t>Kogi</t>
  </si>
  <si>
    <t>NG-KW</t>
  </si>
  <si>
    <t>Kwara</t>
  </si>
  <si>
    <t>NG-LA</t>
  </si>
  <si>
    <t>Lagos</t>
  </si>
  <si>
    <t>NG-NA</t>
  </si>
  <si>
    <t>Nasarawa</t>
  </si>
  <si>
    <t>NG-NI</t>
  </si>
  <si>
    <t>Niger</t>
  </si>
  <si>
    <t>NG-OG</t>
  </si>
  <si>
    <t>Ogun</t>
  </si>
  <si>
    <t>NG-ON</t>
  </si>
  <si>
    <t>Ondo</t>
  </si>
  <si>
    <t>NG-OS</t>
  </si>
  <si>
    <t>Osun</t>
  </si>
  <si>
    <t>NG-OY</t>
  </si>
  <si>
    <t>Oyo</t>
  </si>
  <si>
    <t>NG-PL</t>
  </si>
  <si>
    <t>Plateau</t>
  </si>
  <si>
    <t>NG-RI</t>
  </si>
  <si>
    <t>Rivers</t>
  </si>
  <si>
    <t>NG-SO</t>
  </si>
  <si>
    <t>Sokoto</t>
  </si>
  <si>
    <t>NG-TA</t>
  </si>
  <si>
    <t>Taraba</t>
  </si>
  <si>
    <t>NG-YO</t>
  </si>
  <si>
    <t>Yobe</t>
  </si>
  <si>
    <t>NG-ZA</t>
  </si>
  <si>
    <t>Zamfara</t>
  </si>
  <si>
    <t>NP-P1</t>
  </si>
  <si>
    <t>Pradesh 1</t>
  </si>
  <si>
    <t>Province 1</t>
  </si>
  <si>
    <t>NP-P2</t>
  </si>
  <si>
    <t>Madhesh</t>
  </si>
  <si>
    <t>Pradesh 2</t>
  </si>
  <si>
    <t>Province 2</t>
  </si>
  <si>
    <t>NP-P3</t>
  </si>
  <si>
    <t>Bāgmatī</t>
  </si>
  <si>
    <t>Pradesh 3</t>
  </si>
  <si>
    <t>Bagmati</t>
  </si>
  <si>
    <t>Province 3</t>
  </si>
  <si>
    <t>NP-P4</t>
  </si>
  <si>
    <t>Gaṇḍakī</t>
  </si>
  <si>
    <t>Pradesh 4</t>
  </si>
  <si>
    <t>Gandaki</t>
  </si>
  <si>
    <t>Province 4</t>
  </si>
  <si>
    <t>NP-P5</t>
  </si>
  <si>
    <t>Lumbinī</t>
  </si>
  <si>
    <t>Pradesh 5</t>
  </si>
  <si>
    <t>Lumbini</t>
  </si>
  <si>
    <t>Province 5</t>
  </si>
  <si>
    <t>NP-P6</t>
  </si>
  <si>
    <t>Karṇālī</t>
  </si>
  <si>
    <t>Pradesh 6</t>
  </si>
  <si>
    <t>Karnali</t>
  </si>
  <si>
    <t>Province 6</t>
  </si>
  <si>
    <t>NP-P7</t>
  </si>
  <si>
    <t>Sudūrpashchim</t>
  </si>
  <si>
    <t>Sudūr Pashchim; Pradesh 7</t>
  </si>
  <si>
    <t>Sudurpashchim</t>
  </si>
  <si>
    <t>Sudūr Pashchim; Province 7</t>
  </si>
  <si>
    <t>PL-02</t>
  </si>
  <si>
    <t>Dolnośląskie</t>
  </si>
  <si>
    <t>Lower Silesia</t>
  </si>
  <si>
    <t>PL-04</t>
  </si>
  <si>
    <t>Kujawsko-pomorskie</t>
  </si>
  <si>
    <t>Kuyavia-Pomerania</t>
  </si>
  <si>
    <t>PL-06</t>
  </si>
  <si>
    <t>Lubelskie</t>
  </si>
  <si>
    <t>Lublin</t>
  </si>
  <si>
    <t>PL-08</t>
  </si>
  <si>
    <t>Lubuskie</t>
  </si>
  <si>
    <t>Lubusz</t>
  </si>
  <si>
    <t>PL-10</t>
  </si>
  <si>
    <t>Łódzkie</t>
  </si>
  <si>
    <t>Łódź</t>
  </si>
  <si>
    <t>PL-12</t>
  </si>
  <si>
    <t>Małopolskie</t>
  </si>
  <si>
    <t>Lesser Poland</t>
  </si>
  <si>
    <t>PL-14</t>
  </si>
  <si>
    <t>Mazowieckie</t>
  </si>
  <si>
    <t>Mazovia</t>
  </si>
  <si>
    <t>PL-16</t>
  </si>
  <si>
    <t>Opolskie</t>
  </si>
  <si>
    <t>Opole (Upper Silesia)</t>
  </si>
  <si>
    <t>PL-18</t>
  </si>
  <si>
    <t>Podkarpackie</t>
  </si>
  <si>
    <t>Subcarpathia</t>
  </si>
  <si>
    <t>PL-20</t>
  </si>
  <si>
    <t>Podlaskie</t>
  </si>
  <si>
    <t>PL-22</t>
  </si>
  <si>
    <t>Pomorskie</t>
  </si>
  <si>
    <t>Pomerania</t>
  </si>
  <si>
    <t>PL-24</t>
  </si>
  <si>
    <t>Śląskie</t>
  </si>
  <si>
    <t>Silesia</t>
  </si>
  <si>
    <t>PL-26</t>
  </si>
  <si>
    <t>Świętokrzyskie</t>
  </si>
  <si>
    <t>Holy Cross</t>
  </si>
  <si>
    <t>PL-28</t>
  </si>
  <si>
    <t>Warmińsko-mazurskie</t>
  </si>
  <si>
    <t>Warmia-Masuria</t>
  </si>
  <si>
    <t>PL-30</t>
  </si>
  <si>
    <t>Wielkopolskie</t>
  </si>
  <si>
    <t>Greater Poland</t>
  </si>
  <si>
    <t>PL-32</t>
  </si>
  <si>
    <t>Zachodniopomorskie</t>
  </si>
  <si>
    <t>West Pomerania</t>
  </si>
  <si>
    <t>SG-01</t>
  </si>
  <si>
    <t>Central Singapore</t>
  </si>
  <si>
    <t>SG-02</t>
  </si>
  <si>
    <t>North East</t>
  </si>
  <si>
    <t>SG-03</t>
  </si>
  <si>
    <t>North West</t>
  </si>
  <si>
    <t>SG-04</t>
  </si>
  <si>
    <t>South East</t>
  </si>
  <si>
    <t>SG-05</t>
  </si>
  <si>
    <t>South West</t>
  </si>
  <si>
    <t>SK-BC</t>
  </si>
  <si>
    <t> Banskobystrický kraj</t>
  </si>
  <si>
    <t>SK-BL</t>
  </si>
  <si>
    <t> Bratislavský kraj</t>
  </si>
  <si>
    <t>SK-KI</t>
  </si>
  <si>
    <t> Košický kraj</t>
  </si>
  <si>
    <t>SK-NI</t>
  </si>
  <si>
    <t> Nitriansky kraj</t>
  </si>
  <si>
    <t>SK-PV</t>
  </si>
  <si>
    <t> Prešovský kraj</t>
  </si>
  <si>
    <t>SK-TC</t>
  </si>
  <si>
    <t> Trenčiansky kraj</t>
  </si>
  <si>
    <t>SK-TA</t>
  </si>
  <si>
    <t> Trnavský kraj</t>
  </si>
  <si>
    <t>SK-ZI</t>
  </si>
  <si>
    <t> Žilinský kraj</t>
  </si>
  <si>
    <t>TH-37</t>
  </si>
  <si>
    <t>Amnat Charoen</t>
  </si>
  <si>
    <t>TH-15</t>
  </si>
  <si>
    <t>Ang Thong</t>
  </si>
  <si>
    <t>TH-38</t>
  </si>
  <si>
    <t>Bueng Kan</t>
  </si>
  <si>
    <t>TH-31</t>
  </si>
  <si>
    <t>Buri Ram</t>
  </si>
  <si>
    <t>TH-24</t>
  </si>
  <si>
    <t>Chachoengsao</t>
  </si>
  <si>
    <t>TH-18</t>
  </si>
  <si>
    <t>Chai Nat</t>
  </si>
  <si>
    <t>TH-36</t>
  </si>
  <si>
    <t>Chaiyaphum</t>
  </si>
  <si>
    <t>TH-22</t>
  </si>
  <si>
    <t>Chanthaburi</t>
  </si>
  <si>
    <t>TH-50</t>
  </si>
  <si>
    <t>Chiang Mai</t>
  </si>
  <si>
    <t>TH-57</t>
  </si>
  <si>
    <t>Chiang Rai</t>
  </si>
  <si>
    <t>TH-20</t>
  </si>
  <si>
    <t>Chon Buri</t>
  </si>
  <si>
    <t>TH-86</t>
  </si>
  <si>
    <t>Chumphon</t>
  </si>
  <si>
    <t>TH-46</t>
  </si>
  <si>
    <t>Kalasin</t>
  </si>
  <si>
    <t>TH-62</t>
  </si>
  <si>
    <t>Kamphaeng Phet</t>
  </si>
  <si>
    <t>TH-71</t>
  </si>
  <si>
    <t>Kanchanaburi</t>
  </si>
  <si>
    <t>TH-40</t>
  </si>
  <si>
    <t>Khon Kaen</t>
  </si>
  <si>
    <t>TH-81</t>
  </si>
  <si>
    <t>Krabi</t>
  </si>
  <si>
    <t>TH-10</t>
  </si>
  <si>
    <t>Krung Thep Maha Nakhon</t>
  </si>
  <si>
    <t>(local variant is Bangkok)</t>
  </si>
  <si>
    <t>metropolitan administration</t>
  </si>
  <si>
    <t>TH-52</t>
  </si>
  <si>
    <t>Lampang</t>
  </si>
  <si>
    <t>TH-51</t>
  </si>
  <si>
    <t>Lamphun</t>
  </si>
  <si>
    <t>TH-42</t>
  </si>
  <si>
    <t>Loei</t>
  </si>
  <si>
    <t>TH-16</t>
  </si>
  <si>
    <t>Lop Buri</t>
  </si>
  <si>
    <t>TH-58</t>
  </si>
  <si>
    <t>Mae Hong Son</t>
  </si>
  <si>
    <t>TH-44</t>
  </si>
  <si>
    <t>Maha Sarakham</t>
  </si>
  <si>
    <t>TH-49</t>
  </si>
  <si>
    <t>Mukdahan</t>
  </si>
  <si>
    <t>TH-26</t>
  </si>
  <si>
    <t>Nakhon Nayok</t>
  </si>
  <si>
    <t>TH-73</t>
  </si>
  <si>
    <t>Nakhon Pathom</t>
  </si>
  <si>
    <t>TH-48</t>
  </si>
  <si>
    <t>Nakhon Phanom</t>
  </si>
  <si>
    <t>TH-30</t>
  </si>
  <si>
    <t>Nakhon Ratchasima</t>
  </si>
  <si>
    <t>TH-60</t>
  </si>
  <si>
    <t>Nakhon Sawan</t>
  </si>
  <si>
    <t>TH-80</t>
  </si>
  <si>
    <t>Nakhon Si Thammarat</t>
  </si>
  <si>
    <t>TH-55</t>
  </si>
  <si>
    <t>Nan</t>
  </si>
  <si>
    <t>TH-96</t>
  </si>
  <si>
    <t>Narathiwat</t>
  </si>
  <si>
    <t>TH-39</t>
  </si>
  <si>
    <t>Nong Bua Lam Phu</t>
  </si>
  <si>
    <t>TH-43</t>
  </si>
  <si>
    <t>Nong Khai</t>
  </si>
  <si>
    <t>TH-12</t>
  </si>
  <si>
    <t>Nonthaburi</t>
  </si>
  <si>
    <t>TH-13</t>
  </si>
  <si>
    <t>Pathum Thani</t>
  </si>
  <si>
    <t>TH-94</t>
  </si>
  <si>
    <t>Pattani</t>
  </si>
  <si>
    <t>TH-82</t>
  </si>
  <si>
    <t>Phangnga</t>
  </si>
  <si>
    <t>TH-93</t>
  </si>
  <si>
    <t>Phatthalung</t>
  </si>
  <si>
    <t>TH-S</t>
  </si>
  <si>
    <t>Phatthaya</t>
  </si>
  <si>
    <t>special administrative city</t>
  </si>
  <si>
    <t>TH-56</t>
  </si>
  <si>
    <t>Phayao</t>
  </si>
  <si>
    <t>TH-67</t>
  </si>
  <si>
    <t>Phetchabun</t>
  </si>
  <si>
    <t>TH-76</t>
  </si>
  <si>
    <t>Phetchaburi</t>
  </si>
  <si>
    <t>TH-66</t>
  </si>
  <si>
    <t>Phichit</t>
  </si>
  <si>
    <t>TH-65</t>
  </si>
  <si>
    <t>Phitsanulok</t>
  </si>
  <si>
    <t>TH-14</t>
  </si>
  <si>
    <t>Phra Nakhon Si Ayutthaya</t>
  </si>
  <si>
    <t>TH-54</t>
  </si>
  <si>
    <t>Phrae</t>
  </si>
  <si>
    <t>TH-83</t>
  </si>
  <si>
    <t>Phuket</t>
  </si>
  <si>
    <t>TH-25</t>
  </si>
  <si>
    <t>Prachin Buri</t>
  </si>
  <si>
    <t>TH-77</t>
  </si>
  <si>
    <t>Prachuap Khiri Khan</t>
  </si>
  <si>
    <t>TH-85</t>
  </si>
  <si>
    <t>Ranong</t>
  </si>
  <si>
    <t>TH-70</t>
  </si>
  <si>
    <t>Ratchaburi</t>
  </si>
  <si>
    <t>TH-21</t>
  </si>
  <si>
    <t>Rayong</t>
  </si>
  <si>
    <t>TH-45</t>
  </si>
  <si>
    <t>Roi Et</t>
  </si>
  <si>
    <t>TH-27</t>
  </si>
  <si>
    <t>Sa Kaeo</t>
  </si>
  <si>
    <t>TH-47</t>
  </si>
  <si>
    <t>Sakon Nakhon</t>
  </si>
  <si>
    <t>TH-11</t>
  </si>
  <si>
    <t>Samut Prakan</t>
  </si>
  <si>
    <t>TH-74</t>
  </si>
  <si>
    <t>Samut Sakhon</t>
  </si>
  <si>
    <t>TH-75</t>
  </si>
  <si>
    <t>Samut Songkhram</t>
  </si>
  <si>
    <t>TH-19</t>
  </si>
  <si>
    <t>Saraburi</t>
  </si>
  <si>
    <t>TH-91</t>
  </si>
  <si>
    <t>Satun</t>
  </si>
  <si>
    <t>TH-33</t>
  </si>
  <si>
    <t>Si Sa Ket</t>
  </si>
  <si>
    <t>TH-17</t>
  </si>
  <si>
    <t>Sing Buri</t>
  </si>
  <si>
    <t>TH-90</t>
  </si>
  <si>
    <t>Songkhla</t>
  </si>
  <si>
    <t>TH-64</t>
  </si>
  <si>
    <t>Sukhothai</t>
  </si>
  <si>
    <t>TH-72</t>
  </si>
  <si>
    <t>Suphan Buri</t>
  </si>
  <si>
    <t>TH-84</t>
  </si>
  <si>
    <t>Surat Thani</t>
  </si>
  <si>
    <t>TH-32</t>
  </si>
  <si>
    <t>Surin</t>
  </si>
  <si>
    <t>TH-63</t>
  </si>
  <si>
    <t>Tak</t>
  </si>
  <si>
    <t>TH-92</t>
  </si>
  <si>
    <t>Trang</t>
  </si>
  <si>
    <t>TH-23</t>
  </si>
  <si>
    <t>Trat</t>
  </si>
  <si>
    <t>TH-34</t>
  </si>
  <si>
    <t>Ubon Ratchathani</t>
  </si>
  <si>
    <t>TH-41</t>
  </si>
  <si>
    <t>Udon Thani</t>
  </si>
  <si>
    <t>TH-61</t>
  </si>
  <si>
    <t>Uthai Thani</t>
  </si>
  <si>
    <t>TH-53</t>
  </si>
  <si>
    <t>Uttaradit</t>
  </si>
  <si>
    <t>TH-95</t>
  </si>
  <si>
    <t>Yala</t>
  </si>
  <si>
    <t>TH-35</t>
  </si>
  <si>
    <t>Yasothon</t>
  </si>
  <si>
    <t>W-CHA</t>
  </si>
  <si>
    <t>Changhua</t>
  </si>
  <si>
    <t>county</t>
  </si>
  <si>
    <t>TW-CYI</t>
  </si>
  <si>
    <t>Chiayi</t>
  </si>
  <si>
    <t>TW-CYQ</t>
  </si>
  <si>
    <t>TW-HSZ</t>
  </si>
  <si>
    <t>Hsinchu</t>
  </si>
  <si>
    <t>TW-HSQ</t>
  </si>
  <si>
    <t>TW-HUA</t>
  </si>
  <si>
    <t>Hualien</t>
  </si>
  <si>
    <t>TW-KHH</t>
  </si>
  <si>
    <t>Kaohsiung</t>
  </si>
  <si>
    <t>special municipality</t>
  </si>
  <si>
    <t>TW-KEE</t>
  </si>
  <si>
    <t>Keelung</t>
  </si>
  <si>
    <t>TW-KIN</t>
  </si>
  <si>
    <t>Kinmen</t>
  </si>
  <si>
    <t>TW-LIE</t>
  </si>
  <si>
    <t>Lienchiang</t>
  </si>
  <si>
    <t>TW-MIA</t>
  </si>
  <si>
    <t>Miaoli</t>
  </si>
  <si>
    <t>TW-NAN</t>
  </si>
  <si>
    <t>Nantou</t>
  </si>
  <si>
    <t>TW-NWT</t>
  </si>
  <si>
    <t>New Taipei</t>
  </si>
  <si>
    <t>TW-PEN</t>
  </si>
  <si>
    <t>Penghu</t>
  </si>
  <si>
    <t>TW-PIF</t>
  </si>
  <si>
    <t>Pingtung</t>
  </si>
  <si>
    <t>TW-TXG</t>
  </si>
  <si>
    <t>Taichung</t>
  </si>
  <si>
    <t>TW-TNN</t>
  </si>
  <si>
    <t>Tainan</t>
  </si>
  <si>
    <t>TW-TPE</t>
  </si>
  <si>
    <t>Taipei</t>
  </si>
  <si>
    <t>TW-TTT</t>
  </si>
  <si>
    <t>Taitung</t>
  </si>
  <si>
    <t>TW-TAO</t>
  </si>
  <si>
    <t>Taoyuan</t>
  </si>
  <si>
    <t>TW-ILA</t>
  </si>
  <si>
    <t>Yilan</t>
  </si>
  <si>
    <t>TW-YUN</t>
  </si>
  <si>
    <t>Yunlin</t>
  </si>
  <si>
    <t>UA-71</t>
  </si>
  <si>
    <t> Cherkaska oblast</t>
  </si>
  <si>
    <t>region</t>
  </si>
  <si>
    <t>UA-74</t>
  </si>
  <si>
    <t> Chernihivska oblast</t>
  </si>
  <si>
    <t>UA-77</t>
  </si>
  <si>
    <t> Chernivetska oblast</t>
  </si>
  <si>
    <t>UA-12</t>
  </si>
  <si>
    <t> Dnipropetrovska oblast</t>
  </si>
  <si>
    <t>UA-14</t>
  </si>
  <si>
    <t> Donetska oblast</t>
  </si>
  <si>
    <t>UA-26</t>
  </si>
  <si>
    <t> Ivano-Frankivska oblast</t>
  </si>
  <si>
    <t>UA-63</t>
  </si>
  <si>
    <t> Kharkivska oblast</t>
  </si>
  <si>
    <t>UA-65</t>
  </si>
  <si>
    <t> Khersonska oblast</t>
  </si>
  <si>
    <t>UA-68</t>
  </si>
  <si>
    <t> Khmelnytska oblast</t>
  </si>
  <si>
    <t>UA-35</t>
  </si>
  <si>
    <t> Kirovohradska oblast</t>
  </si>
  <si>
    <t>UA-32</t>
  </si>
  <si>
    <t> Kyivska oblast</t>
  </si>
  <si>
    <t>UA-09</t>
  </si>
  <si>
    <t> Luhanska oblast</t>
  </si>
  <si>
    <t>UA-46</t>
  </si>
  <si>
    <t> Lvivska oblast</t>
  </si>
  <si>
    <t>UA-48</t>
  </si>
  <si>
    <t> Mykolaivska oblast</t>
  </si>
  <si>
    <t>UA-51</t>
  </si>
  <si>
    <t> Odeska oblast</t>
  </si>
  <si>
    <t>UA-53</t>
  </si>
  <si>
    <t> Poltavska oblast</t>
  </si>
  <si>
    <t>UA-56</t>
  </si>
  <si>
    <t> Rivnenska oblast</t>
  </si>
  <si>
    <t>UA-59</t>
  </si>
  <si>
    <t> Sumska oblast</t>
  </si>
  <si>
    <t>UA-61</t>
  </si>
  <si>
    <t> Ternopilska oblast</t>
  </si>
  <si>
    <t>UA-05</t>
  </si>
  <si>
    <t> Vinnytska oblast</t>
  </si>
  <si>
    <t>UA-07</t>
  </si>
  <si>
    <t> Volynska oblast</t>
  </si>
  <si>
    <t>UA-21</t>
  </si>
  <si>
    <t> Zakarpatska oblast</t>
  </si>
  <si>
    <t>UA-23</t>
  </si>
  <si>
    <t> Zaporizka oblast</t>
  </si>
  <si>
    <t>UA-18</t>
  </si>
  <si>
    <t> Zhytomyrska oblast</t>
  </si>
  <si>
    <t>UA-43</t>
  </si>
  <si>
    <t> Avtonomna Respublika Krym</t>
  </si>
  <si>
    <t>republic</t>
  </si>
  <si>
    <t>UA-30</t>
  </si>
  <si>
    <t> Kyiv</t>
  </si>
  <si>
    <t>UA-40</t>
  </si>
  <si>
    <t> Sevastopol</t>
  </si>
  <si>
    <t>WS-AA</t>
  </si>
  <si>
    <t>A'ana</t>
  </si>
  <si>
    <t>WS-AL</t>
  </si>
  <si>
    <t>Aiga-i-le-Tai</t>
  </si>
  <si>
    <t>WS-AT</t>
  </si>
  <si>
    <t>Atua</t>
  </si>
  <si>
    <t>WS-FA</t>
  </si>
  <si>
    <t>Fa'asaleleaga</t>
  </si>
  <si>
    <t>WS-GE</t>
  </si>
  <si>
    <t>Gaga'emauga</t>
  </si>
  <si>
    <t>WS-GI</t>
  </si>
  <si>
    <t>Gagaifomauga</t>
  </si>
  <si>
    <t>WS-PA</t>
  </si>
  <si>
    <t>Palauli</t>
  </si>
  <si>
    <t>WS-SA</t>
  </si>
  <si>
    <t>Satupa'itea</t>
  </si>
  <si>
    <t>WS-TU</t>
  </si>
  <si>
    <t>Tuamasaga</t>
  </si>
  <si>
    <t>WS-VF</t>
  </si>
  <si>
    <t>Va'a-o-Fonoti</t>
  </si>
  <si>
    <t>WS-VS</t>
  </si>
  <si>
    <t>Vaisigano</t>
  </si>
  <si>
    <t>ZA-EC</t>
  </si>
  <si>
    <t>Eastern Cape</t>
  </si>
  <si>
    <t>Oos-Kaap</t>
  </si>
  <si>
    <t>iPumalanga-Kapa</t>
  </si>
  <si>
    <t>Kapa Bohlabela</t>
  </si>
  <si>
    <t>Kapa Botjhabela</t>
  </si>
  <si>
    <t>ZA-FS</t>
  </si>
  <si>
    <t>Free State</t>
  </si>
  <si>
    <t>Vrystaat</t>
  </si>
  <si>
    <t>iFreyistata</t>
  </si>
  <si>
    <t>Freistata</t>
  </si>
  <si>
    <t>(local variant is Foreisetata)</t>
  </si>
  <si>
    <t>ZA-GP</t>
  </si>
  <si>
    <t>Gauteng</t>
  </si>
  <si>
    <t>iGauteng</t>
  </si>
  <si>
    <t>Kgauteng</t>
  </si>
  <si>
    <t>ZA-KZN</t>
  </si>
  <si>
    <t>Kwazulu-Natal</t>
  </si>
  <si>
    <t>KwaZulu-Natal</t>
  </si>
  <si>
    <t>iKwaZulu-Natal</t>
  </si>
  <si>
    <t>GaZulu-Natala</t>
  </si>
  <si>
    <t>Hazolo-Natala</t>
  </si>
  <si>
    <t>KwaZulu-Natali</t>
  </si>
  <si>
    <t>ZA-LP</t>
  </si>
  <si>
    <t>Limpopo</t>
  </si>
  <si>
    <t>ZA-MP</t>
  </si>
  <si>
    <t>Mpumalanga</t>
  </si>
  <si>
    <t>iMpumalanga</t>
  </si>
  <si>
    <t>ZA-NW</t>
  </si>
  <si>
    <t>North-West</t>
  </si>
  <si>
    <t>Noordwes</t>
  </si>
  <si>
    <t>iTlhagwini-Tjhingalanga</t>
  </si>
  <si>
    <t>Lebowa Bodikela</t>
  </si>
  <si>
    <t>Leboya (le) Bophirima</t>
  </si>
  <si>
    <t>ZA-NC</t>
  </si>
  <si>
    <t>Northern Cape</t>
  </si>
  <si>
    <t>Noord-Kaap</t>
  </si>
  <si>
    <t>iTlhagwini-Kapa</t>
  </si>
  <si>
    <t>Kapa Leboya</t>
  </si>
  <si>
    <t>ZA-WC</t>
  </si>
  <si>
    <t>Western Cape</t>
  </si>
  <si>
    <t>Wes-Kaap</t>
  </si>
  <si>
    <t>iTjhingalanga-Kapa</t>
  </si>
  <si>
    <t>Kapa Bodikela</t>
  </si>
  <si>
    <t>Kapa Bophirimela</t>
  </si>
  <si>
    <t>Eastern Cape (South African provice)</t>
  </si>
  <si>
    <t>Free State (South African provice)</t>
  </si>
  <si>
    <t>Gauteng (South African provice)</t>
  </si>
  <si>
    <t>Kwazulu-Natal (South African provice)</t>
  </si>
  <si>
    <t>Limpopo (South African provice)</t>
  </si>
  <si>
    <t>Mpumalanga (South African provice)</t>
  </si>
  <si>
    <t>North-West (South African provice)</t>
  </si>
  <si>
    <t>Northern Cape (South African provice)</t>
  </si>
  <si>
    <t>Western Cape (South African provice)</t>
  </si>
  <si>
    <t>ZM-02</t>
  </si>
  <si>
    <t>Central</t>
  </si>
  <si>
    <t>ZM-08</t>
  </si>
  <si>
    <t>Copperbelt</t>
  </si>
  <si>
    <t>ZM-03</t>
  </si>
  <si>
    <t>Eastern</t>
  </si>
  <si>
    <t>ZM-04</t>
  </si>
  <si>
    <t>Luapula</t>
  </si>
  <si>
    <t>ZM-09</t>
  </si>
  <si>
    <t>Lusaka</t>
  </si>
  <si>
    <t>ZM-10</t>
  </si>
  <si>
    <t>Muchinga</t>
  </si>
  <si>
    <t>ZM-06</t>
  </si>
  <si>
    <t>North-Western</t>
  </si>
  <si>
    <t>ZM-05</t>
  </si>
  <si>
    <t>Northern</t>
  </si>
  <si>
    <t>ZM-07</t>
  </si>
  <si>
    <t>Southern</t>
  </si>
  <si>
    <t>ZM-01</t>
  </si>
  <si>
    <t>Western</t>
  </si>
  <si>
    <t>LT-AL</t>
  </si>
  <si>
    <t>Alytaus apskritis</t>
  </si>
  <si>
    <t>LT-KU</t>
  </si>
  <si>
    <t>Kauno apskritis</t>
  </si>
  <si>
    <t>LT-KL</t>
  </si>
  <si>
    <t>Klaipėdos apskritis</t>
  </si>
  <si>
    <t>LT-MR</t>
  </si>
  <si>
    <t>Marijampolės apskritis</t>
  </si>
  <si>
    <t>LT-PN</t>
  </si>
  <si>
    <t>Panevėžio apskritis</t>
  </si>
  <si>
    <t>LT-SA</t>
  </si>
  <si>
    <t>Šiaulių apskritis</t>
  </si>
  <si>
    <t>LT-TA</t>
  </si>
  <si>
    <t>Tauragės apskritis</t>
  </si>
  <si>
    <t>LT-TE</t>
  </si>
  <si>
    <t>Telšių apskritis</t>
  </si>
  <si>
    <t>LT-UT</t>
  </si>
  <si>
    <t>Utenos apskritis</t>
  </si>
  <si>
    <t>LT-VL</t>
  </si>
  <si>
    <t>Vilniaus apskritis</t>
  </si>
  <si>
    <t>Alytus</t>
  </si>
  <si>
    <t>Kaunas</t>
  </si>
  <si>
    <t>Klaipėda</t>
  </si>
  <si>
    <t xml:space="preserve">Marijampolė </t>
  </si>
  <si>
    <t xml:space="preserve">Panevėžys </t>
  </si>
  <si>
    <t xml:space="preserve">Šiauliai </t>
  </si>
  <si>
    <t xml:space="preserve">Tauragė </t>
  </si>
  <si>
    <t xml:space="preserve">Telšiai </t>
  </si>
  <si>
    <t xml:space="preserve">Utena </t>
  </si>
  <si>
    <t xml:space="preserve">Vilnius </t>
  </si>
  <si>
    <t>AF-BDS</t>
  </si>
  <si>
    <t>Badakhshān</t>
  </si>
  <si>
    <t>Badakhshan</t>
  </si>
  <si>
    <t>بدخشان</t>
  </si>
  <si>
    <t>AF-BDG</t>
  </si>
  <si>
    <t>Bādghīs</t>
  </si>
  <si>
    <t>Badghis</t>
  </si>
  <si>
    <t>بادغیس</t>
  </si>
  <si>
    <t>AF-BGL</t>
  </si>
  <si>
    <t>Baghlān</t>
  </si>
  <si>
    <t>Baghlan</t>
  </si>
  <si>
    <t>بغلان</t>
  </si>
  <si>
    <t>AF-BAL</t>
  </si>
  <si>
    <t>Balkh</t>
  </si>
  <si>
    <t>بلخ</t>
  </si>
  <si>
    <t>AF-BAM</t>
  </si>
  <si>
    <t>Bāmyān</t>
  </si>
  <si>
    <t>Bamyan</t>
  </si>
  <si>
    <t>بامیان</t>
  </si>
  <si>
    <t>AF-DAY</t>
  </si>
  <si>
    <t>Dāykundī</t>
  </si>
  <si>
    <t>Daykundi</t>
  </si>
  <si>
    <t>دایکندی</t>
  </si>
  <si>
    <t>AF-FRA</t>
  </si>
  <si>
    <t>Farāh</t>
  </si>
  <si>
    <t>Farah</t>
  </si>
  <si>
    <t>فراه</t>
  </si>
  <si>
    <t>AF-FYB</t>
  </si>
  <si>
    <t>Fāryāb</t>
  </si>
  <si>
    <t>Faryab</t>
  </si>
  <si>
    <t>فاریاب</t>
  </si>
  <si>
    <t>AF-GHA</t>
  </si>
  <si>
    <t>Ghaznī</t>
  </si>
  <si>
    <t>Ghazni</t>
  </si>
  <si>
    <t>غزنى</t>
  </si>
  <si>
    <t>غزني</t>
  </si>
  <si>
    <t>AF-GHO</t>
  </si>
  <si>
    <t>Ghōr</t>
  </si>
  <si>
    <t>غور</t>
  </si>
  <si>
    <t>AF-HEL</t>
  </si>
  <si>
    <t>Helmand</t>
  </si>
  <si>
    <t>هلمند</t>
  </si>
  <si>
    <t>AF-HER</t>
  </si>
  <si>
    <t>Herāt</t>
  </si>
  <si>
    <t>Herat</t>
  </si>
  <si>
    <t>هرات</t>
  </si>
  <si>
    <t>AF-JOW</t>
  </si>
  <si>
    <t>Jowzjān</t>
  </si>
  <si>
    <t>Jowzjan</t>
  </si>
  <si>
    <t>جوزجان</t>
  </si>
  <si>
    <t>AF-KAB</t>
  </si>
  <si>
    <t>Kābul</t>
  </si>
  <si>
    <t>Kabul</t>
  </si>
  <si>
    <t>کابل</t>
  </si>
  <si>
    <t>AF-KAN</t>
  </si>
  <si>
    <t>Kandahār</t>
  </si>
  <si>
    <t>Kandahar</t>
  </si>
  <si>
    <t>قندهار</t>
  </si>
  <si>
    <t>کندھار</t>
  </si>
  <si>
    <t>AF-KAP</t>
  </si>
  <si>
    <t>Kāpīsā</t>
  </si>
  <si>
    <t>Kapisa</t>
  </si>
  <si>
    <t>کاپیسا</t>
  </si>
  <si>
    <t>کاپيسا</t>
  </si>
  <si>
    <t>AF-KHO</t>
  </si>
  <si>
    <t>Khōst</t>
  </si>
  <si>
    <t>Khost</t>
  </si>
  <si>
    <t>خوست</t>
  </si>
  <si>
    <t>AF-KNR</t>
  </si>
  <si>
    <t>Kunaṟ</t>
  </si>
  <si>
    <t>Kunar</t>
  </si>
  <si>
    <t>کنر</t>
  </si>
  <si>
    <t>کونړ</t>
  </si>
  <si>
    <t>AF-KDZ</t>
  </si>
  <si>
    <t>Kunduz</t>
  </si>
  <si>
    <t>قندوز</t>
  </si>
  <si>
    <t>کندوز</t>
  </si>
  <si>
    <t>AF-LAG</t>
  </si>
  <si>
    <t>Laghmān</t>
  </si>
  <si>
    <t>Laghman</t>
  </si>
  <si>
    <t>لغمان</t>
  </si>
  <si>
    <t>AF-LOG</t>
  </si>
  <si>
    <t>Lōgar</t>
  </si>
  <si>
    <t>Logar</t>
  </si>
  <si>
    <t>لوگَر</t>
  </si>
  <si>
    <t>لوګر</t>
  </si>
  <si>
    <t>AF-NAN</t>
  </si>
  <si>
    <t>Nangarhār</t>
  </si>
  <si>
    <t>Nangarhar</t>
  </si>
  <si>
    <t>ننگرهار</t>
  </si>
  <si>
    <t>ننګرهار</t>
  </si>
  <si>
    <t>AF-NIM</t>
  </si>
  <si>
    <t>Nīmrōz</t>
  </si>
  <si>
    <t>Nimruz</t>
  </si>
  <si>
    <t>نیمروز</t>
  </si>
  <si>
    <t>نيمروز</t>
  </si>
  <si>
    <t>AF-NUR</t>
  </si>
  <si>
    <t>Nūristān</t>
  </si>
  <si>
    <t>Nuristan</t>
  </si>
  <si>
    <t>نورستان</t>
  </si>
  <si>
    <t>AF-PKA</t>
  </si>
  <si>
    <t>Paktīkā</t>
  </si>
  <si>
    <t>Paktika</t>
  </si>
  <si>
    <t>پکتیکا</t>
  </si>
  <si>
    <t>AF-PIA</t>
  </si>
  <si>
    <t>Paktiyā</t>
  </si>
  <si>
    <t>Paktia</t>
  </si>
  <si>
    <t>پکتیا</t>
  </si>
  <si>
    <t>AF-PAN</t>
  </si>
  <si>
    <t>Panjshayr</t>
  </si>
  <si>
    <t>Panjshir</t>
  </si>
  <si>
    <t>پنجشیر</t>
  </si>
  <si>
    <t>AF-PAR</t>
  </si>
  <si>
    <t>Parwān</t>
  </si>
  <si>
    <t>Parwan</t>
  </si>
  <si>
    <t>پروان</t>
  </si>
  <si>
    <t>AF-SAM</t>
  </si>
  <si>
    <t>Samangān</t>
  </si>
  <si>
    <t>Samangan</t>
  </si>
  <si>
    <t>سمنگان</t>
  </si>
  <si>
    <t>سمنګان</t>
  </si>
  <si>
    <t>AF-SAR</t>
  </si>
  <si>
    <t>Sar-e Pul</t>
  </si>
  <si>
    <t>Sar-e Pol</t>
  </si>
  <si>
    <t>سرپل</t>
  </si>
  <si>
    <t>AF-TAK</t>
  </si>
  <si>
    <t>Takhār</t>
  </si>
  <si>
    <t>Takhar</t>
  </si>
  <si>
    <t>تخار</t>
  </si>
  <si>
    <t>AF-URU</t>
  </si>
  <si>
    <t>Uruzgān</t>
  </si>
  <si>
    <t>Urozgan</t>
  </si>
  <si>
    <t>اروزگان</t>
  </si>
  <si>
    <t>اروزګان</t>
  </si>
  <si>
    <t>AF-WAR</t>
  </si>
  <si>
    <t>Wardak</t>
  </si>
  <si>
    <t>Maidan Wardak</t>
  </si>
  <si>
    <t>ميدان وردگ</t>
  </si>
  <si>
    <t>AF-ZAB</t>
  </si>
  <si>
    <t>Zābul</t>
  </si>
  <si>
    <t>Zabul</t>
  </si>
  <si>
    <t>زابل</t>
  </si>
  <si>
    <t>Alba</t>
  </si>
  <si>
    <t>RO-AB</t>
  </si>
  <si>
    <t>Arad</t>
  </si>
  <si>
    <t>RO-AR</t>
  </si>
  <si>
    <t>RO-AG</t>
  </si>
  <si>
    <t>RO-BC</t>
  </si>
  <si>
    <t>Bihor</t>
  </si>
  <si>
    <t>RO-BH</t>
  </si>
  <si>
    <t>RO-BN</t>
  </si>
  <si>
    <t>RO-BT</t>
  </si>
  <si>
    <t>RO-BV</t>
  </si>
  <si>
    <t>RO-BR</t>
  </si>
  <si>
    <t>RO-BZ</t>
  </si>
  <si>
    <t>RO-CS</t>
  </si>
  <si>
    <t>RO-CL</t>
  </si>
  <si>
    <t>Cluj</t>
  </si>
  <si>
    <t>RO-CJ</t>
  </si>
  <si>
    <t>RO-CT</t>
  </si>
  <si>
    <t>Covasna</t>
  </si>
  <si>
    <t>RO-CV</t>
  </si>
  <si>
    <t>RO-DB</t>
  </si>
  <si>
    <t>Dolj</t>
  </si>
  <si>
    <t>RO-DJ</t>
  </si>
  <si>
    <t>RO-GL</t>
  </si>
  <si>
    <t>Giurgiu</t>
  </si>
  <si>
    <t>RO-GR</t>
  </si>
  <si>
    <t>Gorj</t>
  </si>
  <si>
    <t>RO-GJ</t>
  </si>
  <si>
    <t>Harghita</t>
  </si>
  <si>
    <t>RO-HR</t>
  </si>
  <si>
    <t>Hunedoara</t>
  </si>
  <si>
    <t>RO-HD</t>
  </si>
  <si>
    <t>RO-IL</t>
  </si>
  <si>
    <t>RO-IS</t>
  </si>
  <si>
    <t>Ilfov</t>
  </si>
  <si>
    <t>RO-IF</t>
  </si>
  <si>
    <t>RO-MM</t>
  </si>
  <si>
    <t>RO-MH</t>
  </si>
  <si>
    <t>RO-MS</t>
  </si>
  <si>
    <t>RO-NT</t>
  </si>
  <si>
    <t>Olt</t>
  </si>
  <si>
    <t>RO-OT</t>
  </si>
  <si>
    <t>Prahova</t>
  </si>
  <si>
    <t>RO-PH</t>
  </si>
  <si>
    <t>Satu Mare</t>
  </si>
  <si>
    <t>RO-SM</t>
  </si>
  <si>
    <t>RO-SJ</t>
  </si>
  <si>
    <t>Sibiu</t>
  </si>
  <si>
    <t>RO-SB</t>
  </si>
  <si>
    <t>Suceava</t>
  </si>
  <si>
    <t>RO-SV</t>
  </si>
  <si>
    <t>RO-TR</t>
  </si>
  <si>
    <t>RO-TM</t>
  </si>
  <si>
    <t>Tulcea</t>
  </si>
  <si>
    <t>RO-TL</t>
  </si>
  <si>
    <t>Vaslui</t>
  </si>
  <si>
    <t>RO-VS</t>
  </si>
  <si>
    <t>Vâlcea</t>
  </si>
  <si>
    <t>RO-VL</t>
  </si>
  <si>
    <t>Vrancea</t>
  </si>
  <si>
    <t>RO-VN</t>
  </si>
  <si>
    <t>RO-B</t>
  </si>
  <si>
    <t>La Paz</t>
  </si>
  <si>
    <t>Amazonas</t>
  </si>
  <si>
    <t>Los Ríos</t>
  </si>
  <si>
    <t>Bolívar</t>
  </si>
  <si>
    <t>Jerusalem</t>
  </si>
  <si>
    <t>Saint Andrew</t>
  </si>
  <si>
    <t>Saint James</t>
  </si>
  <si>
    <t>Saint Mary</t>
  </si>
  <si>
    <t>Saint Thomas</t>
  </si>
  <si>
    <t>department</t>
  </si>
  <si>
    <t>Argeș</t>
  </si>
  <si>
    <t>Bacău</t>
  </si>
  <si>
    <t>Bistrița-Năsăud</t>
  </si>
  <si>
    <t>Botoșani</t>
  </si>
  <si>
    <t>Brașov</t>
  </si>
  <si>
    <t>Brăila</t>
  </si>
  <si>
    <t>Buzău</t>
  </si>
  <si>
    <t>Caraș-Severin</t>
  </si>
  <si>
    <t>Constanța</t>
  </si>
  <si>
    <t>Dâmbovița</t>
  </si>
  <si>
    <t>Galați</t>
  </si>
  <si>
    <t>Ialomița</t>
  </si>
  <si>
    <t>Iași</t>
  </si>
  <si>
    <t>Maramureș</t>
  </si>
  <si>
    <t>Mehedinți</t>
  </si>
  <si>
    <t>Mureș</t>
  </si>
  <si>
    <t>Neamț</t>
  </si>
  <si>
    <t>Sălaj</t>
  </si>
  <si>
    <t>Teleorman</t>
  </si>
  <si>
    <t>Timiș</t>
  </si>
  <si>
    <t>București</t>
  </si>
  <si>
    <t>AG-03</t>
  </si>
  <si>
    <t>Saint George</t>
  </si>
  <si>
    <t>parish</t>
  </si>
  <si>
    <t>AG-04</t>
  </si>
  <si>
    <t>Saint John</t>
  </si>
  <si>
    <t>AG-05</t>
  </si>
  <si>
    <t>AG-06</t>
  </si>
  <si>
    <t>Saint Paul</t>
  </si>
  <si>
    <t>AG-07</t>
  </si>
  <si>
    <t>Saint Peter</t>
  </si>
  <si>
    <t>AG-08</t>
  </si>
  <si>
    <t>Saint Philip</t>
  </si>
  <si>
    <t>AG-10</t>
  </si>
  <si>
    <t>Barbuda</t>
  </si>
  <si>
    <t>dependency</t>
  </si>
  <si>
    <t>AG-11</t>
  </si>
  <si>
    <t>Redonda</t>
  </si>
  <si>
    <t>AO-BGO</t>
  </si>
  <si>
    <t>Bengo</t>
  </si>
  <si>
    <t>AO-BGU</t>
  </si>
  <si>
    <t>Benguela</t>
  </si>
  <si>
    <t>AO-BIE</t>
  </si>
  <si>
    <t>Bié</t>
  </si>
  <si>
    <t>AO-CAB</t>
  </si>
  <si>
    <t>Cabinda</t>
  </si>
  <si>
    <t>AO-CCU</t>
  </si>
  <si>
    <t>Cuando Cubango</t>
  </si>
  <si>
    <t>Kuando Kubango</t>
  </si>
  <si>
    <t>AO-CNO</t>
  </si>
  <si>
    <t>Cuanza-Norte</t>
  </si>
  <si>
    <t>Kwanza Norte</t>
  </si>
  <si>
    <t>AO-CUS</t>
  </si>
  <si>
    <t>Cuanza-Sul</t>
  </si>
  <si>
    <t>Kwanza Sul</t>
  </si>
  <si>
    <t>AO-CNN</t>
  </si>
  <si>
    <t>Cunene</t>
  </si>
  <si>
    <t>AO-HUA</t>
  </si>
  <si>
    <t>Huambo</t>
  </si>
  <si>
    <t>AO-HUI</t>
  </si>
  <si>
    <t>Huíla</t>
  </si>
  <si>
    <t>AO-LUA</t>
  </si>
  <si>
    <t>Luanda</t>
  </si>
  <si>
    <t>AO-LNO</t>
  </si>
  <si>
    <t>Lunda-Norte</t>
  </si>
  <si>
    <t>AO-LSU</t>
  </si>
  <si>
    <t>Lunda-Sul</t>
  </si>
  <si>
    <t>AO-MAL</t>
  </si>
  <si>
    <t>Malange</t>
  </si>
  <si>
    <t>AO-MOX</t>
  </si>
  <si>
    <t>Moxico</t>
  </si>
  <si>
    <t>AO-NAM</t>
  </si>
  <si>
    <t>Namibe</t>
  </si>
  <si>
    <t>AO-UIG</t>
  </si>
  <si>
    <t>Uíge</t>
  </si>
  <si>
    <t>AO-ZAI</t>
  </si>
  <si>
    <t>Zaire</t>
  </si>
  <si>
    <t>AR-C</t>
  </si>
  <si>
    <t> Ciudad Autónoma de Buenos Aires</t>
  </si>
  <si>
    <t>AR-B</t>
  </si>
  <si>
    <t> Buenos Aires</t>
  </si>
  <si>
    <t>AR-K</t>
  </si>
  <si>
    <t> Catamarca</t>
  </si>
  <si>
    <t>AR-H</t>
  </si>
  <si>
    <t> Chaco</t>
  </si>
  <si>
    <t>AR-U</t>
  </si>
  <si>
    <t> Chubut</t>
  </si>
  <si>
    <t>AR-X</t>
  </si>
  <si>
    <t> Córdoba</t>
  </si>
  <si>
    <t>AR-W</t>
  </si>
  <si>
    <t> Corrientes</t>
  </si>
  <si>
    <t>AR-E</t>
  </si>
  <si>
    <t> Entre Ríos</t>
  </si>
  <si>
    <t>AR-P</t>
  </si>
  <si>
    <t> Formosa</t>
  </si>
  <si>
    <t>AR-Y</t>
  </si>
  <si>
    <t> Jujuy</t>
  </si>
  <si>
    <t>AR-L</t>
  </si>
  <si>
    <t> La Pampa</t>
  </si>
  <si>
    <t>AR-F</t>
  </si>
  <si>
    <t> La Rioja</t>
  </si>
  <si>
    <t>AR-M</t>
  </si>
  <si>
    <t> Mendoza</t>
  </si>
  <si>
    <t>AR-N</t>
  </si>
  <si>
    <r>
      <t> </t>
    </r>
    <r>
      <rPr>
        <sz val="7"/>
        <color rgb="FF0645AD"/>
        <rFont val="Arial"/>
        <family val="2"/>
      </rPr>
      <t>Misiones</t>
    </r>
  </si>
  <si>
    <t> Misiones</t>
  </si>
  <si>
    <t>AR-Q</t>
  </si>
  <si>
    <t> Neuquén</t>
  </si>
  <si>
    <t>AR-R</t>
  </si>
  <si>
    <t> Río Negro</t>
  </si>
  <si>
    <t>AR-A</t>
  </si>
  <si>
    <t> Salta</t>
  </si>
  <si>
    <t>AR-J</t>
  </si>
  <si>
    <t> San Juan</t>
  </si>
  <si>
    <t>AR-D</t>
  </si>
  <si>
    <t> San Luis</t>
  </si>
  <si>
    <t>AR-Z</t>
  </si>
  <si>
    <t> Santa Cruz</t>
  </si>
  <si>
    <t>AR-S</t>
  </si>
  <si>
    <t> Santa Fe</t>
  </si>
  <si>
    <t>AR-G</t>
  </si>
  <si>
    <t> Santiago del Estero</t>
  </si>
  <si>
    <t>AR-V</t>
  </si>
  <si>
    <t> Tierra del Fuego</t>
  </si>
  <si>
    <t>AR-T</t>
  </si>
  <si>
    <t> Tucumán</t>
  </si>
  <si>
    <t>BB-01</t>
  </si>
  <si>
    <t>Christ Church</t>
  </si>
  <si>
    <t>BB-02</t>
  </si>
  <si>
    <t>BB-03</t>
  </si>
  <si>
    <t>BB-04</t>
  </si>
  <si>
    <t>BB-05</t>
  </si>
  <si>
    <t>BB-06</t>
  </si>
  <si>
    <t>Saint Joseph</t>
  </si>
  <si>
    <t>BB-07</t>
  </si>
  <si>
    <t>Saint Lucy</t>
  </si>
  <si>
    <t>BB-08</t>
  </si>
  <si>
    <t>Saint Michael</t>
  </si>
  <si>
    <t>BB-09</t>
  </si>
  <si>
    <t>BB-10</t>
  </si>
  <si>
    <t>BB-11</t>
  </si>
  <si>
    <t>BH-13</t>
  </si>
  <si>
    <t>Al ‘Āşimah</t>
  </si>
  <si>
    <t>Al Manāmah</t>
  </si>
  <si>
    <t>Capital Governorate</t>
  </si>
  <si>
    <t>محافظة العاصمة</t>
  </si>
  <si>
    <t>BH-14</t>
  </si>
  <si>
    <t>Al Janūbīyah</t>
  </si>
  <si>
    <t>Southern Governorate</t>
  </si>
  <si>
    <t>المحافظة الجنوبية</t>
  </si>
  <si>
    <t>BH-15</t>
  </si>
  <si>
    <t>Al Muḩarraq</t>
  </si>
  <si>
    <t>Muharraq Governorate</t>
  </si>
  <si>
    <t>محافظة المحرق</t>
  </si>
  <si>
    <t>BH-17</t>
  </si>
  <si>
    <t>Ash Shamālīyah</t>
  </si>
  <si>
    <t>Northern Governorate</t>
  </si>
  <si>
    <t>المحافظة الشمالية</t>
  </si>
  <si>
    <t>BI-BB</t>
  </si>
  <si>
    <t>Bubanza</t>
  </si>
  <si>
    <t>BI-BM</t>
  </si>
  <si>
    <t>Bujumbura Mairie</t>
  </si>
  <si>
    <t>BI-BL</t>
  </si>
  <si>
    <t>Bujumbura Rural</t>
  </si>
  <si>
    <t>BI-BR</t>
  </si>
  <si>
    <t>Bururi</t>
  </si>
  <si>
    <t>BI-CA</t>
  </si>
  <si>
    <t>Cankuzo</t>
  </si>
  <si>
    <t>BI-CI</t>
  </si>
  <si>
    <t>Cibitoke</t>
  </si>
  <si>
    <t>BI-GI</t>
  </si>
  <si>
    <t>Gitega</t>
  </si>
  <si>
    <t>BI-KR</t>
  </si>
  <si>
    <t>Karuzi</t>
  </si>
  <si>
    <t>BI-KY</t>
  </si>
  <si>
    <t>Kayanza</t>
  </si>
  <si>
    <t>BI-KI</t>
  </si>
  <si>
    <t>Kirundo</t>
  </si>
  <si>
    <t>BI-MA</t>
  </si>
  <si>
    <t>Makamba</t>
  </si>
  <si>
    <t>BI-MU</t>
  </si>
  <si>
    <t>Muramvya</t>
  </si>
  <si>
    <t>BI-MY</t>
  </si>
  <si>
    <t>Muyinga</t>
  </si>
  <si>
    <t>BI-MW</t>
  </si>
  <si>
    <t>Mwaro</t>
  </si>
  <si>
    <t>BI-NG</t>
  </si>
  <si>
    <t>Ngozi</t>
  </si>
  <si>
    <t>BI-RM</t>
  </si>
  <si>
    <t>Rumonge</t>
  </si>
  <si>
    <t>BI-RT</t>
  </si>
  <si>
    <t>Rutana</t>
  </si>
  <si>
    <t>BI-RY</t>
  </si>
  <si>
    <t>Ruyigi</t>
  </si>
  <si>
    <t>BJ-AL</t>
  </si>
  <si>
    <t>Alibori</t>
  </si>
  <si>
    <t>BJ-AK</t>
  </si>
  <si>
    <t>Atacora</t>
  </si>
  <si>
    <t>BJ-AQ</t>
  </si>
  <si>
    <t>Atlantique</t>
  </si>
  <si>
    <t>BJ-BO</t>
  </si>
  <si>
    <t>Borgou</t>
  </si>
  <si>
    <t>BJ-CO</t>
  </si>
  <si>
    <t>Collines</t>
  </si>
  <si>
    <t>BJ-KO</t>
  </si>
  <si>
    <t>Couffo</t>
  </si>
  <si>
    <t>BJ-DO</t>
  </si>
  <si>
    <t>Donga</t>
  </si>
  <si>
    <t>BJ-LI</t>
  </si>
  <si>
    <t>Littoral</t>
  </si>
  <si>
    <t>BJ-MO</t>
  </si>
  <si>
    <t>Mono</t>
  </si>
  <si>
    <t>BJ-OU</t>
  </si>
  <si>
    <t>Ouémé</t>
  </si>
  <si>
    <t>BJ-PL</t>
  </si>
  <si>
    <t>BJ-ZO</t>
  </si>
  <si>
    <t>Zou</t>
  </si>
  <si>
    <t>BN-BE</t>
  </si>
  <si>
    <t>Belait</t>
  </si>
  <si>
    <t>BN-BM</t>
  </si>
  <si>
    <t>Brunei-Muara</t>
  </si>
  <si>
    <t>Brunei dan Muara</t>
  </si>
  <si>
    <t>BN-TE</t>
  </si>
  <si>
    <t>Temburong</t>
  </si>
  <si>
    <t>BN-TU</t>
  </si>
  <si>
    <t>Tutong</t>
  </si>
  <si>
    <t>BS-AK</t>
  </si>
  <si>
    <t>Acklins</t>
  </si>
  <si>
    <t>BS-BY</t>
  </si>
  <si>
    <t>Berry Islands</t>
  </si>
  <si>
    <t>BS-BI</t>
  </si>
  <si>
    <t>Bimini</t>
  </si>
  <si>
    <t>BS-BP</t>
  </si>
  <si>
    <t>Black Point</t>
  </si>
  <si>
    <t>BS-CI</t>
  </si>
  <si>
    <t>Cat Island</t>
  </si>
  <si>
    <t>BS-CO</t>
  </si>
  <si>
    <t>Central Abaco</t>
  </si>
  <si>
    <t>BS-CS</t>
  </si>
  <si>
    <t>Central Andros</t>
  </si>
  <si>
    <t>BS-CE</t>
  </si>
  <si>
    <t>Central Eleuthera</t>
  </si>
  <si>
    <t>BS-FP</t>
  </si>
  <si>
    <t>City of Freeport</t>
  </si>
  <si>
    <t>BS-CK</t>
  </si>
  <si>
    <t>Crooked Island and Long Cay</t>
  </si>
  <si>
    <t>BS-EG</t>
  </si>
  <si>
    <t>East Grand Bahama</t>
  </si>
  <si>
    <t>BS-EX</t>
  </si>
  <si>
    <t>Exuma</t>
  </si>
  <si>
    <t>BS-GC</t>
  </si>
  <si>
    <t>Grand Cay</t>
  </si>
  <si>
    <t>BS-HI</t>
  </si>
  <si>
    <t>Harbour Island</t>
  </si>
  <si>
    <t>BS-HT</t>
  </si>
  <si>
    <t>Hope Town</t>
  </si>
  <si>
    <t>BS-IN</t>
  </si>
  <si>
    <t>Inagua</t>
  </si>
  <si>
    <t>BS-LI</t>
  </si>
  <si>
    <t>Long Island</t>
  </si>
  <si>
    <t>BS-MC</t>
  </si>
  <si>
    <t>Mangrove Cay</t>
  </si>
  <si>
    <t>BS-MG</t>
  </si>
  <si>
    <t>Mayaguana</t>
  </si>
  <si>
    <t>BS-MI</t>
  </si>
  <si>
    <t>Moore's Island</t>
  </si>
  <si>
    <t>BS-NP</t>
  </si>
  <si>
    <t>New Providence</t>
  </si>
  <si>
    <t>island</t>
  </si>
  <si>
    <t>BS-NO</t>
  </si>
  <si>
    <t>North Abaco</t>
  </si>
  <si>
    <t>BS-NS</t>
  </si>
  <si>
    <t>North Andros</t>
  </si>
  <si>
    <t>BS-NE</t>
  </si>
  <si>
    <t>North Eleuthera</t>
  </si>
  <si>
    <t>BS-RI</t>
  </si>
  <si>
    <t>Ragged Island</t>
  </si>
  <si>
    <t>BS-RC</t>
  </si>
  <si>
    <t>Rum Cay</t>
  </si>
  <si>
    <t>BS-SS</t>
  </si>
  <si>
    <t>San Salvador</t>
  </si>
  <si>
    <t>BS-SO</t>
  </si>
  <si>
    <t>South Abaco</t>
  </si>
  <si>
    <t>BS-SA</t>
  </si>
  <si>
    <t>South Andros</t>
  </si>
  <si>
    <t>BS-SE</t>
  </si>
  <si>
    <t>South Eleuthera</t>
  </si>
  <si>
    <t>BS-SW</t>
  </si>
  <si>
    <t>Spanish Wells</t>
  </si>
  <si>
    <t>BS-WG</t>
  </si>
  <si>
    <t>West Grand Bahama</t>
  </si>
  <si>
    <t>BT-33</t>
  </si>
  <si>
    <t>Bumthang</t>
  </si>
  <si>
    <t>བུམ་ཐང་</t>
  </si>
  <si>
    <t>BT-12</t>
  </si>
  <si>
    <t>Chhukha</t>
  </si>
  <si>
    <t>ཆུ་ཁ་</t>
  </si>
  <si>
    <t>BT-22</t>
  </si>
  <si>
    <t>Dagana</t>
  </si>
  <si>
    <t>དར་དཀར་ན་</t>
  </si>
  <si>
    <t>BT-GA</t>
  </si>
  <si>
    <t>Gasa</t>
  </si>
  <si>
    <t>མགར་ས་</t>
  </si>
  <si>
    <t>BT-13</t>
  </si>
  <si>
    <t>Haa</t>
  </si>
  <si>
    <t>ཧཱ་</t>
  </si>
  <si>
    <t>BT-44</t>
  </si>
  <si>
    <t>Lhuentse</t>
  </si>
  <si>
    <t>ལྷུན་རྩེ་</t>
  </si>
  <si>
    <t>BT-42</t>
  </si>
  <si>
    <t>Monggar</t>
  </si>
  <si>
    <t>མོང་སྒར་</t>
  </si>
  <si>
    <t>BT-11</t>
  </si>
  <si>
    <t>Paro</t>
  </si>
  <si>
    <t>སྤ་རོ་</t>
  </si>
  <si>
    <t>BT-43</t>
  </si>
  <si>
    <t>Pema Gatshel</t>
  </si>
  <si>
    <t>པད་མ་དགའ་ཚལ་</t>
  </si>
  <si>
    <t>BT-23</t>
  </si>
  <si>
    <t>Punakha</t>
  </si>
  <si>
    <t>སྤུ་ན་ཁ་</t>
  </si>
  <si>
    <t>BT-45</t>
  </si>
  <si>
    <t>Samdrup Jongkhar</t>
  </si>
  <si>
    <t>བསམ་གྲུབ་ལྗོངས་མཁར</t>
  </si>
  <si>
    <t>BT-14</t>
  </si>
  <si>
    <t>Samtse</t>
  </si>
  <si>
    <t>བསམ་རྩེ་</t>
  </si>
  <si>
    <t>BT-31</t>
  </si>
  <si>
    <t>Sarpang</t>
  </si>
  <si>
    <t>གསར་སྤང་</t>
  </si>
  <si>
    <t>BT-15</t>
  </si>
  <si>
    <t>Thimphu</t>
  </si>
  <si>
    <t>ཐིམ་ཕུ་</t>
  </si>
  <si>
    <t>BT-41</t>
  </si>
  <si>
    <t>Trashigang</t>
  </si>
  <si>
    <t>བཀྲ་ཤིས་སྒང་</t>
  </si>
  <si>
    <t>BT-TY</t>
  </si>
  <si>
    <t>Trashi Yangtse</t>
  </si>
  <si>
    <t>བཀྲ་ཤིས་གྱང་ཙེ་</t>
  </si>
  <si>
    <t>BT-32</t>
  </si>
  <si>
    <t>Trongsa</t>
  </si>
  <si>
    <t>ཀྲོང་གསར་</t>
  </si>
  <si>
    <t>BT-21</t>
  </si>
  <si>
    <t>Tsirang</t>
  </si>
  <si>
    <t>རྩི་རང་</t>
  </si>
  <si>
    <t>BT-24</t>
  </si>
  <si>
    <t>Wangdue Phodrang</t>
  </si>
  <si>
    <t>དབང་འདུས་ཕོ་བྲང་</t>
  </si>
  <si>
    <t>BT-34</t>
  </si>
  <si>
    <t>Zhemgang</t>
  </si>
  <si>
    <t>གཞམས་སྒང་</t>
  </si>
  <si>
    <t>BW-CE</t>
  </si>
  <si>
    <t>BW-CH</t>
  </si>
  <si>
    <t>Chobe</t>
  </si>
  <si>
    <t>BW-FR</t>
  </si>
  <si>
    <t>Francistown</t>
  </si>
  <si>
    <t>BW-GA</t>
  </si>
  <si>
    <t>Gaborone</t>
  </si>
  <si>
    <t>BW-GH</t>
  </si>
  <si>
    <t>Ghanzi</t>
  </si>
  <si>
    <t>BW-JW</t>
  </si>
  <si>
    <t>Jwaneng</t>
  </si>
  <si>
    <t>town</t>
  </si>
  <si>
    <t>BW-KG</t>
  </si>
  <si>
    <t>Kgalagadi</t>
  </si>
  <si>
    <t>BW-KL</t>
  </si>
  <si>
    <t>Kgatleng</t>
  </si>
  <si>
    <t>BW-KW</t>
  </si>
  <si>
    <t>Kweneng</t>
  </si>
  <si>
    <t>BW-LO</t>
  </si>
  <si>
    <t>Lobatse</t>
  </si>
  <si>
    <t>BW-NE</t>
  </si>
  <si>
    <t>BW-NW</t>
  </si>
  <si>
    <t>BW-SP</t>
  </si>
  <si>
    <t>Selibe Phikwe</t>
  </si>
  <si>
    <t>BW-SE</t>
  </si>
  <si>
    <t>BW-SO</t>
  </si>
  <si>
    <t>BW-ST</t>
  </si>
  <si>
    <t>Sowa Town</t>
  </si>
  <si>
    <t>BZ-BZ</t>
  </si>
  <si>
    <t>Belize</t>
  </si>
  <si>
    <t>BZ-CY</t>
  </si>
  <si>
    <t>Cayo</t>
  </si>
  <si>
    <t>BZ-CZL</t>
  </si>
  <si>
    <t>Corozal</t>
  </si>
  <si>
    <t>BZ-OW</t>
  </si>
  <si>
    <t>Orange Walk</t>
  </si>
  <si>
    <t>BZ-SC</t>
  </si>
  <si>
    <t>Stann Creek</t>
  </si>
  <si>
    <t>BZ-TOL</t>
  </si>
  <si>
    <t>Toledo</t>
  </si>
  <si>
    <t>CD-BU</t>
  </si>
  <si>
    <t>Bas-Uélé</t>
  </si>
  <si>
    <t>Bas-Uele</t>
  </si>
  <si>
    <t>CD-EQ</t>
  </si>
  <si>
    <t>Équateur</t>
  </si>
  <si>
    <t>Equator</t>
  </si>
  <si>
    <t>CD-HK</t>
  </si>
  <si>
    <t>Haut-Katanga</t>
  </si>
  <si>
    <t>CD-HL</t>
  </si>
  <si>
    <t>Haut-Lomami</t>
  </si>
  <si>
    <t>CD-HU</t>
  </si>
  <si>
    <t>Haut-Uélé</t>
  </si>
  <si>
    <t>Haut-Uele</t>
  </si>
  <si>
    <t>CD-IT</t>
  </si>
  <si>
    <t>Ituri</t>
  </si>
  <si>
    <t>CD-KS</t>
  </si>
  <si>
    <t>Kasaï</t>
  </si>
  <si>
    <t>Kasai</t>
  </si>
  <si>
    <t>CD-KC</t>
  </si>
  <si>
    <t>Kasaï Central</t>
  </si>
  <si>
    <t>Kasai Central</t>
  </si>
  <si>
    <t>CD-KE</t>
  </si>
  <si>
    <t>Kasaï Oriental</t>
  </si>
  <si>
    <t>Kasai-Oriental</t>
  </si>
  <si>
    <t>CD-KN</t>
  </si>
  <si>
    <t>Kinshasa</t>
  </si>
  <si>
    <t>CD-BC</t>
  </si>
  <si>
    <t>Kongo Central</t>
  </si>
  <si>
    <t>CD-KG</t>
  </si>
  <si>
    <t>Kwango</t>
  </si>
  <si>
    <t>CD-KL</t>
  </si>
  <si>
    <t>Kwilu</t>
  </si>
  <si>
    <t>CD-LO</t>
  </si>
  <si>
    <t>Lomami</t>
  </si>
  <si>
    <t>CD-LU</t>
  </si>
  <si>
    <t>Lualaba</t>
  </si>
  <si>
    <t>CD-MN</t>
  </si>
  <si>
    <t>Mai-Ndombe</t>
  </si>
  <si>
    <t>CD-MA</t>
  </si>
  <si>
    <t>Maniema</t>
  </si>
  <si>
    <t>CD-MO</t>
  </si>
  <si>
    <t>Mongala</t>
  </si>
  <si>
    <t>CD-NK</t>
  </si>
  <si>
    <t>Nord-Kivu</t>
  </si>
  <si>
    <t>North Kivu</t>
  </si>
  <si>
    <t>CD-NU</t>
  </si>
  <si>
    <t>Nord-Ubangi</t>
  </si>
  <si>
    <t>North Ubangi</t>
  </si>
  <si>
    <t>CD-SA</t>
  </si>
  <si>
    <t>Sankuru</t>
  </si>
  <si>
    <t>CD-SK</t>
  </si>
  <si>
    <t>Sud-Kivu</t>
  </si>
  <si>
    <t>South Kivu</t>
  </si>
  <si>
    <t>CD-SU</t>
  </si>
  <si>
    <t>Sud-Ubangi</t>
  </si>
  <si>
    <t>South Ubangi</t>
  </si>
  <si>
    <t>CD-TA</t>
  </si>
  <si>
    <t>Tanganyika</t>
  </si>
  <si>
    <t>CD-TO</t>
  </si>
  <si>
    <t>Tshopo</t>
  </si>
  <si>
    <t>CD-TU</t>
  </si>
  <si>
    <t>Tshuapa</t>
  </si>
  <si>
    <t>CF-BGF</t>
  </si>
  <si>
    <t>Bangui</t>
  </si>
  <si>
    <t>Bangî</t>
  </si>
  <si>
    <t>commune</t>
  </si>
  <si>
    <t>CF-BB</t>
  </si>
  <si>
    <t>Bamingui-Bangoran</t>
  </si>
  <si>
    <t>Bamïngï-Bangoran</t>
  </si>
  <si>
    <t>prefecture</t>
  </si>
  <si>
    <t>CF-BK</t>
  </si>
  <si>
    <t>Basse-Kotto</t>
  </si>
  <si>
    <t>Do-Kötö</t>
  </si>
  <si>
    <t>CF-HM</t>
  </si>
  <si>
    <t>Haut-Mbomou</t>
  </si>
  <si>
    <t>Tö-Mbömü</t>
  </si>
  <si>
    <t>CF-HK</t>
  </si>
  <si>
    <t>Haute-Kotto</t>
  </si>
  <si>
    <t>Tö-Kötö</t>
  </si>
  <si>
    <t>CF-HS</t>
  </si>
  <si>
    <t>Haute-Sangha / Mambéré-Kadéï</t>
  </si>
  <si>
    <t>Tö-Sangä / Mbaere-Kadeï</t>
  </si>
  <si>
    <t>CF-KG</t>
  </si>
  <si>
    <t>Kémo-Gribingui</t>
  </si>
  <si>
    <t>Kemö-Gïrïbïngï</t>
  </si>
  <si>
    <t>CF-LB</t>
  </si>
  <si>
    <t>Lobaye</t>
  </si>
  <si>
    <t>Lobâye</t>
  </si>
  <si>
    <t>CF-MB</t>
  </si>
  <si>
    <t>Mbomou</t>
  </si>
  <si>
    <t>Mbömü</t>
  </si>
  <si>
    <t>CF-NM</t>
  </si>
  <si>
    <t>Nana-Mambéré</t>
  </si>
  <si>
    <t>Nanä-Mbaere</t>
  </si>
  <si>
    <t>CF-MP</t>
  </si>
  <si>
    <t>Ombella-Mpoko</t>
  </si>
  <si>
    <t>Ömbëlä-Pökö</t>
  </si>
  <si>
    <t>CF-UK</t>
  </si>
  <si>
    <t>Ouaka</t>
  </si>
  <si>
    <t>Wäkä</t>
  </si>
  <si>
    <t>CF-AC</t>
  </si>
  <si>
    <t>Ouham</t>
  </si>
  <si>
    <t>Wâmo</t>
  </si>
  <si>
    <t>CF-OP</t>
  </si>
  <si>
    <t>Ouham-Pendé</t>
  </si>
  <si>
    <t>Wâmo-Pendë</t>
  </si>
  <si>
    <t>CF-VK</t>
  </si>
  <si>
    <t>Vakaga</t>
  </si>
  <si>
    <t>CF-KB</t>
  </si>
  <si>
    <t>Gribingui</t>
  </si>
  <si>
    <t>Gïrïbïngï</t>
  </si>
  <si>
    <t>economic prefecture</t>
  </si>
  <si>
    <t>CF-SE</t>
  </si>
  <si>
    <t>Sangha</t>
  </si>
  <si>
    <t>Sangä</t>
  </si>
  <si>
    <t>CG-BZV</t>
  </si>
  <si>
    <t>Brazzaville</t>
  </si>
  <si>
    <t>CG-11</t>
  </si>
  <si>
    <t>Bouenza</t>
  </si>
  <si>
    <t>CG-8</t>
  </si>
  <si>
    <t>Cuvette</t>
  </si>
  <si>
    <t>CG-15</t>
  </si>
  <si>
    <t>Cuvette-Ouest</t>
  </si>
  <si>
    <t>CG-5</t>
  </si>
  <si>
    <t>Kouilou</t>
  </si>
  <si>
    <t>CG-2</t>
  </si>
  <si>
    <t>Lékoumou</t>
  </si>
  <si>
    <t>CG-7</t>
  </si>
  <si>
    <t>Likouala</t>
  </si>
  <si>
    <t>CG-9</t>
  </si>
  <si>
    <t>Niari</t>
  </si>
  <si>
    <t>CG-14</t>
  </si>
  <si>
    <t>Plateaux</t>
  </si>
  <si>
    <t>CG-16</t>
  </si>
  <si>
    <t>Pointe-Noire</t>
  </si>
  <si>
    <t>CG-12</t>
  </si>
  <si>
    <t>Pool</t>
  </si>
  <si>
    <t>CG-13</t>
  </si>
  <si>
    <t>CI-AB</t>
  </si>
  <si>
    <t>Abidjan</t>
  </si>
  <si>
    <t>autonomous district</t>
  </si>
  <si>
    <t>CI-BS</t>
  </si>
  <si>
    <t>Bas-Sassandra</t>
  </si>
  <si>
    <t>CI-CM</t>
  </si>
  <si>
    <t>Comoé</t>
  </si>
  <si>
    <t>CI-DN</t>
  </si>
  <si>
    <t>Denguélé</t>
  </si>
  <si>
    <t>CI-GD</t>
  </si>
  <si>
    <t>Gôh-Djiboua</t>
  </si>
  <si>
    <t>CI-LC</t>
  </si>
  <si>
    <t>Lacs</t>
  </si>
  <si>
    <t>CI-LG</t>
  </si>
  <si>
    <t>Lagunes</t>
  </si>
  <si>
    <t>CI-MG</t>
  </si>
  <si>
    <t>Montagnes</t>
  </si>
  <si>
    <t>CI-SM</t>
  </si>
  <si>
    <t>Sassandra-Marahoué</t>
  </si>
  <si>
    <t>CI-SV</t>
  </si>
  <si>
    <t>Savanes</t>
  </si>
  <si>
    <t>CI-VB</t>
  </si>
  <si>
    <t>Vallée du Bandama</t>
  </si>
  <si>
    <t>CI-WR</t>
  </si>
  <si>
    <t>Woroba</t>
  </si>
  <si>
    <t>CI-YM</t>
  </si>
  <si>
    <t>Yamoussoukro</t>
  </si>
  <si>
    <t>CI-ZZ</t>
  </si>
  <si>
    <t>Zanzan</t>
  </si>
  <si>
    <t>CM-AD</t>
  </si>
  <si>
    <t>Adamaoua</t>
  </si>
  <si>
    <t>CM-CE</t>
  </si>
  <si>
    <t>Centre</t>
  </si>
  <si>
    <t>CM-ES</t>
  </si>
  <si>
    <t>East</t>
  </si>
  <si>
    <t>Est</t>
  </si>
  <si>
    <t>CM-EN</t>
  </si>
  <si>
    <t>Far North</t>
  </si>
  <si>
    <t>Extrême-Nord</t>
  </si>
  <si>
    <t>CM-LT</t>
  </si>
  <si>
    <t>CM-NO</t>
  </si>
  <si>
    <t>North</t>
  </si>
  <si>
    <t>Nord</t>
  </si>
  <si>
    <t>CM-NW</t>
  </si>
  <si>
    <t>Nord-Ouest</t>
  </si>
  <si>
    <t>CM-SU</t>
  </si>
  <si>
    <t>South</t>
  </si>
  <si>
    <t>Sud</t>
  </si>
  <si>
    <t>CM-SW</t>
  </si>
  <si>
    <t>South-West</t>
  </si>
  <si>
    <t>Sud-Ouest</t>
  </si>
  <si>
    <t>CM-OU</t>
  </si>
  <si>
    <t>West</t>
  </si>
  <si>
    <t>Ouest</t>
  </si>
  <si>
    <t>CR-A</t>
  </si>
  <si>
    <t>Alajuela</t>
  </si>
  <si>
    <t>CR-C</t>
  </si>
  <si>
    <t>Cartago</t>
  </si>
  <si>
    <t>CR-G</t>
  </si>
  <si>
    <t>Guanacaste</t>
  </si>
  <si>
    <t>CR-H</t>
  </si>
  <si>
    <t>Heredia</t>
  </si>
  <si>
    <t>CR-L</t>
  </si>
  <si>
    <t>Limón</t>
  </si>
  <si>
    <t>CR-P</t>
  </si>
  <si>
    <t>Puntarenas</t>
  </si>
  <si>
    <t>CR-SJ</t>
  </si>
  <si>
    <t>San José</t>
  </si>
  <si>
    <t>CU-15</t>
  </si>
  <si>
    <t>Artemisa</t>
  </si>
  <si>
    <t>CU-09</t>
  </si>
  <si>
    <t>Camagüey</t>
  </si>
  <si>
    <t>CU-08</t>
  </si>
  <si>
    <t>Ciego de Ávila</t>
  </si>
  <si>
    <t>CU-06</t>
  </si>
  <si>
    <t>Cienfuegos</t>
  </si>
  <si>
    <t>CU-12</t>
  </si>
  <si>
    <t>Granma</t>
  </si>
  <si>
    <t>CU-14</t>
  </si>
  <si>
    <t>Guantánamo</t>
  </si>
  <si>
    <t>CU-11</t>
  </si>
  <si>
    <t>Holguín</t>
  </si>
  <si>
    <t>CU-03</t>
  </si>
  <si>
    <t>La Habana</t>
  </si>
  <si>
    <t>CU-10</t>
  </si>
  <si>
    <t>Las Tunas</t>
  </si>
  <si>
    <t>CU-04</t>
  </si>
  <si>
    <t>Matanzas</t>
  </si>
  <si>
    <t>CU-16</t>
  </si>
  <si>
    <t>Mayabeque</t>
  </si>
  <si>
    <t>CU-01</t>
  </si>
  <si>
    <t>Pinar del Río</t>
  </si>
  <si>
    <t>CU-07</t>
  </si>
  <si>
    <t>Sancti Spíritus</t>
  </si>
  <si>
    <t>CU-13</t>
  </si>
  <si>
    <t>Santiago de Cuba</t>
  </si>
  <si>
    <t>CU-05</t>
  </si>
  <si>
    <t>Villa Clara</t>
  </si>
  <si>
    <t>CU-99</t>
  </si>
  <si>
    <t>Isla de la Juventud</t>
  </si>
  <si>
    <t>CY-04</t>
  </si>
  <si>
    <t>Ammochostos</t>
  </si>
  <si>
    <t>Αμμόχωστος</t>
  </si>
  <si>
    <t>Mağusa</t>
  </si>
  <si>
    <t>Famagusta</t>
  </si>
  <si>
    <t>CY-06</t>
  </si>
  <si>
    <t>Keryneia</t>
  </si>
  <si>
    <t>Κερύvεια</t>
  </si>
  <si>
    <t>Girne</t>
  </si>
  <si>
    <t>Kyrenia</t>
  </si>
  <si>
    <t>CY-03</t>
  </si>
  <si>
    <t>Larnaka</t>
  </si>
  <si>
    <t>Λάρνακα</t>
  </si>
  <si>
    <t>Larnaca</t>
  </si>
  <si>
    <t>CY-01</t>
  </si>
  <si>
    <t>Lefkosia</t>
  </si>
  <si>
    <t>Λευκωσία</t>
  </si>
  <si>
    <t>Lefkoşa</t>
  </si>
  <si>
    <t>Nicosia</t>
  </si>
  <si>
    <t>CY-02</t>
  </si>
  <si>
    <t>Lemesos</t>
  </si>
  <si>
    <t>Λεμεσός</t>
  </si>
  <si>
    <t>Leymasun</t>
  </si>
  <si>
    <t>Limassol</t>
  </si>
  <si>
    <t>CY-05</t>
  </si>
  <si>
    <t>Pafos</t>
  </si>
  <si>
    <t>Πάφος</t>
  </si>
  <si>
    <t>Baf</t>
  </si>
  <si>
    <t>Paphos</t>
  </si>
  <si>
    <t>DJ-AS</t>
  </si>
  <si>
    <t>Ali Sabieh</t>
  </si>
  <si>
    <t>‘Alī Şabīḩ</t>
  </si>
  <si>
    <t>DJ-AR</t>
  </si>
  <si>
    <t>Arta</t>
  </si>
  <si>
    <t>‘Artā</t>
  </si>
  <si>
    <t>DJ-DI</t>
  </si>
  <si>
    <t>Dikhil</t>
  </si>
  <si>
    <t>Dikhīl</t>
  </si>
  <si>
    <t>DJ-OB</t>
  </si>
  <si>
    <t>Obock</t>
  </si>
  <si>
    <t>Awbūk</t>
  </si>
  <si>
    <t>DJ-TA</t>
  </si>
  <si>
    <t>Tadjourah</t>
  </si>
  <si>
    <t>Tājūrah</t>
  </si>
  <si>
    <t>DJ-DJ</t>
  </si>
  <si>
    <t>Djibouti</t>
  </si>
  <si>
    <t>Jībūtī</t>
  </si>
  <si>
    <t>DM-02</t>
  </si>
  <si>
    <t>DM-03</t>
  </si>
  <si>
    <t>Saint David</t>
  </si>
  <si>
    <t>DM-04</t>
  </si>
  <si>
    <t>DM-05</t>
  </si>
  <si>
    <t>DM-06</t>
  </si>
  <si>
    <t>DM-07</t>
  </si>
  <si>
    <t>Saint Luke</t>
  </si>
  <si>
    <t>DM-08</t>
  </si>
  <si>
    <t>Saint Mark</t>
  </si>
  <si>
    <t>DM-09</t>
  </si>
  <si>
    <t>Saint Patrick</t>
  </si>
  <si>
    <t>DM-10</t>
  </si>
  <si>
    <t>DM-11</t>
  </si>
  <si>
    <t>DZ-01</t>
  </si>
  <si>
    <t>Adrar</t>
  </si>
  <si>
    <t>أدرار</t>
  </si>
  <si>
    <t>DZ-44</t>
  </si>
  <si>
    <t>Aïn Defla</t>
  </si>
  <si>
    <t>عين الدفلى</t>
  </si>
  <si>
    <t>DZ-46</t>
  </si>
  <si>
    <t>Aïn Témouchent</t>
  </si>
  <si>
    <t>عين تموشنت</t>
  </si>
  <si>
    <t>DZ-16</t>
  </si>
  <si>
    <t>Alger</t>
  </si>
  <si>
    <t>الجزائر</t>
  </si>
  <si>
    <t>DZ-23</t>
  </si>
  <si>
    <t>Annaba</t>
  </si>
  <si>
    <t>عنابة</t>
  </si>
  <si>
    <t>DZ-05</t>
  </si>
  <si>
    <t>Batna</t>
  </si>
  <si>
    <t>باتنة</t>
  </si>
  <si>
    <t>DZ-08</t>
  </si>
  <si>
    <t>Béchar</t>
  </si>
  <si>
    <t>بشار</t>
  </si>
  <si>
    <t>DZ-06</t>
  </si>
  <si>
    <t>Béjaïa</t>
  </si>
  <si>
    <t>بجاية</t>
  </si>
  <si>
    <t>DZ-52</t>
  </si>
  <si>
    <t>Béni Abbès</t>
  </si>
  <si>
    <t>ولاية بني عباس</t>
  </si>
  <si>
    <t>DZ-07</t>
  </si>
  <si>
    <t>Biskra</t>
  </si>
  <si>
    <t>بسكرة</t>
  </si>
  <si>
    <t>DZ-09</t>
  </si>
  <si>
    <t>Blida</t>
  </si>
  <si>
    <t>البليدة</t>
  </si>
  <si>
    <t>DZ-50</t>
  </si>
  <si>
    <t>Bordj Badji Mokhtar</t>
  </si>
  <si>
    <t>ولاية برج باجي مختار</t>
  </si>
  <si>
    <t>DZ-34</t>
  </si>
  <si>
    <t>Bordj Bou Arréridj</t>
  </si>
  <si>
    <t>برج بوعريريج</t>
  </si>
  <si>
    <t>DZ-10</t>
  </si>
  <si>
    <t>Bouira</t>
  </si>
  <si>
    <t>البويرة</t>
  </si>
  <si>
    <t>DZ-35</t>
  </si>
  <si>
    <t>Boumerdès</t>
  </si>
  <si>
    <t>بومرداس</t>
  </si>
  <si>
    <t>DZ-02</t>
  </si>
  <si>
    <t>Chlef</t>
  </si>
  <si>
    <t>الشلف</t>
  </si>
  <si>
    <t>DZ-25</t>
  </si>
  <si>
    <t>Constantine</t>
  </si>
  <si>
    <t>قسنطينة</t>
  </si>
  <si>
    <t>DZ-56</t>
  </si>
  <si>
    <t>Djanet</t>
  </si>
  <si>
    <t>ولاية جانت</t>
  </si>
  <si>
    <t>DZ-17</t>
  </si>
  <si>
    <t>Djelfa</t>
  </si>
  <si>
    <t>الجلفة</t>
  </si>
  <si>
    <t>DZ-32</t>
  </si>
  <si>
    <t>El Bayadh</t>
  </si>
  <si>
    <t>البيض</t>
  </si>
  <si>
    <t>DZ-57</t>
  </si>
  <si>
    <t>El Meghaier</t>
  </si>
  <si>
    <t>ولاية المغير</t>
  </si>
  <si>
    <t>DZ-58</t>
  </si>
  <si>
    <t>El Meniaa</t>
  </si>
  <si>
    <t>ولاية المنيعة</t>
  </si>
  <si>
    <t>DZ-39</t>
  </si>
  <si>
    <t>El Oued</t>
  </si>
  <si>
    <t>الوادي</t>
  </si>
  <si>
    <t>DZ-36</t>
  </si>
  <si>
    <t>El Tarf</t>
  </si>
  <si>
    <t>الطارف</t>
  </si>
  <si>
    <t>DZ-47</t>
  </si>
  <si>
    <t>Ghardaïa</t>
  </si>
  <si>
    <t>غرداية</t>
  </si>
  <si>
    <t>DZ-24</t>
  </si>
  <si>
    <t>Guelma</t>
  </si>
  <si>
    <t>قالمة</t>
  </si>
  <si>
    <t>DZ-33</t>
  </si>
  <si>
    <t>Illizi</t>
  </si>
  <si>
    <t>اليزي</t>
  </si>
  <si>
    <t>DZ-54</t>
  </si>
  <si>
    <t>In Guezzam</t>
  </si>
  <si>
    <t>ولاية عين قزّام</t>
  </si>
  <si>
    <t>DZ-53</t>
  </si>
  <si>
    <t>In Salah</t>
  </si>
  <si>
    <t>ولاية عين صالح</t>
  </si>
  <si>
    <t>DZ-18</t>
  </si>
  <si>
    <t>Jijel</t>
  </si>
  <si>
    <t>جيجل</t>
  </si>
  <si>
    <t>DZ-40</t>
  </si>
  <si>
    <t>Khenchela</t>
  </si>
  <si>
    <t>خنشلة</t>
  </si>
  <si>
    <t>DZ-03</t>
  </si>
  <si>
    <t>Laghouat</t>
  </si>
  <si>
    <t>الأغواط</t>
  </si>
  <si>
    <t>DZ-28</t>
  </si>
  <si>
    <t>M'sila</t>
  </si>
  <si>
    <t>المسيلة</t>
  </si>
  <si>
    <t>DZ-29</t>
  </si>
  <si>
    <t>Mascara</t>
  </si>
  <si>
    <t>معسكر</t>
  </si>
  <si>
    <t>DZ-26</t>
  </si>
  <si>
    <t>Médéa</t>
  </si>
  <si>
    <t>المدية</t>
  </si>
  <si>
    <t>DZ-43</t>
  </si>
  <si>
    <t>Mila</t>
  </si>
  <si>
    <t>ميلة</t>
  </si>
  <si>
    <t>DZ-27</t>
  </si>
  <si>
    <t>Mostaganem</t>
  </si>
  <si>
    <t>مستغانم</t>
  </si>
  <si>
    <t>DZ-45</t>
  </si>
  <si>
    <t>Naama</t>
  </si>
  <si>
    <t>النعامة</t>
  </si>
  <si>
    <t>DZ-31</t>
  </si>
  <si>
    <t>Oran</t>
  </si>
  <si>
    <t>وهران</t>
  </si>
  <si>
    <t>DZ-30</t>
  </si>
  <si>
    <t>Ouargla</t>
  </si>
  <si>
    <t>ورقلة</t>
  </si>
  <si>
    <t>DZ-51</t>
  </si>
  <si>
    <t>Ouled Djellal</t>
  </si>
  <si>
    <t>ولاية أولاد جلال</t>
  </si>
  <si>
    <t>DZ-04</t>
  </si>
  <si>
    <t>Oum el Bouaghi</t>
  </si>
  <si>
    <t>أم البواقي</t>
  </si>
  <si>
    <t>DZ-48</t>
  </si>
  <si>
    <t>Relizane</t>
  </si>
  <si>
    <t>غليزان</t>
  </si>
  <si>
    <t>DZ-20</t>
  </si>
  <si>
    <t>Saïda</t>
  </si>
  <si>
    <t>سعيدة</t>
  </si>
  <si>
    <t>DZ-19</t>
  </si>
  <si>
    <t>Sétif</t>
  </si>
  <si>
    <t>سطيف</t>
  </si>
  <si>
    <t>DZ-22</t>
  </si>
  <si>
    <t>Sidi Bel Abbès</t>
  </si>
  <si>
    <t>سيدي بلعباس</t>
  </si>
  <si>
    <t>DZ-21</t>
  </si>
  <si>
    <t>Skikda</t>
  </si>
  <si>
    <t>سكيكدة</t>
  </si>
  <si>
    <t>DZ-41</t>
  </si>
  <si>
    <t>Souk Ahras</t>
  </si>
  <si>
    <t>سوق أهراس</t>
  </si>
  <si>
    <t>DZ-11</t>
  </si>
  <si>
    <t>Tamanrasset</t>
  </si>
  <si>
    <t>تمنراست</t>
  </si>
  <si>
    <t>DZ-12</t>
  </si>
  <si>
    <t>Tébessa</t>
  </si>
  <si>
    <t>تبسة</t>
  </si>
  <si>
    <t>DZ-14</t>
  </si>
  <si>
    <t>Tiaret</t>
  </si>
  <si>
    <t>تيارت</t>
  </si>
  <si>
    <t>DZ-49</t>
  </si>
  <si>
    <t>Timimoun</t>
  </si>
  <si>
    <t>ولاية تيميمون</t>
  </si>
  <si>
    <t>DZ-37</t>
  </si>
  <si>
    <t>Tindouf</t>
  </si>
  <si>
    <t>تندوف</t>
  </si>
  <si>
    <t>DZ-42</t>
  </si>
  <si>
    <t>Tipaza</t>
  </si>
  <si>
    <t>تيبازة</t>
  </si>
  <si>
    <t>DZ-38</t>
  </si>
  <si>
    <t>Tissemsilt</t>
  </si>
  <si>
    <t>تسمسيلت</t>
  </si>
  <si>
    <t>DZ-15</t>
  </si>
  <si>
    <t>Tizi Ouzou</t>
  </si>
  <si>
    <t>تيزي وزو</t>
  </si>
  <si>
    <t>DZ-13</t>
  </si>
  <si>
    <t>Tlemcen</t>
  </si>
  <si>
    <t>تلمسان</t>
  </si>
  <si>
    <t>DZ-55</t>
  </si>
  <si>
    <t>Touggourt</t>
  </si>
  <si>
    <t>ولاية تقرت</t>
  </si>
  <si>
    <t>EC-A</t>
  </si>
  <si>
    <t>Azuay</t>
  </si>
  <si>
    <t>EC-B</t>
  </si>
  <si>
    <t>EC-F</t>
  </si>
  <si>
    <t>Cañar</t>
  </si>
  <si>
    <t>EC-C</t>
  </si>
  <si>
    <t>Carchi</t>
  </si>
  <si>
    <t>EC-H</t>
  </si>
  <si>
    <t>Chimborazo</t>
  </si>
  <si>
    <t>EC-X</t>
  </si>
  <si>
    <t>Cotopaxi</t>
  </si>
  <si>
    <t>EC-O</t>
  </si>
  <si>
    <t>El Oro</t>
  </si>
  <si>
    <t>EC-E</t>
  </si>
  <si>
    <t>Esmeraldas</t>
  </si>
  <si>
    <t>EC-W</t>
  </si>
  <si>
    <t>Galápagos</t>
  </si>
  <si>
    <t>EC-G</t>
  </si>
  <si>
    <t>Guayas</t>
  </si>
  <si>
    <t>EC-I</t>
  </si>
  <si>
    <t>Imbabura</t>
  </si>
  <si>
    <t>EC-L</t>
  </si>
  <si>
    <t>Loja</t>
  </si>
  <si>
    <t>EC-R</t>
  </si>
  <si>
    <t>EC-M</t>
  </si>
  <si>
    <t>Manabí</t>
  </si>
  <si>
    <t>EC-S</t>
  </si>
  <si>
    <t>Morona Santiago</t>
  </si>
  <si>
    <t>EC-N</t>
  </si>
  <si>
    <t>Napo</t>
  </si>
  <si>
    <t>EC-D</t>
  </si>
  <si>
    <t>Orellana</t>
  </si>
  <si>
    <t>EC-Y</t>
  </si>
  <si>
    <t>Pastaza</t>
  </si>
  <si>
    <t>EC-P</t>
  </si>
  <si>
    <t>Pichincha</t>
  </si>
  <si>
    <t>EC-SE</t>
  </si>
  <si>
    <t>Santa Elena</t>
  </si>
  <si>
    <t>EC-SD</t>
  </si>
  <si>
    <t>Santo Domingo de los Tsáchilas</t>
  </si>
  <si>
    <t>EC-U</t>
  </si>
  <si>
    <t>Sucumbíos</t>
  </si>
  <si>
    <t>EC-T</t>
  </si>
  <si>
    <t>Tungurahua</t>
  </si>
  <si>
    <t>EC-Z</t>
  </si>
  <si>
    <t>Zamora Chinchipe</t>
  </si>
  <si>
    <t>EG-DK</t>
  </si>
  <si>
    <t>Ad Daqahlīyah</t>
  </si>
  <si>
    <t>Dakahlia</t>
  </si>
  <si>
    <t>الدقهلية</t>
  </si>
  <si>
    <t>EG-BA</t>
  </si>
  <si>
    <t>Al Baḩr al Aḩmar</t>
  </si>
  <si>
    <t>Red Sea</t>
  </si>
  <si>
    <t>البحر الأحمر</t>
  </si>
  <si>
    <t>EG-BH</t>
  </si>
  <si>
    <t>Al Buḩayrah</t>
  </si>
  <si>
    <t>Beheira</t>
  </si>
  <si>
    <t>البحيرة</t>
  </si>
  <si>
    <t>EG-FYM</t>
  </si>
  <si>
    <t>Al Fayyūm</t>
  </si>
  <si>
    <t>Faiyum</t>
  </si>
  <si>
    <t>الفيوم</t>
  </si>
  <si>
    <t>EG-GH</t>
  </si>
  <si>
    <t>Al Gharbīyah</t>
  </si>
  <si>
    <t>Gharbia</t>
  </si>
  <si>
    <t>الغربية</t>
  </si>
  <si>
    <t>EG-ALX</t>
  </si>
  <si>
    <t>Al Iskandarīyah</t>
  </si>
  <si>
    <t>Alexandria</t>
  </si>
  <si>
    <t>الإسكندرية</t>
  </si>
  <si>
    <t>EG-IS</t>
  </si>
  <si>
    <t>Al Ismā'īlīyah</t>
  </si>
  <si>
    <t>Ismailia</t>
  </si>
  <si>
    <t>الإسماعيلية</t>
  </si>
  <si>
    <t>EG-GZ</t>
  </si>
  <si>
    <t>Al Jīzah</t>
  </si>
  <si>
    <t>Giza</t>
  </si>
  <si>
    <t>الجيزة</t>
  </si>
  <si>
    <t>EG-MNF</t>
  </si>
  <si>
    <t>Al Minūfīyah</t>
  </si>
  <si>
    <t>Monufia</t>
  </si>
  <si>
    <t>المنُوفيّة</t>
  </si>
  <si>
    <t>EG-MN</t>
  </si>
  <si>
    <t>Al Minyā</t>
  </si>
  <si>
    <t>Minya</t>
  </si>
  <si>
    <t>المنيا</t>
  </si>
  <si>
    <t>EG-C</t>
  </si>
  <si>
    <t>Al Qāhirah</t>
  </si>
  <si>
    <t>Cairo</t>
  </si>
  <si>
    <t>القاهرة</t>
  </si>
  <si>
    <t>EG-KB</t>
  </si>
  <si>
    <t>Al Qalyūbīyah</t>
  </si>
  <si>
    <t>Qalyubia</t>
  </si>
  <si>
    <t>القليوبية</t>
  </si>
  <si>
    <t>EG-LX</t>
  </si>
  <si>
    <t>Al Uqşur</t>
  </si>
  <si>
    <t>Luxor</t>
  </si>
  <si>
    <t>الأقصر</t>
  </si>
  <si>
    <t>EG-WAD</t>
  </si>
  <si>
    <t>Al Wādī al Jadīd</t>
  </si>
  <si>
    <t>New Valley</t>
  </si>
  <si>
    <t>الوادي الجديد</t>
  </si>
  <si>
    <t>EG-SUZ</t>
  </si>
  <si>
    <t>As Suways</t>
  </si>
  <si>
    <t>Suez</t>
  </si>
  <si>
    <t>السويس</t>
  </si>
  <si>
    <t>EG-SHR</t>
  </si>
  <si>
    <t>Ash Sharqīyah</t>
  </si>
  <si>
    <t>Al Sharqia</t>
  </si>
  <si>
    <t>الشرقية</t>
  </si>
  <si>
    <t>EG-ASN</t>
  </si>
  <si>
    <t>Aswān</t>
  </si>
  <si>
    <t>Aswan</t>
  </si>
  <si>
    <t>أسوان</t>
  </si>
  <si>
    <t>EG-AST</t>
  </si>
  <si>
    <t>Asyūţ</t>
  </si>
  <si>
    <t>Asyut</t>
  </si>
  <si>
    <t>أسيوط</t>
  </si>
  <si>
    <t>EG-BNS</t>
  </si>
  <si>
    <t>Banī Suwayf</t>
  </si>
  <si>
    <t>Beni Suef</t>
  </si>
  <si>
    <t>بني سويف</t>
  </si>
  <si>
    <t>EG-PTS</t>
  </si>
  <si>
    <t>Būr Sa‘īd</t>
  </si>
  <si>
    <t>Port Said</t>
  </si>
  <si>
    <t>بورسعيد</t>
  </si>
  <si>
    <t>EG-DT</t>
  </si>
  <si>
    <t>Dumyāţ</t>
  </si>
  <si>
    <t>Damietta</t>
  </si>
  <si>
    <t>دمياط</t>
  </si>
  <si>
    <t>EG-JS</t>
  </si>
  <si>
    <t>Janūb Sīnā'</t>
  </si>
  <si>
    <t>South Sinai</t>
  </si>
  <si>
    <t>جنوب سيناء</t>
  </si>
  <si>
    <t>EG-KFS</t>
  </si>
  <si>
    <t>Kafr ash Shaykh</t>
  </si>
  <si>
    <t>Kafr el-Sheikh</t>
  </si>
  <si>
    <t>كفر الشيخ</t>
  </si>
  <si>
    <t>EG-MT</t>
  </si>
  <si>
    <t>Maţrūḩ</t>
  </si>
  <si>
    <t>Matrouh</t>
  </si>
  <si>
    <t>مطروح</t>
  </si>
  <si>
    <t>EG-KN</t>
  </si>
  <si>
    <t>Qinā</t>
  </si>
  <si>
    <t>Qena</t>
  </si>
  <si>
    <t>قنا</t>
  </si>
  <si>
    <t>EG-SIN</t>
  </si>
  <si>
    <t>Shamāl Sīnā'</t>
  </si>
  <si>
    <t>North Sinai</t>
  </si>
  <si>
    <t>شمال سيناء</t>
  </si>
  <si>
    <t>EG-SHG</t>
  </si>
  <si>
    <t>Sūhāj</t>
  </si>
  <si>
    <t>Sohag</t>
  </si>
  <si>
    <t>سوهاج</t>
  </si>
  <si>
    <t>ER-MA</t>
  </si>
  <si>
    <t>Al Awsaţ</t>
  </si>
  <si>
    <t>Ma’ĭkel</t>
  </si>
  <si>
    <t>Maekel</t>
  </si>
  <si>
    <t>ER-DU</t>
  </si>
  <si>
    <t>Al Janūbī</t>
  </si>
  <si>
    <t>Debub</t>
  </si>
  <si>
    <t>ER-AN</t>
  </si>
  <si>
    <t>Ansabā</t>
  </si>
  <si>
    <t>‘Anseba</t>
  </si>
  <si>
    <t>Anseba</t>
  </si>
  <si>
    <t>ER-DK</t>
  </si>
  <si>
    <t>Janūbī al Baḩrī al Aḩmar</t>
  </si>
  <si>
    <t>Debubawi K’eyyĭḥ Baḥri</t>
  </si>
  <si>
    <t>Southern Red Sea</t>
  </si>
  <si>
    <t>ER-GB</t>
  </si>
  <si>
    <t>Qāsh-Barkah</t>
  </si>
  <si>
    <t>Gash-Barka</t>
  </si>
  <si>
    <t>ER-SK</t>
  </si>
  <si>
    <t>Shimālī al Baḩrī al Aḩmar</t>
  </si>
  <si>
    <t>Semienawi K’eyyĭḥ Baḥri</t>
  </si>
  <si>
    <t>Northern Red Sea</t>
  </si>
  <si>
    <t>FM-TRK</t>
  </si>
  <si>
    <t> Chuuk</t>
  </si>
  <si>
    <t>FM-KSA</t>
  </si>
  <si>
    <t> Kosrae</t>
  </si>
  <si>
    <t>FM-PNI</t>
  </si>
  <si>
    <t> Pohnpei</t>
  </si>
  <si>
    <t>FM-YAP</t>
  </si>
  <si>
    <t> Yap</t>
  </si>
  <si>
    <t>GA-1</t>
  </si>
  <si>
    <t>Estuaire</t>
  </si>
  <si>
    <t>GA-2</t>
  </si>
  <si>
    <t>Haut-Ogooué</t>
  </si>
  <si>
    <t>GA-3</t>
  </si>
  <si>
    <t>Moyen-Ogooué</t>
  </si>
  <si>
    <t>GA-4</t>
  </si>
  <si>
    <t>Ngounié</t>
  </si>
  <si>
    <t>GA-5</t>
  </si>
  <si>
    <t>Nyanga</t>
  </si>
  <si>
    <t>GA-6</t>
  </si>
  <si>
    <t>Ogooué-Ivindo</t>
  </si>
  <si>
    <t>GA-7</t>
  </si>
  <si>
    <t>Ogooué-Lolo</t>
  </si>
  <si>
    <t>GA-8</t>
  </si>
  <si>
    <t>Ogooué-Maritime</t>
  </si>
  <si>
    <t>GA-9</t>
  </si>
  <si>
    <t>Woleu-Ntem</t>
  </si>
  <si>
    <t>GD-01</t>
  </si>
  <si>
    <t>GD-02</t>
  </si>
  <si>
    <t>GD-03</t>
  </si>
  <si>
    <t>GD-04</t>
  </si>
  <si>
    <t>GD-05</t>
  </si>
  <si>
    <t>GD-06</t>
  </si>
  <si>
    <t>GD-10</t>
  </si>
  <si>
    <t>Southern Grenadine Islands</t>
  </si>
  <si>
    <t>Carriacou</t>
  </si>
  <si>
    <t>E-AB</t>
  </si>
  <si>
    <t>Abkhazia</t>
  </si>
  <si>
    <t>Apkhazeti</t>
  </si>
  <si>
    <t>აფხაზეთი</t>
  </si>
  <si>
    <t>autonomous republic</t>
  </si>
  <si>
    <t>GE-AJ</t>
  </si>
  <si>
    <t>Ajaria</t>
  </si>
  <si>
    <t>Ach'ara</t>
  </si>
  <si>
    <t>აჭარა</t>
  </si>
  <si>
    <t>GE-TB</t>
  </si>
  <si>
    <t>Tbilisi</t>
  </si>
  <si>
    <t>თბილისი</t>
  </si>
  <si>
    <t>GE-GU</t>
  </si>
  <si>
    <t>Guria</t>
  </si>
  <si>
    <t>გურია</t>
  </si>
  <si>
    <t>GE-IM</t>
  </si>
  <si>
    <t>Imereti</t>
  </si>
  <si>
    <t>იმერეთი</t>
  </si>
  <si>
    <t>GE-KA</t>
  </si>
  <si>
    <t>K'akheti</t>
  </si>
  <si>
    <t>კახეთი</t>
  </si>
  <si>
    <t>GE-KK</t>
  </si>
  <si>
    <t>Kvemo Kartli</t>
  </si>
  <si>
    <t>ქვემო ქართლი</t>
  </si>
  <si>
    <t>GE-MM</t>
  </si>
  <si>
    <t>Mtskheta-Mtianeti</t>
  </si>
  <si>
    <t>მცხეთა-მთიანეთი</t>
  </si>
  <si>
    <t>GE-RL</t>
  </si>
  <si>
    <t>Rach'a-Lechkhumi-Kvemo Svaneti</t>
  </si>
  <si>
    <t>რაჭა-ლეჩხუმი და ქვემო სვანეთი</t>
  </si>
  <si>
    <t>GE-SZ</t>
  </si>
  <si>
    <t>Samegrelo-Zemo Svaneti</t>
  </si>
  <si>
    <t>სამეგრელო-ზემო სვანეთი</t>
  </si>
  <si>
    <t>GE-SJ</t>
  </si>
  <si>
    <t>Samtskhe-Javakheti</t>
  </si>
  <si>
    <t>სამცხე-ჯავახეთი</t>
  </si>
  <si>
    <t>GE-SK</t>
  </si>
  <si>
    <t>Shida Kartli</t>
  </si>
  <si>
    <t>შიდა ქართლი</t>
  </si>
  <si>
    <t>GL-AV</t>
  </si>
  <si>
    <t>Avannaata Kommunia</t>
  </si>
  <si>
    <t>GL-KU</t>
  </si>
  <si>
    <t>Kommune Kujalleq</t>
  </si>
  <si>
    <t>GL-QT</t>
  </si>
  <si>
    <t>Kommune Qeqertalik</t>
  </si>
  <si>
    <t>GL-SM</t>
  </si>
  <si>
    <t>Kommuneqarfik Sermersooq</t>
  </si>
  <si>
    <t>GL-QE</t>
  </si>
  <si>
    <t>Qeqqata Kommunia</t>
  </si>
  <si>
    <t>GM-B</t>
  </si>
  <si>
    <t>Banjul</t>
  </si>
  <si>
    <t>GM-M</t>
  </si>
  <si>
    <t>Central River</t>
  </si>
  <si>
    <t>division</t>
  </si>
  <si>
    <t>GM-L</t>
  </si>
  <si>
    <t>Lower River</t>
  </si>
  <si>
    <t>GM-N</t>
  </si>
  <si>
    <t>North Bank</t>
  </si>
  <si>
    <t>GM-U</t>
  </si>
  <si>
    <t>Upper River</t>
  </si>
  <si>
    <t>GM-W</t>
  </si>
  <si>
    <t>GR-A</t>
  </si>
  <si>
    <t>Anatolikí Makedonía kai Thráki</t>
  </si>
  <si>
    <t>Eastern Macedonia and Thrace</t>
  </si>
  <si>
    <t>Ανατολική Μακεδονία και Θράκη</t>
  </si>
  <si>
    <t>GR-I</t>
  </si>
  <si>
    <t>Attikí</t>
  </si>
  <si>
    <t>Attica</t>
  </si>
  <si>
    <t>Αττική</t>
  </si>
  <si>
    <t>GR-G</t>
  </si>
  <si>
    <t>Dytikí Elláda</t>
  </si>
  <si>
    <t>Western Greece</t>
  </si>
  <si>
    <t>Δυτική Ελλάδα</t>
  </si>
  <si>
    <t>GR-C</t>
  </si>
  <si>
    <t>Dytikí Makedonía</t>
  </si>
  <si>
    <t>Western Macedonia</t>
  </si>
  <si>
    <t>Δυτική Μακεδονία</t>
  </si>
  <si>
    <t>GR-F</t>
  </si>
  <si>
    <t>Ionía Nísia</t>
  </si>
  <si>
    <t>Ionian Islands</t>
  </si>
  <si>
    <t>Ιόνια Νησιά</t>
  </si>
  <si>
    <t>GR-D</t>
  </si>
  <si>
    <t>Ípeiros</t>
  </si>
  <si>
    <t>Epirus</t>
  </si>
  <si>
    <t>Ήπειρος</t>
  </si>
  <si>
    <t>GR-B</t>
  </si>
  <si>
    <t>Kentrikí Makedonía</t>
  </si>
  <si>
    <t>Central Macedonia</t>
  </si>
  <si>
    <t>Κεντρική Μακεδονία</t>
  </si>
  <si>
    <t>GR-M</t>
  </si>
  <si>
    <t>Kríti</t>
  </si>
  <si>
    <t>Crete</t>
  </si>
  <si>
    <t>Κρήτη</t>
  </si>
  <si>
    <t>GR-L</t>
  </si>
  <si>
    <t>Nótio Aigaío</t>
  </si>
  <si>
    <t>Southern Aegean</t>
  </si>
  <si>
    <t>Νότιο Αιγαίο</t>
  </si>
  <si>
    <t>GR-J</t>
  </si>
  <si>
    <t>Pelopónnisos</t>
  </si>
  <si>
    <t>Peloponnese</t>
  </si>
  <si>
    <t>Πελοπόννησος</t>
  </si>
  <si>
    <t>GR-H</t>
  </si>
  <si>
    <t>Stereá Elláda</t>
  </si>
  <si>
    <t>Central Greece</t>
  </si>
  <si>
    <t>Στερεά Ελλάδα</t>
  </si>
  <si>
    <t>GR-E</t>
  </si>
  <si>
    <t>Thessalía</t>
  </si>
  <si>
    <t>Thessaly</t>
  </si>
  <si>
    <t>Θεσσαλία</t>
  </si>
  <si>
    <t>GR-K</t>
  </si>
  <si>
    <t>Vóreio Aigaío</t>
  </si>
  <si>
    <t>Northern Aegean</t>
  </si>
  <si>
    <t>Βόρειο Αιγαίο</t>
  </si>
  <si>
    <t>GR-69</t>
  </si>
  <si>
    <t>Ágion Óros</t>
  </si>
  <si>
    <t>Monastic community of Mount Athos</t>
  </si>
  <si>
    <t>administrative region</t>
  </si>
  <si>
    <t>autonomous region</t>
  </si>
  <si>
    <t>GY-BA</t>
  </si>
  <si>
    <t>Barima-Waini</t>
  </si>
  <si>
    <t>GY-CU</t>
  </si>
  <si>
    <t>Cuyuni-Mazaruni</t>
  </si>
  <si>
    <t>GY-DE</t>
  </si>
  <si>
    <t>Demerara-Mahaica</t>
  </si>
  <si>
    <t>GY-EB</t>
  </si>
  <si>
    <t>East Berbice-Corentyne</t>
  </si>
  <si>
    <t>GY-ES</t>
  </si>
  <si>
    <t>Essequibo Islands-West Demerara</t>
  </si>
  <si>
    <t>GY-MA</t>
  </si>
  <si>
    <t>Mahaica-Berbice</t>
  </si>
  <si>
    <t>GY-PM</t>
  </si>
  <si>
    <t>Pomeroon-Supenaam</t>
  </si>
  <si>
    <t>GY-PT</t>
  </si>
  <si>
    <t>Potaro-Siparuni</t>
  </si>
  <si>
    <t>GY-UD</t>
  </si>
  <si>
    <t>Upper Demerara-Berbice</t>
  </si>
  <si>
    <t>GY-UT</t>
  </si>
  <si>
    <t>Upper Takutu-Upper Essequibo</t>
  </si>
  <si>
    <t>HN-AT</t>
  </si>
  <si>
    <t>Atlántida</t>
  </si>
  <si>
    <t>HN-CH</t>
  </si>
  <si>
    <t>Choluteca</t>
  </si>
  <si>
    <t>HN-CL</t>
  </si>
  <si>
    <t>Colón</t>
  </si>
  <si>
    <t>HN-CM</t>
  </si>
  <si>
    <t>Comayagua</t>
  </si>
  <si>
    <t>HN-CP</t>
  </si>
  <si>
    <t>Copán</t>
  </si>
  <si>
    <t>HN-CR</t>
  </si>
  <si>
    <t>Cortés</t>
  </si>
  <si>
    <t>HN-EP</t>
  </si>
  <si>
    <t>El Paraíso</t>
  </si>
  <si>
    <t>HN-FM</t>
  </si>
  <si>
    <t>Francisco Morazán</t>
  </si>
  <si>
    <t>HN-GD</t>
  </si>
  <si>
    <t>Gracias a Dios</t>
  </si>
  <si>
    <t>HN-IN</t>
  </si>
  <si>
    <t>Intibucá</t>
  </si>
  <si>
    <t>HN-IB</t>
  </si>
  <si>
    <t>Islas de la Bahía</t>
  </si>
  <si>
    <t>HN-LP</t>
  </si>
  <si>
    <t>HN-LE</t>
  </si>
  <si>
    <t>Lempira</t>
  </si>
  <si>
    <t>HN-OC</t>
  </si>
  <si>
    <t>Ocotepeque</t>
  </si>
  <si>
    <t>HN-OL</t>
  </si>
  <si>
    <t>Olancho</t>
  </si>
  <si>
    <t>HN-SB</t>
  </si>
  <si>
    <t>Santa Bárbara</t>
  </si>
  <si>
    <t>HN-VA</t>
  </si>
  <si>
    <t>Valle</t>
  </si>
  <si>
    <t>HN-YO</t>
  </si>
  <si>
    <t>Yoro</t>
  </si>
  <si>
    <t>HR-21</t>
  </si>
  <si>
    <t>Grad Zagreb</t>
  </si>
  <si>
    <t>HR-07</t>
  </si>
  <si>
    <t>Bjelovarsko-bilogorska županija</t>
  </si>
  <si>
    <t>Bjelovar-Bilogora</t>
  </si>
  <si>
    <t>HR-12</t>
  </si>
  <si>
    <t>Brodsko-posavska županija</t>
  </si>
  <si>
    <t>Brod-Posavina</t>
  </si>
  <si>
    <t>HR-19</t>
  </si>
  <si>
    <t>Dubrovačko-neretvanska županija</t>
  </si>
  <si>
    <t>Dubrovnik-Neretva</t>
  </si>
  <si>
    <t>HR-18</t>
  </si>
  <si>
    <t>Istarska županija</t>
  </si>
  <si>
    <t>Istria</t>
  </si>
  <si>
    <t>HR-04</t>
  </si>
  <si>
    <t>Karlovačka županija</t>
  </si>
  <si>
    <t>Karlovac</t>
  </si>
  <si>
    <t>HR-06</t>
  </si>
  <si>
    <t>Koprivničko-križevačka županija</t>
  </si>
  <si>
    <t>Koprivnica-Križevci</t>
  </si>
  <si>
    <t>HR-02</t>
  </si>
  <si>
    <t>Krapinsko-zagorska županija</t>
  </si>
  <si>
    <t>Krapina-Zagorje</t>
  </si>
  <si>
    <t>HR-09</t>
  </si>
  <si>
    <t>Ličko-senjska županija</t>
  </si>
  <si>
    <t>Lika-Senj</t>
  </si>
  <si>
    <t>HR-20</t>
  </si>
  <si>
    <t>Međimurska županija</t>
  </si>
  <si>
    <t>Međimurje</t>
  </si>
  <si>
    <t>HR-14</t>
  </si>
  <si>
    <t>Osječko-baranjska županija</t>
  </si>
  <si>
    <t>Osijek-Baranja</t>
  </si>
  <si>
    <t>HR-11</t>
  </si>
  <si>
    <t>Požeško-slavonska županija</t>
  </si>
  <si>
    <t>Požega-Slavonia</t>
  </si>
  <si>
    <t>HR-08</t>
  </si>
  <si>
    <t>Primorsko-goranska županija</t>
  </si>
  <si>
    <t>Primorje-Gorski Kotar</t>
  </si>
  <si>
    <t>HR-03</t>
  </si>
  <si>
    <t>Sisačko-moslavačka županija</t>
  </si>
  <si>
    <t>Sisak-Moslavina</t>
  </si>
  <si>
    <t>HR-17</t>
  </si>
  <si>
    <t>Splitsko-dalmatinska županija</t>
  </si>
  <si>
    <t>Split-Dalmatia</t>
  </si>
  <si>
    <t>HR-15</t>
  </si>
  <si>
    <t>Šibensko-kninska županija</t>
  </si>
  <si>
    <t>Šibenik-Knin</t>
  </si>
  <si>
    <t>HR-05</t>
  </si>
  <si>
    <t>Varaždinska županija</t>
  </si>
  <si>
    <t>Varaždin</t>
  </si>
  <si>
    <t>HR-10</t>
  </si>
  <si>
    <t>Virovitičko-podravska županija</t>
  </si>
  <si>
    <t>Virovitica-Podravina</t>
  </si>
  <si>
    <t>HR-16</t>
  </si>
  <si>
    <t>Vukovarsko-srijemska županija</t>
  </si>
  <si>
    <t>Vukovar-Srijem</t>
  </si>
  <si>
    <t>HR-13</t>
  </si>
  <si>
    <t>Zadarska županija</t>
  </si>
  <si>
    <t>Zadar</t>
  </si>
  <si>
    <t>HR-01</t>
  </si>
  <si>
    <t>Zagrebačka županija</t>
  </si>
  <si>
    <t>Zagreb County</t>
  </si>
  <si>
    <t>Zagreb</t>
  </si>
  <si>
    <t>HT-AR</t>
  </si>
  <si>
    <t>Artibonite</t>
  </si>
  <si>
    <t>Latibonit</t>
  </si>
  <si>
    <t>HT-CE</t>
  </si>
  <si>
    <t>Sant</t>
  </si>
  <si>
    <t>HT-GA</t>
  </si>
  <si>
    <t>Grande’Anse</t>
  </si>
  <si>
    <t>Grandans</t>
  </si>
  <si>
    <t>HT-NI</t>
  </si>
  <si>
    <t>Nippes</t>
  </si>
  <si>
    <t>Nip</t>
  </si>
  <si>
    <t>HT-ND</t>
  </si>
  <si>
    <t>Nò</t>
  </si>
  <si>
    <t>HT-NE</t>
  </si>
  <si>
    <t>Nord-Est</t>
  </si>
  <si>
    <t>Nòdès</t>
  </si>
  <si>
    <t>HT-NO</t>
  </si>
  <si>
    <t>Nòdwès</t>
  </si>
  <si>
    <t>HT-OU</t>
  </si>
  <si>
    <t>Lwès</t>
  </si>
  <si>
    <t>HT-SD</t>
  </si>
  <si>
    <t>Sid</t>
  </si>
  <si>
    <t>HT-SE</t>
  </si>
  <si>
    <t>Sud-Est</t>
  </si>
  <si>
    <t>Sidès</t>
  </si>
  <si>
    <t>IQ-AN</t>
  </si>
  <si>
    <t>Al Anbār</t>
  </si>
  <si>
    <t>governorate</t>
  </si>
  <si>
    <t>IQ-BA</t>
  </si>
  <si>
    <t>Al Başrah</t>
  </si>
  <si>
    <t>IQ-MU</t>
  </si>
  <si>
    <t>Al Muthanná</t>
  </si>
  <si>
    <t>IQ-QA</t>
  </si>
  <si>
    <t>Al Qādisīyah</t>
  </si>
  <si>
    <t>IQ-NA</t>
  </si>
  <si>
    <t>An Najaf</t>
  </si>
  <si>
    <t>IQ-AR</t>
  </si>
  <si>
    <t>Arbīl</t>
  </si>
  <si>
    <t>Hewlêr</t>
  </si>
  <si>
    <t>KR</t>
  </si>
  <si>
    <t>IQ-SU</t>
  </si>
  <si>
    <t>As Sulaymānīyah</t>
  </si>
  <si>
    <t>Slêmanî</t>
  </si>
  <si>
    <t>IQ-BB</t>
  </si>
  <si>
    <t>Bābil</t>
  </si>
  <si>
    <t>IQ-BG</t>
  </si>
  <si>
    <t>Baghdād</t>
  </si>
  <si>
    <t>IQ-DA</t>
  </si>
  <si>
    <t>Dahūk</t>
  </si>
  <si>
    <t>Dihok</t>
  </si>
  <si>
    <t>IQ-DQ</t>
  </si>
  <si>
    <t>Dhī Qār</t>
  </si>
  <si>
    <t>IQ-DI</t>
  </si>
  <si>
    <t>Diyālá</t>
  </si>
  <si>
    <t>IQ-KR</t>
  </si>
  <si>
    <t>Iqlīm Kūrdistān</t>
  </si>
  <si>
    <t>Herêm-î Kurdistan</t>
  </si>
  <si>
    <t>IQ-KA</t>
  </si>
  <si>
    <t>Karbalā’</t>
  </si>
  <si>
    <t>IQ-KI</t>
  </si>
  <si>
    <t>Kirkūk</t>
  </si>
  <si>
    <t>IQ-MA</t>
  </si>
  <si>
    <t>Maysān</t>
  </si>
  <si>
    <t>IQ-NI</t>
  </si>
  <si>
    <t>Nīnawá</t>
  </si>
  <si>
    <t>IQ-SD</t>
  </si>
  <si>
    <t>Şalāḩ ad Dīn</t>
  </si>
  <si>
    <t>IQ-WA</t>
  </si>
  <si>
    <t>Wāsiţ</t>
  </si>
  <si>
    <t>IR-30</t>
  </si>
  <si>
    <t>Alborz</t>
  </si>
  <si>
    <t>IR-24</t>
  </si>
  <si>
    <t>Ardabīl</t>
  </si>
  <si>
    <t>IR-04</t>
  </si>
  <si>
    <t>Āz̄ārbāyjān-e Ghārbī</t>
  </si>
  <si>
    <t>IR-03</t>
  </si>
  <si>
    <t>Āz̄ārbāyjān-e Shārqī</t>
  </si>
  <si>
    <t>IR-18</t>
  </si>
  <si>
    <t>Būshehr</t>
  </si>
  <si>
    <t>IR-14</t>
  </si>
  <si>
    <t>Chahār Maḩāl va Bakhtīārī</t>
  </si>
  <si>
    <t>IR-10</t>
  </si>
  <si>
    <t>Eşfahān</t>
  </si>
  <si>
    <t>IR-07</t>
  </si>
  <si>
    <t>Fārs</t>
  </si>
  <si>
    <t>IR-01</t>
  </si>
  <si>
    <t>Gīlān</t>
  </si>
  <si>
    <t>IR-27</t>
  </si>
  <si>
    <t>Golestān</t>
  </si>
  <si>
    <t>IR-13</t>
  </si>
  <si>
    <t>Hamadān</t>
  </si>
  <si>
    <t>IR-22</t>
  </si>
  <si>
    <t>Hormozgān</t>
  </si>
  <si>
    <t>IR-16</t>
  </si>
  <si>
    <t>Īlām</t>
  </si>
  <si>
    <t>IR-08</t>
  </si>
  <si>
    <t>Kermān</t>
  </si>
  <si>
    <t>IR-05</t>
  </si>
  <si>
    <t>Kermānshāh</t>
  </si>
  <si>
    <t>IR-29</t>
  </si>
  <si>
    <t>Khorāsān-e Jonūbī</t>
  </si>
  <si>
    <t>IR-09</t>
  </si>
  <si>
    <t>Khorāsān-e Raẕavī</t>
  </si>
  <si>
    <t>IR-28</t>
  </si>
  <si>
    <t>Khorāsān-e Shomālī</t>
  </si>
  <si>
    <t>IR-06</t>
  </si>
  <si>
    <t>Khūzestān</t>
  </si>
  <si>
    <t>IR-17</t>
  </si>
  <si>
    <t>Kohgīlūyeh va Bowyer Aḩmad</t>
  </si>
  <si>
    <t>IR-12</t>
  </si>
  <si>
    <t>Kordestān</t>
  </si>
  <si>
    <t>IR-15</t>
  </si>
  <si>
    <t>Lorestān</t>
  </si>
  <si>
    <t>IR-00</t>
  </si>
  <si>
    <t>Markazī</t>
  </si>
  <si>
    <t>IR-02</t>
  </si>
  <si>
    <t>Māzandarān</t>
  </si>
  <si>
    <t>IR-26</t>
  </si>
  <si>
    <t>Qazvīn</t>
  </si>
  <si>
    <t>IR-25</t>
  </si>
  <si>
    <t>Qom</t>
  </si>
  <si>
    <t>IR-20</t>
  </si>
  <si>
    <t>Semnān</t>
  </si>
  <si>
    <t>IR-11</t>
  </si>
  <si>
    <t>Sīstān va Balūchestān</t>
  </si>
  <si>
    <t>IR-23</t>
  </si>
  <si>
    <t>Tehrān</t>
  </si>
  <si>
    <t>IR-21</t>
  </si>
  <si>
    <t>Yazd</t>
  </si>
  <si>
    <t>IR-19</t>
  </si>
  <si>
    <t>Zanjān</t>
  </si>
  <si>
    <t>JO-AJ</t>
  </si>
  <si>
    <t>‘Ajlūn</t>
  </si>
  <si>
    <t>JO-AQ</t>
  </si>
  <si>
    <t>Al ‘Aqabah</t>
  </si>
  <si>
    <t>Aqaba</t>
  </si>
  <si>
    <t>JO-AM</t>
  </si>
  <si>
    <t>Al ‘A̅şimah</t>
  </si>
  <si>
    <t>‘Ammān</t>
  </si>
  <si>
    <t>JO-BA</t>
  </si>
  <si>
    <t>Al Balqā’</t>
  </si>
  <si>
    <t>JO-KA</t>
  </si>
  <si>
    <t>Al Karak</t>
  </si>
  <si>
    <t>JO-MA</t>
  </si>
  <si>
    <t>Al Mafraq</t>
  </si>
  <si>
    <t>JO-AT</t>
  </si>
  <si>
    <t>Aţ Ţafīlah</t>
  </si>
  <si>
    <t>JO-AZ</t>
  </si>
  <si>
    <t>Az Zarqā’</t>
  </si>
  <si>
    <t>JO-IR</t>
  </si>
  <si>
    <t>Irbid</t>
  </si>
  <si>
    <t>JO-JA</t>
  </si>
  <si>
    <t>Jarash</t>
  </si>
  <si>
    <t>JO-MN</t>
  </si>
  <si>
    <t>Ma‘ān</t>
  </si>
  <si>
    <t>JO-MD</t>
  </si>
  <si>
    <t>Mādabā</t>
  </si>
  <si>
    <t>KG-GB</t>
  </si>
  <si>
    <t>Bishkek Shaary</t>
  </si>
  <si>
    <t>Gorod Bishkek</t>
  </si>
  <si>
    <t>Gorod Biškek</t>
  </si>
  <si>
    <t>KG-GO</t>
  </si>
  <si>
    <t>Osh Shaary</t>
  </si>
  <si>
    <t>Gorod Osh</t>
  </si>
  <si>
    <t>Gorod Oš</t>
  </si>
  <si>
    <t>KG-B</t>
  </si>
  <si>
    <t>Batken</t>
  </si>
  <si>
    <t>Batkenskaya oblast'</t>
  </si>
  <si>
    <t>Batkenskaja oblast'</t>
  </si>
  <si>
    <t>KG-C</t>
  </si>
  <si>
    <t>Chüy</t>
  </si>
  <si>
    <t>Chuyskaya oblast'</t>
  </si>
  <si>
    <t>Čujskaja oblast'</t>
  </si>
  <si>
    <t>KG-J</t>
  </si>
  <si>
    <t>Jalal-Abad</t>
  </si>
  <si>
    <t>Dzhalal-Abadskaya oblast'</t>
  </si>
  <si>
    <t>Džalal-Abadskaja oblast'</t>
  </si>
  <si>
    <t>KG-N</t>
  </si>
  <si>
    <t>Naryn</t>
  </si>
  <si>
    <t>Narynskaya oblast'</t>
  </si>
  <si>
    <t>Narynskaja oblast'</t>
  </si>
  <si>
    <t>KG-O</t>
  </si>
  <si>
    <t>Osh</t>
  </si>
  <si>
    <t>Oshskaya oblast'</t>
  </si>
  <si>
    <t>Ošskaja oblast'</t>
  </si>
  <si>
    <t>KG-T</t>
  </si>
  <si>
    <t>Talas</t>
  </si>
  <si>
    <t>Talasskaya oblast'</t>
  </si>
  <si>
    <t>Talasskaja oblast'</t>
  </si>
  <si>
    <t>KG-Y</t>
  </si>
  <si>
    <t>Ysyk-Köl</t>
  </si>
  <si>
    <t>Issyk-Kul'skaya oblast'</t>
  </si>
  <si>
    <t>Issyk-Kul'skaja oblast'</t>
  </si>
  <si>
    <t>KI-G</t>
  </si>
  <si>
    <t>Gilbert Islands</t>
  </si>
  <si>
    <t>KI-L</t>
  </si>
  <si>
    <t>Line Islands</t>
  </si>
  <si>
    <t>KI-P</t>
  </si>
  <si>
    <t>Phoenix Islands</t>
  </si>
  <si>
    <t>KM-G</t>
  </si>
  <si>
    <t> Grande Comore</t>
  </si>
  <si>
    <t>Andjazîdja</t>
  </si>
  <si>
    <t>Anjazījah</t>
  </si>
  <si>
    <t>Ngazidja</t>
  </si>
  <si>
    <t>KM-A</t>
  </si>
  <si>
    <t> Anjouan</t>
  </si>
  <si>
    <t>Andjouân</t>
  </si>
  <si>
    <t>Anjwān</t>
  </si>
  <si>
    <t>Ndzuwani</t>
  </si>
  <si>
    <t>KM-M</t>
  </si>
  <si>
    <t> Mohéli</t>
  </si>
  <si>
    <t>Moûhîlî</t>
  </si>
  <si>
    <t>Mūhīlī</t>
  </si>
  <si>
    <t>Mwali</t>
  </si>
  <si>
    <t>KP-01</t>
  </si>
  <si>
    <t>Pyongyang</t>
  </si>
  <si>
    <t>P'yǒngyang</t>
  </si>
  <si>
    <t>Phyeongyang</t>
  </si>
  <si>
    <t>KP-13</t>
  </si>
  <si>
    <t>Rason</t>
  </si>
  <si>
    <t>Rasǒn</t>
  </si>
  <si>
    <t>(local variant is Najin Sǒnbong)</t>
  </si>
  <si>
    <t>Raseon</t>
  </si>
  <si>
    <t>KP-15</t>
  </si>
  <si>
    <t>Kaesong</t>
  </si>
  <si>
    <t>Kaesŏng</t>
  </si>
  <si>
    <t>Kaeseong</t>
  </si>
  <si>
    <t>KP-14</t>
  </si>
  <si>
    <t>Nampo</t>
  </si>
  <si>
    <t>Namp’o</t>
  </si>
  <si>
    <t>Nampho</t>
  </si>
  <si>
    <t>KP-02</t>
  </si>
  <si>
    <t>South Pyongan</t>
  </si>
  <si>
    <t>P'yǒngan-namdo</t>
  </si>
  <si>
    <t>Phyeongannamto</t>
  </si>
  <si>
    <t>KP-03</t>
  </si>
  <si>
    <t>North Pyongan</t>
  </si>
  <si>
    <t>P'yǒngan-bukto</t>
  </si>
  <si>
    <t>Phyeonganpukto</t>
  </si>
  <si>
    <t>KP-04</t>
  </si>
  <si>
    <t>Chagang</t>
  </si>
  <si>
    <t>Chagang-do</t>
  </si>
  <si>
    <t>Jakangto</t>
  </si>
  <si>
    <t>KP-05</t>
  </si>
  <si>
    <t>South Hwanghae</t>
  </si>
  <si>
    <t>Hwanghae-namdo</t>
  </si>
  <si>
    <t>Hwanghainamto</t>
  </si>
  <si>
    <t>KP-06</t>
  </si>
  <si>
    <t>North Hwanghae</t>
  </si>
  <si>
    <t>Hwanghae-bukto</t>
  </si>
  <si>
    <t>Hwanghaipukto</t>
  </si>
  <si>
    <t>KP-07</t>
  </si>
  <si>
    <t>Kangwon</t>
  </si>
  <si>
    <t>Kangwǒn-do</t>
  </si>
  <si>
    <t>Kangweonto</t>
  </si>
  <si>
    <t>KP-08</t>
  </si>
  <si>
    <t>South Hamgyong</t>
  </si>
  <si>
    <t>Hamgyǒng-namdo</t>
  </si>
  <si>
    <t>Hamkyeongnamto</t>
  </si>
  <si>
    <t>KP-09</t>
  </si>
  <si>
    <t>North Hamgyong</t>
  </si>
  <si>
    <t>Hamgyǒng-bukto</t>
  </si>
  <si>
    <t>Hamkyeongpukto</t>
  </si>
  <si>
    <t>KP-10</t>
  </si>
  <si>
    <t>Ryanggang</t>
  </si>
  <si>
    <t>Ryanggang-do</t>
  </si>
  <si>
    <t>Ryangkangto</t>
  </si>
  <si>
    <t>Pyongyang (North Korean capital city)</t>
  </si>
  <si>
    <t>Rason (North Korean special city)</t>
  </si>
  <si>
    <t>Kaesong (North Korean metropolitan city)</t>
  </si>
  <si>
    <t>Nampo (North Korean metropolitan city)</t>
  </si>
  <si>
    <t>South Pyongan (North Korean province)</t>
  </si>
  <si>
    <t>North Pyongan (North Korean province)</t>
  </si>
  <si>
    <t>Chagang (North Korean province)</t>
  </si>
  <si>
    <t>South Hwanghae (North Korean province)</t>
  </si>
  <si>
    <t>North Hwanghae (North Korean province)</t>
  </si>
  <si>
    <t>Kangwon (North Korean province)</t>
  </si>
  <si>
    <t>South Hamgyong (North Korean province)</t>
  </si>
  <si>
    <t>North Hamgyong (North Korean province)</t>
  </si>
  <si>
    <t>Ryanggang (North Korean province)</t>
  </si>
  <si>
    <t>KW-AH</t>
  </si>
  <si>
    <t>Al Aḩmadī</t>
  </si>
  <si>
    <t>KW-FA</t>
  </si>
  <si>
    <t>Al Farwānīyah</t>
  </si>
  <si>
    <t>KW-JA</t>
  </si>
  <si>
    <t>Al Jahrā’</t>
  </si>
  <si>
    <t>KW-KU</t>
  </si>
  <si>
    <t>Al Kuwayt</t>
  </si>
  <si>
    <t>KW-HA</t>
  </si>
  <si>
    <t>Ḩawallī</t>
  </si>
  <si>
    <t>KW-MU</t>
  </si>
  <si>
    <t>Mubārak al Kabīr</t>
  </si>
  <si>
    <t>KZ-10</t>
  </si>
  <si>
    <t>Abay oblysy</t>
  </si>
  <si>
    <t>Abayskaya oblast'</t>
  </si>
  <si>
    <t>Abajskaja oblast'</t>
  </si>
  <si>
    <t>KZ-11</t>
  </si>
  <si>
    <t>Aqmola oblysy</t>
  </si>
  <si>
    <t>Akmolinskaya oblast'</t>
  </si>
  <si>
    <t>Akmolinskaja oblast'</t>
  </si>
  <si>
    <t>KZ-15</t>
  </si>
  <si>
    <t>Aqtöbe oblysy</t>
  </si>
  <si>
    <t>Aktyubinskaya oblast'</t>
  </si>
  <si>
    <t>Aktjubinskaja oblast'</t>
  </si>
  <si>
    <t>KZ-19</t>
  </si>
  <si>
    <t>Almaty oblysy</t>
  </si>
  <si>
    <t>Almatinskaya oblast'</t>
  </si>
  <si>
    <t>Almatinskaja oblast'</t>
  </si>
  <si>
    <t>KZ-23</t>
  </si>
  <si>
    <t>Atyraū oblysy</t>
  </si>
  <si>
    <t>Atyrauskaya oblast'</t>
  </si>
  <si>
    <t>Atyrauskaja oblast'</t>
  </si>
  <si>
    <t>KZ-27</t>
  </si>
  <si>
    <t>Batys Qazaqstan oblysy</t>
  </si>
  <si>
    <t>Zapadno-Kazakhstanskaya oblast'</t>
  </si>
  <si>
    <t>Zapadno-Kazahstanskaja oblast'</t>
  </si>
  <si>
    <t>KZ-31</t>
  </si>
  <si>
    <t>Zhambyl oblysy</t>
  </si>
  <si>
    <t>Zhambylskaya oblast'</t>
  </si>
  <si>
    <t>Žambylskaja oblast'</t>
  </si>
  <si>
    <t>KZ-33</t>
  </si>
  <si>
    <t>Zhetisū oblysy</t>
  </si>
  <si>
    <t>Zhetysuskaya oblast'</t>
  </si>
  <si>
    <t>Žetysuskaja oblast'</t>
  </si>
  <si>
    <t>KZ-35</t>
  </si>
  <si>
    <t>Qaraghandy oblysy</t>
  </si>
  <si>
    <t>Karagandinskaya oblast'</t>
  </si>
  <si>
    <t>Karagandinskaja oblast'</t>
  </si>
  <si>
    <t>KZ-39</t>
  </si>
  <si>
    <t>Qostanay oblysy</t>
  </si>
  <si>
    <t>Kostanayskaya oblast'</t>
  </si>
  <si>
    <t>Kostanajskaja oblast'</t>
  </si>
  <si>
    <t>KZ-43</t>
  </si>
  <si>
    <t>Qyzylorda oblysy</t>
  </si>
  <si>
    <t>Kyzylordinskaya oblast'</t>
  </si>
  <si>
    <t>Kyzylordinskaja oblast'</t>
  </si>
  <si>
    <t>KZ-47</t>
  </si>
  <si>
    <t>Mangghystaū oblysy</t>
  </si>
  <si>
    <t>Mangistauskaya oblast'</t>
  </si>
  <si>
    <t>Mangystauskaja oblast'</t>
  </si>
  <si>
    <t>KZ-55</t>
  </si>
  <si>
    <t>Pavlodar oblysy</t>
  </si>
  <si>
    <t>Pavlodarskaya oblast'</t>
  </si>
  <si>
    <t>Pavlodarskaja oblast'</t>
  </si>
  <si>
    <t>KZ-59</t>
  </si>
  <si>
    <t>Soltüstik Qazaqstan oblysy</t>
  </si>
  <si>
    <t>Severo-Kazakhstanskaya oblast'</t>
  </si>
  <si>
    <t>Severo-Kazahstanskaja oblast'</t>
  </si>
  <si>
    <t>KZ-61</t>
  </si>
  <si>
    <t>Türkistan oblysy</t>
  </si>
  <si>
    <t>Turkestankaya oblast'</t>
  </si>
  <si>
    <t>Turkestanskaja oblast'</t>
  </si>
  <si>
    <t>KZ-62</t>
  </si>
  <si>
    <t>Ulytaū oblysy</t>
  </si>
  <si>
    <t>Ulytauskaya oblast'</t>
  </si>
  <si>
    <t>Ulytauskaja oblast'</t>
  </si>
  <si>
    <t>KZ-63</t>
  </si>
  <si>
    <t>Shyghys Qazaqstan oblysy</t>
  </si>
  <si>
    <t>Vostochno-Kazakhstanskaya oblast'</t>
  </si>
  <si>
    <t>Vostočno-Kazahstanskaja oblast'</t>
  </si>
  <si>
    <t>KZ-71</t>
  </si>
  <si>
    <t>Astana</t>
  </si>
  <si>
    <t>KZ-75</t>
  </si>
  <si>
    <t>Almaty</t>
  </si>
  <si>
    <t>KZ-79</t>
  </si>
  <si>
    <t>Shymkent</t>
  </si>
  <si>
    <t>Šimkent</t>
  </si>
  <si>
    <t>LA-VT</t>
  </si>
  <si>
    <t>Viangchan</t>
  </si>
  <si>
    <t>Vientiane</t>
  </si>
  <si>
    <t>LA-AT</t>
  </si>
  <si>
    <t>Attapu</t>
  </si>
  <si>
    <t>Attapeu</t>
  </si>
  <si>
    <t>LA-BK</t>
  </si>
  <si>
    <t>Bokèo</t>
  </si>
  <si>
    <t>LA-BL</t>
  </si>
  <si>
    <t>Bolikhamxai</t>
  </si>
  <si>
    <t>Borikhamxay</t>
  </si>
  <si>
    <t>LA-CH</t>
  </si>
  <si>
    <t>Champasak</t>
  </si>
  <si>
    <t>Champasack</t>
  </si>
  <si>
    <t>LA-HO</t>
  </si>
  <si>
    <t>Houaphan</t>
  </si>
  <si>
    <t>Huaphanh</t>
  </si>
  <si>
    <t>LA-KH</t>
  </si>
  <si>
    <t>Khammouan</t>
  </si>
  <si>
    <t>Khammuane</t>
  </si>
  <si>
    <t>LA-LM</t>
  </si>
  <si>
    <t>Louang Namtha</t>
  </si>
  <si>
    <t>Luangnamtha</t>
  </si>
  <si>
    <t>LA-LP</t>
  </si>
  <si>
    <t>Louangphabang</t>
  </si>
  <si>
    <t>Luangprabang</t>
  </si>
  <si>
    <t>LA-OU</t>
  </si>
  <si>
    <t>Oudômxai</t>
  </si>
  <si>
    <t>Oudomxay</t>
  </si>
  <si>
    <t>LA-PH</t>
  </si>
  <si>
    <t>Phôngsali</t>
  </si>
  <si>
    <t>Phongsaly</t>
  </si>
  <si>
    <t>LA-SL</t>
  </si>
  <si>
    <t>Salavan</t>
  </si>
  <si>
    <t>Saravane</t>
  </si>
  <si>
    <t>LA-SV</t>
  </si>
  <si>
    <t>Savannakhét</t>
  </si>
  <si>
    <t>Savannakhet</t>
  </si>
  <si>
    <t>LA-VI</t>
  </si>
  <si>
    <t>LA-XA</t>
  </si>
  <si>
    <t>Xaignabouli</t>
  </si>
  <si>
    <t>Xayabury</t>
  </si>
  <si>
    <t>LA-XE</t>
  </si>
  <si>
    <t>Xékong</t>
  </si>
  <si>
    <t>Sekong</t>
  </si>
  <si>
    <t>LA-XI</t>
  </si>
  <si>
    <t>Xiangkhouang</t>
  </si>
  <si>
    <t>Xiengkhuang</t>
  </si>
  <si>
    <t>LA-XS</t>
  </si>
  <si>
    <t>Xaisômboun</t>
  </si>
  <si>
    <t>Xaysomboon</t>
  </si>
  <si>
    <t>LB-AK</t>
  </si>
  <si>
    <t>Aakkâr</t>
  </si>
  <si>
    <t>‘Akkār</t>
  </si>
  <si>
    <t>LB-BH</t>
  </si>
  <si>
    <t>Baalbek-Hermel</t>
  </si>
  <si>
    <t>B‘alabak-Al Hirmil</t>
  </si>
  <si>
    <t>LB-BI</t>
  </si>
  <si>
    <t>Béqaa</t>
  </si>
  <si>
    <t>Al Biqā‘</t>
  </si>
  <si>
    <t>LB-BA</t>
  </si>
  <si>
    <t>Beyrouth</t>
  </si>
  <si>
    <t>Bayrūt</t>
  </si>
  <si>
    <t>LB-AS</t>
  </si>
  <si>
    <t>Liban-Nord</t>
  </si>
  <si>
    <t>Ash Shimāl</t>
  </si>
  <si>
    <t>LB-JA</t>
  </si>
  <si>
    <t>Liban-Sud</t>
  </si>
  <si>
    <t>Al Janūb</t>
  </si>
  <si>
    <t>LB-JL</t>
  </si>
  <si>
    <t>Mont-Liban</t>
  </si>
  <si>
    <t>Jabal Lubnān</t>
  </si>
  <si>
    <t>LB-NA</t>
  </si>
  <si>
    <t>Nabatîyé</t>
  </si>
  <si>
    <t>An Nabaţīyah</t>
  </si>
  <si>
    <t>LC-01</t>
  </si>
  <si>
    <t>Anse la Raye</t>
  </si>
  <si>
    <t>LC-12</t>
  </si>
  <si>
    <t>Canaries</t>
  </si>
  <si>
    <t>LC-02</t>
  </si>
  <si>
    <t>Castries</t>
  </si>
  <si>
    <t>LC-03</t>
  </si>
  <si>
    <t>Choiseul</t>
  </si>
  <si>
    <t>LC-05</t>
  </si>
  <si>
    <t>Dennery</t>
  </si>
  <si>
    <t>LC-06</t>
  </si>
  <si>
    <t>Gros Islet</t>
  </si>
  <si>
    <t>LC-07</t>
  </si>
  <si>
    <t>Laborie</t>
  </si>
  <si>
    <t>LC-08</t>
  </si>
  <si>
    <t>Micoud</t>
  </si>
  <si>
    <t>LC-10</t>
  </si>
  <si>
    <t>Soufrière</t>
  </si>
  <si>
    <t>LC-11</t>
  </si>
  <si>
    <t>Vieux Fort</t>
  </si>
  <si>
    <t>LI-01</t>
  </si>
  <si>
    <t>Balzers</t>
  </si>
  <si>
    <t>LI-02</t>
  </si>
  <si>
    <t>Eschen</t>
  </si>
  <si>
    <t>LI-03</t>
  </si>
  <si>
    <t>Gamprin</t>
  </si>
  <si>
    <t>LI-04</t>
  </si>
  <si>
    <t>Mauren</t>
  </si>
  <si>
    <t>LI-05</t>
  </si>
  <si>
    <t>Planken</t>
  </si>
  <si>
    <t>LI-06</t>
  </si>
  <si>
    <t>Ruggell</t>
  </si>
  <si>
    <t>LI-07</t>
  </si>
  <si>
    <t>Schaan</t>
  </si>
  <si>
    <t>LI-08</t>
  </si>
  <si>
    <t>Schellenberg</t>
  </si>
  <si>
    <t>LI-09</t>
  </si>
  <si>
    <t>Triesen</t>
  </si>
  <si>
    <t>LI-10</t>
  </si>
  <si>
    <t>Triesenberg</t>
  </si>
  <si>
    <t>LI-11</t>
  </si>
  <si>
    <t>Vaduz</t>
  </si>
  <si>
    <t>LY-BU</t>
  </si>
  <si>
    <t>Al Buţnān</t>
  </si>
  <si>
    <t>LY-JA</t>
  </si>
  <si>
    <t>Al Jabal al Akhḑar</t>
  </si>
  <si>
    <t>LY-JG</t>
  </si>
  <si>
    <t>Al Jabal al Gharbī</t>
  </si>
  <si>
    <t>LY-JI</t>
  </si>
  <si>
    <t>Al Jafārah</t>
  </si>
  <si>
    <t>LY-JU</t>
  </si>
  <si>
    <t>Al Jufrah</t>
  </si>
  <si>
    <t>LY-KF</t>
  </si>
  <si>
    <t>Al Kufrah</t>
  </si>
  <si>
    <t>LY-MJ</t>
  </si>
  <si>
    <t>Al Marj</t>
  </si>
  <si>
    <t>LY-MB</t>
  </si>
  <si>
    <t>Al Marqab</t>
  </si>
  <si>
    <t>LY-WA</t>
  </si>
  <si>
    <t>Al Wāḩāt</t>
  </si>
  <si>
    <t>LY-NQ</t>
  </si>
  <si>
    <t>An Nuqāţ al Khams</t>
  </si>
  <si>
    <t>LY-ZA</t>
  </si>
  <si>
    <t>Az Zāwiyah</t>
  </si>
  <si>
    <t>LY-BA</t>
  </si>
  <si>
    <t>Banghāzī</t>
  </si>
  <si>
    <t>LY-DR</t>
  </si>
  <si>
    <t>Darnah</t>
  </si>
  <si>
    <t>LY-GT</t>
  </si>
  <si>
    <t>Ghāt</t>
  </si>
  <si>
    <t>LY-MI</t>
  </si>
  <si>
    <t>Mişrātah</t>
  </si>
  <si>
    <t>LY-MQ</t>
  </si>
  <si>
    <t>Murzuq</t>
  </si>
  <si>
    <t>LY-NL</t>
  </si>
  <si>
    <t>Nālūt</t>
  </si>
  <si>
    <t>LY-SB</t>
  </si>
  <si>
    <t>Sabhā</t>
  </si>
  <si>
    <t>LY-SR</t>
  </si>
  <si>
    <t>Surt</t>
  </si>
  <si>
    <t>LY-TB</t>
  </si>
  <si>
    <t>Ţarābulus</t>
  </si>
  <si>
    <t>LY-WD</t>
  </si>
  <si>
    <t>Wādī al Ḩayāt</t>
  </si>
  <si>
    <t>LY-WS</t>
  </si>
  <si>
    <t>Wādī ash Shāţi’</t>
  </si>
  <si>
    <t>LR-BM</t>
  </si>
  <si>
    <t>Bomi</t>
  </si>
  <si>
    <t>LR-BG</t>
  </si>
  <si>
    <t>Bong</t>
  </si>
  <si>
    <t>LR-GP</t>
  </si>
  <si>
    <t>Gbarpolu</t>
  </si>
  <si>
    <t>LR-GB</t>
  </si>
  <si>
    <t>Grand Bassa</t>
  </si>
  <si>
    <t>LR-CM</t>
  </si>
  <si>
    <t>Grand Cape Mount</t>
  </si>
  <si>
    <t>LR-GG</t>
  </si>
  <si>
    <t>Grand Gedeh</t>
  </si>
  <si>
    <t>LR-GK</t>
  </si>
  <si>
    <t>Grand Kru</t>
  </si>
  <si>
    <t>LR-LO</t>
  </si>
  <si>
    <t>Lofa</t>
  </si>
  <si>
    <t>LR-MG</t>
  </si>
  <si>
    <t>Margibi</t>
  </si>
  <si>
    <t>LR-MY</t>
  </si>
  <si>
    <t>Maryland</t>
  </si>
  <si>
    <t>LR-MO</t>
  </si>
  <si>
    <t>Montserrado</t>
  </si>
  <si>
    <t>LR-NI</t>
  </si>
  <si>
    <t>Nimba</t>
  </si>
  <si>
    <t>LR-RI</t>
  </si>
  <si>
    <t>River Cess</t>
  </si>
  <si>
    <t>LR-RG</t>
  </si>
  <si>
    <t>River Gee</t>
  </si>
  <si>
    <t>LR-SI</t>
  </si>
  <si>
    <t>Sinoe</t>
  </si>
  <si>
    <t>Bomi (Liberian county)</t>
  </si>
  <si>
    <t>Bong (Liberian county)</t>
  </si>
  <si>
    <t>Gbarpolu (Liberian county)</t>
  </si>
  <si>
    <t>Grand Bassa (Liberian county)</t>
  </si>
  <si>
    <t>Grand Cape Mount (Liberian county)</t>
  </si>
  <si>
    <t>Grand Gedeh (Liberian county)</t>
  </si>
  <si>
    <t>Grand Kru (Liberian county)</t>
  </si>
  <si>
    <t>Lofa (Liberian county)</t>
  </si>
  <si>
    <t>Margibi (Liberian county)</t>
  </si>
  <si>
    <t>Maryland (Liberian county)</t>
  </si>
  <si>
    <t>Montserrado (Liberian county)</t>
  </si>
  <si>
    <t>Nimba (Liberian county)</t>
  </si>
  <si>
    <t>River Cess (Liberian county)</t>
  </si>
  <si>
    <t>River Gee (Liberian county)</t>
  </si>
  <si>
    <t>Sinoe (Liberian county)</t>
  </si>
  <si>
    <t>MC-FO</t>
  </si>
  <si>
    <t>Fontvieille</t>
  </si>
  <si>
    <t>MC-JE</t>
  </si>
  <si>
    <t>Jardin Exotique</t>
  </si>
  <si>
    <t>MC-CL</t>
  </si>
  <si>
    <t>La Colle</t>
  </si>
  <si>
    <t>MC-CO</t>
  </si>
  <si>
    <t>La Condamine</t>
  </si>
  <si>
    <t>MC-GA</t>
  </si>
  <si>
    <t>La Gare</t>
  </si>
  <si>
    <t>MC-SO</t>
  </si>
  <si>
    <t>La Source</t>
  </si>
  <si>
    <t>MC-LA</t>
  </si>
  <si>
    <t>Larvotto</t>
  </si>
  <si>
    <t>MC-MA</t>
  </si>
  <si>
    <t>Malbousquet</t>
  </si>
  <si>
    <t>MC-MO</t>
  </si>
  <si>
    <t>Monaco-Ville</t>
  </si>
  <si>
    <t>MC-MG</t>
  </si>
  <si>
    <t>Moneghetti</t>
  </si>
  <si>
    <t>MC-MC</t>
  </si>
  <si>
    <t>Monte-Carlo</t>
  </si>
  <si>
    <t>MC-MU</t>
  </si>
  <si>
    <t>Moulins</t>
  </si>
  <si>
    <t>MC-PH</t>
  </si>
  <si>
    <t>Port-Hercule</t>
  </si>
  <si>
    <t>MC-SR</t>
  </si>
  <si>
    <t>Saint-Roman</t>
  </si>
  <si>
    <t>MC-SD</t>
  </si>
  <si>
    <t>Sainte-Dévote</t>
  </si>
  <si>
    <t>MC-SP</t>
  </si>
  <si>
    <t>Spélugues</t>
  </si>
  <si>
    <t>MC-VR</t>
  </si>
  <si>
    <t>Vallon de la Rousse</t>
  </si>
  <si>
    <t>ME-01</t>
  </si>
  <si>
    <t>Andrijevica</t>
  </si>
  <si>
    <t>ME-02</t>
  </si>
  <si>
    <t>Bar</t>
  </si>
  <si>
    <t>ME-03</t>
  </si>
  <si>
    <t>Berane</t>
  </si>
  <si>
    <t>ME-04</t>
  </si>
  <si>
    <t>Bijelo Polje</t>
  </si>
  <si>
    <t>ME-05</t>
  </si>
  <si>
    <t>Budva</t>
  </si>
  <si>
    <t>ME-06</t>
  </si>
  <si>
    <t>Cetinje</t>
  </si>
  <si>
    <t>ME-07</t>
  </si>
  <si>
    <t>Danilovgrad</t>
  </si>
  <si>
    <t>ME-08</t>
  </si>
  <si>
    <t>Herceg-Novi</t>
  </si>
  <si>
    <t>ME-09</t>
  </si>
  <si>
    <t>Kolašin</t>
  </si>
  <si>
    <t>ME-10</t>
  </si>
  <si>
    <t>Kotor</t>
  </si>
  <si>
    <t>ME-11</t>
  </si>
  <si>
    <t>Mojkovac</t>
  </si>
  <si>
    <t>ME-12</t>
  </si>
  <si>
    <t>Nikšić</t>
  </si>
  <si>
    <t>ME-13</t>
  </si>
  <si>
    <t>Plav</t>
  </si>
  <si>
    <t>ME-14</t>
  </si>
  <si>
    <t>Pljevlja</t>
  </si>
  <si>
    <t>ME-15</t>
  </si>
  <si>
    <t>Plužine</t>
  </si>
  <si>
    <t>ME-16</t>
  </si>
  <si>
    <t>Podgorica</t>
  </si>
  <si>
    <t>ME-17</t>
  </si>
  <si>
    <t>Rožaje</t>
  </si>
  <si>
    <t>ME-18</t>
  </si>
  <si>
    <t>Šavnik</t>
  </si>
  <si>
    <t>ME-19</t>
  </si>
  <si>
    <t>Tivat</t>
  </si>
  <si>
    <t>ME-20</t>
  </si>
  <si>
    <t>Ulcinj</t>
  </si>
  <si>
    <t>ME-21</t>
  </si>
  <si>
    <t>Žabljak</t>
  </si>
  <si>
    <t>ME-22</t>
  </si>
  <si>
    <t>Gusinje</t>
  </si>
  <si>
    <t>ME-23</t>
  </si>
  <si>
    <t>Petnjica</t>
  </si>
  <si>
    <t>ME-24</t>
  </si>
  <si>
    <t>Tuzi</t>
  </si>
  <si>
    <t>MG-T</t>
  </si>
  <si>
    <t>Antananarivo</t>
  </si>
  <si>
    <t>MG-D</t>
  </si>
  <si>
    <t>Antsiranana</t>
  </si>
  <si>
    <t>MG-F</t>
  </si>
  <si>
    <t>Fianarantsoa</t>
  </si>
  <si>
    <t>MG-M</t>
  </si>
  <si>
    <t>Mahajanga</t>
  </si>
  <si>
    <t>MG-A</t>
  </si>
  <si>
    <t>Toamasina</t>
  </si>
  <si>
    <t>MG-U</t>
  </si>
  <si>
    <t>Toliara</t>
  </si>
  <si>
    <t>MK-801</t>
  </si>
  <si>
    <t>Aerodrom</t>
  </si>
  <si>
    <t>MK-802</t>
  </si>
  <si>
    <t>Aračinovo</t>
  </si>
  <si>
    <t>MK-201</t>
  </si>
  <si>
    <t>Berovo</t>
  </si>
  <si>
    <t>MK-501</t>
  </si>
  <si>
    <t>Bitola</t>
  </si>
  <si>
    <t>MK-401</t>
  </si>
  <si>
    <t>Bogdanci</t>
  </si>
  <si>
    <t>MK-601</t>
  </si>
  <si>
    <t>Bogovinje</t>
  </si>
  <si>
    <t>MK-402</t>
  </si>
  <si>
    <t>Bosilovo</t>
  </si>
  <si>
    <t>MK-602</t>
  </si>
  <si>
    <t>Brvenica</t>
  </si>
  <si>
    <t>MK-803</t>
  </si>
  <si>
    <t>Butel</t>
  </si>
  <si>
    <t>MK-814</t>
  </si>
  <si>
    <t>Centar</t>
  </si>
  <si>
    <t>MK-313</t>
  </si>
  <si>
    <t>Centar Župa</t>
  </si>
  <si>
    <t>MK-815</t>
  </si>
  <si>
    <t>Čair</t>
  </si>
  <si>
    <t>MK-109</t>
  </si>
  <si>
    <t>Čaška</t>
  </si>
  <si>
    <t>MK-210</t>
  </si>
  <si>
    <t>Češinovo-Obleševo</t>
  </si>
  <si>
    <t>MK-816</t>
  </si>
  <si>
    <t>Čučer-Sandevo</t>
  </si>
  <si>
    <t>MK-303</t>
  </si>
  <si>
    <t>Debar</t>
  </si>
  <si>
    <t>MK-304</t>
  </si>
  <si>
    <t>Debrca</t>
  </si>
  <si>
    <t>MK-203</t>
  </si>
  <si>
    <t>Delčevo</t>
  </si>
  <si>
    <t>MK-502</t>
  </si>
  <si>
    <t>Demir Hisar</t>
  </si>
  <si>
    <t>MK-103</t>
  </si>
  <si>
    <t>Demir Kapija</t>
  </si>
  <si>
    <t>MK-406</t>
  </si>
  <si>
    <t>Dojran</t>
  </si>
  <si>
    <t>MK-503</t>
  </si>
  <si>
    <t>Dolneni</t>
  </si>
  <si>
    <t>MK-804</t>
  </si>
  <si>
    <t>Gazi Baba</t>
  </si>
  <si>
    <t>MK-405</t>
  </si>
  <si>
    <t>Gevgelija</t>
  </si>
  <si>
    <t>MK-805</t>
  </si>
  <si>
    <t>Gjorče Petrov</t>
  </si>
  <si>
    <t>MK-604</t>
  </si>
  <si>
    <t>Gostivar</t>
  </si>
  <si>
    <t>MK-102</t>
  </si>
  <si>
    <t>Gradsko</t>
  </si>
  <si>
    <t>MK-807</t>
  </si>
  <si>
    <t>Ilinden</t>
  </si>
  <si>
    <t>MK-606</t>
  </si>
  <si>
    <t>Jegunovce</t>
  </si>
  <si>
    <t>MK-205</t>
  </si>
  <si>
    <t>Karbinci</t>
  </si>
  <si>
    <t>MK-808</t>
  </si>
  <si>
    <t>Karpoš</t>
  </si>
  <si>
    <t>MK-104</t>
  </si>
  <si>
    <t>Kavadarci</t>
  </si>
  <si>
    <t>MK-307</t>
  </si>
  <si>
    <t>Kičevo</t>
  </si>
  <si>
    <t>MK-809</t>
  </si>
  <si>
    <t>Kisela Voda</t>
  </si>
  <si>
    <t>MK-206</t>
  </si>
  <si>
    <t>Kočani</t>
  </si>
  <si>
    <t>MK-407</t>
  </si>
  <si>
    <t>Konče</t>
  </si>
  <si>
    <t>MK-701</t>
  </si>
  <si>
    <t>Kratovo</t>
  </si>
  <si>
    <t>MK-702</t>
  </si>
  <si>
    <t>Kriva Palanka</t>
  </si>
  <si>
    <t>MK-504</t>
  </si>
  <si>
    <t>Krivogaštani</t>
  </si>
  <si>
    <t>MK-505</t>
  </si>
  <si>
    <t>Kruševo</t>
  </si>
  <si>
    <t>MK-703</t>
  </si>
  <si>
    <t>Kumanovo</t>
  </si>
  <si>
    <t>MK-704</t>
  </si>
  <si>
    <t>Lipkovo</t>
  </si>
  <si>
    <t>MK-105</t>
  </si>
  <si>
    <t>Lozovo</t>
  </si>
  <si>
    <t>MK-207</t>
  </si>
  <si>
    <t>Makedonska Kamenica</t>
  </si>
  <si>
    <t>MK-308</t>
  </si>
  <si>
    <t>Makedonski Brod</t>
  </si>
  <si>
    <t>MK-607</t>
  </si>
  <si>
    <t>Mavrovo i Rostuše</t>
  </si>
  <si>
    <t>MK-506</t>
  </si>
  <si>
    <t>Mogila</t>
  </si>
  <si>
    <t>MK-106</t>
  </si>
  <si>
    <t>Negotino</t>
  </si>
  <si>
    <t>MK-507</t>
  </si>
  <si>
    <t>Novaci</t>
  </si>
  <si>
    <t>MK-408</t>
  </si>
  <si>
    <t>Novo Selo</t>
  </si>
  <si>
    <t>MK-310</t>
  </si>
  <si>
    <t>Ohrid</t>
  </si>
  <si>
    <t>MK-208</t>
  </si>
  <si>
    <t>Pehčevo</t>
  </si>
  <si>
    <t>MK-810</t>
  </si>
  <si>
    <t>Petrovec</t>
  </si>
  <si>
    <t>MK-311</t>
  </si>
  <si>
    <t>Plasnica</t>
  </si>
  <si>
    <t>MK-508</t>
  </si>
  <si>
    <t>Prilep</t>
  </si>
  <si>
    <t>MK-209</t>
  </si>
  <si>
    <t>Probištip</t>
  </si>
  <si>
    <t>MK-409</t>
  </si>
  <si>
    <t>Radoviš</t>
  </si>
  <si>
    <t>MK-705</t>
  </si>
  <si>
    <t>Rankovce</t>
  </si>
  <si>
    <t>MK-509</t>
  </si>
  <si>
    <t>Resen</t>
  </si>
  <si>
    <t>MK-107</t>
  </si>
  <si>
    <t>Rosoman</t>
  </si>
  <si>
    <t>MK-811</t>
  </si>
  <si>
    <t>Saraj</t>
  </si>
  <si>
    <t>MK-812</t>
  </si>
  <si>
    <t>Sopište</t>
  </si>
  <si>
    <t>MK-706</t>
  </si>
  <si>
    <t>Staro Nagoričane</t>
  </si>
  <si>
    <t>MK-312</t>
  </si>
  <si>
    <t>Struga</t>
  </si>
  <si>
    <t>MK-410</t>
  </si>
  <si>
    <t>Strumica</t>
  </si>
  <si>
    <t>MK-813</t>
  </si>
  <si>
    <t>Studeničani</t>
  </si>
  <si>
    <t>MK-108</t>
  </si>
  <si>
    <t>Sveti Nikole</t>
  </si>
  <si>
    <t>MK-211</t>
  </si>
  <si>
    <t>Štip</t>
  </si>
  <si>
    <t>MK-817</t>
  </si>
  <si>
    <t>Šuto Orizari</t>
  </si>
  <si>
    <t>MK-608</t>
  </si>
  <si>
    <t>Tearce</t>
  </si>
  <si>
    <t>MK-609</t>
  </si>
  <si>
    <t>Tetovo</t>
  </si>
  <si>
    <t>MK-403</t>
  </si>
  <si>
    <t>Valandovo</t>
  </si>
  <si>
    <t>MK-404</t>
  </si>
  <si>
    <t>Vasilevo</t>
  </si>
  <si>
    <t>MK-101</t>
  </si>
  <si>
    <t>Veles</t>
  </si>
  <si>
    <t>MK-301</t>
  </si>
  <si>
    <t>Vevčani</t>
  </si>
  <si>
    <t>MK-202</t>
  </si>
  <si>
    <t>Vinica</t>
  </si>
  <si>
    <t>MK-603</t>
  </si>
  <si>
    <t>Vrapčište</t>
  </si>
  <si>
    <t>MK-806</t>
  </si>
  <si>
    <t>Zelenikovo</t>
  </si>
  <si>
    <t>MK-204</t>
  </si>
  <si>
    <t>Zrnovci</t>
  </si>
  <si>
    <t>MK-605</t>
  </si>
  <si>
    <t>Želino</t>
  </si>
  <si>
    <t>ML-BKO</t>
  </si>
  <si>
    <t>Bamako</t>
  </si>
  <si>
    <t>ML-7</t>
  </si>
  <si>
    <t>Gao</t>
  </si>
  <si>
    <t>ML-1</t>
  </si>
  <si>
    <t>Kayes</t>
  </si>
  <si>
    <t>ML-8</t>
  </si>
  <si>
    <t>Kidal</t>
  </si>
  <si>
    <t>ML-2</t>
  </si>
  <si>
    <t>Koulikoro</t>
  </si>
  <si>
    <t>ML-9</t>
  </si>
  <si>
    <t>Ménaka</t>
  </si>
  <si>
    <t>ML-5</t>
  </si>
  <si>
    <t>Mopti</t>
  </si>
  <si>
    <t>ML-4</t>
  </si>
  <si>
    <t>Ségou</t>
  </si>
  <si>
    <t>ML-3</t>
  </si>
  <si>
    <t>Sikasso</t>
  </si>
  <si>
    <t>ML-10</t>
  </si>
  <si>
    <t>Taoudénit</t>
  </si>
  <si>
    <t>(local variants are Taoudenni, Taoudéni)</t>
  </si>
  <si>
    <t>ML-6</t>
  </si>
  <si>
    <t>Tombouctou</t>
  </si>
  <si>
    <t>Bamako (Malian district)</t>
  </si>
  <si>
    <t>Gao (Malian region)</t>
  </si>
  <si>
    <t>Kayes (Malian region)</t>
  </si>
  <si>
    <t>Kidal (Malian region)</t>
  </si>
  <si>
    <t>Koulikoro (Malian region)</t>
  </si>
  <si>
    <t>Ménaka (Malian region)</t>
  </si>
  <si>
    <t>Mopti (Malian region)</t>
  </si>
  <si>
    <t>Ségou (Malian region)</t>
  </si>
  <si>
    <t>Sikasso (Malian region)</t>
  </si>
  <si>
    <t>Taoudénit (Malian region)</t>
  </si>
  <si>
    <t>Tombouctou (Malian region)</t>
  </si>
  <si>
    <t>MM-07</t>
  </si>
  <si>
    <t>Ayeyarwady</t>
  </si>
  <si>
    <t>MM-02</t>
  </si>
  <si>
    <t>Bago</t>
  </si>
  <si>
    <t>MM-03</t>
  </si>
  <si>
    <t>Magway</t>
  </si>
  <si>
    <t>MM-04</t>
  </si>
  <si>
    <t>Mandalay</t>
  </si>
  <si>
    <t>MM-01</t>
  </si>
  <si>
    <t>Sagaing</t>
  </si>
  <si>
    <t>MM-05</t>
  </si>
  <si>
    <t>Tanintharyi</t>
  </si>
  <si>
    <t>MM-06</t>
  </si>
  <si>
    <t>Yangon</t>
  </si>
  <si>
    <t>MM-14</t>
  </si>
  <si>
    <t>Chin</t>
  </si>
  <si>
    <t>MM-11</t>
  </si>
  <si>
    <t>Kachin</t>
  </si>
  <si>
    <t>MM-12</t>
  </si>
  <si>
    <t>Kayah</t>
  </si>
  <si>
    <t>MM-13</t>
  </si>
  <si>
    <t>Kayin</t>
  </si>
  <si>
    <t>MM-15</t>
  </si>
  <si>
    <t>Mon</t>
  </si>
  <si>
    <t>MM-16</t>
  </si>
  <si>
    <t>Rakhine</t>
  </si>
  <si>
    <t>MM-17</t>
  </si>
  <si>
    <t>Shan</t>
  </si>
  <si>
    <t>MM-18</t>
  </si>
  <si>
    <t>Nay Pyi Taw</t>
  </si>
  <si>
    <t>union territory</t>
  </si>
  <si>
    <t>MR-07</t>
  </si>
  <si>
    <t>MR-03</t>
  </si>
  <si>
    <t>Assaba</t>
  </si>
  <si>
    <t>MR-05</t>
  </si>
  <si>
    <t>Brakna</t>
  </si>
  <si>
    <t>MR-08</t>
  </si>
  <si>
    <t>Dakhlet Nouâdhibou</t>
  </si>
  <si>
    <t>MR-04</t>
  </si>
  <si>
    <t>Gorgol</t>
  </si>
  <si>
    <t>MR-10</t>
  </si>
  <si>
    <t>Guidimaka</t>
  </si>
  <si>
    <t>MR-01</t>
  </si>
  <si>
    <t>Hodh ech Chargui</t>
  </si>
  <si>
    <t>MR-02</t>
  </si>
  <si>
    <t>Hodh el Gharbi</t>
  </si>
  <si>
    <t>MR-12</t>
  </si>
  <si>
    <t>Inchiri</t>
  </si>
  <si>
    <t>MR-14</t>
  </si>
  <si>
    <t>Nuwākshūţ ash Shamālīyah</t>
  </si>
  <si>
    <t>Nouakchott Nord</t>
  </si>
  <si>
    <t>MR-13</t>
  </si>
  <si>
    <t>Nuwākshūţ al Gharbīyah</t>
  </si>
  <si>
    <t>Nouakchott Ouest</t>
  </si>
  <si>
    <t>MR-15</t>
  </si>
  <si>
    <t>Nuwākshūţ al Janūbīyah</t>
  </si>
  <si>
    <t>Nouakchott Sud</t>
  </si>
  <si>
    <t>MR-09</t>
  </si>
  <si>
    <t>Tagant</t>
  </si>
  <si>
    <t>MR-11</t>
  </si>
  <si>
    <t>Tiris Zemmour</t>
  </si>
  <si>
    <t>MR-06</t>
  </si>
  <si>
    <t>Trarza</t>
  </si>
  <si>
    <t>MY-14</t>
  </si>
  <si>
    <t> Wilayah Persekutuan Kuala Lumpur</t>
  </si>
  <si>
    <t>federal territory</t>
  </si>
  <si>
    <t>MY-15</t>
  </si>
  <si>
    <t> Wilayah Persekutuan Labuan</t>
  </si>
  <si>
    <t>MY-16</t>
  </si>
  <si>
    <t> Wilayah Persekutuan Putrajaya</t>
  </si>
  <si>
    <t>MY-01</t>
  </si>
  <si>
    <t> Johor</t>
  </si>
  <si>
    <t>MY-02</t>
  </si>
  <si>
    <t> Kedah</t>
  </si>
  <si>
    <t>MY-03</t>
  </si>
  <si>
    <t> Kelantan</t>
  </si>
  <si>
    <t>MY-04</t>
  </si>
  <si>
    <t> Melaka</t>
  </si>
  <si>
    <t>MY-05</t>
  </si>
  <si>
    <t> Negeri Sembilan</t>
  </si>
  <si>
    <t>MY-06</t>
  </si>
  <si>
    <t> Pahang</t>
  </si>
  <si>
    <t>MY-08</t>
  </si>
  <si>
    <t> Perak</t>
  </si>
  <si>
    <t>MY-09</t>
  </si>
  <si>
    <t> Perlis</t>
  </si>
  <si>
    <t>MY-07</t>
  </si>
  <si>
    <t> Pulau Pinang</t>
  </si>
  <si>
    <t>MY-12</t>
  </si>
  <si>
    <t> Sabah</t>
  </si>
  <si>
    <t>MY-13</t>
  </si>
  <si>
    <t> Sarawak</t>
  </si>
  <si>
    <t>MY-10</t>
  </si>
  <si>
    <t> Selangor</t>
  </si>
  <si>
    <t>MY-11</t>
  </si>
  <si>
    <t> Terengganu</t>
  </si>
  <si>
    <t>MZ-MPM</t>
  </si>
  <si>
    <t>Maputo</t>
  </si>
  <si>
    <t>MZ-P</t>
  </si>
  <si>
    <t>Cabo Delgado</t>
  </si>
  <si>
    <t>MZ-G</t>
  </si>
  <si>
    <t>Gaza</t>
  </si>
  <si>
    <t>MZ-I</t>
  </si>
  <si>
    <t>Inhambane</t>
  </si>
  <si>
    <t>MZ-B</t>
  </si>
  <si>
    <t>Manica</t>
  </si>
  <si>
    <t>MZ-L</t>
  </si>
  <si>
    <t>MZ-N</t>
  </si>
  <si>
    <t>Nampula</t>
  </si>
  <si>
    <t>MZ-A</t>
  </si>
  <si>
    <t>Niassa</t>
  </si>
  <si>
    <t>MZ-S</t>
  </si>
  <si>
    <t>Sofala</t>
  </si>
  <si>
    <t>MZ-T</t>
  </si>
  <si>
    <t>Tete</t>
  </si>
  <si>
    <t>MZ-Q</t>
  </si>
  <si>
    <t>Zambézia</t>
  </si>
  <si>
    <t>NA-ER</t>
  </si>
  <si>
    <t>Erongo</t>
  </si>
  <si>
    <t>NA-HA</t>
  </si>
  <si>
    <t>Hardap</t>
  </si>
  <si>
    <t>NA-KA</t>
  </si>
  <si>
    <t>(local variants are Karas and !Karas)</t>
  </si>
  <si>
    <t>NA-KE</t>
  </si>
  <si>
    <t>Kavango East</t>
  </si>
  <si>
    <t>NA-KW</t>
  </si>
  <si>
    <t>Kavango West</t>
  </si>
  <si>
    <t>NA-KH</t>
  </si>
  <si>
    <t>Khomas</t>
  </si>
  <si>
    <t>NA-KU</t>
  </si>
  <si>
    <t>Kunene</t>
  </si>
  <si>
    <t>NA-OW</t>
  </si>
  <si>
    <t>Ohangwena</t>
  </si>
  <si>
    <t>NA-OH</t>
  </si>
  <si>
    <t>Omaheke</t>
  </si>
  <si>
    <t>NA-OS</t>
  </si>
  <si>
    <t>Omusati</t>
  </si>
  <si>
    <t>NA-ON</t>
  </si>
  <si>
    <t>Oshana</t>
  </si>
  <si>
    <t>NA-OT</t>
  </si>
  <si>
    <t>Oshikoto</t>
  </si>
  <si>
    <t>NA-OD</t>
  </si>
  <si>
    <t>Otjozondjupa</t>
  </si>
  <si>
    <t>NA-CA</t>
  </si>
  <si>
    <t>Zambezi</t>
  </si>
  <si>
    <t>Erongo (Namibian region)</t>
  </si>
  <si>
    <t>Hardap (Namibian region)</t>
  </si>
  <si>
    <t>Kavango East (Namibian region)</t>
  </si>
  <si>
    <t>Kavango West (Namibian region)</t>
  </si>
  <si>
    <t>Khomas (Namibian region)</t>
  </si>
  <si>
    <t>Kunene (Namibian region)</t>
  </si>
  <si>
    <t>Ohangwena (Namibian region)</t>
  </si>
  <si>
    <t>Omaheke (Namibian region)</t>
  </si>
  <si>
    <t>Omusati (Namibian region)</t>
  </si>
  <si>
    <t>Oshana (Namibian region)</t>
  </si>
  <si>
    <t>Oshikoto (Namibian region)</t>
  </si>
  <si>
    <t>Otjozondjupa (Namibian region)</t>
  </si>
  <si>
    <t>Zambezi (Namibian region)</t>
  </si>
  <si>
    <t>ǁKaras Region</t>
  </si>
  <si>
    <t>ǁKaras Region (Namibian region)</t>
  </si>
  <si>
    <t>NI-BO</t>
  </si>
  <si>
    <t>Boaco</t>
  </si>
  <si>
    <t>NI-CA</t>
  </si>
  <si>
    <t>Carazo</t>
  </si>
  <si>
    <t>NI-CI</t>
  </si>
  <si>
    <t>Chinandega</t>
  </si>
  <si>
    <t>NI-CO</t>
  </si>
  <si>
    <t>Chontales</t>
  </si>
  <si>
    <t>NI-ES</t>
  </si>
  <si>
    <t>Estelí</t>
  </si>
  <si>
    <t>NI-GR</t>
  </si>
  <si>
    <t>Granada</t>
  </si>
  <si>
    <t>NI-JI</t>
  </si>
  <si>
    <t>Jinotega</t>
  </si>
  <si>
    <t>NI-LE</t>
  </si>
  <si>
    <t>León</t>
  </si>
  <si>
    <t>NI-MD</t>
  </si>
  <si>
    <t>Madriz</t>
  </si>
  <si>
    <t>NI-MN</t>
  </si>
  <si>
    <t>Managua</t>
  </si>
  <si>
    <t>NI-MS</t>
  </si>
  <si>
    <t>Masaya</t>
  </si>
  <si>
    <t>NI-MT</t>
  </si>
  <si>
    <t>Matagalpa</t>
  </si>
  <si>
    <t>NI-NS</t>
  </si>
  <si>
    <t>Nueva Segovia</t>
  </si>
  <si>
    <t>NI-SJ</t>
  </si>
  <si>
    <t>Río San Juan</t>
  </si>
  <si>
    <t>NI-RI</t>
  </si>
  <si>
    <t>Rivas</t>
  </si>
  <si>
    <t>NI-AN</t>
  </si>
  <si>
    <t>Costa Caribe Norte</t>
  </si>
  <si>
    <t>NI-AS</t>
  </si>
  <si>
    <t>Costa Caribe Sur</t>
  </si>
  <si>
    <t>NR-01</t>
  </si>
  <si>
    <t>Aiwo</t>
  </si>
  <si>
    <t>NR-02</t>
  </si>
  <si>
    <t>Anabar</t>
  </si>
  <si>
    <t>NR-03</t>
  </si>
  <si>
    <t>Anetan</t>
  </si>
  <si>
    <t>NR-04</t>
  </si>
  <si>
    <t>Anibare</t>
  </si>
  <si>
    <t>NR-05</t>
  </si>
  <si>
    <t>Baitsi (local variant is Baiti)</t>
  </si>
  <si>
    <t>NR-06</t>
  </si>
  <si>
    <t>Boe</t>
  </si>
  <si>
    <t>NR-07</t>
  </si>
  <si>
    <t>Buada</t>
  </si>
  <si>
    <t>NR-08</t>
  </si>
  <si>
    <t>Denigomodu</t>
  </si>
  <si>
    <t>NR-09</t>
  </si>
  <si>
    <t>Ewa</t>
  </si>
  <si>
    <t>NR-10</t>
  </si>
  <si>
    <t>Ijuw</t>
  </si>
  <si>
    <t>NR-11</t>
  </si>
  <si>
    <t>Meneng</t>
  </si>
  <si>
    <t>NR-12</t>
  </si>
  <si>
    <t>Nibok</t>
  </si>
  <si>
    <t>NR-13</t>
  </si>
  <si>
    <t>Uaboe</t>
  </si>
  <si>
    <t>NR-14</t>
  </si>
  <si>
    <t>Yaren</t>
  </si>
  <si>
    <t>NZ-AUK</t>
  </si>
  <si>
    <t>Auckland</t>
  </si>
  <si>
    <t>Tāmaki -Makaurau</t>
  </si>
  <si>
    <t>NZ-BOP</t>
  </si>
  <si>
    <t>Bay of Plenty</t>
  </si>
  <si>
    <t>Toi Moana</t>
  </si>
  <si>
    <t>NZ-CAN</t>
  </si>
  <si>
    <t>Canterbury</t>
  </si>
  <si>
    <t>Waitaha</t>
  </si>
  <si>
    <t>NZ-CIT</t>
  </si>
  <si>
    <t>Chatham Islands Territory</t>
  </si>
  <si>
    <t>Wharekauri</t>
  </si>
  <si>
    <t>special island authority</t>
  </si>
  <si>
    <t>NZ-GIS</t>
  </si>
  <si>
    <t>Gisborne</t>
  </si>
  <si>
    <t>Te Tairāwhiti</t>
  </si>
  <si>
    <t>NZ-WGN</t>
  </si>
  <si>
    <t>Greater Wellington</t>
  </si>
  <si>
    <t>Te Pane Matua Taiao</t>
  </si>
  <si>
    <t>NZ-HKB</t>
  </si>
  <si>
    <t>Hawke's Bay</t>
  </si>
  <si>
    <t>Te Matau-a-Māui</t>
  </si>
  <si>
    <t>NZ-MWT</t>
  </si>
  <si>
    <t>Manawatū-Whanganui</t>
  </si>
  <si>
    <t>Manawatū Whanganui</t>
  </si>
  <si>
    <t>NZ-MBH</t>
  </si>
  <si>
    <t>Marlborough</t>
  </si>
  <si>
    <t>NZ-NSN</t>
  </si>
  <si>
    <t>Nelson</t>
  </si>
  <si>
    <t>Whakatū</t>
  </si>
  <si>
    <t>NZ-NTL</t>
  </si>
  <si>
    <t>Northland</t>
  </si>
  <si>
    <t>Te Tai tokerau</t>
  </si>
  <si>
    <t>NZ-OTA</t>
  </si>
  <si>
    <t>Otago</t>
  </si>
  <si>
    <t>Ō Tākou</t>
  </si>
  <si>
    <t>NZ-STL</t>
  </si>
  <si>
    <t>Southland</t>
  </si>
  <si>
    <t>Te Taiao Tonga</t>
  </si>
  <si>
    <t>NZ-TKI</t>
  </si>
  <si>
    <t>Taranaki</t>
  </si>
  <si>
    <t>NZ-TAS</t>
  </si>
  <si>
    <t>Tasman</t>
  </si>
  <si>
    <t>Te tai o Aorere</t>
  </si>
  <si>
    <t>NZ-WKO</t>
  </si>
  <si>
    <t>Waikato</t>
  </si>
  <si>
    <t>NZ-WTC</t>
  </si>
  <si>
    <t>West Coast</t>
  </si>
  <si>
    <t>Te Tai o Poutini</t>
  </si>
  <si>
    <t>OM-DA</t>
  </si>
  <si>
    <t>Ad Dākhilīyah</t>
  </si>
  <si>
    <t>OM-BU</t>
  </si>
  <si>
    <t>Al Buraymī</t>
  </si>
  <si>
    <t>OM-WU</t>
  </si>
  <si>
    <t>Al Wusţá</t>
  </si>
  <si>
    <t>OM-ZA</t>
  </si>
  <si>
    <t>Az̧ Z̧āhirah</t>
  </si>
  <si>
    <t>OM-BJ</t>
  </si>
  <si>
    <t>Janūb al Bāţinah</t>
  </si>
  <si>
    <t>OM-SJ</t>
  </si>
  <si>
    <t>Janūb ash Sharqīyah</t>
  </si>
  <si>
    <t>OM-MA</t>
  </si>
  <si>
    <t>Masqaţ</t>
  </si>
  <si>
    <t>Muscat</t>
  </si>
  <si>
    <t>OM-MU</t>
  </si>
  <si>
    <t>Musandam</t>
  </si>
  <si>
    <t>OM-BS</t>
  </si>
  <si>
    <t>Shamāl al Bāţinah</t>
  </si>
  <si>
    <t>OM-SS</t>
  </si>
  <si>
    <t>Shamāl ash Sharqīyah</t>
  </si>
  <si>
    <t>OM-ZU</t>
  </si>
  <si>
    <t>Z̧ufār</t>
  </si>
  <si>
    <t>Dhofar</t>
  </si>
  <si>
    <t>PA-1</t>
  </si>
  <si>
    <t>Bocas del Toro</t>
  </si>
  <si>
    <t>PA-4</t>
  </si>
  <si>
    <t>Chiriquí</t>
  </si>
  <si>
    <t>PA-2</t>
  </si>
  <si>
    <t>Coclé</t>
  </si>
  <si>
    <t>PA-3</t>
  </si>
  <si>
    <t>PA-5</t>
  </si>
  <si>
    <t>Darién</t>
  </si>
  <si>
    <t>PA-EM</t>
  </si>
  <si>
    <t>Emberá</t>
  </si>
  <si>
    <t>indigenous region</t>
  </si>
  <si>
    <t>PA-KY</t>
  </si>
  <si>
    <t>Guna Yala</t>
  </si>
  <si>
    <t>(local variant is Kuna Yala)</t>
  </si>
  <si>
    <t>PA-6</t>
  </si>
  <si>
    <t>Herrera</t>
  </si>
  <si>
    <t>PA-7</t>
  </si>
  <si>
    <t>Los Santos</t>
  </si>
  <si>
    <t>PA-NT</t>
  </si>
  <si>
    <t>Naso Tjër Di</t>
  </si>
  <si>
    <t>PA-NB</t>
  </si>
  <si>
    <t>Ngäbe-Buglé</t>
  </si>
  <si>
    <t>PA-8</t>
  </si>
  <si>
    <t>Panamá</t>
  </si>
  <si>
    <t>PA-10</t>
  </si>
  <si>
    <t>Panamá Oeste</t>
  </si>
  <si>
    <t>PA-9</t>
  </si>
  <si>
    <t>Veraguas</t>
  </si>
  <si>
    <t>Bocas del Toro (Panamanian province)</t>
  </si>
  <si>
    <t>Chiriquí (Panamanian province)</t>
  </si>
  <si>
    <t>Coclé (Panamanian province)</t>
  </si>
  <si>
    <t>Colón (Panamanian province)</t>
  </si>
  <si>
    <t>Darién (Panamanian province)</t>
  </si>
  <si>
    <t>Emberá (Panamanian indigenous region)</t>
  </si>
  <si>
    <t>Guna Yala (Panamanian indigenous region)</t>
  </si>
  <si>
    <t>Herrera (Panamanian province)</t>
  </si>
  <si>
    <t>Los Santos (Panamanian province)</t>
  </si>
  <si>
    <t>Naso Tjër Di (Panamanian indigenous region)</t>
  </si>
  <si>
    <t>Ngäbe-Buglé (Panamanian indigenous region)</t>
  </si>
  <si>
    <t>Panamá (Panamanian province)</t>
  </si>
  <si>
    <t>Panamá Oeste (Panamanian province)</t>
  </si>
  <si>
    <t>Veraguas (Panamanian province)</t>
  </si>
  <si>
    <t>PE-LMA</t>
  </si>
  <si>
    <t>Municipalidad Metropolitana de Lima</t>
  </si>
  <si>
    <t>Lima llaqta suyu</t>
  </si>
  <si>
    <t>Lima hatun llaqta</t>
  </si>
  <si>
    <t>PE-AMA</t>
  </si>
  <si>
    <t>Amarumayu</t>
  </si>
  <si>
    <t>Amasunu</t>
  </si>
  <si>
    <t>PE-ANC</t>
  </si>
  <si>
    <t>Ancash</t>
  </si>
  <si>
    <t>Anqash</t>
  </si>
  <si>
    <t>Ankashu</t>
  </si>
  <si>
    <t>PE-APU</t>
  </si>
  <si>
    <t>Apurímac</t>
  </si>
  <si>
    <t>Apurimaq</t>
  </si>
  <si>
    <t>PE-ARE</t>
  </si>
  <si>
    <t>Arequipa</t>
  </si>
  <si>
    <t>Ariqipa</t>
  </si>
  <si>
    <t>Arikipa</t>
  </si>
  <si>
    <t>PE-AYA</t>
  </si>
  <si>
    <t>Ayacucho</t>
  </si>
  <si>
    <t>Ayakuchu</t>
  </si>
  <si>
    <t>Ayaquchu</t>
  </si>
  <si>
    <t>PE-CAJ</t>
  </si>
  <si>
    <t>Cajamarca</t>
  </si>
  <si>
    <t>Kashamarka</t>
  </si>
  <si>
    <t>Qajamarka</t>
  </si>
  <si>
    <t>PE-CUS</t>
  </si>
  <si>
    <t>Cusco</t>
  </si>
  <si>
    <t>(local variant is Cuzco)</t>
  </si>
  <si>
    <t>Qusqu</t>
  </si>
  <si>
    <t>Kusku</t>
  </si>
  <si>
    <t>PE-CAL</t>
  </si>
  <si>
    <t>El Callao</t>
  </si>
  <si>
    <t>Qallaw</t>
  </si>
  <si>
    <t>Kallao</t>
  </si>
  <si>
    <t>PE-HUV</t>
  </si>
  <si>
    <t>Huancavelica</t>
  </si>
  <si>
    <t>Wankawillka</t>
  </si>
  <si>
    <t>Wankawelika</t>
  </si>
  <si>
    <t>PE-HUC</t>
  </si>
  <si>
    <t>Huánuco</t>
  </si>
  <si>
    <t>Wanuku</t>
  </si>
  <si>
    <t>PE-ICA</t>
  </si>
  <si>
    <t>Ica</t>
  </si>
  <si>
    <t>Ika</t>
  </si>
  <si>
    <t>PE-JUN</t>
  </si>
  <si>
    <t>Junín</t>
  </si>
  <si>
    <t>Hunin</t>
  </si>
  <si>
    <t>Junin</t>
  </si>
  <si>
    <t>PE-LAL</t>
  </si>
  <si>
    <t>La Libertad</t>
  </si>
  <si>
    <t>Qispi kay</t>
  </si>
  <si>
    <t>PE-LAM</t>
  </si>
  <si>
    <t>Lambayeque</t>
  </si>
  <si>
    <t>Lampalliqi</t>
  </si>
  <si>
    <t>PE-LIM</t>
  </si>
  <si>
    <t>Lima</t>
  </si>
  <si>
    <t>PE-LOR</t>
  </si>
  <si>
    <t>Loreto</t>
  </si>
  <si>
    <t>Luritu</t>
  </si>
  <si>
    <t>PE-MDD</t>
  </si>
  <si>
    <t>Madre de Dios</t>
  </si>
  <si>
    <t>Mayutata</t>
  </si>
  <si>
    <t>PE-MOQ</t>
  </si>
  <si>
    <t>Moquegua</t>
  </si>
  <si>
    <t>Muqiwa</t>
  </si>
  <si>
    <t>Moqwegwa</t>
  </si>
  <si>
    <t>PE-PAS</t>
  </si>
  <si>
    <t>Pasco</t>
  </si>
  <si>
    <t>Pasqu</t>
  </si>
  <si>
    <t>PE-PIU</t>
  </si>
  <si>
    <t>Piura</t>
  </si>
  <si>
    <t>Piwra</t>
  </si>
  <si>
    <t>PE-PUN</t>
  </si>
  <si>
    <t>Puno</t>
  </si>
  <si>
    <t>Punu</t>
  </si>
  <si>
    <t>PE-SAM</t>
  </si>
  <si>
    <t>San Martín</t>
  </si>
  <si>
    <t>San Martin</t>
  </si>
  <si>
    <t>PE-TAC</t>
  </si>
  <si>
    <t>Tacna</t>
  </si>
  <si>
    <t>Taqna</t>
  </si>
  <si>
    <t>Takna</t>
  </si>
  <si>
    <t>PE-TUM</t>
  </si>
  <si>
    <t>Tumbes</t>
  </si>
  <si>
    <t>Tumpis</t>
  </si>
  <si>
    <t>PE-UCA</t>
  </si>
  <si>
    <t>Ucayali</t>
  </si>
  <si>
    <t>Ukayali</t>
  </si>
  <si>
    <t>Apurímac (Peruvian region)</t>
  </si>
  <si>
    <t>Arequipa (Peruvian region)</t>
  </si>
  <si>
    <t>Ayacucho (Peruvian region)</t>
  </si>
  <si>
    <t>Cajamarca (Peruvian region)</t>
  </si>
  <si>
    <t>Cusco (Peruvian region)</t>
  </si>
  <si>
    <t>El Callao (Peruvian region)</t>
  </si>
  <si>
    <t>Huancavelica (Peruvian region)</t>
  </si>
  <si>
    <t>Huánuco (Peruvian region)</t>
  </si>
  <si>
    <t>Ica (Peruvian region)</t>
  </si>
  <si>
    <t>Junín (Peruvian region)</t>
  </si>
  <si>
    <t>La Libertad (Peruvian region)</t>
  </si>
  <si>
    <t>Lambayeque (Peruvian region)</t>
  </si>
  <si>
    <t>Lima (Peruvian region)</t>
  </si>
  <si>
    <t>Loreto (Peruvian region)</t>
  </si>
  <si>
    <t>Madre de Dios (Peruvian region)</t>
  </si>
  <si>
    <t>Moquegua (Peruvian region)</t>
  </si>
  <si>
    <t>Pasco (Peruvian region)</t>
  </si>
  <si>
    <t>Piura (Peruvian region)</t>
  </si>
  <si>
    <t>Puno (Peruvian region)</t>
  </si>
  <si>
    <t>San Martín (Peruvian region)</t>
  </si>
  <si>
    <t>Tacna (Peruvian region)</t>
  </si>
  <si>
    <t>Tumbes (Peruvian region)</t>
  </si>
  <si>
    <t>Ucayali (Peruvian region)</t>
  </si>
  <si>
    <t>PG-NSB</t>
  </si>
  <si>
    <t>Bougainville</t>
  </si>
  <si>
    <t>PG-CPM</t>
  </si>
  <si>
    <t>PG-CPK</t>
  </si>
  <si>
    <t>Chimbu</t>
  </si>
  <si>
    <t>PG-EBR</t>
  </si>
  <si>
    <t>East New Britain</t>
  </si>
  <si>
    <t>PG-ESW</t>
  </si>
  <si>
    <t>East Sepik</t>
  </si>
  <si>
    <t>PG-EHG</t>
  </si>
  <si>
    <t>Eastern Highlands</t>
  </si>
  <si>
    <t>PG-EPW</t>
  </si>
  <si>
    <t>Enga</t>
  </si>
  <si>
    <t>PG-GPK</t>
  </si>
  <si>
    <t>Gulf</t>
  </si>
  <si>
    <t>PG-HLA</t>
  </si>
  <si>
    <t>Hela</t>
  </si>
  <si>
    <t>PG-JWK</t>
  </si>
  <si>
    <t>Jiwaka</t>
  </si>
  <si>
    <t>PG-MPM</t>
  </si>
  <si>
    <t>Madang</t>
  </si>
  <si>
    <t>PG-MRL</t>
  </si>
  <si>
    <t>Manus</t>
  </si>
  <si>
    <t>PG-MBA</t>
  </si>
  <si>
    <t>Milne Bay</t>
  </si>
  <si>
    <t>PG-MPL</t>
  </si>
  <si>
    <t>Morobe</t>
  </si>
  <si>
    <t>PG-NCD</t>
  </si>
  <si>
    <t>National Capital District (Port Moresby)</t>
  </si>
  <si>
    <t>PG-NIK</t>
  </si>
  <si>
    <t>New Ireland</t>
  </si>
  <si>
    <t>PG-NPP</t>
  </si>
  <si>
    <t>PG-SHM</t>
  </si>
  <si>
    <t>Southern Highlands</t>
  </si>
  <si>
    <t>PG-WBK</t>
  </si>
  <si>
    <t>West New Britain</t>
  </si>
  <si>
    <t>PG-SAN</t>
  </si>
  <si>
    <t>West Sepik</t>
  </si>
  <si>
    <t>PG-WPD</t>
  </si>
  <si>
    <t>PG-WHM</t>
  </si>
  <si>
    <t>Western Highlands</t>
  </si>
  <si>
    <t>PK-IS</t>
  </si>
  <si>
    <t>Islamabad</t>
  </si>
  <si>
    <t>Islāmābād</t>
  </si>
  <si>
    <t>federal capital territory</t>
  </si>
  <si>
    <t>PK-BA</t>
  </si>
  <si>
    <t>Balochistan</t>
  </si>
  <si>
    <t>Balōchistān</t>
  </si>
  <si>
    <t>PK-KP</t>
  </si>
  <si>
    <t>Khyber Pakhtunkhwa</t>
  </si>
  <si>
    <t>Khaībar Pakhtūnkhwā</t>
  </si>
  <si>
    <t>PK-PB</t>
  </si>
  <si>
    <t>Punjab</t>
  </si>
  <si>
    <t>Panjāb</t>
  </si>
  <si>
    <t>PK-SD</t>
  </si>
  <si>
    <t>Sindh</t>
  </si>
  <si>
    <t>PK-JK</t>
  </si>
  <si>
    <t>Azad Jammu and Kashmir</t>
  </si>
  <si>
    <t>(local variant is AJ&amp;K)</t>
  </si>
  <si>
    <t>Āzād Jammūñ o Kashmīr</t>
  </si>
  <si>
    <t>Pakistan administered area</t>
  </si>
  <si>
    <t>PK-GB</t>
  </si>
  <si>
    <t>Gilgit-Baltistan</t>
  </si>
  <si>
    <t>Gilgit-Baltistān</t>
  </si>
  <si>
    <t>Islamabad (Pakistani federal capital territory)</t>
  </si>
  <si>
    <t>Balochistan (Pakistani province)</t>
  </si>
  <si>
    <t>Khyber Pakhtunkhwa (Pakistani province)</t>
  </si>
  <si>
    <t>Punjab (Pakistani province)</t>
  </si>
  <si>
    <t>Sindh (Pakistani province)</t>
  </si>
  <si>
    <t>Azad Jammu and Kashmir (Pakistan administered area)</t>
  </si>
  <si>
    <t>Gilgit-Baltistan (Pakistan administered area)</t>
  </si>
  <si>
    <t>PS-BTH</t>
  </si>
  <si>
    <t>Bethlehem</t>
  </si>
  <si>
    <t>Bayt Laḩm</t>
  </si>
  <si>
    <t>PS-DEB</t>
  </si>
  <si>
    <t>Deir El Balah</t>
  </si>
  <si>
    <t>Dayr al Balaḩ</t>
  </si>
  <si>
    <t>PS-GZA</t>
  </si>
  <si>
    <t>Ghazzah</t>
  </si>
  <si>
    <t>PS-HBN</t>
  </si>
  <si>
    <t>Hebron</t>
  </si>
  <si>
    <t>Al Khalīl</t>
  </si>
  <si>
    <t>PS-JEN</t>
  </si>
  <si>
    <t>Jenin</t>
  </si>
  <si>
    <t>Janīn</t>
  </si>
  <si>
    <t>PS-JRH</t>
  </si>
  <si>
    <t>Jericho and Al Aghwar</t>
  </si>
  <si>
    <t>Arīḩā wal Aghwār</t>
  </si>
  <si>
    <t>PS-JEM</t>
  </si>
  <si>
    <t>Al Quds</t>
  </si>
  <si>
    <t>PS-KYS</t>
  </si>
  <si>
    <t>Khan Yunis</t>
  </si>
  <si>
    <t>Khān Yūnis</t>
  </si>
  <si>
    <t>PS-NBS</t>
  </si>
  <si>
    <t>Nablus</t>
  </si>
  <si>
    <t>Nāblus</t>
  </si>
  <si>
    <t>PS-NGZ</t>
  </si>
  <si>
    <t>North Gaza</t>
  </si>
  <si>
    <t>Shamāl Ghazzah</t>
  </si>
  <si>
    <t>PS-QQA</t>
  </si>
  <si>
    <t>Qalqilya</t>
  </si>
  <si>
    <t>Qalqīlyah</t>
  </si>
  <si>
    <t>PS-RFH</t>
  </si>
  <si>
    <t>Rafah</t>
  </si>
  <si>
    <t>Rafaḩ</t>
  </si>
  <si>
    <t>PS-RBH</t>
  </si>
  <si>
    <t>Ramallah</t>
  </si>
  <si>
    <t>Rām Allāh wal Bīrah</t>
  </si>
  <si>
    <t>PS-SLT</t>
  </si>
  <si>
    <t>Salfit</t>
  </si>
  <si>
    <t>Salfīt</t>
  </si>
  <si>
    <t>PS-TBS</t>
  </si>
  <si>
    <t>Tubas</t>
  </si>
  <si>
    <t>Ţūbās</t>
  </si>
  <si>
    <t>PS-TKM</t>
  </si>
  <si>
    <t>Tulkarm</t>
  </si>
  <si>
    <t>Ţūlkarm</t>
  </si>
  <si>
    <t>PW-002</t>
  </si>
  <si>
    <t> Aimeliik</t>
  </si>
  <si>
    <t>PW-004</t>
  </si>
  <si>
    <t> Airai</t>
  </si>
  <si>
    <t>PW-010</t>
  </si>
  <si>
    <t> Angaur</t>
  </si>
  <si>
    <t>PW-050</t>
  </si>
  <si>
    <t> Hatohobei</t>
  </si>
  <si>
    <t>PW-100</t>
  </si>
  <si>
    <t> Kayangel</t>
  </si>
  <si>
    <t>PW-150</t>
  </si>
  <si>
    <t> Koror</t>
  </si>
  <si>
    <t>PW-212</t>
  </si>
  <si>
    <t> Melekeok</t>
  </si>
  <si>
    <t>PW-214</t>
  </si>
  <si>
    <t> Ngaraard</t>
  </si>
  <si>
    <t>PW-218</t>
  </si>
  <si>
    <t> Ngarchelong</t>
  </si>
  <si>
    <t>PW-222</t>
  </si>
  <si>
    <t> Ngardmau</t>
  </si>
  <si>
    <t>PW-224</t>
  </si>
  <si>
    <t> Ngatpang</t>
  </si>
  <si>
    <t>PW-226</t>
  </si>
  <si>
    <t> Ngchesar</t>
  </si>
  <si>
    <t>PW-227</t>
  </si>
  <si>
    <t> Ngeremlengui</t>
  </si>
  <si>
    <t>PW-228</t>
  </si>
  <si>
    <t> Ngiwal</t>
  </si>
  <si>
    <t>PW-350</t>
  </si>
  <si>
    <t> Peleliu</t>
  </si>
  <si>
    <t>PW-370</t>
  </si>
  <si>
    <t> Sonsorol</t>
  </si>
  <si>
    <t>PY-ASU</t>
  </si>
  <si>
    <r>
      <t> </t>
    </r>
    <r>
      <rPr>
        <sz val="7"/>
        <color rgb="FF0645AD"/>
        <rFont val="Arial"/>
        <family val="2"/>
      </rPr>
      <t>Asunción</t>
    </r>
  </si>
  <si>
    <t>capital</t>
  </si>
  <si>
    <t>PY-16</t>
  </si>
  <si>
    <r>
      <t> </t>
    </r>
    <r>
      <rPr>
        <sz val="7"/>
        <color rgb="FF0645AD"/>
        <rFont val="Arial"/>
        <family val="2"/>
      </rPr>
      <t>Alto Paraguay</t>
    </r>
  </si>
  <si>
    <t>PY-10</t>
  </si>
  <si>
    <r>
      <t> </t>
    </r>
    <r>
      <rPr>
        <sz val="7"/>
        <color rgb="FF0645AD"/>
        <rFont val="Arial"/>
        <family val="2"/>
      </rPr>
      <t>Alto Paraná</t>
    </r>
  </si>
  <si>
    <t>PY-13</t>
  </si>
  <si>
    <r>
      <t> </t>
    </r>
    <r>
      <rPr>
        <sz val="7"/>
        <color rgb="FF0645AD"/>
        <rFont val="Arial"/>
        <family val="2"/>
      </rPr>
      <t>Amambay</t>
    </r>
  </si>
  <si>
    <t>PY-19</t>
  </si>
  <si>
    <r>
      <t> </t>
    </r>
    <r>
      <rPr>
        <sz val="7"/>
        <color rgb="FF0645AD"/>
        <rFont val="Arial"/>
        <family val="2"/>
      </rPr>
      <t>Boquerón</t>
    </r>
  </si>
  <si>
    <t>PY-5</t>
  </si>
  <si>
    <r>
      <t> </t>
    </r>
    <r>
      <rPr>
        <sz val="7"/>
        <color rgb="FF0645AD"/>
        <rFont val="Arial"/>
        <family val="2"/>
      </rPr>
      <t>Caaguazú</t>
    </r>
  </si>
  <si>
    <t>PY-6</t>
  </si>
  <si>
    <r>
      <t> </t>
    </r>
    <r>
      <rPr>
        <sz val="7"/>
        <color rgb="FF0645AD"/>
        <rFont val="Arial"/>
        <family val="2"/>
      </rPr>
      <t>Caazapá</t>
    </r>
  </si>
  <si>
    <t>PY-14</t>
  </si>
  <si>
    <r>
      <t> </t>
    </r>
    <r>
      <rPr>
        <sz val="7"/>
        <color rgb="FF0645AD"/>
        <rFont val="Arial"/>
        <family val="2"/>
      </rPr>
      <t>Canindeyú</t>
    </r>
  </si>
  <si>
    <t>PY-11</t>
  </si>
  <si>
    <r>
      <t> </t>
    </r>
    <r>
      <rPr>
        <sz val="7"/>
        <color rgb="FF0645AD"/>
        <rFont val="Arial"/>
        <family val="2"/>
      </rPr>
      <t>Central</t>
    </r>
  </si>
  <si>
    <t>PY-1</t>
  </si>
  <si>
    <r>
      <t> </t>
    </r>
    <r>
      <rPr>
        <sz val="7"/>
        <color rgb="FF0645AD"/>
        <rFont val="Arial"/>
        <family val="2"/>
      </rPr>
      <t>Concepción</t>
    </r>
  </si>
  <si>
    <t>PY-3</t>
  </si>
  <si>
    <r>
      <t> </t>
    </r>
    <r>
      <rPr>
        <sz val="7"/>
        <color rgb="FF0645AD"/>
        <rFont val="Arial"/>
        <family val="2"/>
      </rPr>
      <t>Cordillera</t>
    </r>
  </si>
  <si>
    <t>PY-4</t>
  </si>
  <si>
    <r>
      <t> </t>
    </r>
    <r>
      <rPr>
        <sz val="7"/>
        <color rgb="FF0645AD"/>
        <rFont val="Arial"/>
        <family val="2"/>
      </rPr>
      <t>Guairá</t>
    </r>
  </si>
  <si>
    <t>PY-7</t>
  </si>
  <si>
    <r>
      <t> </t>
    </r>
    <r>
      <rPr>
        <sz val="7"/>
        <color rgb="FF0645AD"/>
        <rFont val="Arial"/>
        <family val="2"/>
      </rPr>
      <t>Itapúa</t>
    </r>
  </si>
  <si>
    <t>PY-8</t>
  </si>
  <si>
    <t>PY-12</t>
  </si>
  <si>
    <r>
      <t> </t>
    </r>
    <r>
      <rPr>
        <sz val="7"/>
        <color rgb="FF0645AD"/>
        <rFont val="Arial"/>
        <family val="2"/>
      </rPr>
      <t>Ñeembucú</t>
    </r>
  </si>
  <si>
    <t>PY-9</t>
  </si>
  <si>
    <r>
      <t> </t>
    </r>
    <r>
      <rPr>
        <sz val="7"/>
        <color rgb="FF0645AD"/>
        <rFont val="Arial"/>
        <family val="2"/>
      </rPr>
      <t>Paraguarí</t>
    </r>
  </si>
  <si>
    <t>PY-15</t>
  </si>
  <si>
    <r>
      <t> </t>
    </r>
    <r>
      <rPr>
        <sz val="7"/>
        <color rgb="FF0645AD"/>
        <rFont val="Arial"/>
        <family val="2"/>
      </rPr>
      <t>Presidente Hayes</t>
    </r>
  </si>
  <si>
    <t>PY-2</t>
  </si>
  <si>
    <r>
      <t> </t>
    </r>
    <r>
      <rPr>
        <sz val="7"/>
        <color rgb="FF0645AD"/>
        <rFont val="Arial"/>
        <family val="2"/>
      </rPr>
      <t>San Pedro</t>
    </r>
  </si>
  <si>
    <t>QA-DA</t>
  </si>
  <si>
    <t>Ad Dawḩah</t>
  </si>
  <si>
    <t>QA-KH</t>
  </si>
  <si>
    <t>Al Khawr wa adh Dhakhīrah</t>
  </si>
  <si>
    <t>QA-WA</t>
  </si>
  <si>
    <t>Al Wakrah</t>
  </si>
  <si>
    <t>QA-RA</t>
  </si>
  <si>
    <t>Ar Rayyān</t>
  </si>
  <si>
    <t>QA-MS</t>
  </si>
  <si>
    <t>Ash Shamāl</t>
  </si>
  <si>
    <t>QA-SH</t>
  </si>
  <si>
    <t>Ash Shīḩānīyah</t>
  </si>
  <si>
    <t>QA-ZA</t>
  </si>
  <si>
    <t>Az̧ Z̧a‘āyin</t>
  </si>
  <si>
    <t>QA-US</t>
  </si>
  <si>
    <t>Umm Şalāl</t>
  </si>
  <si>
    <t>MT-01</t>
  </si>
  <si>
    <t>Attard</t>
  </si>
  <si>
    <t>Ħ'Attard</t>
  </si>
  <si>
    <t>MT-02</t>
  </si>
  <si>
    <t>Balzan</t>
  </si>
  <si>
    <t>Ħal Balzan</t>
  </si>
  <si>
    <t>MT-03</t>
  </si>
  <si>
    <t>Birgu</t>
  </si>
  <si>
    <t>Il-Birgu (Citta' Vittoriosa)</t>
  </si>
  <si>
    <t>MT-04</t>
  </si>
  <si>
    <t>Birkirkara</t>
  </si>
  <si>
    <t>MT-05</t>
  </si>
  <si>
    <t>Birżebbuġa</t>
  </si>
  <si>
    <t>MT-06</t>
  </si>
  <si>
    <t>Bormla</t>
  </si>
  <si>
    <t>Bormla (Citta' Cospicua)</t>
  </si>
  <si>
    <t>MT-07</t>
  </si>
  <si>
    <t>Dingli</t>
  </si>
  <si>
    <t>Ħad-Dingli</t>
  </si>
  <si>
    <t>MT-08</t>
  </si>
  <si>
    <t>Fgura</t>
  </si>
  <si>
    <t>Il-Fgura</t>
  </si>
  <si>
    <t>MT-09</t>
  </si>
  <si>
    <t>Floriana</t>
  </si>
  <si>
    <t>Il-Furjana</t>
  </si>
  <si>
    <t>MT-10</t>
  </si>
  <si>
    <t>Fontana</t>
  </si>
  <si>
    <t>Il-Fontana</t>
  </si>
  <si>
    <t>MT-11</t>
  </si>
  <si>
    <t>Gudja</t>
  </si>
  <si>
    <t>Il-Gudja</t>
  </si>
  <si>
    <t>MT-12</t>
  </si>
  <si>
    <t>Gżira</t>
  </si>
  <si>
    <t>Il-Gżira</t>
  </si>
  <si>
    <t>MT-13</t>
  </si>
  <si>
    <t>Għajnsielem</t>
  </si>
  <si>
    <t>MT-14</t>
  </si>
  <si>
    <t>Għarb</t>
  </si>
  <si>
    <t>L-Għarb</t>
  </si>
  <si>
    <t>MT-15</t>
  </si>
  <si>
    <t>Għargħur</t>
  </si>
  <si>
    <t>Ħal Għargħur</t>
  </si>
  <si>
    <t>MT-16</t>
  </si>
  <si>
    <t>Għasri</t>
  </si>
  <si>
    <t>L-Għasri</t>
  </si>
  <si>
    <t>MT-17</t>
  </si>
  <si>
    <t>Għaxaq</t>
  </si>
  <si>
    <t>Ħal Għaxaq</t>
  </si>
  <si>
    <t>MT-18</t>
  </si>
  <si>
    <t>Ħamrun</t>
  </si>
  <si>
    <t>Il-Ħamrun</t>
  </si>
  <si>
    <t>MT-19</t>
  </si>
  <si>
    <t>Iklin</t>
  </si>
  <si>
    <t>L-Iklin</t>
  </si>
  <si>
    <t>MT-20</t>
  </si>
  <si>
    <t>Isla</t>
  </si>
  <si>
    <t>L-Isla (Citta' Invicta)</t>
  </si>
  <si>
    <t>MT-21</t>
  </si>
  <si>
    <t>Kalkara</t>
  </si>
  <si>
    <t>Il-Kalkara</t>
  </si>
  <si>
    <t>MT-22</t>
  </si>
  <si>
    <t>Kerċem</t>
  </si>
  <si>
    <t>Ta' Kerċem</t>
  </si>
  <si>
    <t>MT-23</t>
  </si>
  <si>
    <t>Kirkop</t>
  </si>
  <si>
    <t>Ħal Kirkop</t>
  </si>
  <si>
    <t>MT-24</t>
  </si>
  <si>
    <t>Lija</t>
  </si>
  <si>
    <t>Ħal Lija</t>
  </si>
  <si>
    <t>MT-25</t>
  </si>
  <si>
    <t>Luqa</t>
  </si>
  <si>
    <t>Ħal Luqa</t>
  </si>
  <si>
    <t>MT-26</t>
  </si>
  <si>
    <t>Marsa</t>
  </si>
  <si>
    <t>Il-Marsa</t>
  </si>
  <si>
    <t>MT-27</t>
  </si>
  <si>
    <t>Marsaskala</t>
  </si>
  <si>
    <t>Marsaskala or Wied il-Għajn</t>
  </si>
  <si>
    <t>MT-28</t>
  </si>
  <si>
    <t>Marsaxlokk</t>
  </si>
  <si>
    <t>MT-29</t>
  </si>
  <si>
    <t>Mdina</t>
  </si>
  <si>
    <t>L-Imdina (Citta' Notabile)</t>
  </si>
  <si>
    <t>MT-30</t>
  </si>
  <si>
    <t>Mellieħa</t>
  </si>
  <si>
    <t>Il-Mellieħa</t>
  </si>
  <si>
    <t>MT-31</t>
  </si>
  <si>
    <t>Mġarr</t>
  </si>
  <si>
    <t>L-Imġarr</t>
  </si>
  <si>
    <t>MT-32</t>
  </si>
  <si>
    <t>Mosta</t>
  </si>
  <si>
    <t>Il-Mosta</t>
  </si>
  <si>
    <t>MT-33</t>
  </si>
  <si>
    <t>Mqabba</t>
  </si>
  <si>
    <t>L-Imqabba</t>
  </si>
  <si>
    <t>MT-34</t>
  </si>
  <si>
    <t>Msida</t>
  </si>
  <si>
    <t>L-Imsida</t>
  </si>
  <si>
    <t>MT-35</t>
  </si>
  <si>
    <t>Mtarfa</t>
  </si>
  <si>
    <t>L-Imtarfa</t>
  </si>
  <si>
    <t>MT-36</t>
  </si>
  <si>
    <t>Munxar</t>
  </si>
  <si>
    <t>Il-Munxar</t>
  </si>
  <si>
    <t>MT-37</t>
  </si>
  <si>
    <t>Nadur</t>
  </si>
  <si>
    <t>In-Nadur</t>
  </si>
  <si>
    <t>MT-38</t>
  </si>
  <si>
    <t>Naxxar</t>
  </si>
  <si>
    <t>In-Naxxar</t>
  </si>
  <si>
    <t>MT-39</t>
  </si>
  <si>
    <t>Paola</t>
  </si>
  <si>
    <t>Paola or Raħal Ġdid</t>
  </si>
  <si>
    <t>MT-40</t>
  </si>
  <si>
    <t>Pembroke</t>
  </si>
  <si>
    <t>MT-41</t>
  </si>
  <si>
    <t>Pietà</t>
  </si>
  <si>
    <t>Tal-Pietà</t>
  </si>
  <si>
    <t>MT-42</t>
  </si>
  <si>
    <t>Qala</t>
  </si>
  <si>
    <t>Il-Qala</t>
  </si>
  <si>
    <t>MT-43</t>
  </si>
  <si>
    <t>Qormi</t>
  </si>
  <si>
    <t>Ħal Qormi (Citta' Pinto)</t>
  </si>
  <si>
    <t>MT-44</t>
  </si>
  <si>
    <t>Qrendi</t>
  </si>
  <si>
    <t>Il-Qrendi</t>
  </si>
  <si>
    <t>MT-45</t>
  </si>
  <si>
    <t>Rabat Gozo</t>
  </si>
  <si>
    <t>Rabat Għawdex</t>
  </si>
  <si>
    <t>Ir-Rabat, Għawdex (Citta' Vittoria)</t>
  </si>
  <si>
    <t>MT-46</t>
  </si>
  <si>
    <t>Rabat Malta</t>
  </si>
  <si>
    <t>Ir-Rabat, Malta</t>
  </si>
  <si>
    <t>MT-47</t>
  </si>
  <si>
    <t>Safi</t>
  </si>
  <si>
    <t>Ħal Safi</t>
  </si>
  <si>
    <t>MT-48</t>
  </si>
  <si>
    <t>Saint Julian's</t>
  </si>
  <si>
    <t>San Ġiljan</t>
  </si>
  <si>
    <t>MT-49</t>
  </si>
  <si>
    <t>San Ġwann</t>
  </si>
  <si>
    <t>MT-50</t>
  </si>
  <si>
    <t>Saint Lawrence</t>
  </si>
  <si>
    <t>San Lawrenz</t>
  </si>
  <si>
    <t>MT-51</t>
  </si>
  <si>
    <t>Saint Paul's Bay</t>
  </si>
  <si>
    <t>San Pawl il-Baħar</t>
  </si>
  <si>
    <t>MT-52</t>
  </si>
  <si>
    <t>Sannat</t>
  </si>
  <si>
    <t>Ta' Sannat</t>
  </si>
  <si>
    <t>MT-53</t>
  </si>
  <si>
    <t>Saint Lucia's</t>
  </si>
  <si>
    <t>Santa Luċija</t>
  </si>
  <si>
    <t>MT-54</t>
  </si>
  <si>
    <t>Santa Venera</t>
  </si>
  <si>
    <t>MT-55</t>
  </si>
  <si>
    <t>Siġġiewi</t>
  </si>
  <si>
    <t>Is-Siġġiewi (Citta' Ferdinand)</t>
  </si>
  <si>
    <t>MT-56</t>
  </si>
  <si>
    <t>Sliema</t>
  </si>
  <si>
    <t>Tas-Sliema</t>
  </si>
  <si>
    <t>MT-57</t>
  </si>
  <si>
    <t>Swieqi</t>
  </si>
  <si>
    <t>Is-Swieqi</t>
  </si>
  <si>
    <t>MT-58</t>
  </si>
  <si>
    <t>Ta' Xbiex</t>
  </si>
  <si>
    <t>MT-59</t>
  </si>
  <si>
    <t>Tarxien</t>
  </si>
  <si>
    <t>Ħal Tarxien</t>
  </si>
  <si>
    <t>MT-60</t>
  </si>
  <si>
    <t>Valletta</t>
  </si>
  <si>
    <t>Il-Belt Valletta (Citta' Umilissima)</t>
  </si>
  <si>
    <t>MT-61</t>
  </si>
  <si>
    <t>Xagħra</t>
  </si>
  <si>
    <t>Ix-Xagħra</t>
  </si>
  <si>
    <t>MT-62</t>
  </si>
  <si>
    <t>Xewkija</t>
  </si>
  <si>
    <t>Ix-Xewkija</t>
  </si>
  <si>
    <t>MT-63</t>
  </si>
  <si>
    <t>Xgħajra</t>
  </si>
  <si>
    <t>Ix-Xgħajra</t>
  </si>
  <si>
    <t>MT-64</t>
  </si>
  <si>
    <t>Żabbar</t>
  </si>
  <si>
    <t>Ħaż-Żabbar (Citta' Hompesch)</t>
  </si>
  <si>
    <t>MT-65</t>
  </si>
  <si>
    <t>Żebbuġ Gozo</t>
  </si>
  <si>
    <t>Żebbuġ Għawdex</t>
  </si>
  <si>
    <t>Iż-Żebbuġ, Għawdex</t>
  </si>
  <si>
    <t>MT-66</t>
  </si>
  <si>
    <t>Żebbuġ Malta</t>
  </si>
  <si>
    <t>Ħaż-Żebbuġ (Citta' Rohan)</t>
  </si>
  <si>
    <t>MT-67</t>
  </si>
  <si>
    <t>Żejtun</t>
  </si>
  <si>
    <t>Iż-Żejtun (Citta' Beland)</t>
  </si>
  <si>
    <t>MT-68</t>
  </si>
  <si>
    <t>Żurrieq</t>
  </si>
  <si>
    <t>Iż-Żurrieq</t>
  </si>
  <si>
    <t>MU-AG</t>
  </si>
  <si>
    <t>Agalega Islands</t>
  </si>
  <si>
    <t>MU-CC</t>
  </si>
  <si>
    <t>Cargados Carajos Shoals</t>
  </si>
  <si>
    <t>MU-RO</t>
  </si>
  <si>
    <t>Rodrigues Island</t>
  </si>
  <si>
    <t>MU-BL</t>
  </si>
  <si>
    <t>Black River</t>
  </si>
  <si>
    <t>MU-FL</t>
  </si>
  <si>
    <t>Flacq</t>
  </si>
  <si>
    <t>MU-GP</t>
  </si>
  <si>
    <t>Grand Port</t>
  </si>
  <si>
    <t>MU-MO</t>
  </si>
  <si>
    <t>Moka</t>
  </si>
  <si>
    <t>MU-PA</t>
  </si>
  <si>
    <t>Pamplemousses</t>
  </si>
  <si>
    <t>MU-PW</t>
  </si>
  <si>
    <t>Plaines Wilhems</t>
  </si>
  <si>
    <t>MU-PL</t>
  </si>
  <si>
    <t>Port Louis</t>
  </si>
  <si>
    <t>MU-RR</t>
  </si>
  <si>
    <t>Rivière du Rempart</t>
  </si>
  <si>
    <t>MU-SA</t>
  </si>
  <si>
    <t>Savanne</t>
  </si>
  <si>
    <t>RW-01</t>
  </si>
  <si>
    <t>Ville de Kigali</t>
  </si>
  <si>
    <t>Umujyi wa Kigali</t>
  </si>
  <si>
    <t>RW-02</t>
  </si>
  <si>
    <t>Iburasirazuba</t>
  </si>
  <si>
    <t>RW-03</t>
  </si>
  <si>
    <t>Amajyaruguru</t>
  </si>
  <si>
    <t>RW-04</t>
  </si>
  <si>
    <t>Iburengerazuba</t>
  </si>
  <si>
    <t>RW-05</t>
  </si>
  <si>
    <t>Amajyepfo</t>
  </si>
  <si>
    <t>Kigali</t>
  </si>
  <si>
    <t>SA-14</t>
  </si>
  <si>
    <t>'Asīr</t>
  </si>
  <si>
    <t>SA-11</t>
  </si>
  <si>
    <t>Al Bāḩah</t>
  </si>
  <si>
    <t>SA-08</t>
  </si>
  <si>
    <t>Al Ḩudūd ash Shamālīyah</t>
  </si>
  <si>
    <t>SA-12</t>
  </si>
  <si>
    <t>Al Jawf</t>
  </si>
  <si>
    <t>SA-03</t>
  </si>
  <si>
    <t>Al Madīnah al Munawwarah</t>
  </si>
  <si>
    <t>SA-05</t>
  </si>
  <si>
    <t>Al Qaşīm</t>
  </si>
  <si>
    <t>SA-01</t>
  </si>
  <si>
    <t>Ar Riyāḑ</t>
  </si>
  <si>
    <t>SA-04</t>
  </si>
  <si>
    <t>SA-06</t>
  </si>
  <si>
    <t>Ḩā'il</t>
  </si>
  <si>
    <t>SA-09</t>
  </si>
  <si>
    <t>Jāzān</t>
  </si>
  <si>
    <t>SA-02</t>
  </si>
  <si>
    <t>Makkah al Mukarramah</t>
  </si>
  <si>
    <t>SA-10</t>
  </si>
  <si>
    <t>Najrān</t>
  </si>
  <si>
    <t>SA-07</t>
  </si>
  <si>
    <t>Tabūk</t>
  </si>
  <si>
    <t>SB-CT</t>
  </si>
  <si>
    <t>SB-CE</t>
  </si>
  <si>
    <t>SB-CH</t>
  </si>
  <si>
    <t>SB-GU</t>
  </si>
  <si>
    <t>Guadalcanal</t>
  </si>
  <si>
    <t>SB-IS</t>
  </si>
  <si>
    <t>Isabel</t>
  </si>
  <si>
    <t>SB-MK</t>
  </si>
  <si>
    <t>Makira-Ulawa</t>
  </si>
  <si>
    <t>SB-ML</t>
  </si>
  <si>
    <t>Malaita</t>
  </si>
  <si>
    <t>SB-RB</t>
  </si>
  <si>
    <t>Rennell and Bellona</t>
  </si>
  <si>
    <t>SB-TE</t>
  </si>
  <si>
    <t>Temotu</t>
  </si>
  <si>
    <t>SB-WE</t>
  </si>
  <si>
    <t>Honiara</t>
  </si>
  <si>
    <t>SC-01</t>
  </si>
  <si>
    <t>Anse aux Pins</t>
  </si>
  <si>
    <t>Ans o Pen</t>
  </si>
  <si>
    <t>SC-02</t>
  </si>
  <si>
    <t>Anse Boileau</t>
  </si>
  <si>
    <t>Ans Bwalo</t>
  </si>
  <si>
    <t>SC-03</t>
  </si>
  <si>
    <t>Anse Etoile</t>
  </si>
  <si>
    <t>Anse Étoile</t>
  </si>
  <si>
    <t>Ans Etwal</t>
  </si>
  <si>
    <t>SC-05</t>
  </si>
  <si>
    <t>Anse Royale</t>
  </si>
  <si>
    <t>Ans Royal</t>
  </si>
  <si>
    <t>SC-04</t>
  </si>
  <si>
    <t>Au Cap</t>
  </si>
  <si>
    <t>O Kap</t>
  </si>
  <si>
    <t>SC-06</t>
  </si>
  <si>
    <t>Baie Lazare</t>
  </si>
  <si>
    <t>Be Lazar</t>
  </si>
  <si>
    <t>SC-07</t>
  </si>
  <si>
    <t>Baie Sainte Anne</t>
  </si>
  <si>
    <t>Baie Sainte-Anne</t>
  </si>
  <si>
    <t>Be Sent Ann</t>
  </si>
  <si>
    <t>SC-08</t>
  </si>
  <si>
    <t>Beau Vallon</t>
  </si>
  <si>
    <t>Bovalon</t>
  </si>
  <si>
    <t>SC-09</t>
  </si>
  <si>
    <t>Bel Air</t>
  </si>
  <si>
    <t>Beler</t>
  </si>
  <si>
    <t>SC-10</t>
  </si>
  <si>
    <t>Bel Ombre</t>
  </si>
  <si>
    <t>Belonm</t>
  </si>
  <si>
    <t>SC-11</t>
  </si>
  <si>
    <t>Cascade</t>
  </si>
  <si>
    <t>Kaskad</t>
  </si>
  <si>
    <t>SC-16</t>
  </si>
  <si>
    <t>English River</t>
  </si>
  <si>
    <t>La Rivière Anglaise</t>
  </si>
  <si>
    <t>Larivyer Anglez</t>
  </si>
  <si>
    <t>SC-12</t>
  </si>
  <si>
    <t>Glacis</t>
  </si>
  <si>
    <t>Glasi</t>
  </si>
  <si>
    <t>SC-13</t>
  </si>
  <si>
    <t>Grand Anse Mahe</t>
  </si>
  <si>
    <t>Grand'Anse Mahé</t>
  </si>
  <si>
    <t>Grand Ans Mae</t>
  </si>
  <si>
    <t>SC-14</t>
  </si>
  <si>
    <t>Grand Anse Praslin</t>
  </si>
  <si>
    <t>Grand'Anse Praslin</t>
  </si>
  <si>
    <t>Grand Ans Pralen</t>
  </si>
  <si>
    <t>SC-26</t>
  </si>
  <si>
    <t>Ile Perseverance I</t>
  </si>
  <si>
    <t>Île Persévérance I</t>
  </si>
  <si>
    <t>SC-27</t>
  </si>
  <si>
    <t>Ile Perseverance II</t>
  </si>
  <si>
    <t>Île Persévérance II</t>
  </si>
  <si>
    <t>SC-15</t>
  </si>
  <si>
    <t>La Digue</t>
  </si>
  <si>
    <t>Ladig</t>
  </si>
  <si>
    <t>SC-24</t>
  </si>
  <si>
    <t>Les Mamelles</t>
  </si>
  <si>
    <t>Lemamel</t>
  </si>
  <si>
    <t>SC-17</t>
  </si>
  <si>
    <t>Mont Buxton</t>
  </si>
  <si>
    <t>Mon Bikston</t>
  </si>
  <si>
    <t>SC-18</t>
  </si>
  <si>
    <t>Mont Fleuri</t>
  </si>
  <si>
    <t>Mon Fleri</t>
  </si>
  <si>
    <t>SC-19</t>
  </si>
  <si>
    <t>Plaisance</t>
  </si>
  <si>
    <t>Plezans</t>
  </si>
  <si>
    <t>SC-20</t>
  </si>
  <si>
    <t>Pointe Larue</t>
  </si>
  <si>
    <t>Pointe La Rue</t>
  </si>
  <si>
    <t>Pwent Lari</t>
  </si>
  <si>
    <t>SC-21</t>
  </si>
  <si>
    <t>Port Glaud</t>
  </si>
  <si>
    <t>Porglo</t>
  </si>
  <si>
    <t>SC-25</t>
  </si>
  <si>
    <t>Roche Caiman</t>
  </si>
  <si>
    <t>Roche Caïman</t>
  </si>
  <si>
    <t>Ros Kaiman</t>
  </si>
  <si>
    <t>SC-22</t>
  </si>
  <si>
    <t>Saint Louis</t>
  </si>
  <si>
    <t>Saint-Louis</t>
  </si>
  <si>
    <t>Sen Lwi</t>
  </si>
  <si>
    <t>SC-23</t>
  </si>
  <si>
    <t>Takamaka</t>
  </si>
  <si>
    <t>(local variant is Zalingei)</t>
  </si>
  <si>
    <t>SD-RS</t>
  </si>
  <si>
    <t>SD-GZ</t>
  </si>
  <si>
    <t>Al Jazīrah</t>
  </si>
  <si>
    <t>Gezira</t>
  </si>
  <si>
    <t>SD-KH</t>
  </si>
  <si>
    <t>Al Kharţūm</t>
  </si>
  <si>
    <t>Khartoum</t>
  </si>
  <si>
    <t>SD-GD</t>
  </si>
  <si>
    <t>Al Qaḑārif</t>
  </si>
  <si>
    <t>Gedaref</t>
  </si>
  <si>
    <t>SD-NW</t>
  </si>
  <si>
    <t>An Nīl al Abyaḑ</t>
  </si>
  <si>
    <t>White Nile</t>
  </si>
  <si>
    <t>SD-NB</t>
  </si>
  <si>
    <t>An Nīl al Azraq</t>
  </si>
  <si>
    <t>Blue Nile</t>
  </si>
  <si>
    <t>SD-NO</t>
  </si>
  <si>
    <t>SD-DW</t>
  </si>
  <si>
    <t>Gharb Dārfūr</t>
  </si>
  <si>
    <t>West Darfur</t>
  </si>
  <si>
    <t>SD-GK</t>
  </si>
  <si>
    <t>Gharb Kurdufān</t>
  </si>
  <si>
    <t>West Kordofan</t>
  </si>
  <si>
    <t>SD-DS</t>
  </si>
  <si>
    <t>Janūb Dārfūr</t>
  </si>
  <si>
    <t>South Darfur</t>
  </si>
  <si>
    <t>SD-KS</t>
  </si>
  <si>
    <t>Janūb Kurdufān</t>
  </si>
  <si>
    <t>South Kordofan</t>
  </si>
  <si>
    <t>SD-KA</t>
  </si>
  <si>
    <t>Kassalā</t>
  </si>
  <si>
    <t>Kassala</t>
  </si>
  <si>
    <t>SD-NR</t>
  </si>
  <si>
    <t>Nahr an Nīl</t>
  </si>
  <si>
    <t>River Nile</t>
  </si>
  <si>
    <t>SD-DN</t>
  </si>
  <si>
    <t>Shamāl Dārfūr</t>
  </si>
  <si>
    <t>North Darfur</t>
  </si>
  <si>
    <t>SD-KN</t>
  </si>
  <si>
    <t>Shamāl Kurdufān</t>
  </si>
  <si>
    <t>North Kordofan</t>
  </si>
  <si>
    <t>SD-DE</t>
  </si>
  <si>
    <t>Sharq Dārfūr</t>
  </si>
  <si>
    <t>East Darfur</t>
  </si>
  <si>
    <t>SD-SI</t>
  </si>
  <si>
    <t>Sinnār</t>
  </si>
  <si>
    <t>Sennar</t>
  </si>
  <si>
    <t>SD-DC</t>
  </si>
  <si>
    <t>Wasaţ Dārfūr</t>
  </si>
  <si>
    <t>(local variant is Zālinjay)</t>
  </si>
  <si>
    <t>Central Darfur</t>
  </si>
  <si>
    <t>SH-AC</t>
  </si>
  <si>
    <t>Ascension</t>
  </si>
  <si>
    <t>SH-HL</t>
  </si>
  <si>
    <t>Saint Helena</t>
  </si>
  <si>
    <t>SH-TA</t>
  </si>
  <si>
    <t>Tristan da Cunha</t>
  </si>
  <si>
    <t>SL-E</t>
  </si>
  <si>
    <t>SL-NW</t>
  </si>
  <si>
    <t>North Western</t>
  </si>
  <si>
    <t>SL-N</t>
  </si>
  <si>
    <t>SL-S</t>
  </si>
  <si>
    <t>SL-W</t>
  </si>
  <si>
    <t>Western Area (Freetown)</t>
  </si>
  <si>
    <t>area</t>
  </si>
  <si>
    <t>SM-01</t>
  </si>
  <si>
    <t>Acquaviva</t>
  </si>
  <si>
    <t>SM-06</t>
  </si>
  <si>
    <t>Borgo Maggiore</t>
  </si>
  <si>
    <t>SM-02</t>
  </si>
  <si>
    <t>Chiesanuova</t>
  </si>
  <si>
    <t>SM-07</t>
  </si>
  <si>
    <t>Città di San Marino</t>
  </si>
  <si>
    <t>(local variant is San Marino)</t>
  </si>
  <si>
    <t>SM-03</t>
  </si>
  <si>
    <t>Domagnano</t>
  </si>
  <si>
    <t>SM-04</t>
  </si>
  <si>
    <t>Faetano</t>
  </si>
  <si>
    <t>SM-05</t>
  </si>
  <si>
    <t>Fiorentino</t>
  </si>
  <si>
    <t>SM-08</t>
  </si>
  <si>
    <t>Montegiardino</t>
  </si>
  <si>
    <t>SM-09</t>
  </si>
  <si>
    <t>Serravalle</t>
  </si>
  <si>
    <t>SN-DK</t>
  </si>
  <si>
    <t>Dakar</t>
  </si>
  <si>
    <t>SN-DB</t>
  </si>
  <si>
    <t>Diourbel</t>
  </si>
  <si>
    <t>SN-FK</t>
  </si>
  <si>
    <t>Fatick</t>
  </si>
  <si>
    <t>SN-KA</t>
  </si>
  <si>
    <t>Kaffrine</t>
  </si>
  <si>
    <t>SN-KL</t>
  </si>
  <si>
    <t>Kaolack</t>
  </si>
  <si>
    <t>SN-KE</t>
  </si>
  <si>
    <t>Kédougou</t>
  </si>
  <si>
    <t>SN-KD</t>
  </si>
  <si>
    <t>Kolda</t>
  </si>
  <si>
    <t>SN-LG</t>
  </si>
  <si>
    <t>Louga</t>
  </si>
  <si>
    <t>SN-MT</t>
  </si>
  <si>
    <t>Matam</t>
  </si>
  <si>
    <t>SN-SL</t>
  </si>
  <si>
    <t>SN-SE</t>
  </si>
  <si>
    <t>Sédhiou</t>
  </si>
  <si>
    <t>SN-TC</t>
  </si>
  <si>
    <t>Tambacounda</t>
  </si>
  <si>
    <t>SN-TH</t>
  </si>
  <si>
    <t>Thiès</t>
  </si>
  <si>
    <t>SN-ZG</t>
  </si>
  <si>
    <t>Ziguinchor</t>
  </si>
  <si>
    <t>SO-AW</t>
  </si>
  <si>
    <t>Awdal</t>
  </si>
  <si>
    <t>SO-BK</t>
  </si>
  <si>
    <t>Bakool</t>
  </si>
  <si>
    <t>SO-BN</t>
  </si>
  <si>
    <t>Banaadir</t>
  </si>
  <si>
    <t>SO-BR</t>
  </si>
  <si>
    <t>Bari</t>
  </si>
  <si>
    <t>SO-BY</t>
  </si>
  <si>
    <t>Bay</t>
  </si>
  <si>
    <t>SO-GA</t>
  </si>
  <si>
    <t>Galguduud</t>
  </si>
  <si>
    <t>SO-GE</t>
  </si>
  <si>
    <t>Gedo</t>
  </si>
  <si>
    <t>SO-HI</t>
  </si>
  <si>
    <t>Hiiraan</t>
  </si>
  <si>
    <t>SO-JD</t>
  </si>
  <si>
    <t>Jubbada Dhexe</t>
  </si>
  <si>
    <t>SO-JH</t>
  </si>
  <si>
    <t>Jubbada Hoose</t>
  </si>
  <si>
    <t>SO-MU</t>
  </si>
  <si>
    <t>Mudug</t>
  </si>
  <si>
    <t>SO-NU</t>
  </si>
  <si>
    <t>Nugaal</t>
  </si>
  <si>
    <t>SO-SA</t>
  </si>
  <si>
    <t>Sanaag</t>
  </si>
  <si>
    <t>SO-SD</t>
  </si>
  <si>
    <t>Shabeellaha Dhexe</t>
  </si>
  <si>
    <t>SO-SH</t>
  </si>
  <si>
    <t>Shabeellaha Hoose</t>
  </si>
  <si>
    <t>SO-SO</t>
  </si>
  <si>
    <t>Sool</t>
  </si>
  <si>
    <t>SO-TO</t>
  </si>
  <si>
    <t>Togdheer</t>
  </si>
  <si>
    <t>SO-WO</t>
  </si>
  <si>
    <t>Woqooyi Galbeed</t>
  </si>
  <si>
    <t>SR-BR</t>
  </si>
  <si>
    <t>Brokopondo</t>
  </si>
  <si>
    <t>SR-CM</t>
  </si>
  <si>
    <t>Commewijne</t>
  </si>
  <si>
    <t>SR-CR</t>
  </si>
  <si>
    <t>Coronie</t>
  </si>
  <si>
    <t>SR-MA</t>
  </si>
  <si>
    <t>Marowijne</t>
  </si>
  <si>
    <t>SR-NI</t>
  </si>
  <si>
    <t>Nickerie</t>
  </si>
  <si>
    <t>SR-PR</t>
  </si>
  <si>
    <t>Para</t>
  </si>
  <si>
    <t>SR-PM</t>
  </si>
  <si>
    <t>Paramaribo</t>
  </si>
  <si>
    <t>SR-SA</t>
  </si>
  <si>
    <t>Saramacca</t>
  </si>
  <si>
    <t>SR-SI</t>
  </si>
  <si>
    <t>Sipaliwini</t>
  </si>
  <si>
    <t>SR-WA</t>
  </si>
  <si>
    <t>Wanica</t>
  </si>
  <si>
    <t>SS-EC</t>
  </si>
  <si>
    <t> Central Equatoria</t>
  </si>
  <si>
    <t>SS-EE</t>
  </si>
  <si>
    <t> Eastern Equatoria</t>
  </si>
  <si>
    <t>SS-JG</t>
  </si>
  <si>
    <t> Jonglei</t>
  </si>
  <si>
    <t>SS-LK</t>
  </si>
  <si>
    <t> Lakes</t>
  </si>
  <si>
    <t>SS-BN</t>
  </si>
  <si>
    <t> Northern Bahr el Ghazal</t>
  </si>
  <si>
    <t>SS-UY</t>
  </si>
  <si>
    <t> Unity</t>
  </si>
  <si>
    <t>SS-NU</t>
  </si>
  <si>
    <t> Upper Nile</t>
  </si>
  <si>
    <t>SS-WR</t>
  </si>
  <si>
    <t> Warrap</t>
  </si>
  <si>
    <t>SS-BW</t>
  </si>
  <si>
    <t> Western Bahr el Ghazal</t>
  </si>
  <si>
    <t>SS-EW</t>
  </si>
  <si>
    <t> Western Equatoria</t>
  </si>
  <si>
    <t>SV-AH</t>
  </si>
  <si>
    <t>Ahuachapán</t>
  </si>
  <si>
    <t>SV-CA</t>
  </si>
  <si>
    <t>Cabañas</t>
  </si>
  <si>
    <t>SV-CH</t>
  </si>
  <si>
    <t>Chalatenango</t>
  </si>
  <si>
    <t>SV-CU</t>
  </si>
  <si>
    <t>Cuscatlán</t>
  </si>
  <si>
    <t>SV-LI</t>
  </si>
  <si>
    <t>SV-PA</t>
  </si>
  <si>
    <t>SV-UN</t>
  </si>
  <si>
    <t>La Unión</t>
  </si>
  <si>
    <t>SV-MO</t>
  </si>
  <si>
    <t>Morazán</t>
  </si>
  <si>
    <t>SV-SM</t>
  </si>
  <si>
    <t>San Miguel</t>
  </si>
  <si>
    <t>SV-SS</t>
  </si>
  <si>
    <t>SV-SV</t>
  </si>
  <si>
    <t>San Vicente</t>
  </si>
  <si>
    <t>SV-SA</t>
  </si>
  <si>
    <t>Santa Ana</t>
  </si>
  <si>
    <t>SV-SO</t>
  </si>
  <si>
    <t>Sonsonate</t>
  </si>
  <si>
    <t>SV-US</t>
  </si>
  <si>
    <t>Usulután</t>
  </si>
  <si>
    <t>ST-01</t>
  </si>
  <si>
    <t>Água Grande</t>
  </si>
  <si>
    <t>ST-02</t>
  </si>
  <si>
    <t>Cantagalo</t>
  </si>
  <si>
    <t>ST-03</t>
  </si>
  <si>
    <t>Caué</t>
  </si>
  <si>
    <t>ST-04</t>
  </si>
  <si>
    <t>Lembá</t>
  </si>
  <si>
    <t>ST-05</t>
  </si>
  <si>
    <t>Lobata</t>
  </si>
  <si>
    <t>ST-06</t>
  </si>
  <si>
    <t>Mé-Zóchi</t>
  </si>
  <si>
    <t>ST-P</t>
  </si>
  <si>
    <t>Príncipe</t>
  </si>
  <si>
    <t>SY-HA</t>
  </si>
  <si>
    <t>Al Ḩasakah</t>
  </si>
  <si>
    <t>SY-LA</t>
  </si>
  <si>
    <t>Al Lādhiqīyah</t>
  </si>
  <si>
    <t>SY-QU</t>
  </si>
  <si>
    <t>Al Qunayţirah</t>
  </si>
  <si>
    <t>SY-RA</t>
  </si>
  <si>
    <t>Ar Raqqah</t>
  </si>
  <si>
    <t>SY-SU</t>
  </si>
  <si>
    <t>As Suwaydā'</t>
  </si>
  <si>
    <t>SY-DR</t>
  </si>
  <si>
    <t>Dar'ā</t>
  </si>
  <si>
    <t>SY-DY</t>
  </si>
  <si>
    <t>Dayr az Zawr</t>
  </si>
  <si>
    <t>SY-DI</t>
  </si>
  <si>
    <t>Dimashq</t>
  </si>
  <si>
    <t>SY-HL</t>
  </si>
  <si>
    <t>Ḩalab</t>
  </si>
  <si>
    <t>SY-HM</t>
  </si>
  <si>
    <t>Ḩamāh</t>
  </si>
  <si>
    <t>SY-HI</t>
  </si>
  <si>
    <t>Ḩimş</t>
  </si>
  <si>
    <t>SY-ID</t>
  </si>
  <si>
    <t>Idlib</t>
  </si>
  <si>
    <t>SY-RD</t>
  </si>
  <si>
    <t>Rīf Dimashq</t>
  </si>
  <si>
    <t>SY-TA</t>
  </si>
  <si>
    <t>Ţarţūs</t>
  </si>
  <si>
    <t>SZ-HH</t>
  </si>
  <si>
    <t>Hhohho</t>
  </si>
  <si>
    <t>SZ-LU</t>
  </si>
  <si>
    <t>Lubombo</t>
  </si>
  <si>
    <t>SZ-MA</t>
  </si>
  <si>
    <t>Manzini</t>
  </si>
  <si>
    <t>SZ-SH</t>
  </si>
  <si>
    <t>Shiselweni</t>
  </si>
  <si>
    <t>TD-BA</t>
  </si>
  <si>
    <t>Al Baţḩā’</t>
  </si>
  <si>
    <t>Batha</t>
  </si>
  <si>
    <t>TD-LC</t>
  </si>
  <si>
    <t>Lac</t>
  </si>
  <si>
    <t>TD-BG</t>
  </si>
  <si>
    <t>Baḩr al Ghazāl</t>
  </si>
  <si>
    <t>Bahr el Ghazal (local variant is Barh-el-Ghazal)</t>
  </si>
  <si>
    <t>TD-BO</t>
  </si>
  <si>
    <t>Būrkū</t>
  </si>
  <si>
    <t>Borkou</t>
  </si>
  <si>
    <t>TD-HL</t>
  </si>
  <si>
    <t>Ḩajjar Lamīs</t>
  </si>
  <si>
    <t>Hadjer Lamis</t>
  </si>
  <si>
    <t>TD-EO</t>
  </si>
  <si>
    <t>Inīdī al Gharbī</t>
  </si>
  <si>
    <t>Ennedi-Ouest</t>
  </si>
  <si>
    <t>TD-EE</t>
  </si>
  <si>
    <t>Inīdī ash Sharqī</t>
  </si>
  <si>
    <t>Ennedi-Est</t>
  </si>
  <si>
    <t>TD-KA</t>
  </si>
  <si>
    <t>Kānim</t>
  </si>
  <si>
    <t>Kanem</t>
  </si>
  <si>
    <t>TD-LO</t>
  </si>
  <si>
    <t>Lūghūn al Gharbī</t>
  </si>
  <si>
    <t>Logone-Occidental</t>
  </si>
  <si>
    <t>TD-LR</t>
  </si>
  <si>
    <t>Lūghūn ash Sharqī</t>
  </si>
  <si>
    <t>Logone-Oriental</t>
  </si>
  <si>
    <t>TD-ND</t>
  </si>
  <si>
    <t>Madīnat Injamīnā</t>
  </si>
  <si>
    <t>Ville de Ndjamena</t>
  </si>
  <si>
    <t>TD-MA</t>
  </si>
  <si>
    <t>Māndūl</t>
  </si>
  <si>
    <t>Mandoul</t>
  </si>
  <si>
    <t>TD-MO</t>
  </si>
  <si>
    <t>Māyū Kībbī al Gharbī</t>
  </si>
  <si>
    <t>Mayo-Kebbi-Ouest</t>
  </si>
  <si>
    <t>TD-ME</t>
  </si>
  <si>
    <t>Māyū Kībbī ash Sharqī</t>
  </si>
  <si>
    <t>Mayo-Kebbi-Est</t>
  </si>
  <si>
    <t>TD-GR</t>
  </si>
  <si>
    <t>Qīrā</t>
  </si>
  <si>
    <t>Guéra</t>
  </si>
  <si>
    <t>TD-SA</t>
  </si>
  <si>
    <t>Salāmāt</t>
  </si>
  <si>
    <t>Salamat</t>
  </si>
  <si>
    <t>TD-MC</t>
  </si>
  <si>
    <t>Shārī al Awsaţ</t>
  </si>
  <si>
    <t>Moyen-Chari</t>
  </si>
  <si>
    <t>TD-CB</t>
  </si>
  <si>
    <t>Shārī Bāqirmī</t>
  </si>
  <si>
    <t>Chari-Baguirmi</t>
  </si>
  <si>
    <t>TD-SI</t>
  </si>
  <si>
    <t>Sīlā</t>
  </si>
  <si>
    <t>Sila</t>
  </si>
  <si>
    <t>TD-TA</t>
  </si>
  <si>
    <t>Tānjīlī</t>
  </si>
  <si>
    <t>Tandjilé</t>
  </si>
  <si>
    <t>TD-TI</t>
  </si>
  <si>
    <t>Tibastī</t>
  </si>
  <si>
    <t>Tibesti</t>
  </si>
  <si>
    <t>TD-OD</t>
  </si>
  <si>
    <t>Waddāy</t>
  </si>
  <si>
    <t>Ouaddaï</t>
  </si>
  <si>
    <t>TD-WF</t>
  </si>
  <si>
    <t>Wādī Fīrā’</t>
  </si>
  <si>
    <t>Wadi Fira</t>
  </si>
  <si>
    <t>TJ-DU</t>
  </si>
  <si>
    <t>Dushanbe</t>
  </si>
  <si>
    <t>TJ-GB</t>
  </si>
  <si>
    <t>Kŭhistoni Badakhshon</t>
  </si>
  <si>
    <t>TJ-KT</t>
  </si>
  <si>
    <t>Khatlon</t>
  </si>
  <si>
    <t>TJ-SU</t>
  </si>
  <si>
    <t>Sughd</t>
  </si>
  <si>
    <t>TJ-RA</t>
  </si>
  <si>
    <t>nohiyahoi tobei jumhurí</t>
  </si>
  <si>
    <t>district under republic administration</t>
  </si>
  <si>
    <t>Districts under Tajikistan Central Government Jurisdiction or Republic Subordination</t>
  </si>
  <si>
    <t>TM-A</t>
  </si>
  <si>
    <t>Ahal</t>
  </si>
  <si>
    <t>TM-B</t>
  </si>
  <si>
    <t>Balkan</t>
  </si>
  <si>
    <t>TM-D</t>
  </si>
  <si>
    <t>Daşoguz</t>
  </si>
  <si>
    <t>TM-L</t>
  </si>
  <si>
    <t>Lebap</t>
  </si>
  <si>
    <t>TM-M</t>
  </si>
  <si>
    <t>Mary</t>
  </si>
  <si>
    <t>TM-S</t>
  </si>
  <si>
    <t>Aşgabat</t>
  </si>
  <si>
    <t>TN-31</t>
  </si>
  <si>
    <t>Béja</t>
  </si>
  <si>
    <t>TN-13</t>
  </si>
  <si>
    <t>Ben Arous</t>
  </si>
  <si>
    <t>TN-23</t>
  </si>
  <si>
    <t>Bizerte</t>
  </si>
  <si>
    <t>TN-81</t>
  </si>
  <si>
    <t>Gabès</t>
  </si>
  <si>
    <t>TN-71</t>
  </si>
  <si>
    <t>Gafsa</t>
  </si>
  <si>
    <t>TN-32</t>
  </si>
  <si>
    <t>Jendouba</t>
  </si>
  <si>
    <t>TN-41</t>
  </si>
  <si>
    <t>Kairouan</t>
  </si>
  <si>
    <t>TN-42</t>
  </si>
  <si>
    <t>Kasserine</t>
  </si>
  <si>
    <t>TN-73</t>
  </si>
  <si>
    <t>Kébili</t>
  </si>
  <si>
    <t>TN-12</t>
  </si>
  <si>
    <t>L'Ariana</t>
  </si>
  <si>
    <t>TN-14</t>
  </si>
  <si>
    <t>La Manouba</t>
  </si>
  <si>
    <t>TN-33</t>
  </si>
  <si>
    <t>Le Kef</t>
  </si>
  <si>
    <t>TN-53</t>
  </si>
  <si>
    <t>Mahdia</t>
  </si>
  <si>
    <t>TN-82</t>
  </si>
  <si>
    <t>Médenine</t>
  </si>
  <si>
    <t>TN-52</t>
  </si>
  <si>
    <t>Monastir</t>
  </si>
  <si>
    <t>TN-21</t>
  </si>
  <si>
    <t>Nabeul</t>
  </si>
  <si>
    <t>TN-61</t>
  </si>
  <si>
    <t>Sfax</t>
  </si>
  <si>
    <t>TN-43</t>
  </si>
  <si>
    <t>Sidi Bouzid</t>
  </si>
  <si>
    <t>TN-34</t>
  </si>
  <si>
    <t>Siliana</t>
  </si>
  <si>
    <t>TN-51</t>
  </si>
  <si>
    <t>Sousse</t>
  </si>
  <si>
    <t>TN-83</t>
  </si>
  <si>
    <t>Tataouine</t>
  </si>
  <si>
    <t>TN-72</t>
  </si>
  <si>
    <t>Tozeur</t>
  </si>
  <si>
    <t>TN-11</t>
  </si>
  <si>
    <t>Tunis</t>
  </si>
  <si>
    <t>TN-22</t>
  </si>
  <si>
    <t>Zaghouan</t>
  </si>
  <si>
    <t>TO-01</t>
  </si>
  <si>
    <t>'Eua</t>
  </si>
  <si>
    <t>TO-02</t>
  </si>
  <si>
    <t>Ha'apai</t>
  </si>
  <si>
    <t>TO-03</t>
  </si>
  <si>
    <t>Niuas</t>
  </si>
  <si>
    <t>TO-04</t>
  </si>
  <si>
    <t>Tongatapu</t>
  </si>
  <si>
    <t>TO-05</t>
  </si>
  <si>
    <t>Vava'u</t>
  </si>
  <si>
    <t>TL-AL</t>
  </si>
  <si>
    <t>Aileu</t>
  </si>
  <si>
    <t>TL-AN</t>
  </si>
  <si>
    <t>Ainaro</t>
  </si>
  <si>
    <t>Ainaru</t>
  </si>
  <si>
    <t>TL-BA</t>
  </si>
  <si>
    <t>Baucau</t>
  </si>
  <si>
    <t>Baukau</t>
  </si>
  <si>
    <t>TL-BO</t>
  </si>
  <si>
    <t>Bobonaro</t>
  </si>
  <si>
    <t>Bobonaru</t>
  </si>
  <si>
    <t>TL-CO</t>
  </si>
  <si>
    <t>Cova Lima</t>
  </si>
  <si>
    <t>Kovalima</t>
  </si>
  <si>
    <t>TL-DI</t>
  </si>
  <si>
    <t>Díli</t>
  </si>
  <si>
    <t>TL-ER</t>
  </si>
  <si>
    <t>Ermera</t>
  </si>
  <si>
    <t>TL-LA</t>
  </si>
  <si>
    <t>Lautém</t>
  </si>
  <si>
    <t>Lautein</t>
  </si>
  <si>
    <t>TL-LI</t>
  </si>
  <si>
    <t>Liquiça</t>
  </si>
  <si>
    <t>Likisá</t>
  </si>
  <si>
    <t>TL-MT</t>
  </si>
  <si>
    <t>Manatuto</t>
  </si>
  <si>
    <t>Manatutu</t>
  </si>
  <si>
    <t>TL-MF</t>
  </si>
  <si>
    <t>Manufahi</t>
  </si>
  <si>
    <t>TL-OE</t>
  </si>
  <si>
    <t>Oé-Cusse Ambeno</t>
  </si>
  <si>
    <t>(local variant is Oecussi)</t>
  </si>
  <si>
    <t>Oekusi-Ambenu</t>
  </si>
  <si>
    <t>special administrative region</t>
  </si>
  <si>
    <t>TL-VI</t>
  </si>
  <si>
    <t>Viqueque</t>
  </si>
  <si>
    <t>Vikeke</t>
  </si>
  <si>
    <t>TR-01</t>
  </si>
  <si>
    <t>Adana</t>
  </si>
  <si>
    <t>TR-02</t>
  </si>
  <si>
    <t>Adıyaman</t>
  </si>
  <si>
    <t>TR-03</t>
  </si>
  <si>
    <t>Afyonkarahisar</t>
  </si>
  <si>
    <t>TR-04</t>
  </si>
  <si>
    <t>Ağrı</t>
  </si>
  <si>
    <t>TR-68</t>
  </si>
  <si>
    <t>Aksaray</t>
  </si>
  <si>
    <t>TR-05</t>
  </si>
  <si>
    <t>Amasya</t>
  </si>
  <si>
    <t>TR-06</t>
  </si>
  <si>
    <t>Ankara</t>
  </si>
  <si>
    <t>TR-07</t>
  </si>
  <si>
    <t>Antalya</t>
  </si>
  <si>
    <t>TR-75</t>
  </si>
  <si>
    <t>Ardahan</t>
  </si>
  <si>
    <t>TR-08</t>
  </si>
  <si>
    <t>Artvin</t>
  </si>
  <si>
    <t>TR-09</t>
  </si>
  <si>
    <t>Aydın</t>
  </si>
  <si>
    <t>TR-10</t>
  </si>
  <si>
    <t>Balıkesir</t>
  </si>
  <si>
    <t>TR-74</t>
  </si>
  <si>
    <t>Bartın</t>
  </si>
  <si>
    <t>TR-72</t>
  </si>
  <si>
    <t>Batman</t>
  </si>
  <si>
    <t>TR-69</t>
  </si>
  <si>
    <t>Bayburt</t>
  </si>
  <si>
    <t>TR-11</t>
  </si>
  <si>
    <t>Bilecik</t>
  </si>
  <si>
    <t>TR-12</t>
  </si>
  <si>
    <t>Bingöl</t>
  </si>
  <si>
    <t>TR-13</t>
  </si>
  <si>
    <t>Bitlis</t>
  </si>
  <si>
    <t>TR-14</t>
  </si>
  <si>
    <t>Bolu</t>
  </si>
  <si>
    <t>TR-15</t>
  </si>
  <si>
    <t>Burdur</t>
  </si>
  <si>
    <t>TR-16</t>
  </si>
  <si>
    <t>Bursa</t>
  </si>
  <si>
    <t>TR-17</t>
  </si>
  <si>
    <t>Çanakkale</t>
  </si>
  <si>
    <t>TR-18</t>
  </si>
  <si>
    <t>Çankırı</t>
  </si>
  <si>
    <t>TR-19</t>
  </si>
  <si>
    <t>Çorum</t>
  </si>
  <si>
    <t>TR-20</t>
  </si>
  <si>
    <t>Denizli</t>
  </si>
  <si>
    <t>TR-21</t>
  </si>
  <si>
    <t>Diyarbakır</t>
  </si>
  <si>
    <t>TR-81</t>
  </si>
  <si>
    <t>Düzce</t>
  </si>
  <si>
    <t>TR-22</t>
  </si>
  <si>
    <t>Edirne</t>
  </si>
  <si>
    <t>TR-23</t>
  </si>
  <si>
    <t>Elazığ</t>
  </si>
  <si>
    <t>TR-24</t>
  </si>
  <si>
    <t>Erzincan</t>
  </si>
  <si>
    <t>TR-25</t>
  </si>
  <si>
    <t>Erzurum</t>
  </si>
  <si>
    <t>TR-26</t>
  </si>
  <si>
    <t>Eskişehir</t>
  </si>
  <si>
    <t>TR-27</t>
  </si>
  <si>
    <t>Gaziantep</t>
  </si>
  <si>
    <t>TR-28</t>
  </si>
  <si>
    <t>Giresun</t>
  </si>
  <si>
    <t>TR-29</t>
  </si>
  <si>
    <t>Gümüşhane</t>
  </si>
  <si>
    <t>TR-30</t>
  </si>
  <si>
    <t>Hakkâri</t>
  </si>
  <si>
    <t>TR-31</t>
  </si>
  <si>
    <t>Hatay</t>
  </si>
  <si>
    <t>TR-76</t>
  </si>
  <si>
    <t>Iğdır</t>
  </si>
  <si>
    <t>TR-32</t>
  </si>
  <si>
    <t>Isparta</t>
  </si>
  <si>
    <t>TR-34</t>
  </si>
  <si>
    <t>İstanbul</t>
  </si>
  <si>
    <t>TR-35</t>
  </si>
  <si>
    <t>İzmir</t>
  </si>
  <si>
    <t>TR-46</t>
  </si>
  <si>
    <t>Kahramanmaraş</t>
  </si>
  <si>
    <t>TR-78</t>
  </si>
  <si>
    <t>Karabük</t>
  </si>
  <si>
    <t>TR-70</t>
  </si>
  <si>
    <t>Karaman</t>
  </si>
  <si>
    <t>TR-36</t>
  </si>
  <si>
    <t>Kars</t>
  </si>
  <si>
    <t>TR-37</t>
  </si>
  <si>
    <t>Kastamonu</t>
  </si>
  <si>
    <t>TR-38</t>
  </si>
  <si>
    <t>Kayseri</t>
  </si>
  <si>
    <t>TR-71</t>
  </si>
  <si>
    <t>Kırıkkale</t>
  </si>
  <si>
    <t>TR-39</t>
  </si>
  <si>
    <t>Kırklareli</t>
  </si>
  <si>
    <t>TR-40</t>
  </si>
  <si>
    <t>Kırşehir</t>
  </si>
  <si>
    <t>TR-79</t>
  </si>
  <si>
    <t>Kilis</t>
  </si>
  <si>
    <t>TR-41</t>
  </si>
  <si>
    <t>Kocaeli</t>
  </si>
  <si>
    <t>TR-42</t>
  </si>
  <si>
    <t>Konya</t>
  </si>
  <si>
    <t>TR-43</t>
  </si>
  <si>
    <t>Kütahya</t>
  </si>
  <si>
    <t>TR-44</t>
  </si>
  <si>
    <t>Malatya</t>
  </si>
  <si>
    <t>TR-45</t>
  </si>
  <si>
    <t>Manisa</t>
  </si>
  <si>
    <t>TR-47</t>
  </si>
  <si>
    <t>Mardin</t>
  </si>
  <si>
    <t>TR-33</t>
  </si>
  <si>
    <t>Mersin</t>
  </si>
  <si>
    <t>TR-48</t>
  </si>
  <si>
    <t>Muğla</t>
  </si>
  <si>
    <t>TR-49</t>
  </si>
  <si>
    <t>Muş</t>
  </si>
  <si>
    <t>TR-50</t>
  </si>
  <si>
    <t>Nevşehir</t>
  </si>
  <si>
    <t>TR-51</t>
  </si>
  <si>
    <t>Niğde</t>
  </si>
  <si>
    <t>TR-52</t>
  </si>
  <si>
    <t>Ordu</t>
  </si>
  <si>
    <t>TR-80</t>
  </si>
  <si>
    <t>Osmaniye</t>
  </si>
  <si>
    <t>TR-53</t>
  </si>
  <si>
    <t>Rize</t>
  </si>
  <si>
    <t>TR-54</t>
  </si>
  <si>
    <t>Sakarya</t>
  </si>
  <si>
    <t>TR-55</t>
  </si>
  <si>
    <t>Samsun</t>
  </si>
  <si>
    <t>TR-56</t>
  </si>
  <si>
    <t>Siirt</t>
  </si>
  <si>
    <t>TR-57</t>
  </si>
  <si>
    <t>Sinop</t>
  </si>
  <si>
    <t>TR-58</t>
  </si>
  <si>
    <t>Sivas</t>
  </si>
  <si>
    <t>TR-63</t>
  </si>
  <si>
    <t>Şanlıurfa</t>
  </si>
  <si>
    <t>TR-73</t>
  </si>
  <si>
    <t>Şırnak</t>
  </si>
  <si>
    <t>TR-59</t>
  </si>
  <si>
    <t>Tekirdağ</t>
  </si>
  <si>
    <t>TR-60</t>
  </si>
  <si>
    <t>Tokat</t>
  </si>
  <si>
    <t>TR-61</t>
  </si>
  <si>
    <t>Trabzon</t>
  </si>
  <si>
    <t>TR-62</t>
  </si>
  <si>
    <t>Tunceli</t>
  </si>
  <si>
    <t>TR-64</t>
  </si>
  <si>
    <t>Uşak</t>
  </si>
  <si>
    <t>TR-65</t>
  </si>
  <si>
    <t>Van</t>
  </si>
  <si>
    <t>TR-77</t>
  </si>
  <si>
    <t>Yalova</t>
  </si>
  <si>
    <t>TR-66</t>
  </si>
  <si>
    <t>Yozgat</t>
  </si>
  <si>
    <t>TR-67</t>
  </si>
  <si>
    <t>Zonguldak</t>
  </si>
  <si>
    <t>TT-ARI</t>
  </si>
  <si>
    <t>Arima</t>
  </si>
  <si>
    <t>borough</t>
  </si>
  <si>
    <t>TT-CHA</t>
  </si>
  <si>
    <t>Chaguanas</t>
  </si>
  <si>
    <t>TT-CTT</t>
  </si>
  <si>
    <t>Couva-Tabaquite-Talparo</t>
  </si>
  <si>
    <t>TT-DMN</t>
  </si>
  <si>
    <t>Diego Martin</t>
  </si>
  <si>
    <t>TT-MRC</t>
  </si>
  <si>
    <t>Mayaro-Rio Claro</t>
  </si>
  <si>
    <t>TT-PED</t>
  </si>
  <si>
    <t>Penal-Debe</t>
  </si>
  <si>
    <t>TT-POS</t>
  </si>
  <si>
    <t>Port of Spain</t>
  </si>
  <si>
    <t>TT-PRT</t>
  </si>
  <si>
    <t>Princes Town</t>
  </si>
  <si>
    <t>TT-PTF</t>
  </si>
  <si>
    <t>Point Fortin</t>
  </si>
  <si>
    <t>TT-SFO</t>
  </si>
  <si>
    <t>San Fernando</t>
  </si>
  <si>
    <t>TT-SGE</t>
  </si>
  <si>
    <t>Sangre Grande</t>
  </si>
  <si>
    <t>TT-SIP</t>
  </si>
  <si>
    <t>Siparia</t>
  </si>
  <si>
    <t>TT-SJL</t>
  </si>
  <si>
    <t>San Juan-Laventille</t>
  </si>
  <si>
    <t>TT-TOB</t>
  </si>
  <si>
    <t>Tobago</t>
  </si>
  <si>
    <t>ward</t>
  </si>
  <si>
    <t>TT-TUP</t>
  </si>
  <si>
    <t>Tunapuna-Piarco</t>
  </si>
  <si>
    <t>TV-FUN</t>
  </si>
  <si>
    <t>Funafuti</t>
  </si>
  <si>
    <t>town council</t>
  </si>
  <si>
    <t>TV-NMG</t>
  </si>
  <si>
    <t>Nanumaga</t>
  </si>
  <si>
    <t>island council</t>
  </si>
  <si>
    <t>TV-NMA</t>
  </si>
  <si>
    <t>Nanumea</t>
  </si>
  <si>
    <t>TV-NIT</t>
  </si>
  <si>
    <t>Niutao</t>
  </si>
  <si>
    <t>TV-NUI</t>
  </si>
  <si>
    <t>Nui</t>
  </si>
  <si>
    <t>TV-NKF</t>
  </si>
  <si>
    <t>Nukufetau</t>
  </si>
  <si>
    <t>TV-NKL</t>
  </si>
  <si>
    <t>Nukulaelae</t>
  </si>
  <si>
    <t>TV-VAI</t>
  </si>
  <si>
    <t>Vaitupu</t>
  </si>
  <si>
    <t>TZ-01</t>
  </si>
  <si>
    <t>Arusha</t>
  </si>
  <si>
    <t>TZ-02</t>
  </si>
  <si>
    <t>Dar es Salaam</t>
  </si>
  <si>
    <t>TZ-03</t>
  </si>
  <si>
    <t>Dodoma</t>
  </si>
  <si>
    <t>TZ-27</t>
  </si>
  <si>
    <t>Geita</t>
  </si>
  <si>
    <t>TZ-04</t>
  </si>
  <si>
    <t>Iringa</t>
  </si>
  <si>
    <t>TZ-05</t>
  </si>
  <si>
    <t>Kagera</t>
  </si>
  <si>
    <t>TZ-06</t>
  </si>
  <si>
    <t>Kaskazini Pemba</t>
  </si>
  <si>
    <t>Pemba North</t>
  </si>
  <si>
    <t>TZ-07</t>
  </si>
  <si>
    <t>Kaskazini Unguja</t>
  </si>
  <si>
    <t>Zanzibar North</t>
  </si>
  <si>
    <t>TZ-28</t>
  </si>
  <si>
    <t>Katavi</t>
  </si>
  <si>
    <t>TZ-08</t>
  </si>
  <si>
    <t>Kigoma</t>
  </si>
  <si>
    <t>TZ-09</t>
  </si>
  <si>
    <t>Kilimanjaro</t>
  </si>
  <si>
    <t>TZ-10</t>
  </si>
  <si>
    <t>Kusini Pemba</t>
  </si>
  <si>
    <t>Pemba South</t>
  </si>
  <si>
    <t>TZ-11</t>
  </si>
  <si>
    <t>Kusini Unguja</t>
  </si>
  <si>
    <t>Zanzibar South</t>
  </si>
  <si>
    <t>TZ-12</t>
  </si>
  <si>
    <t>Lindi</t>
  </si>
  <si>
    <t>TZ-26</t>
  </si>
  <si>
    <t>Manyara</t>
  </si>
  <si>
    <t>TZ-13</t>
  </si>
  <si>
    <t>Mara</t>
  </si>
  <si>
    <t>TZ-14</t>
  </si>
  <si>
    <t>Mbeya</t>
  </si>
  <si>
    <t>TZ-15</t>
  </si>
  <si>
    <t>Mjini Magharibi</t>
  </si>
  <si>
    <t>Zanzibar West</t>
  </si>
  <si>
    <t>TZ-16</t>
  </si>
  <si>
    <t>Morogoro</t>
  </si>
  <si>
    <t>TZ-17</t>
  </si>
  <si>
    <t>Mtwara</t>
  </si>
  <si>
    <t>TZ-18</t>
  </si>
  <si>
    <t>Mwanza</t>
  </si>
  <si>
    <t>TZ-29</t>
  </si>
  <si>
    <t>Njombe</t>
  </si>
  <si>
    <t>TZ-19</t>
  </si>
  <si>
    <t>Pwani</t>
  </si>
  <si>
    <t>Coast</t>
  </si>
  <si>
    <t>TZ-20</t>
  </si>
  <si>
    <t>Rukwa</t>
  </si>
  <si>
    <t>TZ-21</t>
  </si>
  <si>
    <t>Ruvuma</t>
  </si>
  <si>
    <t>TZ-22</t>
  </si>
  <si>
    <t>Shinyanga</t>
  </si>
  <si>
    <t>TZ-30</t>
  </si>
  <si>
    <t>Simiyu</t>
  </si>
  <si>
    <t>TZ-23</t>
  </si>
  <si>
    <t>Singida</t>
  </si>
  <si>
    <t>TZ-31</t>
  </si>
  <si>
    <t>Songwe</t>
  </si>
  <si>
    <t>TZ-24</t>
  </si>
  <si>
    <t>Tabora</t>
  </si>
  <si>
    <t>TZ-25</t>
  </si>
  <si>
    <t>Tanga</t>
  </si>
  <si>
    <t>UM-81</t>
  </si>
  <si>
    <t>Baker Island</t>
  </si>
  <si>
    <t>UM-84</t>
  </si>
  <si>
    <t>Howland Island</t>
  </si>
  <si>
    <t>UM-86</t>
  </si>
  <si>
    <t>Jarvis Island</t>
  </si>
  <si>
    <t>UM-67</t>
  </si>
  <si>
    <t>Johnston Atoll</t>
  </si>
  <si>
    <t>UM-89</t>
  </si>
  <si>
    <t>Kingman Reef</t>
  </si>
  <si>
    <t>UM-71</t>
  </si>
  <si>
    <t>Midway Islands</t>
  </si>
  <si>
    <t>UM-76</t>
  </si>
  <si>
    <t>Navassa Island</t>
  </si>
  <si>
    <t>UM-95</t>
  </si>
  <si>
    <t>Palmyra Atoll</t>
  </si>
  <si>
    <t>UM-79</t>
  </si>
  <si>
    <t>Wake Island</t>
  </si>
  <si>
    <t>UY-AR</t>
  </si>
  <si>
    <t> Artigas</t>
  </si>
  <si>
    <t>UY-CA</t>
  </si>
  <si>
    <t> Canelones</t>
  </si>
  <si>
    <t>UY-CL</t>
  </si>
  <si>
    <t> Cerro Largo</t>
  </si>
  <si>
    <t>UY-CO</t>
  </si>
  <si>
    <t> Colonia</t>
  </si>
  <si>
    <t>UY-DU</t>
  </si>
  <si>
    <t> Durazno</t>
  </si>
  <si>
    <t>UY-FS</t>
  </si>
  <si>
    <t> Flores</t>
  </si>
  <si>
    <t>UY-FD</t>
  </si>
  <si>
    <t> Florida</t>
  </si>
  <si>
    <t>UY-LA</t>
  </si>
  <si>
    <t> Lavalleja</t>
  </si>
  <si>
    <t>UY-MA</t>
  </si>
  <si>
    <t> Maldonado</t>
  </si>
  <si>
    <t>UY-MO</t>
  </si>
  <si>
    <t> Montevideo</t>
  </si>
  <si>
    <t>UY-PA</t>
  </si>
  <si>
    <t> Paysandú</t>
  </si>
  <si>
    <t>UY-RN</t>
  </si>
  <si>
    <t>UY-RV</t>
  </si>
  <si>
    <t> Rivera</t>
  </si>
  <si>
    <t>UY-RO</t>
  </si>
  <si>
    <t> Rocha</t>
  </si>
  <si>
    <t>UY-SA</t>
  </si>
  <si>
    <t> Salto</t>
  </si>
  <si>
    <t>UY-SJ</t>
  </si>
  <si>
    <t> San José</t>
  </si>
  <si>
    <t>UY-SO</t>
  </si>
  <si>
    <t> Soriano</t>
  </si>
  <si>
    <t>UY-TA</t>
  </si>
  <si>
    <t> Tacuarembó</t>
  </si>
  <si>
    <t>UY-TT</t>
  </si>
  <si>
    <t> Treinta y Tres</t>
  </si>
  <si>
    <t>UZ-TK</t>
  </si>
  <si>
    <t>Toshkent</t>
  </si>
  <si>
    <t>UZ-AN</t>
  </si>
  <si>
    <t>Andijon</t>
  </si>
  <si>
    <t>UZ-BU</t>
  </si>
  <si>
    <t>Buxoro</t>
  </si>
  <si>
    <t>UZ-FA</t>
  </si>
  <si>
    <t>Farg‘ona</t>
  </si>
  <si>
    <t>UZ-JI</t>
  </si>
  <si>
    <t>Jizzax</t>
  </si>
  <si>
    <t>UZ-NG</t>
  </si>
  <si>
    <t>Namangan</t>
  </si>
  <si>
    <t>UZ-NW</t>
  </si>
  <si>
    <t>Navoiy</t>
  </si>
  <si>
    <t>UZ-QA</t>
  </si>
  <si>
    <t>Qashqadaryo</t>
  </si>
  <si>
    <t>UZ-SA</t>
  </si>
  <si>
    <t>Samarqand</t>
  </si>
  <si>
    <t>UZ-SI</t>
  </si>
  <si>
    <t>Sirdaryo</t>
  </si>
  <si>
    <t>UZ-SU</t>
  </si>
  <si>
    <t>Surxondaryo</t>
  </si>
  <si>
    <t>UZ-TO</t>
  </si>
  <si>
    <t>UZ-XO</t>
  </si>
  <si>
    <t>Xorazm</t>
  </si>
  <si>
    <t>UZ-QR</t>
  </si>
  <si>
    <t>Qoraqalpog‘iston Respublikasi</t>
  </si>
  <si>
    <t>VC-01</t>
  </si>
  <si>
    <t>Charlotte</t>
  </si>
  <si>
    <t>VC-06</t>
  </si>
  <si>
    <t>Grenadines</t>
  </si>
  <si>
    <t>VC-02</t>
  </si>
  <si>
    <t>VC-03</t>
  </si>
  <si>
    <t>VC-04</t>
  </si>
  <si>
    <t>VC-05</t>
  </si>
  <si>
    <t>VE-Z</t>
  </si>
  <si>
    <t> Amazonas</t>
  </si>
  <si>
    <t>VE-B</t>
  </si>
  <si>
    <t> Anzoátegui</t>
  </si>
  <si>
    <t>VE-C</t>
  </si>
  <si>
    <t> Apure</t>
  </si>
  <si>
    <t>VE-D</t>
  </si>
  <si>
    <t> Aragua</t>
  </si>
  <si>
    <t>VE-E</t>
  </si>
  <si>
    <t> Barinas</t>
  </si>
  <si>
    <t>VE-F</t>
  </si>
  <si>
    <t> Bolívar</t>
  </si>
  <si>
    <t>VE-G</t>
  </si>
  <si>
    <t> Carabobo</t>
  </si>
  <si>
    <t>VE-H</t>
  </si>
  <si>
    <t> Cojedes</t>
  </si>
  <si>
    <t>VE-Y</t>
  </si>
  <si>
    <t> Delta Amacuro</t>
  </si>
  <si>
    <t>VE-W</t>
  </si>
  <si>
    <t> Dependencias Federales</t>
  </si>
  <si>
    <t>federal dependency</t>
  </si>
  <si>
    <t>VE-A</t>
  </si>
  <si>
    <t> Distrito Capital</t>
  </si>
  <si>
    <t>capital district</t>
  </si>
  <si>
    <t>VE-I</t>
  </si>
  <si>
    <t> Falcón</t>
  </si>
  <si>
    <t>VE-J</t>
  </si>
  <si>
    <t> Guárico</t>
  </si>
  <si>
    <t>VE-X</t>
  </si>
  <si>
    <r>
      <t> </t>
    </r>
    <r>
      <rPr>
        <sz val="7"/>
        <color rgb="FF0645AD"/>
        <rFont val="Arial"/>
        <family val="2"/>
      </rPr>
      <t>La Guaira</t>
    </r>
  </si>
  <si>
    <t>VE-K</t>
  </si>
  <si>
    <t> Lara</t>
  </si>
  <si>
    <t>VE-L</t>
  </si>
  <si>
    <t> Mérida</t>
  </si>
  <si>
    <t>VE-M</t>
  </si>
  <si>
    <t> Miranda</t>
  </si>
  <si>
    <t>VE-N</t>
  </si>
  <si>
    <t> Monagas</t>
  </si>
  <si>
    <t>VE-O</t>
  </si>
  <si>
    <t> Nueva Esparta</t>
  </si>
  <si>
    <t>VE-P</t>
  </si>
  <si>
    <t> Portuguesa</t>
  </si>
  <si>
    <t>VE-R</t>
  </si>
  <si>
    <t> Sucre</t>
  </si>
  <si>
    <t>VE-S</t>
  </si>
  <si>
    <t> Táchira</t>
  </si>
  <si>
    <t>VE-T</t>
  </si>
  <si>
    <t> Trujillo</t>
  </si>
  <si>
    <t>VE-U</t>
  </si>
  <si>
    <t> Yaracuy</t>
  </si>
  <si>
    <t>VE-V</t>
  </si>
  <si>
    <t> Zulia</t>
  </si>
  <si>
    <t>VU-MAP</t>
  </si>
  <si>
    <t>Malampa</t>
  </si>
  <si>
    <t>VU-PAM</t>
  </si>
  <si>
    <t>Pénama</t>
  </si>
  <si>
    <t>VU-SAM</t>
  </si>
  <si>
    <t>Sanma</t>
  </si>
  <si>
    <t>VU-SEE</t>
  </si>
  <si>
    <t>Shéfa</t>
  </si>
  <si>
    <t>VU-TAE</t>
  </si>
  <si>
    <t>Taféa</t>
  </si>
  <si>
    <t>VU-TOB</t>
  </si>
  <si>
    <t>Torba</t>
  </si>
  <si>
    <t>YE-AD</t>
  </si>
  <si>
    <t>‘Adan</t>
  </si>
  <si>
    <t>YE-AM</t>
  </si>
  <si>
    <t>‘Amrān</t>
  </si>
  <si>
    <t>YE-AB</t>
  </si>
  <si>
    <t>Abyan</t>
  </si>
  <si>
    <t>YE-DA</t>
  </si>
  <si>
    <t>Aḑ Ḑāli‘</t>
  </si>
  <si>
    <t>YE-BA</t>
  </si>
  <si>
    <t>Al Bayḑā’</t>
  </si>
  <si>
    <t>YE-HU</t>
  </si>
  <si>
    <t>Al Ḩudaydah</t>
  </si>
  <si>
    <t>YE-JA</t>
  </si>
  <si>
    <t>YE-MR</t>
  </si>
  <si>
    <t>Al Mahrah</t>
  </si>
  <si>
    <t>YE-MW</t>
  </si>
  <si>
    <t>Al Maḩwīt</t>
  </si>
  <si>
    <t>YE-SA</t>
  </si>
  <si>
    <t>Amānat al ‘Āşimah [city]</t>
  </si>
  <si>
    <t>YE-SU</t>
  </si>
  <si>
    <t>Arkhabīl Suquţrá</t>
  </si>
  <si>
    <t>YE-DH</t>
  </si>
  <si>
    <t>Dhamār</t>
  </si>
  <si>
    <t>YE-HD</t>
  </si>
  <si>
    <t>Ḩaḑramawt</t>
  </si>
  <si>
    <t>YE-HJ</t>
  </si>
  <si>
    <t>Ḩajjah</t>
  </si>
  <si>
    <t>YE-IB</t>
  </si>
  <si>
    <t>Ibb</t>
  </si>
  <si>
    <t>YE-LA</t>
  </si>
  <si>
    <t>Laḩij</t>
  </si>
  <si>
    <t>YE-MA</t>
  </si>
  <si>
    <t>Ma’rib</t>
  </si>
  <si>
    <t>YE-RA</t>
  </si>
  <si>
    <t>Raymah</t>
  </si>
  <si>
    <t>YE-SD</t>
  </si>
  <si>
    <t>Şāʻdah</t>
  </si>
  <si>
    <t>YE-SN</t>
  </si>
  <si>
    <t>Şanʻā’</t>
  </si>
  <si>
    <t>YE-SH</t>
  </si>
  <si>
    <t>Shabwah</t>
  </si>
  <si>
    <t>YE-TA</t>
  </si>
  <si>
    <t>Tāʻizz</t>
  </si>
  <si>
    <t>ZW-BU</t>
  </si>
  <si>
    <t>Bulawayo</t>
  </si>
  <si>
    <t>ZW-HA</t>
  </si>
  <si>
    <t>Harare</t>
  </si>
  <si>
    <t>ZW-MA</t>
  </si>
  <si>
    <t>Manicaland</t>
  </si>
  <si>
    <t>ZW-MC</t>
  </si>
  <si>
    <t>Mashonaland Central</t>
  </si>
  <si>
    <t>ZW-ME</t>
  </si>
  <si>
    <t>Mashonaland East</t>
  </si>
  <si>
    <t>ZW-MW</t>
  </si>
  <si>
    <t>Mashonaland West</t>
  </si>
  <si>
    <t>ZW-MV</t>
  </si>
  <si>
    <t>Masvingo</t>
  </si>
  <si>
    <t>ZW-MN</t>
  </si>
  <si>
    <t>Matabeleland North</t>
  </si>
  <si>
    <t>ZW-MS</t>
  </si>
  <si>
    <t>Matabeleland South</t>
  </si>
  <si>
    <t>ZW-MI</t>
  </si>
  <si>
    <t>Midlands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</si>
</sst>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7"/>
      <color rgb="FF202122"/>
      <name val="Arial"/>
      <family val="2"/>
    </font>
    <font>
      <sz val="7"/>
      <color rgb="FF202122"/>
      <name val="Courier New"/>
      <family val="3"/>
    </font>
    <font>
      <sz val="7"/>
      <color rgb="FF0645AD"/>
      <name val="Arial"/>
      <family val="2"/>
    </font>
    <font>
      <u/>
      <sz val="11"/>
      <color theme="10"/>
      <name val="Calibri"/>
      <family val="2"/>
      <scheme val="minor"/>
    </font>
    <font>
      <b/>
      <sz val="7"/>
      <color rgb="FF202122"/>
      <name val="Arial"/>
      <family val="2"/>
    </font>
    <font>
      <sz val="19.8"/>
      <color rgb="FF000000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</fills>
  <borders count="6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/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/>
      <right/>
      <top/>
      <bottom style="medium">
        <color rgb="FFA2A9B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4" fillId="2" borderId="1" xfId="1" applyFill="1" applyBorder="1" applyAlignment="1">
      <alignment vertical="center" wrapText="1"/>
    </xf>
    <xf numFmtId="1" fontId="4" fillId="2" borderId="0" xfId="1" applyNumberFormat="1" applyFill="1" applyBorder="1" applyAlignment="1">
      <alignment vertical="center" wrapText="1"/>
    </xf>
    <xf numFmtId="1" fontId="0" fillId="0" borderId="0" xfId="0" applyNumberFormat="1"/>
    <xf numFmtId="0" fontId="1" fillId="2" borderId="1" xfId="0" applyFont="1" applyFill="1" applyBorder="1" applyAlignment="1">
      <alignment vertical="center" wrapText="1"/>
    </xf>
    <xf numFmtId="0" fontId="0" fillId="2" borderId="2" xfId="0" applyFill="1" applyBorder="1"/>
    <xf numFmtId="0" fontId="1" fillId="2" borderId="3" xfId="0" applyFont="1" applyFill="1" applyBorder="1" applyAlignment="1">
      <alignment vertical="center" wrapText="1"/>
    </xf>
    <xf numFmtId="0" fontId="4" fillId="2" borderId="4" xfId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4" fillId="2" borderId="3" xfId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4" fillId="2" borderId="3" xfId="1" applyFill="1" applyBorder="1" applyAlignment="1">
      <alignment vertical="center" wrapText="1"/>
    </xf>
    <xf numFmtId="0" fontId="4" fillId="2" borderId="4" xfId="1" applyFill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4" fillId="0" borderId="0" xfId="1"/>
    <xf numFmtId="0" fontId="5" fillId="0" borderId="0" xfId="0" applyFon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styles" Target="styles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sharedStrings" Target="sharedString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theme" Target="theme/theme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connections" Target="connection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6" Type="http://schemas.openxmlformats.org/officeDocument/2006/relationships/worksheet" Target="worksheets/sheet16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File:Flag_of_Canindey%C3%BA_Department.svg" TargetMode="External"/><Relationship Id="rId13" Type="http://schemas.openxmlformats.org/officeDocument/2006/relationships/hyperlink" Target="https://en.wikipedia.org/wiki/File:Itapflag.PNG" TargetMode="External"/><Relationship Id="rId18" Type="http://schemas.openxmlformats.org/officeDocument/2006/relationships/hyperlink" Target="https://en.wikipedia.org/wiki/File:Bandera_del_Departamento_de_San_Pedro.JPG" TargetMode="External"/><Relationship Id="rId3" Type="http://schemas.openxmlformats.org/officeDocument/2006/relationships/hyperlink" Target="https://en.wikipedia.org/wiki/File:Flag_of_Alto_Paran%C3%A1_Department.svg" TargetMode="External"/><Relationship Id="rId7" Type="http://schemas.openxmlformats.org/officeDocument/2006/relationships/hyperlink" Target="https://en.wikipedia.org/wiki/File:Flag_of_Caazap%C3%A1_Department.svg" TargetMode="External"/><Relationship Id="rId12" Type="http://schemas.openxmlformats.org/officeDocument/2006/relationships/hyperlink" Target="https://en.wikipedia.org/wiki/File:Flag_of_Guair%C3%A1_Department.svg" TargetMode="External"/><Relationship Id="rId17" Type="http://schemas.openxmlformats.org/officeDocument/2006/relationships/hyperlink" Target="https://en.wikipedia.org/wiki/File:Flag_of_Presidente_Hayes_Department.svg" TargetMode="External"/><Relationship Id="rId2" Type="http://schemas.openxmlformats.org/officeDocument/2006/relationships/hyperlink" Target="https://en.wikipedia.org/wiki/File:Flag_of_Alto_Paraguay_Department.svg" TargetMode="External"/><Relationship Id="rId16" Type="http://schemas.openxmlformats.org/officeDocument/2006/relationships/hyperlink" Target="https://en.wikipedia.org/wiki/File:Bandera_del_Departamento_de_Paraguar%C3%AD.JPG" TargetMode="External"/><Relationship Id="rId1" Type="http://schemas.openxmlformats.org/officeDocument/2006/relationships/hyperlink" Target="https://en.wikipedia.org/wiki/File:Flag_of_Asunci%C3%B3n.svg" TargetMode="External"/><Relationship Id="rId6" Type="http://schemas.openxmlformats.org/officeDocument/2006/relationships/hyperlink" Target="https://en.wikipedia.org/wiki/File:Flag_of_Caaguaz%C3%BA_Department.svg" TargetMode="External"/><Relationship Id="rId11" Type="http://schemas.openxmlformats.org/officeDocument/2006/relationships/hyperlink" Target="https://en.wikipedia.org/wiki/File:Bandera_del_Departamento_de_Cordillera.JPG" TargetMode="External"/><Relationship Id="rId5" Type="http://schemas.openxmlformats.org/officeDocument/2006/relationships/hyperlink" Target="https://en.wikipedia.org/wiki/File:Flag_of_Boquer%C3%B3n_Department.svg" TargetMode="External"/><Relationship Id="rId15" Type="http://schemas.openxmlformats.org/officeDocument/2006/relationships/hyperlink" Target="https://en.wikipedia.org/wiki/File:Flag_of_%C3%91eembuc%C3%BA_Department.svg" TargetMode="External"/><Relationship Id="rId10" Type="http://schemas.openxmlformats.org/officeDocument/2006/relationships/hyperlink" Target="https://en.wikipedia.org/wiki/File:Flag_of_Concepci%C3%B3n_Department.svg" TargetMode="External"/><Relationship Id="rId4" Type="http://schemas.openxmlformats.org/officeDocument/2006/relationships/hyperlink" Target="https://en.wikipedia.org/wiki/File:Bandera_del_Departamento_de_Amambay.JPG" TargetMode="External"/><Relationship Id="rId9" Type="http://schemas.openxmlformats.org/officeDocument/2006/relationships/hyperlink" Target="https://en.wikipedia.org/wiki/File:Flag_of_Central_Department,_Paraguay.svg" TargetMode="External"/><Relationship Id="rId14" Type="http://schemas.openxmlformats.org/officeDocument/2006/relationships/hyperlink" Target="https://en.wikipedia.org/wiki/File:Bandera_del_Departamento_de_Misiones.JPG" TargetMode="Externa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File:Flag_of_Vargas_State.sv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222250</xdr:colOff>
      <xdr:row>0</xdr:row>
      <xdr:rowOff>146050</xdr:rowOff>
    </xdr:to>
    <xdr:sp macro="" textlink="">
      <xdr:nvSpPr>
        <xdr:cNvPr id="15361" name="AutoShape 1">
          <a:extLst>
            <a:ext uri="{FF2B5EF4-FFF2-40B4-BE49-F238E27FC236}">
              <a16:creationId xmlns:a16="http://schemas.microsoft.com/office/drawing/2014/main" id="{E6E355DB-D315-4D57-A47C-FFB075DEA59A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222250</xdr:colOff>
      <xdr:row>1</xdr:row>
      <xdr:rowOff>146050</xdr:rowOff>
    </xdr:to>
    <xdr:sp macro="" textlink="">
      <xdr:nvSpPr>
        <xdr:cNvPr id="15362" name="AutoShape 2">
          <a:extLst>
            <a:ext uri="{FF2B5EF4-FFF2-40B4-BE49-F238E27FC236}">
              <a16:creationId xmlns:a16="http://schemas.microsoft.com/office/drawing/2014/main" id="{12FCE1F3-F24C-4766-92AD-C29A37420844}"/>
            </a:ext>
          </a:extLst>
        </xdr:cNvPr>
        <xdr:cNvSpPr>
          <a:spLocks noChangeAspect="1" noChangeArrowheads="1"/>
        </xdr:cNvSpPr>
      </xdr:nvSpPr>
      <xdr:spPr bwMode="auto">
        <a:xfrm>
          <a:off x="609600" y="558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222250</xdr:colOff>
      <xdr:row>2</xdr:row>
      <xdr:rowOff>146050</xdr:rowOff>
    </xdr:to>
    <xdr:sp macro="" textlink="">
      <xdr:nvSpPr>
        <xdr:cNvPr id="15363" name="AutoShape 3">
          <a:extLst>
            <a:ext uri="{FF2B5EF4-FFF2-40B4-BE49-F238E27FC236}">
              <a16:creationId xmlns:a16="http://schemas.microsoft.com/office/drawing/2014/main" id="{4BF89C19-2CEA-4BFE-8013-C08D83CD63DB}"/>
            </a:ext>
          </a:extLst>
        </xdr:cNvPr>
        <xdr:cNvSpPr>
          <a:spLocks noChangeAspect="1" noChangeArrowheads="1"/>
        </xdr:cNvSpPr>
      </xdr:nvSpPr>
      <xdr:spPr bwMode="auto">
        <a:xfrm>
          <a:off x="609600" y="9334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222250</xdr:colOff>
      <xdr:row>3</xdr:row>
      <xdr:rowOff>146050</xdr:rowOff>
    </xdr:to>
    <xdr:sp macro="" textlink="">
      <xdr:nvSpPr>
        <xdr:cNvPr id="15364" name="AutoShape 4">
          <a:extLst>
            <a:ext uri="{FF2B5EF4-FFF2-40B4-BE49-F238E27FC236}">
              <a16:creationId xmlns:a16="http://schemas.microsoft.com/office/drawing/2014/main" id="{18D7A214-A6FD-44BE-B8FE-F3FFFD8F4135}"/>
            </a:ext>
          </a:extLst>
        </xdr:cNvPr>
        <xdr:cNvSpPr>
          <a:spLocks noChangeAspect="1" noChangeArrowheads="1"/>
        </xdr:cNvSpPr>
      </xdr:nvSpPr>
      <xdr:spPr bwMode="auto">
        <a:xfrm>
          <a:off x="609600" y="13081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222250</xdr:colOff>
      <xdr:row>4</xdr:row>
      <xdr:rowOff>146050</xdr:rowOff>
    </xdr:to>
    <xdr:sp macro="" textlink="">
      <xdr:nvSpPr>
        <xdr:cNvPr id="15365" name="AutoShape 5">
          <a:extLst>
            <a:ext uri="{FF2B5EF4-FFF2-40B4-BE49-F238E27FC236}">
              <a16:creationId xmlns:a16="http://schemas.microsoft.com/office/drawing/2014/main" id="{391FAFA8-AFB3-45D7-B03F-1A17050F28F7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827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222250</xdr:colOff>
      <xdr:row>5</xdr:row>
      <xdr:rowOff>146050</xdr:rowOff>
    </xdr:to>
    <xdr:sp macro="" textlink="">
      <xdr:nvSpPr>
        <xdr:cNvPr id="15366" name="AutoShape 6">
          <a:extLst>
            <a:ext uri="{FF2B5EF4-FFF2-40B4-BE49-F238E27FC236}">
              <a16:creationId xmlns:a16="http://schemas.microsoft.com/office/drawing/2014/main" id="{BFEBC1C9-7E78-4F53-AB02-DA6E6F546F0B}"/>
            </a:ext>
          </a:extLst>
        </xdr:cNvPr>
        <xdr:cNvSpPr>
          <a:spLocks noChangeAspect="1" noChangeArrowheads="1"/>
        </xdr:cNvSpPr>
      </xdr:nvSpPr>
      <xdr:spPr bwMode="auto">
        <a:xfrm>
          <a:off x="609600" y="2057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222250</xdr:colOff>
      <xdr:row>6</xdr:row>
      <xdr:rowOff>146050</xdr:rowOff>
    </xdr:to>
    <xdr:sp macro="" textlink="">
      <xdr:nvSpPr>
        <xdr:cNvPr id="15367" name="AutoShape 7">
          <a:extLst>
            <a:ext uri="{FF2B5EF4-FFF2-40B4-BE49-F238E27FC236}">
              <a16:creationId xmlns:a16="http://schemas.microsoft.com/office/drawing/2014/main" id="{813846D9-1682-44CA-871C-68A223209DFB}"/>
            </a:ext>
          </a:extLst>
        </xdr:cNvPr>
        <xdr:cNvSpPr>
          <a:spLocks noChangeAspect="1" noChangeArrowheads="1"/>
        </xdr:cNvSpPr>
      </xdr:nvSpPr>
      <xdr:spPr bwMode="auto">
        <a:xfrm>
          <a:off x="609600" y="24320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222250</xdr:colOff>
      <xdr:row>7</xdr:row>
      <xdr:rowOff>146050</xdr:rowOff>
    </xdr:to>
    <xdr:sp macro="" textlink="">
      <xdr:nvSpPr>
        <xdr:cNvPr id="15368" name="AutoShape 8">
          <a:extLst>
            <a:ext uri="{FF2B5EF4-FFF2-40B4-BE49-F238E27FC236}">
              <a16:creationId xmlns:a16="http://schemas.microsoft.com/office/drawing/2014/main" id="{68CEB222-372F-4069-8A57-262F5BB65114}"/>
            </a:ext>
          </a:extLst>
        </xdr:cNvPr>
        <xdr:cNvSpPr>
          <a:spLocks noChangeAspect="1" noChangeArrowheads="1"/>
        </xdr:cNvSpPr>
      </xdr:nvSpPr>
      <xdr:spPr bwMode="auto">
        <a:xfrm>
          <a:off x="609600" y="28067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222250</xdr:colOff>
      <xdr:row>0</xdr:row>
      <xdr:rowOff>146050</xdr:rowOff>
    </xdr:to>
    <xdr:sp macro="" textlink="">
      <xdr:nvSpPr>
        <xdr:cNvPr id="116737" name="AutoShape 1">
          <a:extLst>
            <a:ext uri="{FF2B5EF4-FFF2-40B4-BE49-F238E27FC236}">
              <a16:creationId xmlns:a16="http://schemas.microsoft.com/office/drawing/2014/main" id="{42920389-4D40-43D0-A2CF-CEF9067CCE39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222250</xdr:colOff>
      <xdr:row>1</xdr:row>
      <xdr:rowOff>146050</xdr:rowOff>
    </xdr:to>
    <xdr:sp macro="" textlink="">
      <xdr:nvSpPr>
        <xdr:cNvPr id="116738" name="AutoShape 2">
          <a:extLst>
            <a:ext uri="{FF2B5EF4-FFF2-40B4-BE49-F238E27FC236}">
              <a16:creationId xmlns:a16="http://schemas.microsoft.com/office/drawing/2014/main" id="{966E7CA6-A4EB-4B18-A47D-9843C5AA4CAF}"/>
            </a:ext>
          </a:extLst>
        </xdr:cNvPr>
        <xdr:cNvSpPr>
          <a:spLocks noChangeAspect="1" noChangeArrowheads="1"/>
        </xdr:cNvSpPr>
      </xdr:nvSpPr>
      <xdr:spPr bwMode="auto">
        <a:xfrm>
          <a:off x="609600" y="558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222250</xdr:colOff>
      <xdr:row>2</xdr:row>
      <xdr:rowOff>146050</xdr:rowOff>
    </xdr:to>
    <xdr:sp macro="" textlink="">
      <xdr:nvSpPr>
        <xdr:cNvPr id="116739" name="AutoShape 3">
          <a:extLst>
            <a:ext uri="{FF2B5EF4-FFF2-40B4-BE49-F238E27FC236}">
              <a16:creationId xmlns:a16="http://schemas.microsoft.com/office/drawing/2014/main" id="{DDDED802-D5F0-492A-998B-B2B1CC9E9087}"/>
            </a:ext>
          </a:extLst>
        </xdr:cNvPr>
        <xdr:cNvSpPr>
          <a:spLocks noChangeAspect="1" noChangeArrowheads="1"/>
        </xdr:cNvSpPr>
      </xdr:nvSpPr>
      <xdr:spPr bwMode="auto">
        <a:xfrm>
          <a:off x="609600" y="11176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222250</xdr:colOff>
      <xdr:row>3</xdr:row>
      <xdr:rowOff>146050</xdr:rowOff>
    </xdr:to>
    <xdr:sp macro="" textlink="">
      <xdr:nvSpPr>
        <xdr:cNvPr id="116740" name="AutoShape 4">
          <a:extLst>
            <a:ext uri="{FF2B5EF4-FFF2-40B4-BE49-F238E27FC236}">
              <a16:creationId xmlns:a16="http://schemas.microsoft.com/office/drawing/2014/main" id="{6AACA1D6-5C11-47C7-919F-9E2469052A6F}"/>
            </a:ext>
          </a:extLst>
        </xdr:cNvPr>
        <xdr:cNvSpPr>
          <a:spLocks noChangeAspect="1" noChangeArrowheads="1"/>
        </xdr:cNvSpPr>
      </xdr:nvSpPr>
      <xdr:spPr bwMode="auto">
        <a:xfrm>
          <a:off x="609600" y="13081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222250</xdr:colOff>
      <xdr:row>4</xdr:row>
      <xdr:rowOff>146050</xdr:rowOff>
    </xdr:to>
    <xdr:sp macro="" textlink="">
      <xdr:nvSpPr>
        <xdr:cNvPr id="116741" name="AutoShape 5">
          <a:extLst>
            <a:ext uri="{FF2B5EF4-FFF2-40B4-BE49-F238E27FC236}">
              <a16:creationId xmlns:a16="http://schemas.microsoft.com/office/drawing/2014/main" id="{175CEF70-BEFD-4D78-BFDB-74F9C569444D}"/>
            </a:ext>
          </a:extLst>
        </xdr:cNvPr>
        <xdr:cNvSpPr>
          <a:spLocks noChangeAspect="1" noChangeArrowheads="1"/>
        </xdr:cNvSpPr>
      </xdr:nvSpPr>
      <xdr:spPr bwMode="auto">
        <a:xfrm>
          <a:off x="609600" y="14986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222250</xdr:colOff>
      <xdr:row>5</xdr:row>
      <xdr:rowOff>146050</xdr:rowOff>
    </xdr:to>
    <xdr:sp macro="" textlink="">
      <xdr:nvSpPr>
        <xdr:cNvPr id="116742" name="AutoShape 6">
          <a:extLst>
            <a:ext uri="{FF2B5EF4-FFF2-40B4-BE49-F238E27FC236}">
              <a16:creationId xmlns:a16="http://schemas.microsoft.com/office/drawing/2014/main" id="{807A1608-CC07-4A82-AEBF-FCE3FE0BB642}"/>
            </a:ext>
          </a:extLst>
        </xdr:cNvPr>
        <xdr:cNvSpPr>
          <a:spLocks noChangeAspect="1" noChangeArrowheads="1"/>
        </xdr:cNvSpPr>
      </xdr:nvSpPr>
      <xdr:spPr bwMode="auto">
        <a:xfrm>
          <a:off x="609600" y="2057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222250</xdr:colOff>
      <xdr:row>6</xdr:row>
      <xdr:rowOff>146050</xdr:rowOff>
    </xdr:to>
    <xdr:sp macro="" textlink="">
      <xdr:nvSpPr>
        <xdr:cNvPr id="116743" name="AutoShape 7">
          <a:extLst>
            <a:ext uri="{FF2B5EF4-FFF2-40B4-BE49-F238E27FC236}">
              <a16:creationId xmlns:a16="http://schemas.microsoft.com/office/drawing/2014/main" id="{4D2C988D-C601-4AD6-9757-5EAE452D6D0E}"/>
            </a:ext>
          </a:extLst>
        </xdr:cNvPr>
        <xdr:cNvSpPr>
          <a:spLocks noChangeAspect="1" noChangeArrowheads="1"/>
        </xdr:cNvSpPr>
      </xdr:nvSpPr>
      <xdr:spPr bwMode="auto">
        <a:xfrm>
          <a:off x="609600" y="22479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222250</xdr:colOff>
      <xdr:row>7</xdr:row>
      <xdr:rowOff>146050</xdr:rowOff>
    </xdr:to>
    <xdr:sp macro="" textlink="">
      <xdr:nvSpPr>
        <xdr:cNvPr id="116744" name="AutoShape 8">
          <a:extLst>
            <a:ext uri="{FF2B5EF4-FFF2-40B4-BE49-F238E27FC236}">
              <a16:creationId xmlns:a16="http://schemas.microsoft.com/office/drawing/2014/main" id="{FF7C09A2-13FC-49A1-A6F8-1D1B334883A3}"/>
            </a:ext>
          </a:extLst>
        </xdr:cNvPr>
        <xdr:cNvSpPr>
          <a:spLocks noChangeAspect="1" noChangeArrowheads="1"/>
        </xdr:cNvSpPr>
      </xdr:nvSpPr>
      <xdr:spPr bwMode="auto">
        <a:xfrm>
          <a:off x="609600" y="26225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222250</xdr:colOff>
      <xdr:row>8</xdr:row>
      <xdr:rowOff>146050</xdr:rowOff>
    </xdr:to>
    <xdr:sp macro="" textlink="">
      <xdr:nvSpPr>
        <xdr:cNvPr id="116745" name="AutoShape 9">
          <a:extLst>
            <a:ext uri="{FF2B5EF4-FFF2-40B4-BE49-F238E27FC236}">
              <a16:creationId xmlns:a16="http://schemas.microsoft.com/office/drawing/2014/main" id="{62E21112-30C9-453F-B583-7B908960CC14}"/>
            </a:ext>
          </a:extLst>
        </xdr:cNvPr>
        <xdr:cNvSpPr>
          <a:spLocks noChangeAspect="1" noChangeArrowheads="1"/>
        </xdr:cNvSpPr>
      </xdr:nvSpPr>
      <xdr:spPr bwMode="auto">
        <a:xfrm>
          <a:off x="609600" y="28130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222250</xdr:colOff>
      <xdr:row>9</xdr:row>
      <xdr:rowOff>146050</xdr:rowOff>
    </xdr:to>
    <xdr:sp macro="" textlink="">
      <xdr:nvSpPr>
        <xdr:cNvPr id="116746" name="AutoShape 10">
          <a:extLst>
            <a:ext uri="{FF2B5EF4-FFF2-40B4-BE49-F238E27FC236}">
              <a16:creationId xmlns:a16="http://schemas.microsoft.com/office/drawing/2014/main" id="{D2F4BEFB-FB7A-46EB-AEA9-1A0C3CE9782F}"/>
            </a:ext>
          </a:extLst>
        </xdr:cNvPr>
        <xdr:cNvSpPr>
          <a:spLocks noChangeAspect="1" noChangeArrowheads="1"/>
        </xdr:cNvSpPr>
      </xdr:nvSpPr>
      <xdr:spPr bwMode="auto">
        <a:xfrm>
          <a:off x="609600" y="33718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222250</xdr:colOff>
      <xdr:row>0</xdr:row>
      <xdr:rowOff>146050</xdr:rowOff>
    </xdr:to>
    <xdr:sp macro="" textlink="">
      <xdr:nvSpPr>
        <xdr:cNvPr id="133121" name="AutoShape 1">
          <a:extLst>
            <a:ext uri="{FF2B5EF4-FFF2-40B4-BE49-F238E27FC236}">
              <a16:creationId xmlns:a16="http://schemas.microsoft.com/office/drawing/2014/main" id="{64792B0F-C02D-4B4D-B356-B1E2561A99DF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222250</xdr:colOff>
      <xdr:row>1</xdr:row>
      <xdr:rowOff>146050</xdr:rowOff>
    </xdr:to>
    <xdr:sp macro="" textlink="">
      <xdr:nvSpPr>
        <xdr:cNvPr id="133122" name="AutoShape 2">
          <a:extLst>
            <a:ext uri="{FF2B5EF4-FFF2-40B4-BE49-F238E27FC236}">
              <a16:creationId xmlns:a16="http://schemas.microsoft.com/office/drawing/2014/main" id="{79691558-0708-4503-94DE-59DD3F43227F}"/>
            </a:ext>
          </a:extLst>
        </xdr:cNvPr>
        <xdr:cNvSpPr>
          <a:spLocks noChangeAspect="1" noChangeArrowheads="1"/>
        </xdr:cNvSpPr>
      </xdr:nvSpPr>
      <xdr:spPr bwMode="auto">
        <a:xfrm>
          <a:off x="609600" y="1905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209550</xdr:colOff>
      <xdr:row>2</xdr:row>
      <xdr:rowOff>146050</xdr:rowOff>
    </xdr:to>
    <xdr:sp macro="" textlink="">
      <xdr:nvSpPr>
        <xdr:cNvPr id="133123" name="AutoShape 3">
          <a:extLst>
            <a:ext uri="{FF2B5EF4-FFF2-40B4-BE49-F238E27FC236}">
              <a16:creationId xmlns:a16="http://schemas.microsoft.com/office/drawing/2014/main" id="{072A2D46-6683-45AB-9EC1-B9470C7CFF33}"/>
            </a:ext>
          </a:extLst>
        </xdr:cNvPr>
        <xdr:cNvSpPr>
          <a:spLocks noChangeAspect="1" noChangeArrowheads="1"/>
        </xdr:cNvSpPr>
      </xdr:nvSpPr>
      <xdr:spPr bwMode="auto">
        <a:xfrm>
          <a:off x="609600" y="56515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222250</xdr:colOff>
      <xdr:row>3</xdr:row>
      <xdr:rowOff>146050</xdr:rowOff>
    </xdr:to>
    <xdr:sp macro="" textlink="">
      <xdr:nvSpPr>
        <xdr:cNvPr id="133124" name="AutoShape 4">
          <a:extLst>
            <a:ext uri="{FF2B5EF4-FFF2-40B4-BE49-F238E27FC236}">
              <a16:creationId xmlns:a16="http://schemas.microsoft.com/office/drawing/2014/main" id="{6E47E3D8-DFD3-4319-86D3-3BBAB3357A83}"/>
            </a:ext>
          </a:extLst>
        </xdr:cNvPr>
        <xdr:cNvSpPr>
          <a:spLocks noChangeAspect="1" noChangeArrowheads="1"/>
        </xdr:cNvSpPr>
      </xdr:nvSpPr>
      <xdr:spPr bwMode="auto">
        <a:xfrm>
          <a:off x="609600" y="939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222250</xdr:colOff>
      <xdr:row>4</xdr:row>
      <xdr:rowOff>146050</xdr:rowOff>
    </xdr:to>
    <xdr:sp macro="" textlink="">
      <xdr:nvSpPr>
        <xdr:cNvPr id="133125" name="AutoShape 5">
          <a:extLst>
            <a:ext uri="{FF2B5EF4-FFF2-40B4-BE49-F238E27FC236}">
              <a16:creationId xmlns:a16="http://schemas.microsoft.com/office/drawing/2014/main" id="{DEA33AA6-A4F5-41BF-984D-BCBF311CABF3}"/>
            </a:ext>
          </a:extLst>
        </xdr:cNvPr>
        <xdr:cNvSpPr>
          <a:spLocks noChangeAspect="1" noChangeArrowheads="1"/>
        </xdr:cNvSpPr>
      </xdr:nvSpPr>
      <xdr:spPr bwMode="auto">
        <a:xfrm>
          <a:off x="609600" y="11303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222250</xdr:colOff>
      <xdr:row>5</xdr:row>
      <xdr:rowOff>146050</xdr:rowOff>
    </xdr:to>
    <xdr:sp macro="" textlink="">
      <xdr:nvSpPr>
        <xdr:cNvPr id="133126" name="AutoShape 6">
          <a:extLst>
            <a:ext uri="{FF2B5EF4-FFF2-40B4-BE49-F238E27FC236}">
              <a16:creationId xmlns:a16="http://schemas.microsoft.com/office/drawing/2014/main" id="{B8A01DDE-6CB6-463E-A8CD-38B08381A565}"/>
            </a:ext>
          </a:extLst>
        </xdr:cNvPr>
        <xdr:cNvSpPr>
          <a:spLocks noChangeAspect="1" noChangeArrowheads="1"/>
        </xdr:cNvSpPr>
      </xdr:nvSpPr>
      <xdr:spPr bwMode="auto">
        <a:xfrm>
          <a:off x="609600" y="1320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222250</xdr:colOff>
      <xdr:row>6</xdr:row>
      <xdr:rowOff>146050</xdr:rowOff>
    </xdr:to>
    <xdr:sp macro="" textlink="">
      <xdr:nvSpPr>
        <xdr:cNvPr id="133127" name="AutoShape 7">
          <a:extLst>
            <a:ext uri="{FF2B5EF4-FFF2-40B4-BE49-F238E27FC236}">
              <a16:creationId xmlns:a16="http://schemas.microsoft.com/office/drawing/2014/main" id="{BDD7EB63-C459-4965-B11B-B3C37422F573}"/>
            </a:ext>
          </a:extLst>
        </xdr:cNvPr>
        <xdr:cNvSpPr>
          <a:spLocks noChangeAspect="1" noChangeArrowheads="1"/>
        </xdr:cNvSpPr>
      </xdr:nvSpPr>
      <xdr:spPr bwMode="auto">
        <a:xfrm>
          <a:off x="609600" y="15113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222250</xdr:colOff>
      <xdr:row>7</xdr:row>
      <xdr:rowOff>146050</xdr:rowOff>
    </xdr:to>
    <xdr:sp macro="" textlink="">
      <xdr:nvSpPr>
        <xdr:cNvPr id="133128" name="AutoShape 8">
          <a:extLst>
            <a:ext uri="{FF2B5EF4-FFF2-40B4-BE49-F238E27FC236}">
              <a16:creationId xmlns:a16="http://schemas.microsoft.com/office/drawing/2014/main" id="{72633F8E-2495-4D6C-A995-D6CEB530710F}"/>
            </a:ext>
          </a:extLst>
        </xdr:cNvPr>
        <xdr:cNvSpPr>
          <a:spLocks noChangeAspect="1" noChangeArrowheads="1"/>
        </xdr:cNvSpPr>
      </xdr:nvSpPr>
      <xdr:spPr bwMode="auto">
        <a:xfrm>
          <a:off x="609600" y="1701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222250</xdr:colOff>
      <xdr:row>8</xdr:row>
      <xdr:rowOff>146050</xdr:rowOff>
    </xdr:to>
    <xdr:sp macro="" textlink="">
      <xdr:nvSpPr>
        <xdr:cNvPr id="133129" name="AutoShape 9">
          <a:extLst>
            <a:ext uri="{FF2B5EF4-FFF2-40B4-BE49-F238E27FC236}">
              <a16:creationId xmlns:a16="http://schemas.microsoft.com/office/drawing/2014/main" id="{532DFC1C-19E6-423A-964D-2A5205C8B181}"/>
            </a:ext>
          </a:extLst>
        </xdr:cNvPr>
        <xdr:cNvSpPr>
          <a:spLocks noChangeAspect="1" noChangeArrowheads="1"/>
        </xdr:cNvSpPr>
      </xdr:nvSpPr>
      <xdr:spPr bwMode="auto">
        <a:xfrm>
          <a:off x="609600" y="18923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222250</xdr:colOff>
      <xdr:row>9</xdr:row>
      <xdr:rowOff>146050</xdr:rowOff>
    </xdr:to>
    <xdr:sp macro="" textlink="">
      <xdr:nvSpPr>
        <xdr:cNvPr id="133130" name="AutoShape 10">
          <a:extLst>
            <a:ext uri="{FF2B5EF4-FFF2-40B4-BE49-F238E27FC236}">
              <a16:creationId xmlns:a16="http://schemas.microsoft.com/office/drawing/2014/main" id="{DCCC2CB7-888C-48BC-9945-425C9E623118}"/>
            </a:ext>
          </a:extLst>
        </xdr:cNvPr>
        <xdr:cNvSpPr>
          <a:spLocks noChangeAspect="1" noChangeArrowheads="1"/>
        </xdr:cNvSpPr>
      </xdr:nvSpPr>
      <xdr:spPr bwMode="auto">
        <a:xfrm>
          <a:off x="609600" y="22669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222250</xdr:colOff>
      <xdr:row>10</xdr:row>
      <xdr:rowOff>146050</xdr:rowOff>
    </xdr:to>
    <xdr:sp macro="" textlink="">
      <xdr:nvSpPr>
        <xdr:cNvPr id="133131" name="AutoShape 11">
          <a:extLst>
            <a:ext uri="{FF2B5EF4-FFF2-40B4-BE49-F238E27FC236}">
              <a16:creationId xmlns:a16="http://schemas.microsoft.com/office/drawing/2014/main" id="{A89AD79F-0F30-450E-B742-773773AB130F}"/>
            </a:ext>
          </a:extLst>
        </xdr:cNvPr>
        <xdr:cNvSpPr>
          <a:spLocks noChangeAspect="1" noChangeArrowheads="1"/>
        </xdr:cNvSpPr>
      </xdr:nvSpPr>
      <xdr:spPr bwMode="auto">
        <a:xfrm>
          <a:off x="609600" y="26416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222250</xdr:colOff>
      <xdr:row>11</xdr:row>
      <xdr:rowOff>146050</xdr:rowOff>
    </xdr:to>
    <xdr:sp macro="" textlink="">
      <xdr:nvSpPr>
        <xdr:cNvPr id="133132" name="AutoShape 12">
          <a:extLst>
            <a:ext uri="{FF2B5EF4-FFF2-40B4-BE49-F238E27FC236}">
              <a16:creationId xmlns:a16="http://schemas.microsoft.com/office/drawing/2014/main" id="{A41B0BC8-3207-4B4A-8037-93FBD798A21F}"/>
            </a:ext>
          </a:extLst>
        </xdr:cNvPr>
        <xdr:cNvSpPr>
          <a:spLocks noChangeAspect="1" noChangeArrowheads="1"/>
        </xdr:cNvSpPr>
      </xdr:nvSpPr>
      <xdr:spPr bwMode="auto">
        <a:xfrm>
          <a:off x="609600" y="30162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222250</xdr:colOff>
      <xdr:row>12</xdr:row>
      <xdr:rowOff>146050</xdr:rowOff>
    </xdr:to>
    <xdr:sp macro="" textlink="">
      <xdr:nvSpPr>
        <xdr:cNvPr id="133133" name="AutoShape 13">
          <a:extLst>
            <a:ext uri="{FF2B5EF4-FFF2-40B4-BE49-F238E27FC236}">
              <a16:creationId xmlns:a16="http://schemas.microsoft.com/office/drawing/2014/main" id="{1B2D86E0-337D-494A-A942-D669A81B62E4}"/>
            </a:ext>
          </a:extLst>
        </xdr:cNvPr>
        <xdr:cNvSpPr>
          <a:spLocks noChangeAspect="1" noChangeArrowheads="1"/>
        </xdr:cNvSpPr>
      </xdr:nvSpPr>
      <xdr:spPr bwMode="auto">
        <a:xfrm>
          <a:off x="609600" y="33909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222250</xdr:colOff>
      <xdr:row>13</xdr:row>
      <xdr:rowOff>146050</xdr:rowOff>
    </xdr:to>
    <xdr:sp macro="" textlink="">
      <xdr:nvSpPr>
        <xdr:cNvPr id="133134" name="AutoShape 14">
          <a:extLst>
            <a:ext uri="{FF2B5EF4-FFF2-40B4-BE49-F238E27FC236}">
              <a16:creationId xmlns:a16="http://schemas.microsoft.com/office/drawing/2014/main" id="{0D622669-B41B-435C-8407-3ECC306EB77A}"/>
            </a:ext>
          </a:extLst>
        </xdr:cNvPr>
        <xdr:cNvSpPr>
          <a:spLocks noChangeAspect="1" noChangeArrowheads="1"/>
        </xdr:cNvSpPr>
      </xdr:nvSpPr>
      <xdr:spPr bwMode="auto">
        <a:xfrm>
          <a:off x="609600" y="3581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222250</xdr:colOff>
      <xdr:row>14</xdr:row>
      <xdr:rowOff>146050</xdr:rowOff>
    </xdr:to>
    <xdr:sp macro="" textlink="">
      <xdr:nvSpPr>
        <xdr:cNvPr id="133135" name="AutoShape 15">
          <a:extLst>
            <a:ext uri="{FF2B5EF4-FFF2-40B4-BE49-F238E27FC236}">
              <a16:creationId xmlns:a16="http://schemas.microsoft.com/office/drawing/2014/main" id="{49CF8B62-292A-4B86-9DB6-B13E3CE2B5E1}"/>
            </a:ext>
          </a:extLst>
        </xdr:cNvPr>
        <xdr:cNvSpPr>
          <a:spLocks noChangeAspect="1" noChangeArrowheads="1"/>
        </xdr:cNvSpPr>
      </xdr:nvSpPr>
      <xdr:spPr bwMode="auto">
        <a:xfrm>
          <a:off x="609600" y="37719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222250</xdr:colOff>
      <xdr:row>15</xdr:row>
      <xdr:rowOff>146050</xdr:rowOff>
    </xdr:to>
    <xdr:sp macro="" textlink="">
      <xdr:nvSpPr>
        <xdr:cNvPr id="133136" name="AutoShape 16">
          <a:extLst>
            <a:ext uri="{FF2B5EF4-FFF2-40B4-BE49-F238E27FC236}">
              <a16:creationId xmlns:a16="http://schemas.microsoft.com/office/drawing/2014/main" id="{A752C866-AB8D-4518-96A8-6D46221038A5}"/>
            </a:ext>
          </a:extLst>
        </xdr:cNvPr>
        <xdr:cNvSpPr>
          <a:spLocks noChangeAspect="1" noChangeArrowheads="1"/>
        </xdr:cNvSpPr>
      </xdr:nvSpPr>
      <xdr:spPr bwMode="auto">
        <a:xfrm>
          <a:off x="609600" y="3962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222250</xdr:colOff>
      <xdr:row>16</xdr:row>
      <xdr:rowOff>146050</xdr:rowOff>
    </xdr:to>
    <xdr:sp macro="" textlink="">
      <xdr:nvSpPr>
        <xdr:cNvPr id="133137" name="AutoShape 17">
          <a:extLst>
            <a:ext uri="{FF2B5EF4-FFF2-40B4-BE49-F238E27FC236}">
              <a16:creationId xmlns:a16="http://schemas.microsoft.com/office/drawing/2014/main" id="{630D4480-4284-4DB2-98AD-63C90E596423}"/>
            </a:ext>
          </a:extLst>
        </xdr:cNvPr>
        <xdr:cNvSpPr>
          <a:spLocks noChangeAspect="1" noChangeArrowheads="1"/>
        </xdr:cNvSpPr>
      </xdr:nvSpPr>
      <xdr:spPr bwMode="auto">
        <a:xfrm>
          <a:off x="609600" y="41529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222250</xdr:colOff>
      <xdr:row>17</xdr:row>
      <xdr:rowOff>146050</xdr:rowOff>
    </xdr:to>
    <xdr:sp macro="" textlink="">
      <xdr:nvSpPr>
        <xdr:cNvPr id="133138" name="AutoShape 18">
          <a:extLst>
            <a:ext uri="{FF2B5EF4-FFF2-40B4-BE49-F238E27FC236}">
              <a16:creationId xmlns:a16="http://schemas.microsoft.com/office/drawing/2014/main" id="{A3DB2460-E6A6-4D7A-A46E-6C4F41EA18FF}"/>
            </a:ext>
          </a:extLst>
        </xdr:cNvPr>
        <xdr:cNvSpPr>
          <a:spLocks noChangeAspect="1" noChangeArrowheads="1"/>
        </xdr:cNvSpPr>
      </xdr:nvSpPr>
      <xdr:spPr bwMode="auto">
        <a:xfrm>
          <a:off x="609600" y="4343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222250</xdr:colOff>
      <xdr:row>18</xdr:row>
      <xdr:rowOff>146050</xdr:rowOff>
    </xdr:to>
    <xdr:sp macro="" textlink="">
      <xdr:nvSpPr>
        <xdr:cNvPr id="133139" name="AutoShape 19">
          <a:extLst>
            <a:ext uri="{FF2B5EF4-FFF2-40B4-BE49-F238E27FC236}">
              <a16:creationId xmlns:a16="http://schemas.microsoft.com/office/drawing/2014/main" id="{22319FB9-D822-44AA-BC1E-11E604CD8AC4}"/>
            </a:ext>
          </a:extLst>
        </xdr:cNvPr>
        <xdr:cNvSpPr>
          <a:spLocks noChangeAspect="1" noChangeArrowheads="1"/>
        </xdr:cNvSpPr>
      </xdr:nvSpPr>
      <xdr:spPr bwMode="auto">
        <a:xfrm>
          <a:off x="609600" y="47180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222250</xdr:colOff>
      <xdr:row>0</xdr:row>
      <xdr:rowOff>146050</xdr:rowOff>
    </xdr:to>
    <xdr:sp macro="" textlink="">
      <xdr:nvSpPr>
        <xdr:cNvPr id="18433" name="AutoShape 1">
          <a:extLst>
            <a:ext uri="{FF2B5EF4-FFF2-40B4-BE49-F238E27FC236}">
              <a16:creationId xmlns:a16="http://schemas.microsoft.com/office/drawing/2014/main" id="{E864D92F-BAE1-4F17-A114-C92E089E1AD6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222250</xdr:colOff>
      <xdr:row>1</xdr:row>
      <xdr:rowOff>146050</xdr:rowOff>
    </xdr:to>
    <xdr:sp macro="" textlink="">
      <xdr:nvSpPr>
        <xdr:cNvPr id="18434" name="AutoShape 2">
          <a:extLst>
            <a:ext uri="{FF2B5EF4-FFF2-40B4-BE49-F238E27FC236}">
              <a16:creationId xmlns:a16="http://schemas.microsoft.com/office/drawing/2014/main" id="{3E30F220-69C4-4F40-ACC6-48DBD4819E57}"/>
            </a:ext>
          </a:extLst>
        </xdr:cNvPr>
        <xdr:cNvSpPr>
          <a:spLocks noChangeAspect="1" noChangeArrowheads="1"/>
        </xdr:cNvSpPr>
      </xdr:nvSpPr>
      <xdr:spPr bwMode="auto">
        <a:xfrm>
          <a:off x="609600" y="3746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222250</xdr:colOff>
      <xdr:row>2</xdr:row>
      <xdr:rowOff>146050</xdr:rowOff>
    </xdr:to>
    <xdr:sp macro="" textlink="">
      <xdr:nvSpPr>
        <xdr:cNvPr id="18435" name="AutoShape 3">
          <a:extLst>
            <a:ext uri="{FF2B5EF4-FFF2-40B4-BE49-F238E27FC236}">
              <a16:creationId xmlns:a16="http://schemas.microsoft.com/office/drawing/2014/main" id="{89FD980C-D887-4C7B-ACB6-76815517AD98}"/>
            </a:ext>
          </a:extLst>
        </xdr:cNvPr>
        <xdr:cNvSpPr>
          <a:spLocks noChangeAspect="1" noChangeArrowheads="1"/>
        </xdr:cNvSpPr>
      </xdr:nvSpPr>
      <xdr:spPr bwMode="auto">
        <a:xfrm>
          <a:off x="609600" y="9334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222250</xdr:colOff>
      <xdr:row>3</xdr:row>
      <xdr:rowOff>146050</xdr:rowOff>
    </xdr:to>
    <xdr:sp macro="" textlink="">
      <xdr:nvSpPr>
        <xdr:cNvPr id="18436" name="AutoShape 4">
          <a:extLst>
            <a:ext uri="{FF2B5EF4-FFF2-40B4-BE49-F238E27FC236}">
              <a16:creationId xmlns:a16="http://schemas.microsoft.com/office/drawing/2014/main" id="{E73BB31D-6D48-4362-A24B-AADEC445B45A}"/>
            </a:ext>
          </a:extLst>
        </xdr:cNvPr>
        <xdr:cNvSpPr>
          <a:spLocks noChangeAspect="1" noChangeArrowheads="1"/>
        </xdr:cNvSpPr>
      </xdr:nvSpPr>
      <xdr:spPr bwMode="auto">
        <a:xfrm>
          <a:off x="609600" y="14922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222250</xdr:colOff>
      <xdr:row>4</xdr:row>
      <xdr:rowOff>146050</xdr:rowOff>
    </xdr:to>
    <xdr:sp macro="" textlink="">
      <xdr:nvSpPr>
        <xdr:cNvPr id="18437" name="AutoShape 5">
          <a:extLst>
            <a:ext uri="{FF2B5EF4-FFF2-40B4-BE49-F238E27FC236}">
              <a16:creationId xmlns:a16="http://schemas.microsoft.com/office/drawing/2014/main" id="{044FBDD3-8FF3-4BA9-833F-225E7A08DEB7}"/>
            </a:ext>
          </a:extLst>
        </xdr:cNvPr>
        <xdr:cNvSpPr>
          <a:spLocks noChangeAspect="1" noChangeArrowheads="1"/>
        </xdr:cNvSpPr>
      </xdr:nvSpPr>
      <xdr:spPr bwMode="auto">
        <a:xfrm>
          <a:off x="609600" y="20510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222250</xdr:colOff>
      <xdr:row>5</xdr:row>
      <xdr:rowOff>146050</xdr:rowOff>
    </xdr:to>
    <xdr:sp macro="" textlink="">
      <xdr:nvSpPr>
        <xdr:cNvPr id="18438" name="AutoShape 6">
          <a:extLst>
            <a:ext uri="{FF2B5EF4-FFF2-40B4-BE49-F238E27FC236}">
              <a16:creationId xmlns:a16="http://schemas.microsoft.com/office/drawing/2014/main" id="{22E3EDB4-D0A5-4B64-BDD7-F4530AC5BFD2}"/>
            </a:ext>
          </a:extLst>
        </xdr:cNvPr>
        <xdr:cNvSpPr>
          <a:spLocks noChangeAspect="1" noChangeArrowheads="1"/>
        </xdr:cNvSpPr>
      </xdr:nvSpPr>
      <xdr:spPr bwMode="auto">
        <a:xfrm>
          <a:off x="609600" y="24257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222250</xdr:colOff>
      <xdr:row>6</xdr:row>
      <xdr:rowOff>146050</xdr:rowOff>
    </xdr:to>
    <xdr:sp macro="" textlink="">
      <xdr:nvSpPr>
        <xdr:cNvPr id="18439" name="AutoShape 7">
          <a:extLst>
            <a:ext uri="{FF2B5EF4-FFF2-40B4-BE49-F238E27FC236}">
              <a16:creationId xmlns:a16="http://schemas.microsoft.com/office/drawing/2014/main" id="{C0D410B5-E968-4F52-B970-36D58961C047}"/>
            </a:ext>
          </a:extLst>
        </xdr:cNvPr>
        <xdr:cNvSpPr>
          <a:spLocks noChangeAspect="1" noChangeArrowheads="1"/>
        </xdr:cNvSpPr>
      </xdr:nvSpPr>
      <xdr:spPr bwMode="auto">
        <a:xfrm>
          <a:off x="609600" y="29845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222250</xdr:colOff>
      <xdr:row>7</xdr:row>
      <xdr:rowOff>146050</xdr:rowOff>
    </xdr:to>
    <xdr:sp macro="" textlink="">
      <xdr:nvSpPr>
        <xdr:cNvPr id="18440" name="AutoShape 8">
          <a:extLst>
            <a:ext uri="{FF2B5EF4-FFF2-40B4-BE49-F238E27FC236}">
              <a16:creationId xmlns:a16="http://schemas.microsoft.com/office/drawing/2014/main" id="{2D3E84F9-0E15-4DB7-90BC-2EBFB4072723}"/>
            </a:ext>
          </a:extLst>
        </xdr:cNvPr>
        <xdr:cNvSpPr>
          <a:spLocks noChangeAspect="1" noChangeArrowheads="1"/>
        </xdr:cNvSpPr>
      </xdr:nvSpPr>
      <xdr:spPr bwMode="auto">
        <a:xfrm>
          <a:off x="609600" y="33591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222250</xdr:colOff>
      <xdr:row>8</xdr:row>
      <xdr:rowOff>146050</xdr:rowOff>
    </xdr:to>
    <xdr:sp macro="" textlink="">
      <xdr:nvSpPr>
        <xdr:cNvPr id="18441" name="AutoShape 9">
          <a:extLst>
            <a:ext uri="{FF2B5EF4-FFF2-40B4-BE49-F238E27FC236}">
              <a16:creationId xmlns:a16="http://schemas.microsoft.com/office/drawing/2014/main" id="{F9342296-226C-4A00-9453-E847BB6BA06C}"/>
            </a:ext>
          </a:extLst>
        </xdr:cNvPr>
        <xdr:cNvSpPr>
          <a:spLocks noChangeAspect="1" noChangeArrowheads="1"/>
        </xdr:cNvSpPr>
      </xdr:nvSpPr>
      <xdr:spPr bwMode="auto">
        <a:xfrm>
          <a:off x="609600" y="39179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222250</xdr:colOff>
      <xdr:row>9</xdr:row>
      <xdr:rowOff>146050</xdr:rowOff>
    </xdr:to>
    <xdr:sp macro="" textlink="">
      <xdr:nvSpPr>
        <xdr:cNvPr id="18442" name="AutoShape 10">
          <a:extLst>
            <a:ext uri="{FF2B5EF4-FFF2-40B4-BE49-F238E27FC236}">
              <a16:creationId xmlns:a16="http://schemas.microsoft.com/office/drawing/2014/main" id="{E10E2D35-A4D8-4CA5-A4E4-F74AE9AF4D4E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767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222250</xdr:colOff>
      <xdr:row>10</xdr:row>
      <xdr:rowOff>146050</xdr:rowOff>
    </xdr:to>
    <xdr:sp macro="" textlink="">
      <xdr:nvSpPr>
        <xdr:cNvPr id="18443" name="AutoShape 11">
          <a:extLst>
            <a:ext uri="{FF2B5EF4-FFF2-40B4-BE49-F238E27FC236}">
              <a16:creationId xmlns:a16="http://schemas.microsoft.com/office/drawing/2014/main" id="{382D65F5-0070-40F7-96FB-1FD3C4797E11}"/>
            </a:ext>
          </a:extLst>
        </xdr:cNvPr>
        <xdr:cNvSpPr>
          <a:spLocks noChangeAspect="1" noChangeArrowheads="1"/>
        </xdr:cNvSpPr>
      </xdr:nvSpPr>
      <xdr:spPr bwMode="auto">
        <a:xfrm>
          <a:off x="609600" y="50355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222250</xdr:colOff>
      <xdr:row>11</xdr:row>
      <xdr:rowOff>146050</xdr:rowOff>
    </xdr:to>
    <xdr:sp macro="" textlink="">
      <xdr:nvSpPr>
        <xdr:cNvPr id="18444" name="AutoShape 12">
          <a:extLst>
            <a:ext uri="{FF2B5EF4-FFF2-40B4-BE49-F238E27FC236}">
              <a16:creationId xmlns:a16="http://schemas.microsoft.com/office/drawing/2014/main" id="{CFDBF224-347D-4257-9D8F-CCD827867735}"/>
            </a:ext>
          </a:extLst>
        </xdr:cNvPr>
        <xdr:cNvSpPr>
          <a:spLocks noChangeAspect="1" noChangeArrowheads="1"/>
        </xdr:cNvSpPr>
      </xdr:nvSpPr>
      <xdr:spPr bwMode="auto">
        <a:xfrm>
          <a:off x="609600" y="5410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222250</xdr:colOff>
      <xdr:row>12</xdr:row>
      <xdr:rowOff>146050</xdr:rowOff>
    </xdr:to>
    <xdr:sp macro="" textlink="">
      <xdr:nvSpPr>
        <xdr:cNvPr id="18445" name="AutoShape 13">
          <a:extLst>
            <a:ext uri="{FF2B5EF4-FFF2-40B4-BE49-F238E27FC236}">
              <a16:creationId xmlns:a16="http://schemas.microsoft.com/office/drawing/2014/main" id="{9CCE3351-C26F-47DB-BFBC-F977E1FC6756}"/>
            </a:ext>
          </a:extLst>
        </xdr:cNvPr>
        <xdr:cNvSpPr>
          <a:spLocks noChangeAspect="1" noChangeArrowheads="1"/>
        </xdr:cNvSpPr>
      </xdr:nvSpPr>
      <xdr:spPr bwMode="auto">
        <a:xfrm>
          <a:off x="609600" y="57848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222250</xdr:colOff>
      <xdr:row>13</xdr:row>
      <xdr:rowOff>146050</xdr:rowOff>
    </xdr:to>
    <xdr:sp macro="" textlink="">
      <xdr:nvSpPr>
        <xdr:cNvPr id="18446" name="AutoShape 14">
          <a:extLst>
            <a:ext uri="{FF2B5EF4-FFF2-40B4-BE49-F238E27FC236}">
              <a16:creationId xmlns:a16="http://schemas.microsoft.com/office/drawing/2014/main" id="{2560D059-9F1D-4EE2-AC72-BD5E7281388A}"/>
            </a:ext>
          </a:extLst>
        </xdr:cNvPr>
        <xdr:cNvSpPr>
          <a:spLocks noChangeAspect="1" noChangeArrowheads="1"/>
        </xdr:cNvSpPr>
      </xdr:nvSpPr>
      <xdr:spPr bwMode="auto">
        <a:xfrm>
          <a:off x="609600" y="61595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222250</xdr:colOff>
      <xdr:row>14</xdr:row>
      <xdr:rowOff>146050</xdr:rowOff>
    </xdr:to>
    <xdr:sp macro="" textlink="">
      <xdr:nvSpPr>
        <xdr:cNvPr id="18447" name="AutoShape 15">
          <a:extLst>
            <a:ext uri="{FF2B5EF4-FFF2-40B4-BE49-F238E27FC236}">
              <a16:creationId xmlns:a16="http://schemas.microsoft.com/office/drawing/2014/main" id="{FDE6057D-7A29-454F-9548-58173FB8038A}"/>
            </a:ext>
          </a:extLst>
        </xdr:cNvPr>
        <xdr:cNvSpPr>
          <a:spLocks noChangeAspect="1" noChangeArrowheads="1"/>
        </xdr:cNvSpPr>
      </xdr:nvSpPr>
      <xdr:spPr bwMode="auto">
        <a:xfrm>
          <a:off x="609600" y="67183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222250</xdr:colOff>
      <xdr:row>15</xdr:row>
      <xdr:rowOff>146050</xdr:rowOff>
    </xdr:to>
    <xdr:sp macro="" textlink="">
      <xdr:nvSpPr>
        <xdr:cNvPr id="18448" name="AutoShape 16">
          <a:extLst>
            <a:ext uri="{FF2B5EF4-FFF2-40B4-BE49-F238E27FC236}">
              <a16:creationId xmlns:a16="http://schemas.microsoft.com/office/drawing/2014/main" id="{0275E78C-3F86-459F-87C9-4DF1BE4D5832}"/>
            </a:ext>
          </a:extLst>
        </xdr:cNvPr>
        <xdr:cNvSpPr>
          <a:spLocks noChangeAspect="1" noChangeArrowheads="1"/>
        </xdr:cNvSpPr>
      </xdr:nvSpPr>
      <xdr:spPr bwMode="auto">
        <a:xfrm>
          <a:off x="609600" y="70929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222250</xdr:colOff>
      <xdr:row>16</xdr:row>
      <xdr:rowOff>146050</xdr:rowOff>
    </xdr:to>
    <xdr:sp macro="" textlink="">
      <xdr:nvSpPr>
        <xdr:cNvPr id="18449" name="AutoShape 17">
          <a:extLst>
            <a:ext uri="{FF2B5EF4-FFF2-40B4-BE49-F238E27FC236}">
              <a16:creationId xmlns:a16="http://schemas.microsoft.com/office/drawing/2014/main" id="{79ADB81C-26BC-434B-BF9B-850E305981FC}"/>
            </a:ext>
          </a:extLst>
        </xdr:cNvPr>
        <xdr:cNvSpPr>
          <a:spLocks noChangeAspect="1" noChangeArrowheads="1"/>
        </xdr:cNvSpPr>
      </xdr:nvSpPr>
      <xdr:spPr bwMode="auto">
        <a:xfrm>
          <a:off x="609600" y="74676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222250</xdr:colOff>
      <xdr:row>17</xdr:row>
      <xdr:rowOff>146050</xdr:rowOff>
    </xdr:to>
    <xdr:sp macro="" textlink="">
      <xdr:nvSpPr>
        <xdr:cNvPr id="18450" name="AutoShape 18">
          <a:extLst>
            <a:ext uri="{FF2B5EF4-FFF2-40B4-BE49-F238E27FC236}">
              <a16:creationId xmlns:a16="http://schemas.microsoft.com/office/drawing/2014/main" id="{0910C1C3-CB18-447F-A7CC-79DB242CDE92}"/>
            </a:ext>
          </a:extLst>
        </xdr:cNvPr>
        <xdr:cNvSpPr>
          <a:spLocks noChangeAspect="1" noChangeArrowheads="1"/>
        </xdr:cNvSpPr>
      </xdr:nvSpPr>
      <xdr:spPr bwMode="auto">
        <a:xfrm>
          <a:off x="609600" y="78422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222250</xdr:colOff>
      <xdr:row>18</xdr:row>
      <xdr:rowOff>146050</xdr:rowOff>
    </xdr:to>
    <xdr:sp macro="" textlink="">
      <xdr:nvSpPr>
        <xdr:cNvPr id="18451" name="AutoShape 19">
          <a:extLst>
            <a:ext uri="{FF2B5EF4-FFF2-40B4-BE49-F238E27FC236}">
              <a16:creationId xmlns:a16="http://schemas.microsoft.com/office/drawing/2014/main" id="{C3FB6ED2-5520-4797-AF22-238C84601474}"/>
            </a:ext>
          </a:extLst>
        </xdr:cNvPr>
        <xdr:cNvSpPr>
          <a:spLocks noChangeAspect="1" noChangeArrowheads="1"/>
        </xdr:cNvSpPr>
      </xdr:nvSpPr>
      <xdr:spPr bwMode="auto">
        <a:xfrm>
          <a:off x="609600" y="82169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222250</xdr:colOff>
      <xdr:row>19</xdr:row>
      <xdr:rowOff>146050</xdr:rowOff>
    </xdr:to>
    <xdr:sp macro="" textlink="">
      <xdr:nvSpPr>
        <xdr:cNvPr id="18452" name="AutoShape 20">
          <a:extLst>
            <a:ext uri="{FF2B5EF4-FFF2-40B4-BE49-F238E27FC236}">
              <a16:creationId xmlns:a16="http://schemas.microsoft.com/office/drawing/2014/main" id="{454F49D6-5A60-41D3-AC8F-4CAEFDFDF10C}"/>
            </a:ext>
          </a:extLst>
        </xdr:cNvPr>
        <xdr:cNvSpPr>
          <a:spLocks noChangeAspect="1" noChangeArrowheads="1"/>
        </xdr:cNvSpPr>
      </xdr:nvSpPr>
      <xdr:spPr bwMode="auto">
        <a:xfrm>
          <a:off x="609600" y="87757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222250</xdr:colOff>
      <xdr:row>20</xdr:row>
      <xdr:rowOff>146050</xdr:rowOff>
    </xdr:to>
    <xdr:sp macro="" textlink="">
      <xdr:nvSpPr>
        <xdr:cNvPr id="18453" name="AutoShape 21">
          <a:extLst>
            <a:ext uri="{FF2B5EF4-FFF2-40B4-BE49-F238E27FC236}">
              <a16:creationId xmlns:a16="http://schemas.microsoft.com/office/drawing/2014/main" id="{9ED780EE-2A92-4F98-A8F3-C811AC0F2D73}"/>
            </a:ext>
          </a:extLst>
        </xdr:cNvPr>
        <xdr:cNvSpPr>
          <a:spLocks noChangeAspect="1" noChangeArrowheads="1"/>
        </xdr:cNvSpPr>
      </xdr:nvSpPr>
      <xdr:spPr bwMode="auto">
        <a:xfrm>
          <a:off x="609600" y="91503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222250</xdr:colOff>
      <xdr:row>21</xdr:row>
      <xdr:rowOff>146050</xdr:rowOff>
    </xdr:to>
    <xdr:sp macro="" textlink="">
      <xdr:nvSpPr>
        <xdr:cNvPr id="18454" name="AutoShape 22">
          <a:extLst>
            <a:ext uri="{FF2B5EF4-FFF2-40B4-BE49-F238E27FC236}">
              <a16:creationId xmlns:a16="http://schemas.microsoft.com/office/drawing/2014/main" id="{3F333E94-FFD4-461E-B1C4-26E72344DB6F}"/>
            </a:ext>
          </a:extLst>
        </xdr:cNvPr>
        <xdr:cNvSpPr>
          <a:spLocks noChangeAspect="1" noChangeArrowheads="1"/>
        </xdr:cNvSpPr>
      </xdr:nvSpPr>
      <xdr:spPr bwMode="auto">
        <a:xfrm>
          <a:off x="609600" y="95250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222250</xdr:colOff>
      <xdr:row>22</xdr:row>
      <xdr:rowOff>146050</xdr:rowOff>
    </xdr:to>
    <xdr:sp macro="" textlink="">
      <xdr:nvSpPr>
        <xdr:cNvPr id="18455" name="AutoShape 23">
          <a:extLst>
            <a:ext uri="{FF2B5EF4-FFF2-40B4-BE49-F238E27FC236}">
              <a16:creationId xmlns:a16="http://schemas.microsoft.com/office/drawing/2014/main" id="{0B8C9C20-7973-427E-AB7C-FDFA195BBC8E}"/>
            </a:ext>
          </a:extLst>
        </xdr:cNvPr>
        <xdr:cNvSpPr>
          <a:spLocks noChangeAspect="1" noChangeArrowheads="1"/>
        </xdr:cNvSpPr>
      </xdr:nvSpPr>
      <xdr:spPr bwMode="auto">
        <a:xfrm>
          <a:off x="609600" y="10083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222250</xdr:colOff>
      <xdr:row>23</xdr:row>
      <xdr:rowOff>146050</xdr:rowOff>
    </xdr:to>
    <xdr:sp macro="" textlink="">
      <xdr:nvSpPr>
        <xdr:cNvPr id="18456" name="AutoShape 24">
          <a:extLst>
            <a:ext uri="{FF2B5EF4-FFF2-40B4-BE49-F238E27FC236}">
              <a16:creationId xmlns:a16="http://schemas.microsoft.com/office/drawing/2014/main" id="{BF8A1EEA-C302-4A8B-8997-B4541435DA5F}"/>
            </a:ext>
          </a:extLst>
        </xdr:cNvPr>
        <xdr:cNvSpPr>
          <a:spLocks noChangeAspect="1" noChangeArrowheads="1"/>
        </xdr:cNvSpPr>
      </xdr:nvSpPr>
      <xdr:spPr bwMode="auto">
        <a:xfrm>
          <a:off x="609600" y="104584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222250</xdr:colOff>
      <xdr:row>24</xdr:row>
      <xdr:rowOff>114300</xdr:rowOff>
    </xdr:to>
    <xdr:sp macro="" textlink="">
      <xdr:nvSpPr>
        <xdr:cNvPr id="18457" name="AutoShape 25">
          <a:extLst>
            <a:ext uri="{FF2B5EF4-FFF2-40B4-BE49-F238E27FC236}">
              <a16:creationId xmlns:a16="http://schemas.microsoft.com/office/drawing/2014/main" id="{2AA96012-F2A3-4EB1-9AF7-27B877ECE985}"/>
            </a:ext>
          </a:extLst>
        </xdr:cNvPr>
        <xdr:cNvSpPr>
          <a:spLocks noChangeAspect="1" noChangeArrowheads="1"/>
        </xdr:cNvSpPr>
      </xdr:nvSpPr>
      <xdr:spPr bwMode="auto">
        <a:xfrm>
          <a:off x="609600" y="110172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222250</xdr:colOff>
      <xdr:row>25</xdr:row>
      <xdr:rowOff>146050</xdr:rowOff>
    </xdr:to>
    <xdr:sp macro="" textlink="">
      <xdr:nvSpPr>
        <xdr:cNvPr id="18458" name="AutoShape 26">
          <a:extLst>
            <a:ext uri="{FF2B5EF4-FFF2-40B4-BE49-F238E27FC236}">
              <a16:creationId xmlns:a16="http://schemas.microsoft.com/office/drawing/2014/main" id="{F1E3096B-6E19-4DE4-9BEE-6CD864E0E78A}"/>
            </a:ext>
          </a:extLst>
        </xdr:cNvPr>
        <xdr:cNvSpPr>
          <a:spLocks noChangeAspect="1" noChangeArrowheads="1"/>
        </xdr:cNvSpPr>
      </xdr:nvSpPr>
      <xdr:spPr bwMode="auto">
        <a:xfrm>
          <a:off x="609600" y="11760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222250</xdr:colOff>
      <xdr:row>26</xdr:row>
      <xdr:rowOff>146050</xdr:rowOff>
    </xdr:to>
    <xdr:sp macro="" textlink="">
      <xdr:nvSpPr>
        <xdr:cNvPr id="18459" name="AutoShape 27">
          <a:extLst>
            <a:ext uri="{FF2B5EF4-FFF2-40B4-BE49-F238E27FC236}">
              <a16:creationId xmlns:a16="http://schemas.microsoft.com/office/drawing/2014/main" id="{F9240332-015D-47BE-9539-554AE35E00FD}"/>
            </a:ext>
          </a:extLst>
        </xdr:cNvPr>
        <xdr:cNvSpPr>
          <a:spLocks noChangeAspect="1" noChangeArrowheads="1"/>
        </xdr:cNvSpPr>
      </xdr:nvSpPr>
      <xdr:spPr bwMode="auto">
        <a:xfrm>
          <a:off x="609600" y="119507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222250</xdr:colOff>
      <xdr:row>0</xdr:row>
      <xdr:rowOff>146050</xdr:rowOff>
    </xdr:to>
    <xdr:sp macro="" textlink="">
      <xdr:nvSpPr>
        <xdr:cNvPr id="28673" name="AutoShape 1">
          <a:extLst>
            <a:ext uri="{FF2B5EF4-FFF2-40B4-BE49-F238E27FC236}">
              <a16:creationId xmlns:a16="http://schemas.microsoft.com/office/drawing/2014/main" id="{C81BE21C-CE19-49DC-8030-5555C1BBE69F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222250</xdr:colOff>
      <xdr:row>1</xdr:row>
      <xdr:rowOff>146050</xdr:rowOff>
    </xdr:to>
    <xdr:sp macro="" textlink="">
      <xdr:nvSpPr>
        <xdr:cNvPr id="28674" name="AutoShape 2">
          <a:extLst>
            <a:ext uri="{FF2B5EF4-FFF2-40B4-BE49-F238E27FC236}">
              <a16:creationId xmlns:a16="http://schemas.microsoft.com/office/drawing/2014/main" id="{65486ABD-2781-46A4-A92A-A7DD6462F87B}"/>
            </a:ext>
          </a:extLst>
        </xdr:cNvPr>
        <xdr:cNvSpPr>
          <a:spLocks noChangeAspect="1" noChangeArrowheads="1"/>
        </xdr:cNvSpPr>
      </xdr:nvSpPr>
      <xdr:spPr bwMode="auto">
        <a:xfrm>
          <a:off x="609600" y="9271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222250</xdr:colOff>
      <xdr:row>2</xdr:row>
      <xdr:rowOff>127000</xdr:rowOff>
    </xdr:to>
    <xdr:sp macro="" textlink="">
      <xdr:nvSpPr>
        <xdr:cNvPr id="28675" name="AutoShape 3">
          <a:extLst>
            <a:ext uri="{FF2B5EF4-FFF2-40B4-BE49-F238E27FC236}">
              <a16:creationId xmlns:a16="http://schemas.microsoft.com/office/drawing/2014/main" id="{0353BD68-7E0D-42AB-A08D-749CA7B4C071}"/>
            </a:ext>
          </a:extLst>
        </xdr:cNvPr>
        <xdr:cNvSpPr>
          <a:spLocks noChangeAspect="1" noChangeArrowheads="1"/>
        </xdr:cNvSpPr>
      </xdr:nvSpPr>
      <xdr:spPr bwMode="auto">
        <a:xfrm>
          <a:off x="609600" y="1301750"/>
          <a:ext cx="2222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222250</xdr:colOff>
      <xdr:row>3</xdr:row>
      <xdr:rowOff>146050</xdr:rowOff>
    </xdr:to>
    <xdr:sp macro="" textlink="">
      <xdr:nvSpPr>
        <xdr:cNvPr id="28676" name="AutoShape 4">
          <a:extLst>
            <a:ext uri="{FF2B5EF4-FFF2-40B4-BE49-F238E27FC236}">
              <a16:creationId xmlns:a16="http://schemas.microsoft.com/office/drawing/2014/main" id="{AEF4B4BE-5FA5-4D67-894B-001C07EE6733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76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222250</xdr:colOff>
      <xdr:row>4</xdr:row>
      <xdr:rowOff>114300</xdr:rowOff>
    </xdr:to>
    <xdr:sp macro="" textlink="">
      <xdr:nvSpPr>
        <xdr:cNvPr id="28677" name="AutoShape 5">
          <a:extLst>
            <a:ext uri="{FF2B5EF4-FFF2-40B4-BE49-F238E27FC236}">
              <a16:creationId xmlns:a16="http://schemas.microsoft.com/office/drawing/2014/main" id="{228914ED-690C-492A-B6A0-54DB93EFCFC2}"/>
            </a:ext>
          </a:extLst>
        </xdr:cNvPr>
        <xdr:cNvSpPr>
          <a:spLocks noChangeAspect="1" noChangeArrowheads="1"/>
        </xdr:cNvSpPr>
      </xdr:nvSpPr>
      <xdr:spPr bwMode="auto">
        <a:xfrm>
          <a:off x="609600" y="18669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222250</xdr:colOff>
      <xdr:row>5</xdr:row>
      <xdr:rowOff>146050</xdr:rowOff>
    </xdr:to>
    <xdr:sp macro="" textlink="">
      <xdr:nvSpPr>
        <xdr:cNvPr id="28678" name="AutoShape 6">
          <a:extLst>
            <a:ext uri="{FF2B5EF4-FFF2-40B4-BE49-F238E27FC236}">
              <a16:creationId xmlns:a16="http://schemas.microsoft.com/office/drawing/2014/main" id="{C2782C5F-04FE-429F-92DA-21506B8E3079}"/>
            </a:ext>
          </a:extLst>
        </xdr:cNvPr>
        <xdr:cNvSpPr>
          <a:spLocks noChangeAspect="1" noChangeArrowheads="1"/>
        </xdr:cNvSpPr>
      </xdr:nvSpPr>
      <xdr:spPr bwMode="auto">
        <a:xfrm>
          <a:off x="609600" y="2057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222250</xdr:colOff>
      <xdr:row>6</xdr:row>
      <xdr:rowOff>146050</xdr:rowOff>
    </xdr:to>
    <xdr:sp macro="" textlink="">
      <xdr:nvSpPr>
        <xdr:cNvPr id="28679" name="AutoShape 7">
          <a:extLst>
            <a:ext uri="{FF2B5EF4-FFF2-40B4-BE49-F238E27FC236}">
              <a16:creationId xmlns:a16="http://schemas.microsoft.com/office/drawing/2014/main" id="{5054D6F6-14F9-4EEE-9749-8B8422C4C86F}"/>
            </a:ext>
          </a:extLst>
        </xdr:cNvPr>
        <xdr:cNvSpPr>
          <a:spLocks noChangeAspect="1" noChangeArrowheads="1"/>
        </xdr:cNvSpPr>
      </xdr:nvSpPr>
      <xdr:spPr bwMode="auto">
        <a:xfrm>
          <a:off x="609600" y="22479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222250</xdr:colOff>
      <xdr:row>7</xdr:row>
      <xdr:rowOff>114300</xdr:rowOff>
    </xdr:to>
    <xdr:sp macro="" textlink="">
      <xdr:nvSpPr>
        <xdr:cNvPr id="28680" name="AutoShape 8">
          <a:extLst>
            <a:ext uri="{FF2B5EF4-FFF2-40B4-BE49-F238E27FC236}">
              <a16:creationId xmlns:a16="http://schemas.microsoft.com/office/drawing/2014/main" id="{AC6642D4-C969-4EE0-84E8-7DC8BA1AC3E1}"/>
            </a:ext>
          </a:extLst>
        </xdr:cNvPr>
        <xdr:cNvSpPr>
          <a:spLocks noChangeAspect="1" noChangeArrowheads="1"/>
        </xdr:cNvSpPr>
      </xdr:nvSpPr>
      <xdr:spPr bwMode="auto">
        <a:xfrm>
          <a:off x="609600" y="26225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222250</xdr:colOff>
      <xdr:row>8</xdr:row>
      <xdr:rowOff>127000</xdr:rowOff>
    </xdr:to>
    <xdr:sp macro="" textlink="">
      <xdr:nvSpPr>
        <xdr:cNvPr id="28681" name="AutoShape 9">
          <a:extLst>
            <a:ext uri="{FF2B5EF4-FFF2-40B4-BE49-F238E27FC236}">
              <a16:creationId xmlns:a16="http://schemas.microsoft.com/office/drawing/2014/main" id="{90890D66-C57C-470B-91EC-78DC048238A1}"/>
            </a:ext>
          </a:extLst>
        </xdr:cNvPr>
        <xdr:cNvSpPr>
          <a:spLocks noChangeAspect="1" noChangeArrowheads="1"/>
        </xdr:cNvSpPr>
      </xdr:nvSpPr>
      <xdr:spPr bwMode="auto">
        <a:xfrm>
          <a:off x="609600" y="2997200"/>
          <a:ext cx="2222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146050</xdr:colOff>
      <xdr:row>9</xdr:row>
      <xdr:rowOff>146050</xdr:rowOff>
    </xdr:to>
    <xdr:sp macro="" textlink="">
      <xdr:nvSpPr>
        <xdr:cNvPr id="28682" name="AutoShape 10">
          <a:extLst>
            <a:ext uri="{FF2B5EF4-FFF2-40B4-BE49-F238E27FC236}">
              <a16:creationId xmlns:a16="http://schemas.microsoft.com/office/drawing/2014/main" id="{D18371A8-5244-4C39-908B-528F92AE80DB}"/>
            </a:ext>
          </a:extLst>
        </xdr:cNvPr>
        <xdr:cNvSpPr>
          <a:spLocks noChangeAspect="1" noChangeArrowheads="1"/>
        </xdr:cNvSpPr>
      </xdr:nvSpPr>
      <xdr:spPr bwMode="auto">
        <a:xfrm>
          <a:off x="609600" y="31877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222250</xdr:colOff>
      <xdr:row>10</xdr:row>
      <xdr:rowOff>146050</xdr:rowOff>
    </xdr:to>
    <xdr:sp macro="" textlink="">
      <xdr:nvSpPr>
        <xdr:cNvPr id="28683" name="AutoShape 11">
          <a:extLst>
            <a:ext uri="{FF2B5EF4-FFF2-40B4-BE49-F238E27FC236}">
              <a16:creationId xmlns:a16="http://schemas.microsoft.com/office/drawing/2014/main" id="{F385F805-63BA-4B82-A590-35A3830C978A}"/>
            </a:ext>
          </a:extLst>
        </xdr:cNvPr>
        <xdr:cNvSpPr>
          <a:spLocks noChangeAspect="1" noChangeArrowheads="1"/>
        </xdr:cNvSpPr>
      </xdr:nvSpPr>
      <xdr:spPr bwMode="auto">
        <a:xfrm>
          <a:off x="609600" y="3378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222250</xdr:colOff>
      <xdr:row>11</xdr:row>
      <xdr:rowOff>146050</xdr:rowOff>
    </xdr:to>
    <xdr:sp macro="" textlink="">
      <xdr:nvSpPr>
        <xdr:cNvPr id="28684" name="AutoShape 12">
          <a:extLst>
            <a:ext uri="{FF2B5EF4-FFF2-40B4-BE49-F238E27FC236}">
              <a16:creationId xmlns:a16="http://schemas.microsoft.com/office/drawing/2014/main" id="{947A743B-E4E1-4090-8323-61067780AA0E}"/>
            </a:ext>
          </a:extLst>
        </xdr:cNvPr>
        <xdr:cNvSpPr>
          <a:spLocks noChangeAspect="1" noChangeArrowheads="1"/>
        </xdr:cNvSpPr>
      </xdr:nvSpPr>
      <xdr:spPr bwMode="auto">
        <a:xfrm>
          <a:off x="609600" y="37528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127000</xdr:colOff>
      <xdr:row>12</xdr:row>
      <xdr:rowOff>146050</xdr:rowOff>
    </xdr:to>
    <xdr:sp macro="" textlink="">
      <xdr:nvSpPr>
        <xdr:cNvPr id="28685" name="AutoShape 13">
          <a:extLst>
            <a:ext uri="{FF2B5EF4-FFF2-40B4-BE49-F238E27FC236}">
              <a16:creationId xmlns:a16="http://schemas.microsoft.com/office/drawing/2014/main" id="{6E41ACD2-E67B-4DCF-878A-00D77E7C1806}"/>
            </a:ext>
          </a:extLst>
        </xdr:cNvPr>
        <xdr:cNvSpPr>
          <a:spLocks noChangeAspect="1" noChangeArrowheads="1"/>
        </xdr:cNvSpPr>
      </xdr:nvSpPr>
      <xdr:spPr bwMode="auto">
        <a:xfrm>
          <a:off x="609600" y="3943350"/>
          <a:ext cx="1270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222250</xdr:colOff>
      <xdr:row>13</xdr:row>
      <xdr:rowOff>133350</xdr:rowOff>
    </xdr:to>
    <xdr:sp macro="" textlink="">
      <xdr:nvSpPr>
        <xdr:cNvPr id="28686" name="AutoShape 14">
          <a:extLst>
            <a:ext uri="{FF2B5EF4-FFF2-40B4-BE49-F238E27FC236}">
              <a16:creationId xmlns:a16="http://schemas.microsoft.com/office/drawing/2014/main" id="{4BAE297D-7A7E-4D3A-B7C0-D389F586E7D1}"/>
            </a:ext>
          </a:extLst>
        </xdr:cNvPr>
        <xdr:cNvSpPr>
          <a:spLocks noChangeAspect="1" noChangeArrowheads="1"/>
        </xdr:cNvSpPr>
      </xdr:nvSpPr>
      <xdr:spPr bwMode="auto">
        <a:xfrm>
          <a:off x="609600" y="43180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184150</xdr:colOff>
      <xdr:row>14</xdr:row>
      <xdr:rowOff>146050</xdr:rowOff>
    </xdr:to>
    <xdr:sp macro="" textlink="">
      <xdr:nvSpPr>
        <xdr:cNvPr id="28687" name="AutoShape 15">
          <a:extLst>
            <a:ext uri="{FF2B5EF4-FFF2-40B4-BE49-F238E27FC236}">
              <a16:creationId xmlns:a16="http://schemas.microsoft.com/office/drawing/2014/main" id="{4F91B482-F9CE-4BA6-A55B-8AB73E35C90A}"/>
            </a:ext>
          </a:extLst>
        </xdr:cNvPr>
        <xdr:cNvSpPr>
          <a:spLocks noChangeAspect="1" noChangeArrowheads="1"/>
        </xdr:cNvSpPr>
      </xdr:nvSpPr>
      <xdr:spPr bwMode="auto">
        <a:xfrm>
          <a:off x="609600" y="4508500"/>
          <a:ext cx="1841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222250</xdr:colOff>
      <xdr:row>15</xdr:row>
      <xdr:rowOff>146050</xdr:rowOff>
    </xdr:to>
    <xdr:sp macro="" textlink="">
      <xdr:nvSpPr>
        <xdr:cNvPr id="28688" name="AutoShape 16">
          <a:extLst>
            <a:ext uri="{FF2B5EF4-FFF2-40B4-BE49-F238E27FC236}">
              <a16:creationId xmlns:a16="http://schemas.microsoft.com/office/drawing/2014/main" id="{8343B659-D180-439A-9872-92DED8ABC16D}"/>
            </a:ext>
          </a:extLst>
        </xdr:cNvPr>
        <xdr:cNvSpPr>
          <a:spLocks noChangeAspect="1" noChangeArrowheads="1"/>
        </xdr:cNvSpPr>
      </xdr:nvSpPr>
      <xdr:spPr bwMode="auto">
        <a:xfrm>
          <a:off x="609600" y="48831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203200</xdr:colOff>
      <xdr:row>16</xdr:row>
      <xdr:rowOff>146050</xdr:rowOff>
    </xdr:to>
    <xdr:sp macro="" textlink="">
      <xdr:nvSpPr>
        <xdr:cNvPr id="28689" name="AutoShape 17">
          <a:extLst>
            <a:ext uri="{FF2B5EF4-FFF2-40B4-BE49-F238E27FC236}">
              <a16:creationId xmlns:a16="http://schemas.microsoft.com/office/drawing/2014/main" id="{850FA9DB-69B8-4696-B79E-4537411239C0}"/>
            </a:ext>
          </a:extLst>
        </xdr:cNvPr>
        <xdr:cNvSpPr>
          <a:spLocks noChangeAspect="1" noChangeArrowheads="1"/>
        </xdr:cNvSpPr>
      </xdr:nvSpPr>
      <xdr:spPr bwMode="auto">
        <a:xfrm>
          <a:off x="609600" y="5257800"/>
          <a:ext cx="2032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222250</xdr:colOff>
      <xdr:row>17</xdr:row>
      <xdr:rowOff>146050</xdr:rowOff>
    </xdr:to>
    <xdr:sp macro="" textlink="">
      <xdr:nvSpPr>
        <xdr:cNvPr id="28690" name="AutoShape 18">
          <a:extLst>
            <a:ext uri="{FF2B5EF4-FFF2-40B4-BE49-F238E27FC236}">
              <a16:creationId xmlns:a16="http://schemas.microsoft.com/office/drawing/2014/main" id="{ABE77115-5F35-4CE0-A0D3-231A756416AB}"/>
            </a:ext>
          </a:extLst>
        </xdr:cNvPr>
        <xdr:cNvSpPr>
          <a:spLocks noChangeAspect="1" noChangeArrowheads="1"/>
        </xdr:cNvSpPr>
      </xdr:nvSpPr>
      <xdr:spPr bwMode="auto">
        <a:xfrm>
          <a:off x="609600" y="54483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222250</xdr:colOff>
      <xdr:row>18</xdr:row>
      <xdr:rowOff>146050</xdr:rowOff>
    </xdr:to>
    <xdr:sp macro="" textlink="">
      <xdr:nvSpPr>
        <xdr:cNvPr id="28691" name="AutoShape 19">
          <a:extLst>
            <a:ext uri="{FF2B5EF4-FFF2-40B4-BE49-F238E27FC236}">
              <a16:creationId xmlns:a16="http://schemas.microsoft.com/office/drawing/2014/main" id="{78075803-06EA-416D-B8AC-31D83A18A6BA}"/>
            </a:ext>
          </a:extLst>
        </xdr:cNvPr>
        <xdr:cNvSpPr>
          <a:spLocks noChangeAspect="1" noChangeArrowheads="1"/>
        </xdr:cNvSpPr>
      </xdr:nvSpPr>
      <xdr:spPr bwMode="auto">
        <a:xfrm>
          <a:off x="609600" y="5638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222250</xdr:colOff>
      <xdr:row>19</xdr:row>
      <xdr:rowOff>146050</xdr:rowOff>
    </xdr:to>
    <xdr:sp macro="" textlink="">
      <xdr:nvSpPr>
        <xdr:cNvPr id="28692" name="AutoShape 20">
          <a:extLst>
            <a:ext uri="{FF2B5EF4-FFF2-40B4-BE49-F238E27FC236}">
              <a16:creationId xmlns:a16="http://schemas.microsoft.com/office/drawing/2014/main" id="{FC35D6D3-3A42-476E-9993-4BB2D03FF227}"/>
            </a:ext>
          </a:extLst>
        </xdr:cNvPr>
        <xdr:cNvSpPr>
          <a:spLocks noChangeAspect="1" noChangeArrowheads="1"/>
        </xdr:cNvSpPr>
      </xdr:nvSpPr>
      <xdr:spPr bwMode="auto">
        <a:xfrm>
          <a:off x="609600" y="58293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222250</xdr:colOff>
      <xdr:row>20</xdr:row>
      <xdr:rowOff>114300</xdr:rowOff>
    </xdr:to>
    <xdr:sp macro="" textlink="">
      <xdr:nvSpPr>
        <xdr:cNvPr id="28693" name="AutoShape 21">
          <a:extLst>
            <a:ext uri="{FF2B5EF4-FFF2-40B4-BE49-F238E27FC236}">
              <a16:creationId xmlns:a16="http://schemas.microsoft.com/office/drawing/2014/main" id="{3A15BDCD-8AAC-44E8-BBEF-CF688F6F0154}"/>
            </a:ext>
          </a:extLst>
        </xdr:cNvPr>
        <xdr:cNvSpPr>
          <a:spLocks noChangeAspect="1" noChangeArrowheads="1"/>
        </xdr:cNvSpPr>
      </xdr:nvSpPr>
      <xdr:spPr bwMode="auto">
        <a:xfrm>
          <a:off x="609600" y="62039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222250</xdr:colOff>
      <xdr:row>21</xdr:row>
      <xdr:rowOff>88900</xdr:rowOff>
    </xdr:to>
    <xdr:sp macro="" textlink="">
      <xdr:nvSpPr>
        <xdr:cNvPr id="28694" name="AutoShape 22">
          <a:extLst>
            <a:ext uri="{FF2B5EF4-FFF2-40B4-BE49-F238E27FC236}">
              <a16:creationId xmlns:a16="http://schemas.microsoft.com/office/drawing/2014/main" id="{C4318ED1-9688-43E7-B1F8-20F6928B83CF}"/>
            </a:ext>
          </a:extLst>
        </xdr:cNvPr>
        <xdr:cNvSpPr>
          <a:spLocks noChangeAspect="1" noChangeArrowheads="1"/>
        </xdr:cNvSpPr>
      </xdr:nvSpPr>
      <xdr:spPr bwMode="auto">
        <a:xfrm>
          <a:off x="609600" y="6394450"/>
          <a:ext cx="22225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209550</xdr:colOff>
      <xdr:row>22</xdr:row>
      <xdr:rowOff>146050</xdr:rowOff>
    </xdr:to>
    <xdr:sp macro="" textlink="">
      <xdr:nvSpPr>
        <xdr:cNvPr id="28695" name="AutoShape 23">
          <a:extLst>
            <a:ext uri="{FF2B5EF4-FFF2-40B4-BE49-F238E27FC236}">
              <a16:creationId xmlns:a16="http://schemas.microsoft.com/office/drawing/2014/main" id="{99C09258-8D3F-4438-8A6B-63EB5D634558}"/>
            </a:ext>
          </a:extLst>
        </xdr:cNvPr>
        <xdr:cNvSpPr>
          <a:spLocks noChangeAspect="1" noChangeArrowheads="1"/>
        </xdr:cNvSpPr>
      </xdr:nvSpPr>
      <xdr:spPr bwMode="auto">
        <a:xfrm>
          <a:off x="609600" y="695325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222250</xdr:colOff>
      <xdr:row>23</xdr:row>
      <xdr:rowOff>146050</xdr:rowOff>
    </xdr:to>
    <xdr:sp macro="" textlink="">
      <xdr:nvSpPr>
        <xdr:cNvPr id="28696" name="AutoShape 24">
          <a:extLst>
            <a:ext uri="{FF2B5EF4-FFF2-40B4-BE49-F238E27FC236}">
              <a16:creationId xmlns:a16="http://schemas.microsoft.com/office/drawing/2014/main" id="{4EBDD991-DA88-46F8-9666-7B76E80261DF}"/>
            </a:ext>
          </a:extLst>
        </xdr:cNvPr>
        <xdr:cNvSpPr>
          <a:spLocks noChangeAspect="1" noChangeArrowheads="1"/>
        </xdr:cNvSpPr>
      </xdr:nvSpPr>
      <xdr:spPr bwMode="auto">
        <a:xfrm>
          <a:off x="609600" y="75120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222250</xdr:colOff>
      <xdr:row>0</xdr:row>
      <xdr:rowOff>114300</xdr:rowOff>
    </xdr:to>
    <xdr:sp macro="" textlink="">
      <xdr:nvSpPr>
        <xdr:cNvPr id="53249" name="AutoShape 1">
          <a:extLst>
            <a:ext uri="{FF2B5EF4-FFF2-40B4-BE49-F238E27FC236}">
              <a16:creationId xmlns:a16="http://schemas.microsoft.com/office/drawing/2014/main" id="{6A7B66AE-F761-4EA9-8462-306D565D2EC3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222250</xdr:colOff>
      <xdr:row>1</xdr:row>
      <xdr:rowOff>114300</xdr:rowOff>
    </xdr:to>
    <xdr:sp macro="" textlink="">
      <xdr:nvSpPr>
        <xdr:cNvPr id="53250" name="AutoShape 2">
          <a:extLst>
            <a:ext uri="{FF2B5EF4-FFF2-40B4-BE49-F238E27FC236}">
              <a16:creationId xmlns:a16="http://schemas.microsoft.com/office/drawing/2014/main" id="{D2766695-0737-4085-81A2-FCAE7EB38C35}"/>
            </a:ext>
          </a:extLst>
        </xdr:cNvPr>
        <xdr:cNvSpPr>
          <a:spLocks noChangeAspect="1" noChangeArrowheads="1"/>
        </xdr:cNvSpPr>
      </xdr:nvSpPr>
      <xdr:spPr bwMode="auto">
        <a:xfrm>
          <a:off x="609600" y="1905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222250</xdr:colOff>
      <xdr:row>2</xdr:row>
      <xdr:rowOff>114300</xdr:rowOff>
    </xdr:to>
    <xdr:sp macro="" textlink="">
      <xdr:nvSpPr>
        <xdr:cNvPr id="53251" name="AutoShape 3">
          <a:extLst>
            <a:ext uri="{FF2B5EF4-FFF2-40B4-BE49-F238E27FC236}">
              <a16:creationId xmlns:a16="http://schemas.microsoft.com/office/drawing/2014/main" id="{FD4BCACA-A675-427D-B41B-C3933F525CBA}"/>
            </a:ext>
          </a:extLst>
        </xdr:cNvPr>
        <xdr:cNvSpPr>
          <a:spLocks noChangeAspect="1" noChangeArrowheads="1"/>
        </xdr:cNvSpPr>
      </xdr:nvSpPr>
      <xdr:spPr bwMode="auto">
        <a:xfrm>
          <a:off x="609600" y="3810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222250</xdr:colOff>
      <xdr:row>3</xdr:row>
      <xdr:rowOff>114300</xdr:rowOff>
    </xdr:to>
    <xdr:sp macro="" textlink="">
      <xdr:nvSpPr>
        <xdr:cNvPr id="53252" name="AutoShape 4">
          <a:extLst>
            <a:ext uri="{FF2B5EF4-FFF2-40B4-BE49-F238E27FC236}">
              <a16:creationId xmlns:a16="http://schemas.microsoft.com/office/drawing/2014/main" id="{89A08DE5-D9D5-48FB-98AF-B38681AC0BD7}"/>
            </a:ext>
          </a:extLst>
        </xdr:cNvPr>
        <xdr:cNvSpPr>
          <a:spLocks noChangeAspect="1" noChangeArrowheads="1"/>
        </xdr:cNvSpPr>
      </xdr:nvSpPr>
      <xdr:spPr bwMode="auto">
        <a:xfrm>
          <a:off x="609600" y="5715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222250</xdr:colOff>
      <xdr:row>0</xdr:row>
      <xdr:rowOff>146050</xdr:rowOff>
    </xdr:to>
    <xdr:sp macro="" textlink="">
      <xdr:nvSpPr>
        <xdr:cNvPr id="69633" name="AutoShape 1">
          <a:extLst>
            <a:ext uri="{FF2B5EF4-FFF2-40B4-BE49-F238E27FC236}">
              <a16:creationId xmlns:a16="http://schemas.microsoft.com/office/drawing/2014/main" id="{2D259C20-9890-4C55-A6F4-4BB4744AC4E5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222250</xdr:colOff>
      <xdr:row>1</xdr:row>
      <xdr:rowOff>146050</xdr:rowOff>
    </xdr:to>
    <xdr:sp macro="" textlink="">
      <xdr:nvSpPr>
        <xdr:cNvPr id="69634" name="AutoShape 2">
          <a:extLst>
            <a:ext uri="{FF2B5EF4-FFF2-40B4-BE49-F238E27FC236}">
              <a16:creationId xmlns:a16="http://schemas.microsoft.com/office/drawing/2014/main" id="{D73A5F12-CF37-46D8-A179-8C2AC741470A}"/>
            </a:ext>
          </a:extLst>
        </xdr:cNvPr>
        <xdr:cNvSpPr>
          <a:spLocks noChangeAspect="1" noChangeArrowheads="1"/>
        </xdr:cNvSpPr>
      </xdr:nvSpPr>
      <xdr:spPr bwMode="auto">
        <a:xfrm>
          <a:off x="609600" y="3746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222250</xdr:colOff>
      <xdr:row>2</xdr:row>
      <xdr:rowOff>146050</xdr:rowOff>
    </xdr:to>
    <xdr:sp macro="" textlink="">
      <xdr:nvSpPr>
        <xdr:cNvPr id="69635" name="AutoShape 3">
          <a:extLst>
            <a:ext uri="{FF2B5EF4-FFF2-40B4-BE49-F238E27FC236}">
              <a16:creationId xmlns:a16="http://schemas.microsoft.com/office/drawing/2014/main" id="{0F0795ED-507C-4172-9EA7-C1690DEA9792}"/>
            </a:ext>
          </a:extLst>
        </xdr:cNvPr>
        <xdr:cNvSpPr>
          <a:spLocks noChangeAspect="1" noChangeArrowheads="1"/>
        </xdr:cNvSpPr>
      </xdr:nvSpPr>
      <xdr:spPr bwMode="auto">
        <a:xfrm>
          <a:off x="609600" y="5651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222250</xdr:colOff>
      <xdr:row>0</xdr:row>
      <xdr:rowOff>114300</xdr:rowOff>
    </xdr:to>
    <xdr:sp macro="" textlink="">
      <xdr:nvSpPr>
        <xdr:cNvPr id="87041" name="AutoShape 1">
          <a:extLst>
            <a:ext uri="{FF2B5EF4-FFF2-40B4-BE49-F238E27FC236}">
              <a16:creationId xmlns:a16="http://schemas.microsoft.com/office/drawing/2014/main" id="{61763812-B95A-4CE1-B4F3-716173D83E05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222250</xdr:colOff>
      <xdr:row>1</xdr:row>
      <xdr:rowOff>114300</xdr:rowOff>
    </xdr:to>
    <xdr:sp macro="" textlink="">
      <xdr:nvSpPr>
        <xdr:cNvPr id="87042" name="AutoShape 2">
          <a:extLst>
            <a:ext uri="{FF2B5EF4-FFF2-40B4-BE49-F238E27FC236}">
              <a16:creationId xmlns:a16="http://schemas.microsoft.com/office/drawing/2014/main" id="{D2C689CA-CC62-4F5C-89B0-7BFFE6487EB7}"/>
            </a:ext>
          </a:extLst>
        </xdr:cNvPr>
        <xdr:cNvSpPr>
          <a:spLocks noChangeAspect="1" noChangeArrowheads="1"/>
        </xdr:cNvSpPr>
      </xdr:nvSpPr>
      <xdr:spPr bwMode="auto">
        <a:xfrm>
          <a:off x="609600" y="9271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222250</xdr:colOff>
      <xdr:row>2</xdr:row>
      <xdr:rowOff>114300</xdr:rowOff>
    </xdr:to>
    <xdr:sp macro="" textlink="">
      <xdr:nvSpPr>
        <xdr:cNvPr id="87043" name="AutoShape 3">
          <a:extLst>
            <a:ext uri="{FF2B5EF4-FFF2-40B4-BE49-F238E27FC236}">
              <a16:creationId xmlns:a16="http://schemas.microsoft.com/office/drawing/2014/main" id="{4F9382EB-1779-40FA-992C-ED9CCC462860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700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222250</xdr:colOff>
      <xdr:row>3</xdr:row>
      <xdr:rowOff>114300</xdr:rowOff>
    </xdr:to>
    <xdr:sp macro="" textlink="">
      <xdr:nvSpPr>
        <xdr:cNvPr id="87044" name="AutoShape 4">
          <a:extLst>
            <a:ext uri="{FF2B5EF4-FFF2-40B4-BE49-F238E27FC236}">
              <a16:creationId xmlns:a16="http://schemas.microsoft.com/office/drawing/2014/main" id="{5930E99A-F16C-429B-A4B7-D171FCEFE257}"/>
            </a:ext>
          </a:extLst>
        </xdr:cNvPr>
        <xdr:cNvSpPr>
          <a:spLocks noChangeAspect="1" noChangeArrowheads="1"/>
        </xdr:cNvSpPr>
      </xdr:nvSpPr>
      <xdr:spPr bwMode="auto">
        <a:xfrm>
          <a:off x="609600" y="24130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222250</xdr:colOff>
      <xdr:row>4</xdr:row>
      <xdr:rowOff>107950</xdr:rowOff>
    </xdr:to>
    <xdr:sp macro="" textlink="">
      <xdr:nvSpPr>
        <xdr:cNvPr id="87045" name="AutoShape 5">
          <a:extLst>
            <a:ext uri="{FF2B5EF4-FFF2-40B4-BE49-F238E27FC236}">
              <a16:creationId xmlns:a16="http://schemas.microsoft.com/office/drawing/2014/main" id="{AE435232-CA25-48D2-BED2-E6C4635CDC09}"/>
            </a:ext>
          </a:extLst>
        </xdr:cNvPr>
        <xdr:cNvSpPr>
          <a:spLocks noChangeAspect="1" noChangeArrowheads="1"/>
        </xdr:cNvSpPr>
      </xdr:nvSpPr>
      <xdr:spPr bwMode="auto">
        <a:xfrm>
          <a:off x="609600" y="2603500"/>
          <a:ext cx="2222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222250</xdr:colOff>
      <xdr:row>5</xdr:row>
      <xdr:rowOff>114300</xdr:rowOff>
    </xdr:to>
    <xdr:sp macro="" textlink="">
      <xdr:nvSpPr>
        <xdr:cNvPr id="87046" name="AutoShape 6">
          <a:extLst>
            <a:ext uri="{FF2B5EF4-FFF2-40B4-BE49-F238E27FC236}">
              <a16:creationId xmlns:a16="http://schemas.microsoft.com/office/drawing/2014/main" id="{4A087B4E-6CCF-4A99-9C78-EE9024AE2AE0}"/>
            </a:ext>
          </a:extLst>
        </xdr:cNvPr>
        <xdr:cNvSpPr>
          <a:spLocks noChangeAspect="1" noChangeArrowheads="1"/>
        </xdr:cNvSpPr>
      </xdr:nvSpPr>
      <xdr:spPr bwMode="auto">
        <a:xfrm>
          <a:off x="609600" y="27940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222250</xdr:colOff>
      <xdr:row>6</xdr:row>
      <xdr:rowOff>114300</xdr:rowOff>
    </xdr:to>
    <xdr:sp macro="" textlink="">
      <xdr:nvSpPr>
        <xdr:cNvPr id="87047" name="AutoShape 7">
          <a:extLst>
            <a:ext uri="{FF2B5EF4-FFF2-40B4-BE49-F238E27FC236}">
              <a16:creationId xmlns:a16="http://schemas.microsoft.com/office/drawing/2014/main" id="{AED1102C-59CC-42E2-8252-E13E1F25C320}"/>
            </a:ext>
          </a:extLst>
        </xdr:cNvPr>
        <xdr:cNvSpPr>
          <a:spLocks noChangeAspect="1" noChangeArrowheads="1"/>
        </xdr:cNvSpPr>
      </xdr:nvSpPr>
      <xdr:spPr bwMode="auto">
        <a:xfrm>
          <a:off x="609600" y="29845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222250</xdr:colOff>
      <xdr:row>7</xdr:row>
      <xdr:rowOff>114300</xdr:rowOff>
    </xdr:to>
    <xdr:sp macro="" textlink="">
      <xdr:nvSpPr>
        <xdr:cNvPr id="87048" name="AutoShape 8">
          <a:extLst>
            <a:ext uri="{FF2B5EF4-FFF2-40B4-BE49-F238E27FC236}">
              <a16:creationId xmlns:a16="http://schemas.microsoft.com/office/drawing/2014/main" id="{67269914-0434-483F-9BAD-71DDB9E144C3}"/>
            </a:ext>
          </a:extLst>
        </xdr:cNvPr>
        <xdr:cNvSpPr>
          <a:spLocks noChangeAspect="1" noChangeArrowheads="1"/>
        </xdr:cNvSpPr>
      </xdr:nvSpPr>
      <xdr:spPr bwMode="auto">
        <a:xfrm>
          <a:off x="609600" y="31750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222250</xdr:colOff>
      <xdr:row>8</xdr:row>
      <xdr:rowOff>114300</xdr:rowOff>
    </xdr:to>
    <xdr:sp macro="" textlink="">
      <xdr:nvSpPr>
        <xdr:cNvPr id="87049" name="AutoShape 9">
          <a:extLst>
            <a:ext uri="{FF2B5EF4-FFF2-40B4-BE49-F238E27FC236}">
              <a16:creationId xmlns:a16="http://schemas.microsoft.com/office/drawing/2014/main" id="{4B4CDD48-2603-42C4-9178-D4927BCCD9E6}"/>
            </a:ext>
          </a:extLst>
        </xdr:cNvPr>
        <xdr:cNvSpPr>
          <a:spLocks noChangeAspect="1" noChangeArrowheads="1"/>
        </xdr:cNvSpPr>
      </xdr:nvSpPr>
      <xdr:spPr bwMode="auto">
        <a:xfrm>
          <a:off x="609600" y="35496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222250</xdr:colOff>
      <xdr:row>9</xdr:row>
      <xdr:rowOff>114300</xdr:rowOff>
    </xdr:to>
    <xdr:sp macro="" textlink="">
      <xdr:nvSpPr>
        <xdr:cNvPr id="87050" name="AutoShape 10">
          <a:extLst>
            <a:ext uri="{FF2B5EF4-FFF2-40B4-BE49-F238E27FC236}">
              <a16:creationId xmlns:a16="http://schemas.microsoft.com/office/drawing/2014/main" id="{F6D4B631-C865-4036-9DCD-E3B20DDAF732}"/>
            </a:ext>
          </a:extLst>
        </xdr:cNvPr>
        <xdr:cNvSpPr>
          <a:spLocks noChangeAspect="1" noChangeArrowheads="1"/>
        </xdr:cNvSpPr>
      </xdr:nvSpPr>
      <xdr:spPr bwMode="auto">
        <a:xfrm>
          <a:off x="609600" y="37401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222250</xdr:colOff>
      <xdr:row>10</xdr:row>
      <xdr:rowOff>114300</xdr:rowOff>
    </xdr:to>
    <xdr:sp macro="" textlink="">
      <xdr:nvSpPr>
        <xdr:cNvPr id="87051" name="AutoShape 11">
          <a:extLst>
            <a:ext uri="{FF2B5EF4-FFF2-40B4-BE49-F238E27FC236}">
              <a16:creationId xmlns:a16="http://schemas.microsoft.com/office/drawing/2014/main" id="{A3AC78A9-6DD7-4DB3-8BDE-422FC56E676D}"/>
            </a:ext>
          </a:extLst>
        </xdr:cNvPr>
        <xdr:cNvSpPr>
          <a:spLocks noChangeAspect="1" noChangeArrowheads="1"/>
        </xdr:cNvSpPr>
      </xdr:nvSpPr>
      <xdr:spPr bwMode="auto">
        <a:xfrm>
          <a:off x="609600" y="39306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222250</xdr:colOff>
      <xdr:row>11</xdr:row>
      <xdr:rowOff>114300</xdr:rowOff>
    </xdr:to>
    <xdr:sp macro="" textlink="">
      <xdr:nvSpPr>
        <xdr:cNvPr id="87052" name="AutoShape 12">
          <a:extLst>
            <a:ext uri="{FF2B5EF4-FFF2-40B4-BE49-F238E27FC236}">
              <a16:creationId xmlns:a16="http://schemas.microsoft.com/office/drawing/2014/main" id="{FA6F2BCA-D64C-4AFD-BB23-81464C1EE953}"/>
            </a:ext>
          </a:extLst>
        </xdr:cNvPr>
        <xdr:cNvSpPr>
          <a:spLocks noChangeAspect="1" noChangeArrowheads="1"/>
        </xdr:cNvSpPr>
      </xdr:nvSpPr>
      <xdr:spPr bwMode="auto">
        <a:xfrm>
          <a:off x="609600" y="41211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222250</xdr:colOff>
      <xdr:row>12</xdr:row>
      <xdr:rowOff>114300</xdr:rowOff>
    </xdr:to>
    <xdr:sp macro="" textlink="">
      <xdr:nvSpPr>
        <xdr:cNvPr id="87053" name="AutoShape 13">
          <a:extLst>
            <a:ext uri="{FF2B5EF4-FFF2-40B4-BE49-F238E27FC236}">
              <a16:creationId xmlns:a16="http://schemas.microsoft.com/office/drawing/2014/main" id="{6DC143DB-7E20-4F8A-B445-246545090833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222250</xdr:colOff>
      <xdr:row>13</xdr:row>
      <xdr:rowOff>114300</xdr:rowOff>
    </xdr:to>
    <xdr:sp macro="" textlink="">
      <xdr:nvSpPr>
        <xdr:cNvPr id="87054" name="AutoShape 14">
          <a:extLst>
            <a:ext uri="{FF2B5EF4-FFF2-40B4-BE49-F238E27FC236}">
              <a16:creationId xmlns:a16="http://schemas.microsoft.com/office/drawing/2014/main" id="{4EC96B24-6366-46B7-B6C0-485D6DC6210A}"/>
            </a:ext>
          </a:extLst>
        </xdr:cNvPr>
        <xdr:cNvSpPr>
          <a:spLocks noChangeAspect="1" noChangeArrowheads="1"/>
        </xdr:cNvSpPr>
      </xdr:nvSpPr>
      <xdr:spPr bwMode="auto">
        <a:xfrm>
          <a:off x="609600" y="46863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222250</xdr:colOff>
      <xdr:row>14</xdr:row>
      <xdr:rowOff>114300</xdr:rowOff>
    </xdr:to>
    <xdr:sp macro="" textlink="">
      <xdr:nvSpPr>
        <xdr:cNvPr id="87055" name="AutoShape 15">
          <a:extLst>
            <a:ext uri="{FF2B5EF4-FFF2-40B4-BE49-F238E27FC236}">
              <a16:creationId xmlns:a16="http://schemas.microsoft.com/office/drawing/2014/main" id="{5B831CB8-1E6D-4503-B613-7F44F2A7E844}"/>
            </a:ext>
          </a:extLst>
        </xdr:cNvPr>
        <xdr:cNvSpPr>
          <a:spLocks noChangeAspect="1" noChangeArrowheads="1"/>
        </xdr:cNvSpPr>
      </xdr:nvSpPr>
      <xdr:spPr bwMode="auto">
        <a:xfrm>
          <a:off x="609600" y="48768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222250</xdr:colOff>
      <xdr:row>15</xdr:row>
      <xdr:rowOff>114300</xdr:rowOff>
    </xdr:to>
    <xdr:sp macro="" textlink="">
      <xdr:nvSpPr>
        <xdr:cNvPr id="87056" name="AutoShape 16">
          <a:extLst>
            <a:ext uri="{FF2B5EF4-FFF2-40B4-BE49-F238E27FC236}">
              <a16:creationId xmlns:a16="http://schemas.microsoft.com/office/drawing/2014/main" id="{F597D28B-0318-4C2B-8F7A-C6E7878F9513}"/>
            </a:ext>
          </a:extLst>
        </xdr:cNvPr>
        <xdr:cNvSpPr>
          <a:spLocks noChangeAspect="1" noChangeArrowheads="1"/>
        </xdr:cNvSpPr>
      </xdr:nvSpPr>
      <xdr:spPr bwMode="auto">
        <a:xfrm>
          <a:off x="609600" y="50673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222250</xdr:colOff>
      <xdr:row>0</xdr:row>
      <xdr:rowOff>127000</xdr:rowOff>
    </xdr:to>
    <xdr:sp macro="" textlink="">
      <xdr:nvSpPr>
        <xdr:cNvPr id="99329" name="AutoShape 1">
          <a:extLst>
            <a:ext uri="{FF2B5EF4-FFF2-40B4-BE49-F238E27FC236}">
              <a16:creationId xmlns:a16="http://schemas.microsoft.com/office/drawing/2014/main" id="{87B43923-993A-43C1-81F3-32894031A6C9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2222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222250</xdr:colOff>
      <xdr:row>1</xdr:row>
      <xdr:rowOff>133350</xdr:rowOff>
    </xdr:to>
    <xdr:sp macro="" textlink="">
      <xdr:nvSpPr>
        <xdr:cNvPr id="99330" name="AutoShape 2">
          <a:extLst>
            <a:ext uri="{FF2B5EF4-FFF2-40B4-BE49-F238E27FC236}">
              <a16:creationId xmlns:a16="http://schemas.microsoft.com/office/drawing/2014/main" id="{ADEA0121-7505-4877-B55C-CAE3E2D49CD2}"/>
            </a:ext>
          </a:extLst>
        </xdr:cNvPr>
        <xdr:cNvSpPr>
          <a:spLocks noChangeAspect="1" noChangeArrowheads="1"/>
        </xdr:cNvSpPr>
      </xdr:nvSpPr>
      <xdr:spPr bwMode="auto">
        <a:xfrm>
          <a:off x="609600" y="1905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222250</xdr:colOff>
      <xdr:row>2</xdr:row>
      <xdr:rowOff>133350</xdr:rowOff>
    </xdr:to>
    <xdr:sp macro="" textlink="">
      <xdr:nvSpPr>
        <xdr:cNvPr id="99331" name="AutoShape 3">
          <a:extLst>
            <a:ext uri="{FF2B5EF4-FFF2-40B4-BE49-F238E27FC236}">
              <a16:creationId xmlns:a16="http://schemas.microsoft.com/office/drawing/2014/main" id="{C9E24FC7-FA2E-4473-ACEA-54B00A169ECB}"/>
            </a:ext>
          </a:extLst>
        </xdr:cNvPr>
        <xdr:cNvSpPr>
          <a:spLocks noChangeAspect="1" noChangeArrowheads="1"/>
        </xdr:cNvSpPr>
      </xdr:nvSpPr>
      <xdr:spPr bwMode="auto">
        <a:xfrm>
          <a:off x="609600" y="3810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222250</xdr:colOff>
      <xdr:row>3</xdr:row>
      <xdr:rowOff>133350</xdr:rowOff>
    </xdr:to>
    <xdr:sp macro="" textlink="">
      <xdr:nvSpPr>
        <xdr:cNvPr id="99332" name="AutoShape 4">
          <a:extLst>
            <a:ext uri="{FF2B5EF4-FFF2-40B4-BE49-F238E27FC236}">
              <a16:creationId xmlns:a16="http://schemas.microsoft.com/office/drawing/2014/main" id="{6A257B73-5C71-413A-A58D-F653C6A3BF01}"/>
            </a:ext>
          </a:extLst>
        </xdr:cNvPr>
        <xdr:cNvSpPr>
          <a:spLocks noChangeAspect="1" noChangeArrowheads="1"/>
        </xdr:cNvSpPr>
      </xdr:nvSpPr>
      <xdr:spPr bwMode="auto">
        <a:xfrm>
          <a:off x="609600" y="5715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222250</xdr:colOff>
      <xdr:row>4</xdr:row>
      <xdr:rowOff>133350</xdr:rowOff>
    </xdr:to>
    <xdr:sp macro="" textlink="">
      <xdr:nvSpPr>
        <xdr:cNvPr id="99333" name="AutoShape 5">
          <a:extLst>
            <a:ext uri="{FF2B5EF4-FFF2-40B4-BE49-F238E27FC236}">
              <a16:creationId xmlns:a16="http://schemas.microsoft.com/office/drawing/2014/main" id="{2F7E6613-A2E2-4DCD-94A3-127105C45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9461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222250</xdr:colOff>
      <xdr:row>5</xdr:row>
      <xdr:rowOff>133350</xdr:rowOff>
    </xdr:to>
    <xdr:sp macro="" textlink="">
      <xdr:nvSpPr>
        <xdr:cNvPr id="99334" name="AutoShape 6">
          <a:extLst>
            <a:ext uri="{FF2B5EF4-FFF2-40B4-BE49-F238E27FC236}">
              <a16:creationId xmlns:a16="http://schemas.microsoft.com/office/drawing/2014/main" id="{87D1C0CF-CBBE-4188-BE08-1A20291DD6B5}"/>
            </a:ext>
          </a:extLst>
        </xdr:cNvPr>
        <xdr:cNvSpPr>
          <a:spLocks noChangeAspect="1" noChangeArrowheads="1"/>
        </xdr:cNvSpPr>
      </xdr:nvSpPr>
      <xdr:spPr bwMode="auto">
        <a:xfrm>
          <a:off x="609600" y="11366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222250</xdr:colOff>
      <xdr:row>6</xdr:row>
      <xdr:rowOff>133350</xdr:rowOff>
    </xdr:to>
    <xdr:sp macro="" textlink="">
      <xdr:nvSpPr>
        <xdr:cNvPr id="99335" name="AutoShape 7">
          <a:extLst>
            <a:ext uri="{FF2B5EF4-FFF2-40B4-BE49-F238E27FC236}">
              <a16:creationId xmlns:a16="http://schemas.microsoft.com/office/drawing/2014/main" id="{3FDF8E31-FC9A-495B-8B9E-CED2B9812535}"/>
            </a:ext>
          </a:extLst>
        </xdr:cNvPr>
        <xdr:cNvSpPr>
          <a:spLocks noChangeAspect="1" noChangeArrowheads="1"/>
        </xdr:cNvSpPr>
      </xdr:nvSpPr>
      <xdr:spPr bwMode="auto">
        <a:xfrm>
          <a:off x="609600" y="13271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222250</xdr:colOff>
      <xdr:row>7</xdr:row>
      <xdr:rowOff>146050</xdr:rowOff>
    </xdr:to>
    <xdr:sp macro="" textlink="">
      <xdr:nvSpPr>
        <xdr:cNvPr id="99336" name="AutoShape 8">
          <a:extLst>
            <a:ext uri="{FF2B5EF4-FFF2-40B4-BE49-F238E27FC236}">
              <a16:creationId xmlns:a16="http://schemas.microsoft.com/office/drawing/2014/main" id="{4DC26E84-25E0-4B73-AA06-1C6A99BB0663}"/>
            </a:ext>
          </a:extLst>
        </xdr:cNvPr>
        <xdr:cNvSpPr>
          <a:spLocks noChangeAspect="1" noChangeArrowheads="1"/>
        </xdr:cNvSpPr>
      </xdr:nvSpPr>
      <xdr:spPr bwMode="auto">
        <a:xfrm>
          <a:off x="609600" y="1701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222250</xdr:colOff>
      <xdr:row>8</xdr:row>
      <xdr:rowOff>133350</xdr:rowOff>
    </xdr:to>
    <xdr:sp macro="" textlink="">
      <xdr:nvSpPr>
        <xdr:cNvPr id="99337" name="AutoShape 9">
          <a:extLst>
            <a:ext uri="{FF2B5EF4-FFF2-40B4-BE49-F238E27FC236}">
              <a16:creationId xmlns:a16="http://schemas.microsoft.com/office/drawing/2014/main" id="{DA756C02-2BD8-426D-BFB5-2250CE64DB7B}"/>
            </a:ext>
          </a:extLst>
        </xdr:cNvPr>
        <xdr:cNvSpPr>
          <a:spLocks noChangeAspect="1" noChangeArrowheads="1"/>
        </xdr:cNvSpPr>
      </xdr:nvSpPr>
      <xdr:spPr bwMode="auto">
        <a:xfrm>
          <a:off x="609600" y="20764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222250</xdr:colOff>
      <xdr:row>9</xdr:row>
      <xdr:rowOff>133350</xdr:rowOff>
    </xdr:to>
    <xdr:sp macro="" textlink="">
      <xdr:nvSpPr>
        <xdr:cNvPr id="99338" name="AutoShape 10">
          <a:extLst>
            <a:ext uri="{FF2B5EF4-FFF2-40B4-BE49-F238E27FC236}">
              <a16:creationId xmlns:a16="http://schemas.microsoft.com/office/drawing/2014/main" id="{7B66A8C7-0D96-4D8B-8E2C-DC2859B277A9}"/>
            </a:ext>
          </a:extLst>
        </xdr:cNvPr>
        <xdr:cNvSpPr>
          <a:spLocks noChangeAspect="1" noChangeArrowheads="1"/>
        </xdr:cNvSpPr>
      </xdr:nvSpPr>
      <xdr:spPr bwMode="auto">
        <a:xfrm>
          <a:off x="609600" y="24511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222250</xdr:colOff>
      <xdr:row>10</xdr:row>
      <xdr:rowOff>133350</xdr:rowOff>
    </xdr:to>
    <xdr:sp macro="" textlink="">
      <xdr:nvSpPr>
        <xdr:cNvPr id="99339" name="AutoShape 11">
          <a:extLst>
            <a:ext uri="{FF2B5EF4-FFF2-40B4-BE49-F238E27FC236}">
              <a16:creationId xmlns:a16="http://schemas.microsoft.com/office/drawing/2014/main" id="{8D913648-CC40-4319-89A5-7E6DD688E484}"/>
            </a:ext>
          </a:extLst>
        </xdr:cNvPr>
        <xdr:cNvSpPr>
          <a:spLocks noChangeAspect="1" noChangeArrowheads="1"/>
        </xdr:cNvSpPr>
      </xdr:nvSpPr>
      <xdr:spPr bwMode="auto">
        <a:xfrm>
          <a:off x="609600" y="28257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222250</xdr:colOff>
      <xdr:row>11</xdr:row>
      <xdr:rowOff>133350</xdr:rowOff>
    </xdr:to>
    <xdr:sp macro="" textlink="">
      <xdr:nvSpPr>
        <xdr:cNvPr id="99340" name="AutoShape 12">
          <a:extLst>
            <a:ext uri="{FF2B5EF4-FFF2-40B4-BE49-F238E27FC236}">
              <a16:creationId xmlns:a16="http://schemas.microsoft.com/office/drawing/2014/main" id="{4E99DB45-E2E2-489B-A149-DF51BEBEBF04}"/>
            </a:ext>
          </a:extLst>
        </xdr:cNvPr>
        <xdr:cNvSpPr>
          <a:spLocks noChangeAspect="1" noChangeArrowheads="1"/>
        </xdr:cNvSpPr>
      </xdr:nvSpPr>
      <xdr:spPr bwMode="auto">
        <a:xfrm>
          <a:off x="609600" y="32004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222250</xdr:colOff>
      <xdr:row>12</xdr:row>
      <xdr:rowOff>146050</xdr:rowOff>
    </xdr:to>
    <xdr:sp macro="" textlink="">
      <xdr:nvSpPr>
        <xdr:cNvPr id="99341" name="AutoShape 13">
          <a:extLst>
            <a:ext uri="{FF2B5EF4-FFF2-40B4-BE49-F238E27FC236}">
              <a16:creationId xmlns:a16="http://schemas.microsoft.com/office/drawing/2014/main" id="{4493F35F-3E65-4E81-986C-A4BB85FD5331}"/>
            </a:ext>
          </a:extLst>
        </xdr:cNvPr>
        <xdr:cNvSpPr>
          <a:spLocks noChangeAspect="1" noChangeArrowheads="1"/>
        </xdr:cNvSpPr>
      </xdr:nvSpPr>
      <xdr:spPr bwMode="auto">
        <a:xfrm>
          <a:off x="609600" y="35750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222250</xdr:colOff>
      <xdr:row>13</xdr:row>
      <xdr:rowOff>133350</xdr:rowOff>
    </xdr:to>
    <xdr:sp macro="" textlink="">
      <xdr:nvSpPr>
        <xdr:cNvPr id="99342" name="AutoShape 14">
          <a:extLst>
            <a:ext uri="{FF2B5EF4-FFF2-40B4-BE49-F238E27FC236}">
              <a16:creationId xmlns:a16="http://schemas.microsoft.com/office/drawing/2014/main" id="{AC97FBC4-9A91-40DE-9E20-58FA63C10B41}"/>
            </a:ext>
          </a:extLst>
        </xdr:cNvPr>
        <xdr:cNvSpPr>
          <a:spLocks noChangeAspect="1" noChangeArrowheads="1"/>
        </xdr:cNvSpPr>
      </xdr:nvSpPr>
      <xdr:spPr bwMode="auto">
        <a:xfrm>
          <a:off x="609600" y="39497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222250</xdr:colOff>
      <xdr:row>14</xdr:row>
      <xdr:rowOff>133350</xdr:rowOff>
    </xdr:to>
    <xdr:sp macro="" textlink="">
      <xdr:nvSpPr>
        <xdr:cNvPr id="99343" name="AutoShape 15">
          <a:extLst>
            <a:ext uri="{FF2B5EF4-FFF2-40B4-BE49-F238E27FC236}">
              <a16:creationId xmlns:a16="http://schemas.microsoft.com/office/drawing/2014/main" id="{30CB07A7-09DA-4A36-86BC-BE09714BCDAC}"/>
            </a:ext>
          </a:extLst>
        </xdr:cNvPr>
        <xdr:cNvSpPr>
          <a:spLocks noChangeAspect="1" noChangeArrowheads="1"/>
        </xdr:cNvSpPr>
      </xdr:nvSpPr>
      <xdr:spPr bwMode="auto">
        <a:xfrm>
          <a:off x="609600" y="41402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222250</xdr:colOff>
      <xdr:row>15</xdr:row>
      <xdr:rowOff>133350</xdr:rowOff>
    </xdr:to>
    <xdr:sp macro="" textlink="">
      <xdr:nvSpPr>
        <xdr:cNvPr id="99344" name="AutoShape 16">
          <a:extLst>
            <a:ext uri="{FF2B5EF4-FFF2-40B4-BE49-F238E27FC236}">
              <a16:creationId xmlns:a16="http://schemas.microsoft.com/office/drawing/2014/main" id="{FE8A4318-3570-42E8-8B9F-FD70F0265FB7}"/>
            </a:ext>
          </a:extLst>
        </xdr:cNvPr>
        <xdr:cNvSpPr>
          <a:spLocks noChangeAspect="1" noChangeArrowheads="1"/>
        </xdr:cNvSpPr>
      </xdr:nvSpPr>
      <xdr:spPr bwMode="auto">
        <a:xfrm>
          <a:off x="609600" y="43307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190500</xdr:colOff>
      <xdr:row>0</xdr:row>
      <xdr:rowOff>107950</xdr:rowOff>
    </xdr:to>
    <xdr:sp macro="" textlink="">
      <xdr:nvSpPr>
        <xdr:cNvPr id="100353" name="AutoShape 1" descr="Asunción">
          <a:hlinkClick xmlns:r="http://schemas.openxmlformats.org/officeDocument/2006/relationships" r:id="rId1" tooltip="Asunción"/>
          <a:extLst>
            <a:ext uri="{FF2B5EF4-FFF2-40B4-BE49-F238E27FC236}">
              <a16:creationId xmlns:a16="http://schemas.microsoft.com/office/drawing/2014/main" id="{D014C99D-9FEF-4DAB-9EDF-74DB6AAFC5DF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050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190500</xdr:colOff>
      <xdr:row>1</xdr:row>
      <xdr:rowOff>127000</xdr:rowOff>
    </xdr:to>
    <xdr:sp macro="" textlink="">
      <xdr:nvSpPr>
        <xdr:cNvPr id="100354" name="AutoShape 2" descr="Departamento de Alto Paraguay">
          <a:hlinkClick xmlns:r="http://schemas.openxmlformats.org/officeDocument/2006/relationships" r:id="rId2" tooltip="Departamento de Alto Paraguay"/>
          <a:extLst>
            <a:ext uri="{FF2B5EF4-FFF2-40B4-BE49-F238E27FC236}">
              <a16:creationId xmlns:a16="http://schemas.microsoft.com/office/drawing/2014/main" id="{8DEDEAAD-7774-4611-855A-B02B15F653BE}"/>
            </a:ext>
          </a:extLst>
        </xdr:cNvPr>
        <xdr:cNvSpPr>
          <a:spLocks noChangeAspect="1" noChangeArrowheads="1"/>
        </xdr:cNvSpPr>
      </xdr:nvSpPr>
      <xdr:spPr bwMode="auto">
        <a:xfrm>
          <a:off x="609600" y="190500"/>
          <a:ext cx="1905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190500</xdr:colOff>
      <xdr:row>2</xdr:row>
      <xdr:rowOff>127000</xdr:rowOff>
    </xdr:to>
    <xdr:sp macro="" textlink="">
      <xdr:nvSpPr>
        <xdr:cNvPr id="100355" name="AutoShape 3" descr="Departamento de Alto Paraná">
          <a:hlinkClick xmlns:r="http://schemas.openxmlformats.org/officeDocument/2006/relationships" r:id="rId3" tooltip="Departamento de Alto Paraná"/>
          <a:extLst>
            <a:ext uri="{FF2B5EF4-FFF2-40B4-BE49-F238E27FC236}">
              <a16:creationId xmlns:a16="http://schemas.microsoft.com/office/drawing/2014/main" id="{24CFA4D8-6999-47D8-9695-59143B4B9B2F}"/>
            </a:ext>
          </a:extLst>
        </xdr:cNvPr>
        <xdr:cNvSpPr>
          <a:spLocks noChangeAspect="1" noChangeArrowheads="1"/>
        </xdr:cNvSpPr>
      </xdr:nvSpPr>
      <xdr:spPr bwMode="auto">
        <a:xfrm>
          <a:off x="609600" y="425450"/>
          <a:ext cx="1905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146050</xdr:rowOff>
    </xdr:to>
    <xdr:sp macro="" textlink="">
      <xdr:nvSpPr>
        <xdr:cNvPr id="100356" name="AutoShape 4" descr="Departamento de Amambay">
          <a:hlinkClick xmlns:r="http://schemas.openxmlformats.org/officeDocument/2006/relationships" r:id="rId4" tooltip="Departamento de Amambay"/>
          <a:extLst>
            <a:ext uri="{FF2B5EF4-FFF2-40B4-BE49-F238E27FC236}">
              <a16:creationId xmlns:a16="http://schemas.microsoft.com/office/drawing/2014/main" id="{76A1DF3D-59FE-477B-957A-CC01AE914EB5}"/>
            </a:ext>
          </a:extLst>
        </xdr:cNvPr>
        <xdr:cNvSpPr>
          <a:spLocks noChangeAspect="1" noChangeArrowheads="1"/>
        </xdr:cNvSpPr>
      </xdr:nvSpPr>
      <xdr:spPr bwMode="auto">
        <a:xfrm>
          <a:off x="609600" y="615950"/>
          <a:ext cx="1905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190500</xdr:colOff>
      <xdr:row>4</xdr:row>
      <xdr:rowOff>127000</xdr:rowOff>
    </xdr:to>
    <xdr:sp macro="" textlink="">
      <xdr:nvSpPr>
        <xdr:cNvPr id="100357" name="AutoShape 5" descr="Departamento de Boquerón">
          <a:hlinkClick xmlns:r="http://schemas.openxmlformats.org/officeDocument/2006/relationships" r:id="rId5" tooltip="Departamento de Boquerón"/>
          <a:extLst>
            <a:ext uri="{FF2B5EF4-FFF2-40B4-BE49-F238E27FC236}">
              <a16:creationId xmlns:a16="http://schemas.microsoft.com/office/drawing/2014/main" id="{2C533356-9FA8-4376-9040-7FD3A49F45FA}"/>
            </a:ext>
          </a:extLst>
        </xdr:cNvPr>
        <xdr:cNvSpPr>
          <a:spLocks noChangeAspect="1" noChangeArrowheads="1"/>
        </xdr:cNvSpPr>
      </xdr:nvSpPr>
      <xdr:spPr bwMode="auto">
        <a:xfrm>
          <a:off x="609600" y="806450"/>
          <a:ext cx="1905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190500</xdr:colOff>
      <xdr:row>5</xdr:row>
      <xdr:rowOff>107950</xdr:rowOff>
    </xdr:to>
    <xdr:sp macro="" textlink="">
      <xdr:nvSpPr>
        <xdr:cNvPr id="100358" name="AutoShape 6" descr="Departamento de Caaguazú">
          <a:hlinkClick xmlns:r="http://schemas.openxmlformats.org/officeDocument/2006/relationships" r:id="rId6" tooltip="Departamento de Caaguazú"/>
          <a:extLst>
            <a:ext uri="{FF2B5EF4-FFF2-40B4-BE49-F238E27FC236}">
              <a16:creationId xmlns:a16="http://schemas.microsoft.com/office/drawing/2014/main" id="{4F9CB7CC-03F4-4D6E-A701-D81156EEB396}"/>
            </a:ext>
          </a:extLst>
        </xdr:cNvPr>
        <xdr:cNvSpPr>
          <a:spLocks noChangeAspect="1" noChangeArrowheads="1"/>
        </xdr:cNvSpPr>
      </xdr:nvSpPr>
      <xdr:spPr bwMode="auto">
        <a:xfrm>
          <a:off x="609600" y="996950"/>
          <a:ext cx="19050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190500</xdr:colOff>
      <xdr:row>6</xdr:row>
      <xdr:rowOff>127000</xdr:rowOff>
    </xdr:to>
    <xdr:sp macro="" textlink="">
      <xdr:nvSpPr>
        <xdr:cNvPr id="100359" name="AutoShape 7" descr="Departamento de Caazapá">
          <a:hlinkClick xmlns:r="http://schemas.openxmlformats.org/officeDocument/2006/relationships" r:id="rId7" tooltip="Departamento de Caazapá"/>
          <a:extLst>
            <a:ext uri="{FF2B5EF4-FFF2-40B4-BE49-F238E27FC236}">
              <a16:creationId xmlns:a16="http://schemas.microsoft.com/office/drawing/2014/main" id="{C8205E08-EB1D-4FA5-822C-4DF257D7261C}"/>
            </a:ext>
          </a:extLst>
        </xdr:cNvPr>
        <xdr:cNvSpPr>
          <a:spLocks noChangeAspect="1" noChangeArrowheads="1"/>
        </xdr:cNvSpPr>
      </xdr:nvSpPr>
      <xdr:spPr bwMode="auto">
        <a:xfrm>
          <a:off x="609600" y="1187450"/>
          <a:ext cx="1905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190500</xdr:colOff>
      <xdr:row>7</xdr:row>
      <xdr:rowOff>127000</xdr:rowOff>
    </xdr:to>
    <xdr:sp macro="" textlink="">
      <xdr:nvSpPr>
        <xdr:cNvPr id="100360" name="AutoShape 8" descr="Departamento de Canindeyú">
          <a:hlinkClick xmlns:r="http://schemas.openxmlformats.org/officeDocument/2006/relationships" r:id="rId8" tooltip="Departamento de Canindeyú"/>
          <a:extLst>
            <a:ext uri="{FF2B5EF4-FFF2-40B4-BE49-F238E27FC236}">
              <a16:creationId xmlns:a16="http://schemas.microsoft.com/office/drawing/2014/main" id="{BCD07964-F5CA-4A77-803A-87C0D315E1F1}"/>
            </a:ext>
          </a:extLst>
        </xdr:cNvPr>
        <xdr:cNvSpPr>
          <a:spLocks noChangeAspect="1" noChangeArrowheads="1"/>
        </xdr:cNvSpPr>
      </xdr:nvSpPr>
      <xdr:spPr bwMode="auto">
        <a:xfrm>
          <a:off x="609600" y="1377950"/>
          <a:ext cx="1905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190500</xdr:colOff>
      <xdr:row>8</xdr:row>
      <xdr:rowOff>114300</xdr:rowOff>
    </xdr:to>
    <xdr:sp macro="" textlink="">
      <xdr:nvSpPr>
        <xdr:cNvPr id="100361" name="AutoShape 9" descr="Departamento Central">
          <a:hlinkClick xmlns:r="http://schemas.openxmlformats.org/officeDocument/2006/relationships" r:id="rId9" tooltip="Departamento Central"/>
          <a:extLst>
            <a:ext uri="{FF2B5EF4-FFF2-40B4-BE49-F238E27FC236}">
              <a16:creationId xmlns:a16="http://schemas.microsoft.com/office/drawing/2014/main" id="{435BD9A0-1415-464B-9362-B921433E7EB1}"/>
            </a:ext>
          </a:extLst>
        </xdr:cNvPr>
        <xdr:cNvSpPr>
          <a:spLocks noChangeAspect="1" noChangeArrowheads="1"/>
        </xdr:cNvSpPr>
      </xdr:nvSpPr>
      <xdr:spPr bwMode="auto">
        <a:xfrm>
          <a:off x="609600" y="156845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190500</xdr:colOff>
      <xdr:row>9</xdr:row>
      <xdr:rowOff>127000</xdr:rowOff>
    </xdr:to>
    <xdr:sp macro="" textlink="">
      <xdr:nvSpPr>
        <xdr:cNvPr id="100362" name="AutoShape 10" descr="Departamento de Concepción">
          <a:hlinkClick xmlns:r="http://schemas.openxmlformats.org/officeDocument/2006/relationships" r:id="rId10" tooltip="Departamento de Concepción"/>
          <a:extLst>
            <a:ext uri="{FF2B5EF4-FFF2-40B4-BE49-F238E27FC236}">
              <a16:creationId xmlns:a16="http://schemas.microsoft.com/office/drawing/2014/main" id="{517A2635-B93E-4F85-98D7-681C625BB7A4}"/>
            </a:ext>
          </a:extLst>
        </xdr:cNvPr>
        <xdr:cNvSpPr>
          <a:spLocks noChangeAspect="1" noChangeArrowheads="1"/>
        </xdr:cNvSpPr>
      </xdr:nvSpPr>
      <xdr:spPr bwMode="auto">
        <a:xfrm>
          <a:off x="609600" y="1758950"/>
          <a:ext cx="1905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190500</xdr:colOff>
      <xdr:row>10</xdr:row>
      <xdr:rowOff>95250</xdr:rowOff>
    </xdr:to>
    <xdr:sp macro="" textlink="">
      <xdr:nvSpPr>
        <xdr:cNvPr id="100363" name="AutoShape 11" descr="Departamento de Cordillera">
          <a:hlinkClick xmlns:r="http://schemas.openxmlformats.org/officeDocument/2006/relationships" r:id="rId11" tooltip="Departamento de Cordillera"/>
          <a:extLst>
            <a:ext uri="{FF2B5EF4-FFF2-40B4-BE49-F238E27FC236}">
              <a16:creationId xmlns:a16="http://schemas.microsoft.com/office/drawing/2014/main" id="{5E438751-7340-44B5-B72E-839FAA505BF3}"/>
            </a:ext>
          </a:extLst>
        </xdr:cNvPr>
        <xdr:cNvSpPr>
          <a:spLocks noChangeAspect="1" noChangeArrowheads="1"/>
        </xdr:cNvSpPr>
      </xdr:nvSpPr>
      <xdr:spPr bwMode="auto">
        <a:xfrm>
          <a:off x="609600" y="194945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190500</xdr:colOff>
      <xdr:row>11</xdr:row>
      <xdr:rowOff>127000</xdr:rowOff>
    </xdr:to>
    <xdr:sp macro="" textlink="">
      <xdr:nvSpPr>
        <xdr:cNvPr id="100364" name="AutoShape 12" descr="Departamento de Guairá">
          <a:hlinkClick xmlns:r="http://schemas.openxmlformats.org/officeDocument/2006/relationships" r:id="rId12" tooltip="Departamento de Guairá"/>
          <a:extLst>
            <a:ext uri="{FF2B5EF4-FFF2-40B4-BE49-F238E27FC236}">
              <a16:creationId xmlns:a16="http://schemas.microsoft.com/office/drawing/2014/main" id="{DA8F8350-21A4-4000-85CD-D08CCF3C7D89}"/>
            </a:ext>
          </a:extLst>
        </xdr:cNvPr>
        <xdr:cNvSpPr>
          <a:spLocks noChangeAspect="1" noChangeArrowheads="1"/>
        </xdr:cNvSpPr>
      </xdr:nvSpPr>
      <xdr:spPr bwMode="auto">
        <a:xfrm>
          <a:off x="609600" y="2139950"/>
          <a:ext cx="1905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190500</xdr:colOff>
      <xdr:row>12</xdr:row>
      <xdr:rowOff>127000</xdr:rowOff>
    </xdr:to>
    <xdr:sp macro="" textlink="">
      <xdr:nvSpPr>
        <xdr:cNvPr id="100365" name="AutoShape 13" descr="Departamento de Itapúa">
          <a:hlinkClick xmlns:r="http://schemas.openxmlformats.org/officeDocument/2006/relationships" r:id="rId13" tooltip="Departamento de Itapúa"/>
          <a:extLst>
            <a:ext uri="{FF2B5EF4-FFF2-40B4-BE49-F238E27FC236}">
              <a16:creationId xmlns:a16="http://schemas.microsoft.com/office/drawing/2014/main" id="{2DD5CB9C-CA81-4631-B1C9-44514018BAF0}"/>
            </a:ext>
          </a:extLst>
        </xdr:cNvPr>
        <xdr:cNvSpPr>
          <a:spLocks noChangeAspect="1" noChangeArrowheads="1"/>
        </xdr:cNvSpPr>
      </xdr:nvSpPr>
      <xdr:spPr bwMode="auto">
        <a:xfrm>
          <a:off x="609600" y="2330450"/>
          <a:ext cx="1905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190500</xdr:colOff>
      <xdr:row>13</xdr:row>
      <xdr:rowOff>127000</xdr:rowOff>
    </xdr:to>
    <xdr:sp macro="" textlink="">
      <xdr:nvSpPr>
        <xdr:cNvPr id="100366" name="AutoShape 14" descr="Departamento de Misiones">
          <a:hlinkClick xmlns:r="http://schemas.openxmlformats.org/officeDocument/2006/relationships" r:id="rId14" tooltip="Departamento de Misiones"/>
          <a:extLst>
            <a:ext uri="{FF2B5EF4-FFF2-40B4-BE49-F238E27FC236}">
              <a16:creationId xmlns:a16="http://schemas.microsoft.com/office/drawing/2014/main" id="{52786D20-8EAE-499B-8D99-1225C24752FD}"/>
            </a:ext>
          </a:extLst>
        </xdr:cNvPr>
        <xdr:cNvSpPr>
          <a:spLocks noChangeAspect="1" noChangeArrowheads="1"/>
        </xdr:cNvSpPr>
      </xdr:nvSpPr>
      <xdr:spPr bwMode="auto">
        <a:xfrm>
          <a:off x="609600" y="2520950"/>
          <a:ext cx="1905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190500</xdr:colOff>
      <xdr:row>14</xdr:row>
      <xdr:rowOff>127000</xdr:rowOff>
    </xdr:to>
    <xdr:sp macro="" textlink="">
      <xdr:nvSpPr>
        <xdr:cNvPr id="100367" name="AutoShape 15" descr="Departamento de Ñeembucú">
          <a:hlinkClick xmlns:r="http://schemas.openxmlformats.org/officeDocument/2006/relationships" r:id="rId15" tooltip="Departamento de Ñeembucú"/>
          <a:extLst>
            <a:ext uri="{FF2B5EF4-FFF2-40B4-BE49-F238E27FC236}">
              <a16:creationId xmlns:a16="http://schemas.microsoft.com/office/drawing/2014/main" id="{971E58CE-9D47-42B8-9F9C-FC687557E877}"/>
            </a:ext>
          </a:extLst>
        </xdr:cNvPr>
        <xdr:cNvSpPr>
          <a:spLocks noChangeAspect="1" noChangeArrowheads="1"/>
        </xdr:cNvSpPr>
      </xdr:nvSpPr>
      <xdr:spPr bwMode="auto">
        <a:xfrm>
          <a:off x="609600" y="2711450"/>
          <a:ext cx="1905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190500</xdr:colOff>
      <xdr:row>15</xdr:row>
      <xdr:rowOff>127000</xdr:rowOff>
    </xdr:to>
    <xdr:sp macro="" textlink="">
      <xdr:nvSpPr>
        <xdr:cNvPr id="100368" name="AutoShape 16" descr="Departamento de Paraguarí">
          <a:hlinkClick xmlns:r="http://schemas.openxmlformats.org/officeDocument/2006/relationships" r:id="rId16" tooltip="Departamento de Paraguarí"/>
          <a:extLst>
            <a:ext uri="{FF2B5EF4-FFF2-40B4-BE49-F238E27FC236}">
              <a16:creationId xmlns:a16="http://schemas.microsoft.com/office/drawing/2014/main" id="{2F37E898-7B60-4CC8-A663-1907370BC739}"/>
            </a:ext>
          </a:extLst>
        </xdr:cNvPr>
        <xdr:cNvSpPr>
          <a:spLocks noChangeAspect="1" noChangeArrowheads="1"/>
        </xdr:cNvSpPr>
      </xdr:nvSpPr>
      <xdr:spPr bwMode="auto">
        <a:xfrm>
          <a:off x="609600" y="2901950"/>
          <a:ext cx="1905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190500</xdr:colOff>
      <xdr:row>16</xdr:row>
      <xdr:rowOff>114300</xdr:rowOff>
    </xdr:to>
    <xdr:sp macro="" textlink="">
      <xdr:nvSpPr>
        <xdr:cNvPr id="100369" name="AutoShape 17" descr="Departamento de Presidente Hayes">
          <a:hlinkClick xmlns:r="http://schemas.openxmlformats.org/officeDocument/2006/relationships" r:id="rId17" tooltip="Departamento de Presidente Hayes"/>
          <a:extLst>
            <a:ext uri="{FF2B5EF4-FFF2-40B4-BE49-F238E27FC236}">
              <a16:creationId xmlns:a16="http://schemas.microsoft.com/office/drawing/2014/main" id="{FB803650-3EA1-4E9C-8D39-8DBAF9454DE5}"/>
            </a:ext>
          </a:extLst>
        </xdr:cNvPr>
        <xdr:cNvSpPr>
          <a:spLocks noChangeAspect="1" noChangeArrowheads="1"/>
        </xdr:cNvSpPr>
      </xdr:nvSpPr>
      <xdr:spPr bwMode="auto">
        <a:xfrm>
          <a:off x="609600" y="309245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190500</xdr:colOff>
      <xdr:row>17</xdr:row>
      <xdr:rowOff>114300</xdr:rowOff>
    </xdr:to>
    <xdr:sp macro="" textlink="">
      <xdr:nvSpPr>
        <xdr:cNvPr id="100370" name="AutoShape 18" descr="Departamento de San Pedro">
          <a:hlinkClick xmlns:r="http://schemas.openxmlformats.org/officeDocument/2006/relationships" r:id="rId18" tooltip="Departamento de San Pedro"/>
          <a:extLst>
            <a:ext uri="{FF2B5EF4-FFF2-40B4-BE49-F238E27FC236}">
              <a16:creationId xmlns:a16="http://schemas.microsoft.com/office/drawing/2014/main" id="{AA080C72-D460-464E-A5CB-C6F7992E1807}"/>
            </a:ext>
          </a:extLst>
        </xdr:cNvPr>
        <xdr:cNvSpPr>
          <a:spLocks noChangeAspect="1" noChangeArrowheads="1"/>
        </xdr:cNvSpPr>
      </xdr:nvSpPr>
      <xdr:spPr bwMode="auto">
        <a:xfrm>
          <a:off x="609600" y="33274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203200</xdr:colOff>
      <xdr:row>0</xdr:row>
      <xdr:rowOff>146050</xdr:rowOff>
    </xdr:to>
    <xdr:sp macro="" textlink="">
      <xdr:nvSpPr>
        <xdr:cNvPr id="136193" name="AutoShape 1">
          <a:extLst>
            <a:ext uri="{FF2B5EF4-FFF2-40B4-BE49-F238E27FC236}">
              <a16:creationId xmlns:a16="http://schemas.microsoft.com/office/drawing/2014/main" id="{C78E4B9F-5C87-46C5-B18A-9378B479CED9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2032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222250</xdr:colOff>
      <xdr:row>1</xdr:row>
      <xdr:rowOff>146050</xdr:rowOff>
    </xdr:to>
    <xdr:sp macro="" textlink="">
      <xdr:nvSpPr>
        <xdr:cNvPr id="136194" name="AutoShape 2">
          <a:extLst>
            <a:ext uri="{FF2B5EF4-FFF2-40B4-BE49-F238E27FC236}">
              <a16:creationId xmlns:a16="http://schemas.microsoft.com/office/drawing/2014/main" id="{046C8F13-0E10-4CBB-8A20-25AF58BA2C3D}"/>
            </a:ext>
          </a:extLst>
        </xdr:cNvPr>
        <xdr:cNvSpPr>
          <a:spLocks noChangeAspect="1" noChangeArrowheads="1"/>
        </xdr:cNvSpPr>
      </xdr:nvSpPr>
      <xdr:spPr bwMode="auto">
        <a:xfrm>
          <a:off x="609600" y="3746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222250</xdr:colOff>
      <xdr:row>2</xdr:row>
      <xdr:rowOff>146050</xdr:rowOff>
    </xdr:to>
    <xdr:sp macro="" textlink="">
      <xdr:nvSpPr>
        <xdr:cNvPr id="136195" name="AutoShape 3">
          <a:extLst>
            <a:ext uri="{FF2B5EF4-FFF2-40B4-BE49-F238E27FC236}">
              <a16:creationId xmlns:a16="http://schemas.microsoft.com/office/drawing/2014/main" id="{418CED9D-F057-48DE-84EA-FDAB6BC72BEC}"/>
            </a:ext>
          </a:extLst>
        </xdr:cNvPr>
        <xdr:cNvSpPr>
          <a:spLocks noChangeAspect="1" noChangeArrowheads="1"/>
        </xdr:cNvSpPr>
      </xdr:nvSpPr>
      <xdr:spPr bwMode="auto">
        <a:xfrm>
          <a:off x="609600" y="7493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222250</xdr:colOff>
      <xdr:row>3</xdr:row>
      <xdr:rowOff>146050</xdr:rowOff>
    </xdr:to>
    <xdr:sp macro="" textlink="">
      <xdr:nvSpPr>
        <xdr:cNvPr id="136196" name="AutoShape 4">
          <a:extLst>
            <a:ext uri="{FF2B5EF4-FFF2-40B4-BE49-F238E27FC236}">
              <a16:creationId xmlns:a16="http://schemas.microsoft.com/office/drawing/2014/main" id="{6588F1B1-504B-49D6-890C-CE3657213F76}"/>
            </a:ext>
          </a:extLst>
        </xdr:cNvPr>
        <xdr:cNvSpPr>
          <a:spLocks noChangeAspect="1" noChangeArrowheads="1"/>
        </xdr:cNvSpPr>
      </xdr:nvSpPr>
      <xdr:spPr bwMode="auto">
        <a:xfrm>
          <a:off x="609600" y="939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222250</xdr:colOff>
      <xdr:row>4</xdr:row>
      <xdr:rowOff>146050</xdr:rowOff>
    </xdr:to>
    <xdr:sp macro="" textlink="">
      <xdr:nvSpPr>
        <xdr:cNvPr id="136197" name="AutoShape 5">
          <a:extLst>
            <a:ext uri="{FF2B5EF4-FFF2-40B4-BE49-F238E27FC236}">
              <a16:creationId xmlns:a16="http://schemas.microsoft.com/office/drawing/2014/main" id="{0A24A6A1-4AD6-4C7D-B0E2-6847887FCE8D}"/>
            </a:ext>
          </a:extLst>
        </xdr:cNvPr>
        <xdr:cNvSpPr>
          <a:spLocks noChangeAspect="1" noChangeArrowheads="1"/>
        </xdr:cNvSpPr>
      </xdr:nvSpPr>
      <xdr:spPr bwMode="auto">
        <a:xfrm>
          <a:off x="609600" y="11303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222250</xdr:colOff>
      <xdr:row>5</xdr:row>
      <xdr:rowOff>146050</xdr:rowOff>
    </xdr:to>
    <xdr:sp macro="" textlink="">
      <xdr:nvSpPr>
        <xdr:cNvPr id="136198" name="AutoShape 6">
          <a:extLst>
            <a:ext uri="{FF2B5EF4-FFF2-40B4-BE49-F238E27FC236}">
              <a16:creationId xmlns:a16="http://schemas.microsoft.com/office/drawing/2014/main" id="{3ED0F789-FFFC-4CCD-A99E-9692A50451D3}"/>
            </a:ext>
          </a:extLst>
        </xdr:cNvPr>
        <xdr:cNvSpPr>
          <a:spLocks noChangeAspect="1" noChangeArrowheads="1"/>
        </xdr:cNvSpPr>
      </xdr:nvSpPr>
      <xdr:spPr bwMode="auto">
        <a:xfrm>
          <a:off x="609600" y="1320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222250</xdr:colOff>
      <xdr:row>6</xdr:row>
      <xdr:rowOff>146050</xdr:rowOff>
    </xdr:to>
    <xdr:sp macro="" textlink="">
      <xdr:nvSpPr>
        <xdr:cNvPr id="136199" name="AutoShape 7">
          <a:extLst>
            <a:ext uri="{FF2B5EF4-FFF2-40B4-BE49-F238E27FC236}">
              <a16:creationId xmlns:a16="http://schemas.microsoft.com/office/drawing/2014/main" id="{2D96C113-458E-4CBA-9118-D7220F055A68}"/>
            </a:ext>
          </a:extLst>
        </xdr:cNvPr>
        <xdr:cNvSpPr>
          <a:spLocks noChangeAspect="1" noChangeArrowheads="1"/>
        </xdr:cNvSpPr>
      </xdr:nvSpPr>
      <xdr:spPr bwMode="auto">
        <a:xfrm>
          <a:off x="609600" y="15113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222250</xdr:colOff>
      <xdr:row>7</xdr:row>
      <xdr:rowOff>146050</xdr:rowOff>
    </xdr:to>
    <xdr:sp macro="" textlink="">
      <xdr:nvSpPr>
        <xdr:cNvPr id="136200" name="AutoShape 8">
          <a:extLst>
            <a:ext uri="{FF2B5EF4-FFF2-40B4-BE49-F238E27FC236}">
              <a16:creationId xmlns:a16="http://schemas.microsoft.com/office/drawing/2014/main" id="{6B0B7D0C-2CF4-4E91-8915-4E4967794469}"/>
            </a:ext>
          </a:extLst>
        </xdr:cNvPr>
        <xdr:cNvSpPr>
          <a:spLocks noChangeAspect="1" noChangeArrowheads="1"/>
        </xdr:cNvSpPr>
      </xdr:nvSpPr>
      <xdr:spPr bwMode="auto">
        <a:xfrm>
          <a:off x="609600" y="18859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222250</xdr:colOff>
      <xdr:row>8</xdr:row>
      <xdr:rowOff>146050</xdr:rowOff>
    </xdr:to>
    <xdr:sp macro="" textlink="">
      <xdr:nvSpPr>
        <xdr:cNvPr id="136201" name="AutoShape 9">
          <a:extLst>
            <a:ext uri="{FF2B5EF4-FFF2-40B4-BE49-F238E27FC236}">
              <a16:creationId xmlns:a16="http://schemas.microsoft.com/office/drawing/2014/main" id="{95169C82-5A59-4D7F-A4F8-7E5D656155C7}"/>
            </a:ext>
          </a:extLst>
        </xdr:cNvPr>
        <xdr:cNvSpPr>
          <a:spLocks noChangeAspect="1" noChangeArrowheads="1"/>
        </xdr:cNvSpPr>
      </xdr:nvSpPr>
      <xdr:spPr bwMode="auto">
        <a:xfrm>
          <a:off x="609600" y="20764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222250</xdr:colOff>
      <xdr:row>9</xdr:row>
      <xdr:rowOff>146050</xdr:rowOff>
    </xdr:to>
    <xdr:sp macro="" textlink="">
      <xdr:nvSpPr>
        <xdr:cNvPr id="136202" name="AutoShape 10">
          <a:extLst>
            <a:ext uri="{FF2B5EF4-FFF2-40B4-BE49-F238E27FC236}">
              <a16:creationId xmlns:a16="http://schemas.microsoft.com/office/drawing/2014/main" id="{8CD90808-ACEF-4180-BACF-EF4FDF599F97}"/>
            </a:ext>
          </a:extLst>
        </xdr:cNvPr>
        <xdr:cNvSpPr>
          <a:spLocks noChangeAspect="1" noChangeArrowheads="1"/>
        </xdr:cNvSpPr>
      </xdr:nvSpPr>
      <xdr:spPr bwMode="auto">
        <a:xfrm>
          <a:off x="609600" y="24511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222250</xdr:colOff>
      <xdr:row>11</xdr:row>
      <xdr:rowOff>146050</xdr:rowOff>
    </xdr:to>
    <xdr:sp macro="" textlink="">
      <xdr:nvSpPr>
        <xdr:cNvPr id="136203" name="AutoShape 11">
          <a:extLst>
            <a:ext uri="{FF2B5EF4-FFF2-40B4-BE49-F238E27FC236}">
              <a16:creationId xmlns:a16="http://schemas.microsoft.com/office/drawing/2014/main" id="{DE46A656-4A01-4553-B55C-AB30EEADA930}"/>
            </a:ext>
          </a:extLst>
        </xdr:cNvPr>
        <xdr:cNvSpPr>
          <a:spLocks noChangeAspect="1" noChangeArrowheads="1"/>
        </xdr:cNvSpPr>
      </xdr:nvSpPr>
      <xdr:spPr bwMode="auto">
        <a:xfrm>
          <a:off x="609600" y="35687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222250</xdr:colOff>
      <xdr:row>12</xdr:row>
      <xdr:rowOff>146050</xdr:rowOff>
    </xdr:to>
    <xdr:sp macro="" textlink="">
      <xdr:nvSpPr>
        <xdr:cNvPr id="136204" name="AutoShape 12">
          <a:extLst>
            <a:ext uri="{FF2B5EF4-FFF2-40B4-BE49-F238E27FC236}">
              <a16:creationId xmlns:a16="http://schemas.microsoft.com/office/drawing/2014/main" id="{D196352C-AD39-4F9E-8D49-D86A2A409D43}"/>
            </a:ext>
          </a:extLst>
        </xdr:cNvPr>
        <xdr:cNvSpPr>
          <a:spLocks noChangeAspect="1" noChangeArrowheads="1"/>
        </xdr:cNvSpPr>
      </xdr:nvSpPr>
      <xdr:spPr bwMode="auto">
        <a:xfrm>
          <a:off x="609600" y="3759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209550</xdr:colOff>
      <xdr:row>13</xdr:row>
      <xdr:rowOff>146050</xdr:rowOff>
    </xdr:to>
    <xdr:sp macro="" textlink="">
      <xdr:nvSpPr>
        <xdr:cNvPr id="136205" name="AutoShape 1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0ACC30-CA2C-488E-BCA1-0AC9F3BC030D}"/>
            </a:ext>
          </a:extLst>
        </xdr:cNvPr>
        <xdr:cNvSpPr>
          <a:spLocks noChangeAspect="1" noChangeArrowheads="1"/>
        </xdr:cNvSpPr>
      </xdr:nvSpPr>
      <xdr:spPr bwMode="auto">
        <a:xfrm>
          <a:off x="609600" y="394970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222250</xdr:colOff>
      <xdr:row>14</xdr:row>
      <xdr:rowOff>146050</xdr:rowOff>
    </xdr:to>
    <xdr:sp macro="" textlink="">
      <xdr:nvSpPr>
        <xdr:cNvPr id="136206" name="AutoShape 14">
          <a:extLst>
            <a:ext uri="{FF2B5EF4-FFF2-40B4-BE49-F238E27FC236}">
              <a16:creationId xmlns:a16="http://schemas.microsoft.com/office/drawing/2014/main" id="{F86C5C81-12C5-4200-AF6B-E9879F5111EE}"/>
            </a:ext>
          </a:extLst>
        </xdr:cNvPr>
        <xdr:cNvSpPr>
          <a:spLocks noChangeAspect="1" noChangeArrowheads="1"/>
        </xdr:cNvSpPr>
      </xdr:nvSpPr>
      <xdr:spPr bwMode="auto">
        <a:xfrm>
          <a:off x="609600" y="4140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222250</xdr:colOff>
      <xdr:row>15</xdr:row>
      <xdr:rowOff>146050</xdr:rowOff>
    </xdr:to>
    <xdr:sp macro="" textlink="">
      <xdr:nvSpPr>
        <xdr:cNvPr id="136207" name="AutoShape 15">
          <a:extLst>
            <a:ext uri="{FF2B5EF4-FFF2-40B4-BE49-F238E27FC236}">
              <a16:creationId xmlns:a16="http://schemas.microsoft.com/office/drawing/2014/main" id="{3E8C01AB-60CA-4D68-A440-25C5C6FF9D3B}"/>
            </a:ext>
          </a:extLst>
        </xdr:cNvPr>
        <xdr:cNvSpPr>
          <a:spLocks noChangeAspect="1" noChangeArrowheads="1"/>
        </xdr:cNvSpPr>
      </xdr:nvSpPr>
      <xdr:spPr bwMode="auto">
        <a:xfrm>
          <a:off x="609600" y="43307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222250</xdr:colOff>
      <xdr:row>16</xdr:row>
      <xdr:rowOff>146050</xdr:rowOff>
    </xdr:to>
    <xdr:sp macro="" textlink="">
      <xdr:nvSpPr>
        <xdr:cNvPr id="136208" name="AutoShape 16">
          <a:extLst>
            <a:ext uri="{FF2B5EF4-FFF2-40B4-BE49-F238E27FC236}">
              <a16:creationId xmlns:a16="http://schemas.microsoft.com/office/drawing/2014/main" id="{7012456D-B3E6-4B2F-827D-24E7608DB4A7}"/>
            </a:ext>
          </a:extLst>
        </xdr:cNvPr>
        <xdr:cNvSpPr>
          <a:spLocks noChangeAspect="1" noChangeArrowheads="1"/>
        </xdr:cNvSpPr>
      </xdr:nvSpPr>
      <xdr:spPr bwMode="auto">
        <a:xfrm>
          <a:off x="609600" y="4521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222250</xdr:colOff>
      <xdr:row>17</xdr:row>
      <xdr:rowOff>146050</xdr:rowOff>
    </xdr:to>
    <xdr:sp macro="" textlink="">
      <xdr:nvSpPr>
        <xdr:cNvPr id="136209" name="AutoShape 17">
          <a:extLst>
            <a:ext uri="{FF2B5EF4-FFF2-40B4-BE49-F238E27FC236}">
              <a16:creationId xmlns:a16="http://schemas.microsoft.com/office/drawing/2014/main" id="{0B8F23E4-EBA0-47A0-A938-2F97FA9125D1}"/>
            </a:ext>
          </a:extLst>
        </xdr:cNvPr>
        <xdr:cNvSpPr>
          <a:spLocks noChangeAspect="1" noChangeArrowheads="1"/>
        </xdr:cNvSpPr>
      </xdr:nvSpPr>
      <xdr:spPr bwMode="auto">
        <a:xfrm>
          <a:off x="609600" y="47117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222250</xdr:colOff>
      <xdr:row>18</xdr:row>
      <xdr:rowOff>146050</xdr:rowOff>
    </xdr:to>
    <xdr:sp macro="" textlink="">
      <xdr:nvSpPr>
        <xdr:cNvPr id="136210" name="AutoShape 18">
          <a:extLst>
            <a:ext uri="{FF2B5EF4-FFF2-40B4-BE49-F238E27FC236}">
              <a16:creationId xmlns:a16="http://schemas.microsoft.com/office/drawing/2014/main" id="{46A75547-557B-4116-8B2A-65E7B3581C9B}"/>
            </a:ext>
          </a:extLst>
        </xdr:cNvPr>
        <xdr:cNvSpPr>
          <a:spLocks noChangeAspect="1" noChangeArrowheads="1"/>
        </xdr:cNvSpPr>
      </xdr:nvSpPr>
      <xdr:spPr bwMode="auto">
        <a:xfrm>
          <a:off x="609600" y="50863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222250</xdr:colOff>
      <xdr:row>19</xdr:row>
      <xdr:rowOff>146050</xdr:rowOff>
    </xdr:to>
    <xdr:sp macro="" textlink="">
      <xdr:nvSpPr>
        <xdr:cNvPr id="136211" name="AutoShape 19">
          <a:extLst>
            <a:ext uri="{FF2B5EF4-FFF2-40B4-BE49-F238E27FC236}">
              <a16:creationId xmlns:a16="http://schemas.microsoft.com/office/drawing/2014/main" id="{D98D1615-3608-471F-B9FD-32AD689AE33C}"/>
            </a:ext>
          </a:extLst>
        </xdr:cNvPr>
        <xdr:cNvSpPr>
          <a:spLocks noChangeAspect="1" noChangeArrowheads="1"/>
        </xdr:cNvSpPr>
      </xdr:nvSpPr>
      <xdr:spPr bwMode="auto">
        <a:xfrm>
          <a:off x="609600" y="54610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222250</xdr:colOff>
      <xdr:row>20</xdr:row>
      <xdr:rowOff>146050</xdr:rowOff>
    </xdr:to>
    <xdr:sp macro="" textlink="">
      <xdr:nvSpPr>
        <xdr:cNvPr id="136212" name="AutoShape 20">
          <a:extLst>
            <a:ext uri="{FF2B5EF4-FFF2-40B4-BE49-F238E27FC236}">
              <a16:creationId xmlns:a16="http://schemas.microsoft.com/office/drawing/2014/main" id="{02856978-0357-4204-A231-CC56E3593D0F}"/>
            </a:ext>
          </a:extLst>
        </xdr:cNvPr>
        <xdr:cNvSpPr>
          <a:spLocks noChangeAspect="1" noChangeArrowheads="1"/>
        </xdr:cNvSpPr>
      </xdr:nvSpPr>
      <xdr:spPr bwMode="auto">
        <a:xfrm>
          <a:off x="609600" y="58356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222250</xdr:colOff>
      <xdr:row>21</xdr:row>
      <xdr:rowOff>146050</xdr:rowOff>
    </xdr:to>
    <xdr:sp macro="" textlink="">
      <xdr:nvSpPr>
        <xdr:cNvPr id="136213" name="AutoShape 21">
          <a:extLst>
            <a:ext uri="{FF2B5EF4-FFF2-40B4-BE49-F238E27FC236}">
              <a16:creationId xmlns:a16="http://schemas.microsoft.com/office/drawing/2014/main" id="{EFCCFEDC-B541-4B59-B6F9-AA9419D2EF1F}"/>
            </a:ext>
          </a:extLst>
        </xdr:cNvPr>
        <xdr:cNvSpPr>
          <a:spLocks noChangeAspect="1" noChangeArrowheads="1"/>
        </xdr:cNvSpPr>
      </xdr:nvSpPr>
      <xdr:spPr bwMode="auto">
        <a:xfrm>
          <a:off x="609600" y="60261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222250</xdr:colOff>
      <xdr:row>22</xdr:row>
      <xdr:rowOff>146050</xdr:rowOff>
    </xdr:to>
    <xdr:sp macro="" textlink="">
      <xdr:nvSpPr>
        <xdr:cNvPr id="136214" name="AutoShape 22">
          <a:extLst>
            <a:ext uri="{FF2B5EF4-FFF2-40B4-BE49-F238E27FC236}">
              <a16:creationId xmlns:a16="http://schemas.microsoft.com/office/drawing/2014/main" id="{033B3FE3-8A06-48AB-8CFC-C99FABE16462}"/>
            </a:ext>
          </a:extLst>
        </xdr:cNvPr>
        <xdr:cNvSpPr>
          <a:spLocks noChangeAspect="1" noChangeArrowheads="1"/>
        </xdr:cNvSpPr>
      </xdr:nvSpPr>
      <xdr:spPr bwMode="auto">
        <a:xfrm>
          <a:off x="609600" y="62166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222250</xdr:colOff>
      <xdr:row>23</xdr:row>
      <xdr:rowOff>146050</xdr:rowOff>
    </xdr:to>
    <xdr:sp macro="" textlink="">
      <xdr:nvSpPr>
        <xdr:cNvPr id="136215" name="AutoShape 23">
          <a:extLst>
            <a:ext uri="{FF2B5EF4-FFF2-40B4-BE49-F238E27FC236}">
              <a16:creationId xmlns:a16="http://schemas.microsoft.com/office/drawing/2014/main" id="{6B9C465B-A183-4DBA-A3B9-7E6F15D2B74B}"/>
            </a:ext>
          </a:extLst>
        </xdr:cNvPr>
        <xdr:cNvSpPr>
          <a:spLocks noChangeAspect="1" noChangeArrowheads="1"/>
        </xdr:cNvSpPr>
      </xdr:nvSpPr>
      <xdr:spPr bwMode="auto">
        <a:xfrm>
          <a:off x="609600" y="64071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222250</xdr:colOff>
      <xdr:row>24</xdr:row>
      <xdr:rowOff>146050</xdr:rowOff>
    </xdr:to>
    <xdr:sp macro="" textlink="">
      <xdr:nvSpPr>
        <xdr:cNvPr id="136216" name="AutoShape 24">
          <a:extLst>
            <a:ext uri="{FF2B5EF4-FFF2-40B4-BE49-F238E27FC236}">
              <a16:creationId xmlns:a16="http://schemas.microsoft.com/office/drawing/2014/main" id="{7ECC4E40-CA37-4D93-BD3F-CC2D7F5C3DD1}"/>
            </a:ext>
          </a:extLst>
        </xdr:cNvPr>
        <xdr:cNvSpPr>
          <a:spLocks noChangeAspect="1" noChangeArrowheads="1"/>
        </xdr:cNvSpPr>
      </xdr:nvSpPr>
      <xdr:spPr bwMode="auto">
        <a:xfrm>
          <a:off x="609600" y="65976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Kiambu_County" TargetMode="External"/><Relationship Id="rId18" Type="http://schemas.openxmlformats.org/officeDocument/2006/relationships/hyperlink" Target="https://en.wikipedia.org/wiki/Kitui_County" TargetMode="External"/><Relationship Id="rId26" Type="http://schemas.openxmlformats.org/officeDocument/2006/relationships/hyperlink" Target="https://en.wikipedia.org/wiki/Meru_County" TargetMode="External"/><Relationship Id="rId39" Type="http://schemas.openxmlformats.org/officeDocument/2006/relationships/hyperlink" Target="https://en.wikipedia.org/wiki/Taita-Taveta_County" TargetMode="External"/><Relationship Id="rId21" Type="http://schemas.openxmlformats.org/officeDocument/2006/relationships/hyperlink" Target="https://en.wikipedia.org/wiki/Lamu_County" TargetMode="External"/><Relationship Id="rId34" Type="http://schemas.openxmlformats.org/officeDocument/2006/relationships/hyperlink" Target="https://en.wikipedia.org/wiki/Nyamira_County" TargetMode="External"/><Relationship Id="rId42" Type="http://schemas.openxmlformats.org/officeDocument/2006/relationships/hyperlink" Target="https://en.wikipedia.org/wiki/Trans_Nzoia_County" TargetMode="External"/><Relationship Id="rId47" Type="http://schemas.openxmlformats.org/officeDocument/2006/relationships/hyperlink" Target="https://en.wikipedia.org/wiki/West_Pokot_County" TargetMode="External"/><Relationship Id="rId7" Type="http://schemas.openxmlformats.org/officeDocument/2006/relationships/hyperlink" Target="https://en.wikipedia.org/wiki/Garissa_County" TargetMode="External"/><Relationship Id="rId2" Type="http://schemas.openxmlformats.org/officeDocument/2006/relationships/hyperlink" Target="https://en.wikipedia.org/wiki/Bomet_County" TargetMode="External"/><Relationship Id="rId16" Type="http://schemas.openxmlformats.org/officeDocument/2006/relationships/hyperlink" Target="https://en.wikipedia.org/wiki/Kisii_County" TargetMode="External"/><Relationship Id="rId29" Type="http://schemas.openxmlformats.org/officeDocument/2006/relationships/hyperlink" Target="https://en.wikipedia.org/wiki/Murang%27a_County" TargetMode="External"/><Relationship Id="rId1" Type="http://schemas.openxmlformats.org/officeDocument/2006/relationships/hyperlink" Target="https://en.wikipedia.org/wiki/Baringo_County" TargetMode="External"/><Relationship Id="rId6" Type="http://schemas.openxmlformats.org/officeDocument/2006/relationships/hyperlink" Target="https://en.wikipedia.org/wiki/Embu_County" TargetMode="External"/><Relationship Id="rId11" Type="http://schemas.openxmlformats.org/officeDocument/2006/relationships/hyperlink" Target="https://en.wikipedia.org/wiki/Kakamega_County" TargetMode="External"/><Relationship Id="rId24" Type="http://schemas.openxmlformats.org/officeDocument/2006/relationships/hyperlink" Target="https://en.wikipedia.org/wiki/Mandera_County" TargetMode="External"/><Relationship Id="rId32" Type="http://schemas.openxmlformats.org/officeDocument/2006/relationships/hyperlink" Target="https://en.wikipedia.org/wiki/Nandi_County" TargetMode="External"/><Relationship Id="rId37" Type="http://schemas.openxmlformats.org/officeDocument/2006/relationships/hyperlink" Target="https://en.wikipedia.org/wiki/Samburu_County" TargetMode="External"/><Relationship Id="rId40" Type="http://schemas.openxmlformats.org/officeDocument/2006/relationships/hyperlink" Target="https://en.wikipedia.org/wiki/Tana_River_County" TargetMode="External"/><Relationship Id="rId45" Type="http://schemas.openxmlformats.org/officeDocument/2006/relationships/hyperlink" Target="https://en.wikipedia.org/wiki/Vihiga_County" TargetMode="External"/><Relationship Id="rId5" Type="http://schemas.openxmlformats.org/officeDocument/2006/relationships/hyperlink" Target="https://en.wikipedia.org/wiki/Elgeyo-Marakwet_County" TargetMode="External"/><Relationship Id="rId15" Type="http://schemas.openxmlformats.org/officeDocument/2006/relationships/hyperlink" Target="https://en.wikipedia.org/wiki/Kirinyaga_County" TargetMode="External"/><Relationship Id="rId23" Type="http://schemas.openxmlformats.org/officeDocument/2006/relationships/hyperlink" Target="https://en.wikipedia.org/wiki/Makueni_County" TargetMode="External"/><Relationship Id="rId28" Type="http://schemas.openxmlformats.org/officeDocument/2006/relationships/hyperlink" Target="https://en.wikipedia.org/wiki/Mombasa_County" TargetMode="External"/><Relationship Id="rId36" Type="http://schemas.openxmlformats.org/officeDocument/2006/relationships/hyperlink" Target="https://en.wikipedia.org/wiki/Nyeri_County" TargetMode="External"/><Relationship Id="rId10" Type="http://schemas.openxmlformats.org/officeDocument/2006/relationships/hyperlink" Target="https://en.wikipedia.org/wiki/Kajiado_County" TargetMode="External"/><Relationship Id="rId19" Type="http://schemas.openxmlformats.org/officeDocument/2006/relationships/hyperlink" Target="https://en.wikipedia.org/wiki/Kwale_County" TargetMode="External"/><Relationship Id="rId31" Type="http://schemas.openxmlformats.org/officeDocument/2006/relationships/hyperlink" Target="https://en.wikipedia.org/wiki/Nakuru_County" TargetMode="External"/><Relationship Id="rId44" Type="http://schemas.openxmlformats.org/officeDocument/2006/relationships/hyperlink" Target="https://en.wikipedia.org/wiki/Uasin_Gishu_County" TargetMode="External"/><Relationship Id="rId4" Type="http://schemas.openxmlformats.org/officeDocument/2006/relationships/hyperlink" Target="https://en.wikipedia.org/wiki/Busia_County" TargetMode="External"/><Relationship Id="rId9" Type="http://schemas.openxmlformats.org/officeDocument/2006/relationships/hyperlink" Target="https://en.wikipedia.org/wiki/Isiolo_County" TargetMode="External"/><Relationship Id="rId14" Type="http://schemas.openxmlformats.org/officeDocument/2006/relationships/hyperlink" Target="https://en.wikipedia.org/wiki/Kilifi_County" TargetMode="External"/><Relationship Id="rId22" Type="http://schemas.openxmlformats.org/officeDocument/2006/relationships/hyperlink" Target="https://en.wikipedia.org/wiki/Machakos_County" TargetMode="External"/><Relationship Id="rId27" Type="http://schemas.openxmlformats.org/officeDocument/2006/relationships/hyperlink" Target="https://en.wikipedia.org/wiki/Migori_County" TargetMode="External"/><Relationship Id="rId30" Type="http://schemas.openxmlformats.org/officeDocument/2006/relationships/hyperlink" Target="https://en.wikipedia.org/wiki/Nairobi_County" TargetMode="External"/><Relationship Id="rId35" Type="http://schemas.openxmlformats.org/officeDocument/2006/relationships/hyperlink" Target="https://en.wikipedia.org/wiki/Nyandarua_County" TargetMode="External"/><Relationship Id="rId43" Type="http://schemas.openxmlformats.org/officeDocument/2006/relationships/hyperlink" Target="https://en.wikipedia.org/wiki/Turkana_County" TargetMode="External"/><Relationship Id="rId8" Type="http://schemas.openxmlformats.org/officeDocument/2006/relationships/hyperlink" Target="https://en.wikipedia.org/wiki/Homa_Bay_County" TargetMode="External"/><Relationship Id="rId3" Type="http://schemas.openxmlformats.org/officeDocument/2006/relationships/hyperlink" Target="https://en.wikipedia.org/wiki/Bungoma_County" TargetMode="External"/><Relationship Id="rId12" Type="http://schemas.openxmlformats.org/officeDocument/2006/relationships/hyperlink" Target="https://en.wikipedia.org/wiki/Kericho_County" TargetMode="External"/><Relationship Id="rId17" Type="http://schemas.openxmlformats.org/officeDocument/2006/relationships/hyperlink" Target="https://en.wikipedia.org/wiki/Kisumu_County" TargetMode="External"/><Relationship Id="rId25" Type="http://schemas.openxmlformats.org/officeDocument/2006/relationships/hyperlink" Target="https://en.wikipedia.org/wiki/Marsabit_County" TargetMode="External"/><Relationship Id="rId33" Type="http://schemas.openxmlformats.org/officeDocument/2006/relationships/hyperlink" Target="https://en.wikipedia.org/wiki/Narok_County" TargetMode="External"/><Relationship Id="rId38" Type="http://schemas.openxmlformats.org/officeDocument/2006/relationships/hyperlink" Target="https://en.wikipedia.org/wiki/Siaya_County" TargetMode="External"/><Relationship Id="rId46" Type="http://schemas.openxmlformats.org/officeDocument/2006/relationships/hyperlink" Target="https://en.wikipedia.org/wiki/Wajir_County" TargetMode="External"/><Relationship Id="rId20" Type="http://schemas.openxmlformats.org/officeDocument/2006/relationships/hyperlink" Target="https://en.wikipedia.org/wiki/Laikipia_County" TargetMode="External"/><Relationship Id="rId41" Type="http://schemas.openxmlformats.org/officeDocument/2006/relationships/hyperlink" Target="https://en.wikipedia.org/wiki/Tharaka-Nithi_County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Chiapas" TargetMode="External"/><Relationship Id="rId13" Type="http://schemas.openxmlformats.org/officeDocument/2006/relationships/hyperlink" Target="https://en.wikipedia.org/wiki/Hidalgo_(state)" TargetMode="External"/><Relationship Id="rId18" Type="http://schemas.openxmlformats.org/officeDocument/2006/relationships/hyperlink" Target="https://en.wikipedia.org/wiki/Nayarit" TargetMode="External"/><Relationship Id="rId26" Type="http://schemas.openxmlformats.org/officeDocument/2006/relationships/hyperlink" Target="https://en.wikipedia.org/wiki/Sonora" TargetMode="External"/><Relationship Id="rId3" Type="http://schemas.openxmlformats.org/officeDocument/2006/relationships/hyperlink" Target="https://en.wikipedia.org/wiki/Baja_California" TargetMode="External"/><Relationship Id="rId21" Type="http://schemas.openxmlformats.org/officeDocument/2006/relationships/hyperlink" Target="https://en.wikipedia.org/wiki/Puebla" TargetMode="External"/><Relationship Id="rId7" Type="http://schemas.openxmlformats.org/officeDocument/2006/relationships/hyperlink" Target="https://en.wikipedia.org/wiki/Colima" TargetMode="External"/><Relationship Id="rId12" Type="http://schemas.openxmlformats.org/officeDocument/2006/relationships/hyperlink" Target="https://en.wikipedia.org/wiki/Guerrero" TargetMode="External"/><Relationship Id="rId17" Type="http://schemas.openxmlformats.org/officeDocument/2006/relationships/hyperlink" Target="https://en.wikipedia.org/wiki/Morelos" TargetMode="External"/><Relationship Id="rId25" Type="http://schemas.openxmlformats.org/officeDocument/2006/relationships/hyperlink" Target="https://en.wikipedia.org/wiki/Sinaloa" TargetMode="External"/><Relationship Id="rId2" Type="http://schemas.openxmlformats.org/officeDocument/2006/relationships/hyperlink" Target="https://en.wikipedia.org/wiki/Aguascalientes" TargetMode="External"/><Relationship Id="rId16" Type="http://schemas.openxmlformats.org/officeDocument/2006/relationships/hyperlink" Target="https://en.wikipedia.org/wiki/Michoac%C3%A1n_de_Ocampo" TargetMode="External"/><Relationship Id="rId20" Type="http://schemas.openxmlformats.org/officeDocument/2006/relationships/hyperlink" Target="https://en.wikipedia.org/wiki/Oaxaca" TargetMode="External"/><Relationship Id="rId29" Type="http://schemas.openxmlformats.org/officeDocument/2006/relationships/hyperlink" Target="https://en.wikipedia.org/wiki/Tlaxcala" TargetMode="External"/><Relationship Id="rId1" Type="http://schemas.openxmlformats.org/officeDocument/2006/relationships/hyperlink" Target="https://en.wikipedia.org/wiki/Ciudad_de_M%C3%A9xico" TargetMode="External"/><Relationship Id="rId6" Type="http://schemas.openxmlformats.org/officeDocument/2006/relationships/hyperlink" Target="https://en.wikipedia.org/wiki/Coahuila_de_Zaragoza" TargetMode="External"/><Relationship Id="rId11" Type="http://schemas.openxmlformats.org/officeDocument/2006/relationships/hyperlink" Target="https://en.wikipedia.org/wiki/Guanajuato" TargetMode="External"/><Relationship Id="rId24" Type="http://schemas.openxmlformats.org/officeDocument/2006/relationships/hyperlink" Target="https://en.wikipedia.org/wiki/San_Luis_Potos%C3%AD" TargetMode="External"/><Relationship Id="rId32" Type="http://schemas.openxmlformats.org/officeDocument/2006/relationships/hyperlink" Target="https://en.wikipedia.org/wiki/Zacatecas" TargetMode="External"/><Relationship Id="rId5" Type="http://schemas.openxmlformats.org/officeDocument/2006/relationships/hyperlink" Target="https://en.wikipedia.org/wiki/Campeche" TargetMode="External"/><Relationship Id="rId15" Type="http://schemas.openxmlformats.org/officeDocument/2006/relationships/hyperlink" Target="https://en.wikipedia.org/wiki/State_of_Mexico" TargetMode="External"/><Relationship Id="rId23" Type="http://schemas.openxmlformats.org/officeDocument/2006/relationships/hyperlink" Target="https://en.wikipedia.org/wiki/Quintana_Roo" TargetMode="External"/><Relationship Id="rId28" Type="http://schemas.openxmlformats.org/officeDocument/2006/relationships/hyperlink" Target="https://en.wikipedia.org/wiki/Tamaulipas" TargetMode="External"/><Relationship Id="rId10" Type="http://schemas.openxmlformats.org/officeDocument/2006/relationships/hyperlink" Target="https://en.wikipedia.org/wiki/Durango" TargetMode="External"/><Relationship Id="rId19" Type="http://schemas.openxmlformats.org/officeDocument/2006/relationships/hyperlink" Target="https://en.wikipedia.org/wiki/Nuevo_Le%C3%B3n" TargetMode="External"/><Relationship Id="rId31" Type="http://schemas.openxmlformats.org/officeDocument/2006/relationships/hyperlink" Target="https://en.wikipedia.org/wiki/Yucat%C3%A1n" TargetMode="External"/><Relationship Id="rId4" Type="http://schemas.openxmlformats.org/officeDocument/2006/relationships/hyperlink" Target="https://en.wikipedia.org/wiki/Baja_California_Sur" TargetMode="External"/><Relationship Id="rId9" Type="http://schemas.openxmlformats.org/officeDocument/2006/relationships/hyperlink" Target="https://en.wikipedia.org/wiki/Chihuahua_(state)" TargetMode="External"/><Relationship Id="rId14" Type="http://schemas.openxmlformats.org/officeDocument/2006/relationships/hyperlink" Target="https://en.wikipedia.org/wiki/Jalisco" TargetMode="External"/><Relationship Id="rId22" Type="http://schemas.openxmlformats.org/officeDocument/2006/relationships/hyperlink" Target="https://en.wikipedia.org/wiki/Quer%C3%A9taro" TargetMode="External"/><Relationship Id="rId27" Type="http://schemas.openxmlformats.org/officeDocument/2006/relationships/hyperlink" Target="https://en.wikipedia.org/wiki/Tabasco" TargetMode="External"/><Relationship Id="rId30" Type="http://schemas.openxmlformats.org/officeDocument/2006/relationships/hyperlink" Target="https://en.wikipedia.org/wiki/Veracruz_de_Ignacio_de_la_Llave" TargetMode="External"/></Relationships>
</file>

<file path=xl/worksheets/_rels/sheet100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Pamplemousses_District" TargetMode="External"/><Relationship Id="rId3" Type="http://schemas.openxmlformats.org/officeDocument/2006/relationships/hyperlink" Target="https://en.wikipedia.org/wiki/Rodrigues_Island" TargetMode="External"/><Relationship Id="rId7" Type="http://schemas.openxmlformats.org/officeDocument/2006/relationships/hyperlink" Target="https://en.wikipedia.org/wiki/Moka_District" TargetMode="External"/><Relationship Id="rId12" Type="http://schemas.openxmlformats.org/officeDocument/2006/relationships/hyperlink" Target="https://en.wikipedia.org/wiki/Savanne_District" TargetMode="External"/><Relationship Id="rId2" Type="http://schemas.openxmlformats.org/officeDocument/2006/relationships/hyperlink" Target="https://en.wikipedia.org/wiki/Cargados_Carajos_Shoals" TargetMode="External"/><Relationship Id="rId1" Type="http://schemas.openxmlformats.org/officeDocument/2006/relationships/hyperlink" Target="https://en.wikipedia.org/wiki/Agalega_Islands" TargetMode="External"/><Relationship Id="rId6" Type="http://schemas.openxmlformats.org/officeDocument/2006/relationships/hyperlink" Target="https://en.wikipedia.org/wiki/Grand_Port_District" TargetMode="External"/><Relationship Id="rId11" Type="http://schemas.openxmlformats.org/officeDocument/2006/relationships/hyperlink" Target="https://en.wikipedia.org/wiki/Rivi%C3%A8re_du_Rempart_District" TargetMode="External"/><Relationship Id="rId5" Type="http://schemas.openxmlformats.org/officeDocument/2006/relationships/hyperlink" Target="https://en.wikipedia.org/wiki/Flacq_District" TargetMode="External"/><Relationship Id="rId10" Type="http://schemas.openxmlformats.org/officeDocument/2006/relationships/hyperlink" Target="https://en.wikipedia.org/wiki/Port_Louis_District" TargetMode="External"/><Relationship Id="rId4" Type="http://schemas.openxmlformats.org/officeDocument/2006/relationships/hyperlink" Target="https://en.wikipedia.org/wiki/Black_River_District" TargetMode="External"/><Relationship Id="rId9" Type="http://schemas.openxmlformats.org/officeDocument/2006/relationships/hyperlink" Target="https://en.wikipedia.org/wiki/Plaines_Wilhems_District" TargetMode="External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Northern_Province,_Rwanda" TargetMode="External"/><Relationship Id="rId2" Type="http://schemas.openxmlformats.org/officeDocument/2006/relationships/hyperlink" Target="https://en.wikipedia.org/wiki/Eastern_Province,_Rwanda" TargetMode="External"/><Relationship Id="rId1" Type="http://schemas.openxmlformats.org/officeDocument/2006/relationships/hyperlink" Target="https://en.wikipedia.org/wiki/Kigali" TargetMode="External"/><Relationship Id="rId5" Type="http://schemas.openxmlformats.org/officeDocument/2006/relationships/hyperlink" Target="https://en.wikipedia.org/wiki/Southern_Province,_Rwanda" TargetMode="External"/><Relationship Id="rId4" Type="http://schemas.openxmlformats.org/officeDocument/2006/relationships/hyperlink" Target="https://en.wikipedia.org/wiki/Western_Province,_Rwanda" TargetMode="External"/></Relationships>
</file>

<file path=xl/worksheets/_rels/sheet10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Ash_Sharq%C4%AByah_Province" TargetMode="External"/><Relationship Id="rId13" Type="http://schemas.openxmlformats.org/officeDocument/2006/relationships/hyperlink" Target="https://en.wikipedia.org/wiki/Tab%C5%ABk_Province" TargetMode="External"/><Relationship Id="rId3" Type="http://schemas.openxmlformats.org/officeDocument/2006/relationships/hyperlink" Target="https://en.wikipedia.org/wiki/Al_%E1%B8%A8ud%C5%ABd_ash_Sham%C4%81l%C4%AByah_Province" TargetMode="External"/><Relationship Id="rId7" Type="http://schemas.openxmlformats.org/officeDocument/2006/relationships/hyperlink" Target="https://en.wikipedia.org/wiki/Ar_Riy%C4%81%E1%B8%91_Province" TargetMode="External"/><Relationship Id="rId12" Type="http://schemas.openxmlformats.org/officeDocument/2006/relationships/hyperlink" Target="https://en.wikipedia.org/wiki/Najr%C4%81n_Province" TargetMode="External"/><Relationship Id="rId2" Type="http://schemas.openxmlformats.org/officeDocument/2006/relationships/hyperlink" Target="https://en.wikipedia.org/wiki/Al_B%C4%81%E1%B8%A9ah_Province" TargetMode="External"/><Relationship Id="rId1" Type="http://schemas.openxmlformats.org/officeDocument/2006/relationships/hyperlink" Target="https://en.wikipedia.org/wiki/%D9%B0%C4%80s%C4%ABr_Province" TargetMode="External"/><Relationship Id="rId6" Type="http://schemas.openxmlformats.org/officeDocument/2006/relationships/hyperlink" Target="https://en.wikipedia.org/wiki/Al_Qa%C5%9F%C4%ABm_Province" TargetMode="External"/><Relationship Id="rId11" Type="http://schemas.openxmlformats.org/officeDocument/2006/relationships/hyperlink" Target="https://en.wikipedia.org/wiki/Mecca_Region" TargetMode="External"/><Relationship Id="rId5" Type="http://schemas.openxmlformats.org/officeDocument/2006/relationships/hyperlink" Target="https://en.wikipedia.org/wiki/Medina_Region" TargetMode="External"/><Relationship Id="rId10" Type="http://schemas.openxmlformats.org/officeDocument/2006/relationships/hyperlink" Target="https://en.wikipedia.org/wiki/J%C4%ABz%C4%81n_Province" TargetMode="External"/><Relationship Id="rId4" Type="http://schemas.openxmlformats.org/officeDocument/2006/relationships/hyperlink" Target="https://en.wikipedia.org/wiki/Al_Jawf_Province" TargetMode="External"/><Relationship Id="rId9" Type="http://schemas.openxmlformats.org/officeDocument/2006/relationships/hyperlink" Target="https://en.wikipedia.org/wiki/%E1%B8%A8%C4%81%27il_Province" TargetMode="External"/></Relationships>
</file>

<file path=xl/worksheets/_rels/sheet103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Rennell_and_Bellona_Province" TargetMode="External"/><Relationship Id="rId3" Type="http://schemas.openxmlformats.org/officeDocument/2006/relationships/hyperlink" Target="https://en.wikipedia.org/wiki/Choiseul_Province" TargetMode="External"/><Relationship Id="rId7" Type="http://schemas.openxmlformats.org/officeDocument/2006/relationships/hyperlink" Target="https://en.wikipedia.org/wiki/Malaita_Province" TargetMode="External"/><Relationship Id="rId2" Type="http://schemas.openxmlformats.org/officeDocument/2006/relationships/hyperlink" Target="https://en.wikipedia.org/wiki/Central_Province_(Solomon_Islands)" TargetMode="External"/><Relationship Id="rId1" Type="http://schemas.openxmlformats.org/officeDocument/2006/relationships/hyperlink" Target="https://en.wikipedia.org/wiki/Capital_Territory_(Solomon_Islands)" TargetMode="External"/><Relationship Id="rId6" Type="http://schemas.openxmlformats.org/officeDocument/2006/relationships/hyperlink" Target="https://en.wikipedia.org/wiki/Makira-Ulawa_Province" TargetMode="External"/><Relationship Id="rId5" Type="http://schemas.openxmlformats.org/officeDocument/2006/relationships/hyperlink" Target="https://en.wikipedia.org/wiki/Isabel_Province" TargetMode="External"/><Relationship Id="rId10" Type="http://schemas.openxmlformats.org/officeDocument/2006/relationships/hyperlink" Target="https://en.wikipedia.org/wiki/Western_Province_(Solomon_Islands)" TargetMode="External"/><Relationship Id="rId4" Type="http://schemas.openxmlformats.org/officeDocument/2006/relationships/hyperlink" Target="https://en.wikipedia.org/wiki/Guadalcanal_Province" TargetMode="External"/><Relationship Id="rId9" Type="http://schemas.openxmlformats.org/officeDocument/2006/relationships/hyperlink" Target="https://en.wikipedia.org/wiki/Temotu_Province" TargetMode="External"/></Relationships>
</file>

<file path=xl/worksheets/_rels/sheet104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Beau_Vallon_(Seychelles)" TargetMode="External"/><Relationship Id="rId13" Type="http://schemas.openxmlformats.org/officeDocument/2006/relationships/hyperlink" Target="https://en.wikipedia.org/wiki/Glacis_(Seychelles)" TargetMode="External"/><Relationship Id="rId18" Type="http://schemas.openxmlformats.org/officeDocument/2006/relationships/hyperlink" Target="https://en.wikipedia.org/wiki/La_Digue" TargetMode="External"/><Relationship Id="rId26" Type="http://schemas.openxmlformats.org/officeDocument/2006/relationships/hyperlink" Target="https://en.wikipedia.org/wiki/Saint_Louis_(Seychelles)" TargetMode="External"/><Relationship Id="rId3" Type="http://schemas.openxmlformats.org/officeDocument/2006/relationships/hyperlink" Target="https://en.wikipedia.org/wiki/Anse_Etoile" TargetMode="External"/><Relationship Id="rId21" Type="http://schemas.openxmlformats.org/officeDocument/2006/relationships/hyperlink" Target="https://en.wikipedia.org/wiki/Mont_Fleuri" TargetMode="External"/><Relationship Id="rId7" Type="http://schemas.openxmlformats.org/officeDocument/2006/relationships/hyperlink" Target="https://en.wikipedia.org/wiki/Baie_Sainte_Anne" TargetMode="External"/><Relationship Id="rId12" Type="http://schemas.openxmlformats.org/officeDocument/2006/relationships/hyperlink" Target="https://en.wikipedia.org/wiki/English_River_(Seychelles)" TargetMode="External"/><Relationship Id="rId17" Type="http://schemas.openxmlformats.org/officeDocument/2006/relationships/hyperlink" Target="https://en.wikipedia.org/wiki/Perseverance_Island,_Seychelles" TargetMode="External"/><Relationship Id="rId25" Type="http://schemas.openxmlformats.org/officeDocument/2006/relationships/hyperlink" Target="https://en.wikipedia.org/wiki/Roche_Caiman" TargetMode="External"/><Relationship Id="rId2" Type="http://schemas.openxmlformats.org/officeDocument/2006/relationships/hyperlink" Target="https://en.wikipedia.org/wiki/Anse_Boileau" TargetMode="External"/><Relationship Id="rId16" Type="http://schemas.openxmlformats.org/officeDocument/2006/relationships/hyperlink" Target="https://en.wikipedia.org/wiki/Perseverance_Island,_Seychelles" TargetMode="External"/><Relationship Id="rId20" Type="http://schemas.openxmlformats.org/officeDocument/2006/relationships/hyperlink" Target="https://en.wikipedia.org/wiki/Mont_Buxton" TargetMode="External"/><Relationship Id="rId1" Type="http://schemas.openxmlformats.org/officeDocument/2006/relationships/hyperlink" Target="https://en.wikipedia.org/wiki/Anse_aux_Pins" TargetMode="External"/><Relationship Id="rId6" Type="http://schemas.openxmlformats.org/officeDocument/2006/relationships/hyperlink" Target="https://en.wikipedia.org/wiki/Baie_Lazare" TargetMode="External"/><Relationship Id="rId11" Type="http://schemas.openxmlformats.org/officeDocument/2006/relationships/hyperlink" Target="https://en.wikipedia.org/wiki/Cascade_(Seychelles)" TargetMode="External"/><Relationship Id="rId24" Type="http://schemas.openxmlformats.org/officeDocument/2006/relationships/hyperlink" Target="https://en.wikipedia.org/wiki/Port_Glaud" TargetMode="External"/><Relationship Id="rId5" Type="http://schemas.openxmlformats.org/officeDocument/2006/relationships/hyperlink" Target="https://en.wikipedia.org/wiki/Au_Cap" TargetMode="External"/><Relationship Id="rId15" Type="http://schemas.openxmlformats.org/officeDocument/2006/relationships/hyperlink" Target="https://en.wikipedia.org/wiki/Grand_Anse_Praslin" TargetMode="External"/><Relationship Id="rId23" Type="http://schemas.openxmlformats.org/officeDocument/2006/relationships/hyperlink" Target="https://en.wikipedia.org/wiki/Pointe_Larue" TargetMode="External"/><Relationship Id="rId10" Type="http://schemas.openxmlformats.org/officeDocument/2006/relationships/hyperlink" Target="https://en.wikipedia.org/wiki/Bel_Ombre_(Seychelles)" TargetMode="External"/><Relationship Id="rId19" Type="http://schemas.openxmlformats.org/officeDocument/2006/relationships/hyperlink" Target="https://en.wikipedia.org/wiki/Les_Mamelles" TargetMode="External"/><Relationship Id="rId4" Type="http://schemas.openxmlformats.org/officeDocument/2006/relationships/hyperlink" Target="https://en.wikipedia.org/wiki/Anse_Royale" TargetMode="External"/><Relationship Id="rId9" Type="http://schemas.openxmlformats.org/officeDocument/2006/relationships/hyperlink" Target="https://en.wikipedia.org/wiki/Bel_Air_(Seychelles)" TargetMode="External"/><Relationship Id="rId14" Type="http://schemas.openxmlformats.org/officeDocument/2006/relationships/hyperlink" Target="https://en.wikipedia.org/wiki/Grand_Anse_Mahe" TargetMode="External"/><Relationship Id="rId22" Type="http://schemas.openxmlformats.org/officeDocument/2006/relationships/hyperlink" Target="https://en.wikipedia.org/wiki/Plaisance_(Seychelles)" TargetMode="External"/><Relationship Id="rId27" Type="http://schemas.openxmlformats.org/officeDocument/2006/relationships/hyperlink" Target="https://en.wikipedia.org/wiki/Takamaka_(Seychelles)" TargetMode="External"/></Relationships>
</file>

<file path=xl/worksheets/_rels/sheet105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Gharb_D%C4%81rf%C5%ABr" TargetMode="External"/><Relationship Id="rId13" Type="http://schemas.openxmlformats.org/officeDocument/2006/relationships/hyperlink" Target="https://en.wikipedia.org/wiki/An_N%C4%ABl_(state)" TargetMode="External"/><Relationship Id="rId18" Type="http://schemas.openxmlformats.org/officeDocument/2006/relationships/hyperlink" Target="https://en.wikipedia.org/wiki/Central_Darfur" TargetMode="External"/><Relationship Id="rId3" Type="http://schemas.openxmlformats.org/officeDocument/2006/relationships/hyperlink" Target="https://en.wikipedia.org/wiki/Al_Khar%C5%A3%C5%ABm_(state)" TargetMode="External"/><Relationship Id="rId7" Type="http://schemas.openxmlformats.org/officeDocument/2006/relationships/hyperlink" Target="https://en.wikipedia.org/wiki/Ash_Sham%C4%81l%C4%AByah_(state)" TargetMode="External"/><Relationship Id="rId12" Type="http://schemas.openxmlformats.org/officeDocument/2006/relationships/hyperlink" Target="https://en.wikipedia.org/wiki/Kassal%C4%81_(state)" TargetMode="External"/><Relationship Id="rId17" Type="http://schemas.openxmlformats.org/officeDocument/2006/relationships/hyperlink" Target="https://en.wikipedia.org/wiki/Sinn%C4%81r_(state)" TargetMode="External"/><Relationship Id="rId2" Type="http://schemas.openxmlformats.org/officeDocument/2006/relationships/hyperlink" Target="https://en.wikipedia.org/wiki/Al_Jaz%C4%ABrah_(state)" TargetMode="External"/><Relationship Id="rId16" Type="http://schemas.openxmlformats.org/officeDocument/2006/relationships/hyperlink" Target="https://en.wikipedia.org/wiki/East_Darfur" TargetMode="External"/><Relationship Id="rId1" Type="http://schemas.openxmlformats.org/officeDocument/2006/relationships/hyperlink" Target="https://en.wikipedia.org/wiki/Al_Ba%E1%B8%A9r_al_A%E1%B8%A9mar_(state)" TargetMode="External"/><Relationship Id="rId6" Type="http://schemas.openxmlformats.org/officeDocument/2006/relationships/hyperlink" Target="https://en.wikipedia.org/wiki/An_N%C4%ABl_al_Azraq_(state)" TargetMode="External"/><Relationship Id="rId11" Type="http://schemas.openxmlformats.org/officeDocument/2006/relationships/hyperlink" Target="https://en.wikipedia.org/wiki/Jan%C5%ABb_Kurduf%C4%81n" TargetMode="External"/><Relationship Id="rId5" Type="http://schemas.openxmlformats.org/officeDocument/2006/relationships/hyperlink" Target="https://en.wikipedia.org/wiki/An_N%C4%ABl_al_Abya%E1%B8%91_(state)" TargetMode="External"/><Relationship Id="rId15" Type="http://schemas.openxmlformats.org/officeDocument/2006/relationships/hyperlink" Target="https://en.wikipedia.org/wiki/Sham%C4%81l_Kurduf%C4%81n" TargetMode="External"/><Relationship Id="rId10" Type="http://schemas.openxmlformats.org/officeDocument/2006/relationships/hyperlink" Target="https://en.wikipedia.org/wiki/Jan%C5%ABb_D%C4%81rf%C5%ABr" TargetMode="External"/><Relationship Id="rId4" Type="http://schemas.openxmlformats.org/officeDocument/2006/relationships/hyperlink" Target="https://en.wikipedia.org/wiki/Al_Qa%E1%B8%91%C4%81rif_(state)" TargetMode="External"/><Relationship Id="rId9" Type="http://schemas.openxmlformats.org/officeDocument/2006/relationships/hyperlink" Target="https://en.wikipedia.org/wiki/Gharb_Kurduf%C4%81n" TargetMode="External"/><Relationship Id="rId14" Type="http://schemas.openxmlformats.org/officeDocument/2006/relationships/hyperlink" Target="https://en.wikipedia.org/wiki/Sham%C4%81l_D%C4%81rf%C5%ABr" TargetMode="External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Tristan_da_Cunha" TargetMode="External"/><Relationship Id="rId2" Type="http://schemas.openxmlformats.org/officeDocument/2006/relationships/hyperlink" Target="https://en.wikipedia.org/wiki/Saint_Helena" TargetMode="External"/><Relationship Id="rId1" Type="http://schemas.openxmlformats.org/officeDocument/2006/relationships/hyperlink" Target="https://en.wikipedia.org/wiki/Ascension_Island" TargetMode="External"/></Relationships>
</file>

<file path=xl/worksheets/_rels/sheet107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Qashqadaryo_Region" TargetMode="External"/><Relationship Id="rId13" Type="http://schemas.openxmlformats.org/officeDocument/2006/relationships/hyperlink" Target="https://en.wikipedia.org/wiki/Xorazm_Region" TargetMode="External"/><Relationship Id="rId3" Type="http://schemas.openxmlformats.org/officeDocument/2006/relationships/hyperlink" Target="https://en.wikipedia.org/wiki/Bukhara_Region" TargetMode="External"/><Relationship Id="rId7" Type="http://schemas.openxmlformats.org/officeDocument/2006/relationships/hyperlink" Target="https://en.wikipedia.org/wiki/Navoiy_Region" TargetMode="External"/><Relationship Id="rId12" Type="http://schemas.openxmlformats.org/officeDocument/2006/relationships/hyperlink" Target="https://en.wikipedia.org/wiki/Tashkent_Region" TargetMode="External"/><Relationship Id="rId2" Type="http://schemas.openxmlformats.org/officeDocument/2006/relationships/hyperlink" Target="https://en.wikipedia.org/wiki/Andijan_Region" TargetMode="External"/><Relationship Id="rId1" Type="http://schemas.openxmlformats.org/officeDocument/2006/relationships/hyperlink" Target="https://en.wikipedia.org/wiki/Tashkent" TargetMode="External"/><Relationship Id="rId6" Type="http://schemas.openxmlformats.org/officeDocument/2006/relationships/hyperlink" Target="https://en.wikipedia.org/wiki/Namangan_Region" TargetMode="External"/><Relationship Id="rId11" Type="http://schemas.openxmlformats.org/officeDocument/2006/relationships/hyperlink" Target="https://en.wikipedia.org/wiki/Surxondaryo_Region" TargetMode="External"/><Relationship Id="rId5" Type="http://schemas.openxmlformats.org/officeDocument/2006/relationships/hyperlink" Target="https://en.wikipedia.org/wiki/Jizzakh_Region" TargetMode="External"/><Relationship Id="rId10" Type="http://schemas.openxmlformats.org/officeDocument/2006/relationships/hyperlink" Target="https://en.wikipedia.org/wiki/Sirdaryo_Region" TargetMode="External"/><Relationship Id="rId4" Type="http://schemas.openxmlformats.org/officeDocument/2006/relationships/hyperlink" Target="https://en.wikipedia.org/wiki/Fergana_Region" TargetMode="External"/><Relationship Id="rId9" Type="http://schemas.openxmlformats.org/officeDocument/2006/relationships/hyperlink" Target="https://en.wikipedia.org/wiki/Samarqand_Region" TargetMode="External"/><Relationship Id="rId14" Type="http://schemas.openxmlformats.org/officeDocument/2006/relationships/hyperlink" Target="https://en.wikipedia.org/wiki/Karakalpakstan" TargetMode="External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Saint_Andrew_Parish_(Saint_Vincent_and_the_Grenadines)" TargetMode="External"/><Relationship Id="rId2" Type="http://schemas.openxmlformats.org/officeDocument/2006/relationships/hyperlink" Target="https://en.wikipedia.org/wiki/Grenadines_Parish" TargetMode="External"/><Relationship Id="rId1" Type="http://schemas.openxmlformats.org/officeDocument/2006/relationships/hyperlink" Target="https://en.wikipedia.org/wiki/Charlotte_Parish_(Saint_Vincent_and_the_Grenadines)" TargetMode="External"/><Relationship Id="rId6" Type="http://schemas.openxmlformats.org/officeDocument/2006/relationships/hyperlink" Target="https://en.wikipedia.org/wiki/Saint_Patrick_Parish_(Saint_Vincent_and_the_Grenadines)" TargetMode="External"/><Relationship Id="rId5" Type="http://schemas.openxmlformats.org/officeDocument/2006/relationships/hyperlink" Target="https://en.wikipedia.org/wiki/Saint_George_Parish_(Saint_Vincent_and_the_Grenadines)" TargetMode="External"/><Relationship Id="rId4" Type="http://schemas.openxmlformats.org/officeDocument/2006/relationships/hyperlink" Target="https://en.wikipedia.org/wiki/Saint_David_Parish_(Saint_Vincent_and_the_Grenadines)" TargetMode="External"/></Relationships>
</file>

<file path=xl/worksheets/_rels/sheet109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Cojedes,_Venezuela" TargetMode="External"/><Relationship Id="rId13" Type="http://schemas.openxmlformats.org/officeDocument/2006/relationships/hyperlink" Target="https://en.wikipedia.org/wiki/Gu%C3%A1rico" TargetMode="External"/><Relationship Id="rId18" Type="http://schemas.openxmlformats.org/officeDocument/2006/relationships/hyperlink" Target="https://en.wikipedia.org/wiki/Nueva_Esparta" TargetMode="External"/><Relationship Id="rId3" Type="http://schemas.openxmlformats.org/officeDocument/2006/relationships/hyperlink" Target="https://en.wikipedia.org/wiki/Apure" TargetMode="External"/><Relationship Id="rId21" Type="http://schemas.openxmlformats.org/officeDocument/2006/relationships/hyperlink" Target="https://en.wikipedia.org/wiki/T%C3%A1chira" TargetMode="External"/><Relationship Id="rId7" Type="http://schemas.openxmlformats.org/officeDocument/2006/relationships/hyperlink" Target="https://en.wikipedia.org/wiki/Carabobo" TargetMode="External"/><Relationship Id="rId12" Type="http://schemas.openxmlformats.org/officeDocument/2006/relationships/hyperlink" Target="https://en.wikipedia.org/wiki/Falc%C3%B3n" TargetMode="External"/><Relationship Id="rId17" Type="http://schemas.openxmlformats.org/officeDocument/2006/relationships/hyperlink" Target="https://en.wikipedia.org/wiki/Monagas" TargetMode="External"/><Relationship Id="rId25" Type="http://schemas.openxmlformats.org/officeDocument/2006/relationships/drawing" Target="../drawings/drawing9.xml"/><Relationship Id="rId2" Type="http://schemas.openxmlformats.org/officeDocument/2006/relationships/hyperlink" Target="https://en.wikipedia.org/wiki/Anzo%C3%A1tegui" TargetMode="External"/><Relationship Id="rId16" Type="http://schemas.openxmlformats.org/officeDocument/2006/relationships/hyperlink" Target="https://en.wikipedia.org/wiki/Miranda_(state)" TargetMode="External"/><Relationship Id="rId20" Type="http://schemas.openxmlformats.org/officeDocument/2006/relationships/hyperlink" Target="https://en.wikipedia.org/wiki/Sucre,_Venezuela" TargetMode="External"/><Relationship Id="rId1" Type="http://schemas.openxmlformats.org/officeDocument/2006/relationships/hyperlink" Target="https://en.wikipedia.org/wiki/Amazonas_(Brazilian_state)" TargetMode="External"/><Relationship Id="rId6" Type="http://schemas.openxmlformats.org/officeDocument/2006/relationships/hyperlink" Target="https://en.wikipedia.org/wiki/Bol%C3%ADvar_(state)" TargetMode="External"/><Relationship Id="rId11" Type="http://schemas.openxmlformats.org/officeDocument/2006/relationships/hyperlink" Target="https://en.wikipedia.org/wiki/Distrito_Federal_(Venezuela)" TargetMode="External"/><Relationship Id="rId24" Type="http://schemas.openxmlformats.org/officeDocument/2006/relationships/hyperlink" Target="https://en.wikipedia.org/wiki/Zulia" TargetMode="External"/><Relationship Id="rId5" Type="http://schemas.openxmlformats.org/officeDocument/2006/relationships/hyperlink" Target="https://en.wikipedia.org/wiki/Barinas,_Venezuela" TargetMode="External"/><Relationship Id="rId15" Type="http://schemas.openxmlformats.org/officeDocument/2006/relationships/hyperlink" Target="https://en.wikipedia.org/wiki/M%C3%A9rida_(state)" TargetMode="External"/><Relationship Id="rId23" Type="http://schemas.openxmlformats.org/officeDocument/2006/relationships/hyperlink" Target="https://en.wikipedia.org/wiki/Yaracuy" TargetMode="External"/><Relationship Id="rId10" Type="http://schemas.openxmlformats.org/officeDocument/2006/relationships/hyperlink" Target="https://en.wikipedia.org/wiki/Federal_Dependencies_of_Venezuela" TargetMode="External"/><Relationship Id="rId19" Type="http://schemas.openxmlformats.org/officeDocument/2006/relationships/hyperlink" Target="https://en.wikipedia.org/wiki/Portuguesa_(Venezuela)" TargetMode="External"/><Relationship Id="rId4" Type="http://schemas.openxmlformats.org/officeDocument/2006/relationships/hyperlink" Target="https://en.wikipedia.org/wiki/Aragua" TargetMode="External"/><Relationship Id="rId9" Type="http://schemas.openxmlformats.org/officeDocument/2006/relationships/hyperlink" Target="https://en.wikipedia.org/wiki/Delta_Amacuro" TargetMode="External"/><Relationship Id="rId14" Type="http://schemas.openxmlformats.org/officeDocument/2006/relationships/hyperlink" Target="https://en.wikipedia.org/wiki/Lara,_Venezuela" TargetMode="External"/><Relationship Id="rId22" Type="http://schemas.openxmlformats.org/officeDocument/2006/relationships/hyperlink" Target="https://en.wikipedia.org/wiki/Trujillo_(state)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Edo_State" TargetMode="External"/><Relationship Id="rId18" Type="http://schemas.openxmlformats.org/officeDocument/2006/relationships/hyperlink" Target="https://en.wikipedia.org/wiki/Jigawa_State" TargetMode="External"/><Relationship Id="rId26" Type="http://schemas.openxmlformats.org/officeDocument/2006/relationships/hyperlink" Target="https://en.wikipedia.org/wiki/Nasarawa_State" TargetMode="External"/><Relationship Id="rId21" Type="http://schemas.openxmlformats.org/officeDocument/2006/relationships/hyperlink" Target="https://en.wikipedia.org/wiki/Katsina_State" TargetMode="External"/><Relationship Id="rId34" Type="http://schemas.openxmlformats.org/officeDocument/2006/relationships/hyperlink" Target="https://en.wikipedia.org/wiki/Sokoto_State" TargetMode="External"/><Relationship Id="rId7" Type="http://schemas.openxmlformats.org/officeDocument/2006/relationships/hyperlink" Target="https://en.wikipedia.org/wiki/Bayelsa_State" TargetMode="External"/><Relationship Id="rId12" Type="http://schemas.openxmlformats.org/officeDocument/2006/relationships/hyperlink" Target="https://en.wikipedia.org/wiki/Ebonyi_State" TargetMode="External"/><Relationship Id="rId17" Type="http://schemas.openxmlformats.org/officeDocument/2006/relationships/hyperlink" Target="https://en.wikipedia.org/wiki/Imo_State" TargetMode="External"/><Relationship Id="rId25" Type="http://schemas.openxmlformats.org/officeDocument/2006/relationships/hyperlink" Target="https://en.wikipedia.org/wiki/Lagos_State" TargetMode="External"/><Relationship Id="rId33" Type="http://schemas.openxmlformats.org/officeDocument/2006/relationships/hyperlink" Target="https://en.wikipedia.org/wiki/Rivers_State" TargetMode="External"/><Relationship Id="rId2" Type="http://schemas.openxmlformats.org/officeDocument/2006/relationships/hyperlink" Target="https://en.wikipedia.org/wiki/Abia_State" TargetMode="External"/><Relationship Id="rId16" Type="http://schemas.openxmlformats.org/officeDocument/2006/relationships/hyperlink" Target="https://en.wikipedia.org/wiki/Gombe_State" TargetMode="External"/><Relationship Id="rId20" Type="http://schemas.openxmlformats.org/officeDocument/2006/relationships/hyperlink" Target="https://en.wikipedia.org/wiki/Kano_State" TargetMode="External"/><Relationship Id="rId29" Type="http://schemas.openxmlformats.org/officeDocument/2006/relationships/hyperlink" Target="https://en.wikipedia.org/wiki/Ondo_State" TargetMode="External"/><Relationship Id="rId1" Type="http://schemas.openxmlformats.org/officeDocument/2006/relationships/hyperlink" Target="https://en.wikipedia.org/wiki/Federal_Capital_Territory_(Nigeria)" TargetMode="External"/><Relationship Id="rId6" Type="http://schemas.openxmlformats.org/officeDocument/2006/relationships/hyperlink" Target="https://en.wikipedia.org/wiki/Bauchi_State" TargetMode="External"/><Relationship Id="rId11" Type="http://schemas.openxmlformats.org/officeDocument/2006/relationships/hyperlink" Target="https://en.wikipedia.org/wiki/Delta_State" TargetMode="External"/><Relationship Id="rId24" Type="http://schemas.openxmlformats.org/officeDocument/2006/relationships/hyperlink" Target="https://en.wikipedia.org/wiki/Kwara_State" TargetMode="External"/><Relationship Id="rId32" Type="http://schemas.openxmlformats.org/officeDocument/2006/relationships/hyperlink" Target="https://en.wikipedia.org/wiki/Plateau_State" TargetMode="External"/><Relationship Id="rId37" Type="http://schemas.openxmlformats.org/officeDocument/2006/relationships/hyperlink" Target="https://en.wikipedia.org/wiki/Zamfara_State" TargetMode="External"/><Relationship Id="rId5" Type="http://schemas.openxmlformats.org/officeDocument/2006/relationships/hyperlink" Target="https://en.wikipedia.org/wiki/Anambra_State" TargetMode="External"/><Relationship Id="rId15" Type="http://schemas.openxmlformats.org/officeDocument/2006/relationships/hyperlink" Target="https://en.wikipedia.org/wiki/Enugu_State" TargetMode="External"/><Relationship Id="rId23" Type="http://schemas.openxmlformats.org/officeDocument/2006/relationships/hyperlink" Target="https://en.wikipedia.org/wiki/Kogi_State" TargetMode="External"/><Relationship Id="rId28" Type="http://schemas.openxmlformats.org/officeDocument/2006/relationships/hyperlink" Target="https://en.wikipedia.org/wiki/Ogun_State" TargetMode="External"/><Relationship Id="rId36" Type="http://schemas.openxmlformats.org/officeDocument/2006/relationships/hyperlink" Target="https://en.wikipedia.org/wiki/Yobe_State" TargetMode="External"/><Relationship Id="rId10" Type="http://schemas.openxmlformats.org/officeDocument/2006/relationships/hyperlink" Target="https://en.wikipedia.org/wiki/Cross_River_State" TargetMode="External"/><Relationship Id="rId19" Type="http://schemas.openxmlformats.org/officeDocument/2006/relationships/hyperlink" Target="https://en.wikipedia.org/wiki/Kaduna_State" TargetMode="External"/><Relationship Id="rId31" Type="http://schemas.openxmlformats.org/officeDocument/2006/relationships/hyperlink" Target="https://en.wikipedia.org/wiki/Oyo_State" TargetMode="External"/><Relationship Id="rId4" Type="http://schemas.openxmlformats.org/officeDocument/2006/relationships/hyperlink" Target="https://en.wikipedia.org/wiki/Akwa_Ibom_State" TargetMode="External"/><Relationship Id="rId9" Type="http://schemas.openxmlformats.org/officeDocument/2006/relationships/hyperlink" Target="https://en.wikipedia.org/wiki/Borno_State" TargetMode="External"/><Relationship Id="rId14" Type="http://schemas.openxmlformats.org/officeDocument/2006/relationships/hyperlink" Target="https://en.wikipedia.org/wiki/Ekiti_State" TargetMode="External"/><Relationship Id="rId22" Type="http://schemas.openxmlformats.org/officeDocument/2006/relationships/hyperlink" Target="https://en.wikipedia.org/wiki/Kebbi_State" TargetMode="External"/><Relationship Id="rId27" Type="http://schemas.openxmlformats.org/officeDocument/2006/relationships/hyperlink" Target="https://en.wikipedia.org/wiki/Niger_State" TargetMode="External"/><Relationship Id="rId30" Type="http://schemas.openxmlformats.org/officeDocument/2006/relationships/hyperlink" Target="https://en.wikipedia.org/wiki/Osun_State" TargetMode="External"/><Relationship Id="rId35" Type="http://schemas.openxmlformats.org/officeDocument/2006/relationships/hyperlink" Target="https://en.wikipedia.org/wiki/Taraba_State" TargetMode="External"/><Relationship Id="rId8" Type="http://schemas.openxmlformats.org/officeDocument/2006/relationships/hyperlink" Target="https://en.wikipedia.org/wiki/Benue_State" TargetMode="External"/><Relationship Id="rId3" Type="http://schemas.openxmlformats.org/officeDocument/2006/relationships/hyperlink" Target="https://en.wikipedia.org/wiki/Adamawa_State" TargetMode="External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Sanma_Province" TargetMode="External"/><Relationship Id="rId2" Type="http://schemas.openxmlformats.org/officeDocument/2006/relationships/hyperlink" Target="https://en.wikipedia.org/wiki/P%C3%A9nama_Province" TargetMode="External"/><Relationship Id="rId1" Type="http://schemas.openxmlformats.org/officeDocument/2006/relationships/hyperlink" Target="https://en.wikipedia.org/wiki/Malampa_Province" TargetMode="External"/><Relationship Id="rId6" Type="http://schemas.openxmlformats.org/officeDocument/2006/relationships/hyperlink" Target="https://en.wikipedia.org/wiki/Torba_Province" TargetMode="External"/><Relationship Id="rId5" Type="http://schemas.openxmlformats.org/officeDocument/2006/relationships/hyperlink" Target="https://en.wikipedia.org/wiki/Taf%C3%A9a_Province" TargetMode="External"/><Relationship Id="rId4" Type="http://schemas.openxmlformats.org/officeDocument/2006/relationships/hyperlink" Target="https://en.wikipedia.org/wiki/Sh%C3%A9fa_Province" TargetMode="External"/></Relationships>
</file>

<file path=xl/worksheets/_rels/sheet11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Al_Mahrah_Governorate" TargetMode="External"/><Relationship Id="rId13" Type="http://schemas.openxmlformats.org/officeDocument/2006/relationships/hyperlink" Target="https://en.wikipedia.org/wiki/%E1%B8%A8a%E1%B8%91ramawt_Governorate" TargetMode="External"/><Relationship Id="rId18" Type="http://schemas.openxmlformats.org/officeDocument/2006/relationships/hyperlink" Target="https://en.wikipedia.org/wiki/Raymah_Governorate" TargetMode="External"/><Relationship Id="rId3" Type="http://schemas.openxmlformats.org/officeDocument/2006/relationships/hyperlink" Target="https://en.wikipedia.org/wiki/Aby%C4%81n_Governorate" TargetMode="External"/><Relationship Id="rId21" Type="http://schemas.openxmlformats.org/officeDocument/2006/relationships/hyperlink" Target="https://en.wikipedia.org/wiki/Shabwah_Governorate" TargetMode="External"/><Relationship Id="rId7" Type="http://schemas.openxmlformats.org/officeDocument/2006/relationships/hyperlink" Target="https://en.wikipedia.org/wiki/Al_Jawf_Governorate" TargetMode="External"/><Relationship Id="rId12" Type="http://schemas.openxmlformats.org/officeDocument/2006/relationships/hyperlink" Target="https://en.wikipedia.org/wiki/Dham%C4%81r_Governorate" TargetMode="External"/><Relationship Id="rId17" Type="http://schemas.openxmlformats.org/officeDocument/2006/relationships/hyperlink" Target="https://en.wikipedia.org/wiki/Ma%27rib_Governorate" TargetMode="External"/><Relationship Id="rId2" Type="http://schemas.openxmlformats.org/officeDocument/2006/relationships/hyperlink" Target="https://en.wikipedia.org/wiki/%27Amr%C4%81n_Governorate" TargetMode="External"/><Relationship Id="rId16" Type="http://schemas.openxmlformats.org/officeDocument/2006/relationships/hyperlink" Target="https://en.wikipedia.org/wiki/La%E1%B8%A9ij_Governorate" TargetMode="External"/><Relationship Id="rId20" Type="http://schemas.openxmlformats.org/officeDocument/2006/relationships/hyperlink" Target="https://en.wikipedia.org/wiki/%C5%9Ean%E2%80%98%C4%81%27_Governorate" TargetMode="External"/><Relationship Id="rId1" Type="http://schemas.openxmlformats.org/officeDocument/2006/relationships/hyperlink" Target="https://en.wikipedia.org/wiki/%27Adan_Governorate" TargetMode="External"/><Relationship Id="rId6" Type="http://schemas.openxmlformats.org/officeDocument/2006/relationships/hyperlink" Target="https://en.wikipedia.org/wiki/Al_%E1%B8%A8udaydah_Governorate" TargetMode="External"/><Relationship Id="rId11" Type="http://schemas.openxmlformats.org/officeDocument/2006/relationships/hyperlink" Target="https://en.wikipedia.org/wiki/Socotra_Governorate" TargetMode="External"/><Relationship Id="rId5" Type="http://schemas.openxmlformats.org/officeDocument/2006/relationships/hyperlink" Target="https://en.wikipedia.org/wiki/Al_Bay%E1%B8%91%C4%81%27_Governorate" TargetMode="External"/><Relationship Id="rId15" Type="http://schemas.openxmlformats.org/officeDocument/2006/relationships/hyperlink" Target="https://en.wikipedia.org/wiki/Ibb_Governorate" TargetMode="External"/><Relationship Id="rId10" Type="http://schemas.openxmlformats.org/officeDocument/2006/relationships/hyperlink" Target="https://en.wikipedia.org/wiki/%C5%9Ean%E2%80%98%C4%81%27" TargetMode="External"/><Relationship Id="rId19" Type="http://schemas.openxmlformats.org/officeDocument/2006/relationships/hyperlink" Target="https://en.wikipedia.org/wiki/%C5%9Ea%E2%80%98dah_Governorate" TargetMode="External"/><Relationship Id="rId4" Type="http://schemas.openxmlformats.org/officeDocument/2006/relationships/hyperlink" Target="https://en.wikipedia.org/wiki/A%E1%B8%91_%E1%B8%90%C4%81li%27_Governorate" TargetMode="External"/><Relationship Id="rId9" Type="http://schemas.openxmlformats.org/officeDocument/2006/relationships/hyperlink" Target="https://en.wikipedia.org/wiki/Al_Ma%E1%B8%A9wit_Governorate" TargetMode="External"/><Relationship Id="rId14" Type="http://schemas.openxmlformats.org/officeDocument/2006/relationships/hyperlink" Target="https://en.wikipedia.org/wiki/%E1%B8%A8ajjah_Governorate" TargetMode="External"/><Relationship Id="rId22" Type="http://schemas.openxmlformats.org/officeDocument/2006/relationships/hyperlink" Target="https://en.wikipedia.org/wiki/Taiz_Governorate" TargetMode="External"/></Relationships>
</file>

<file path=xl/worksheets/_rels/sheet11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Matabeleland_North_Province" TargetMode="External"/><Relationship Id="rId3" Type="http://schemas.openxmlformats.org/officeDocument/2006/relationships/hyperlink" Target="https://en.wikipedia.org/wiki/Manicaland_Province" TargetMode="External"/><Relationship Id="rId7" Type="http://schemas.openxmlformats.org/officeDocument/2006/relationships/hyperlink" Target="https://en.wikipedia.org/wiki/Masvingo_Province" TargetMode="External"/><Relationship Id="rId2" Type="http://schemas.openxmlformats.org/officeDocument/2006/relationships/hyperlink" Target="https://en.wikipedia.org/wiki/Harare_Province" TargetMode="External"/><Relationship Id="rId1" Type="http://schemas.openxmlformats.org/officeDocument/2006/relationships/hyperlink" Target="https://en.wikipedia.org/wiki/Bulawayo_Province" TargetMode="External"/><Relationship Id="rId6" Type="http://schemas.openxmlformats.org/officeDocument/2006/relationships/hyperlink" Target="https://en.wikipedia.org/wiki/Mashonaland_West_Province" TargetMode="External"/><Relationship Id="rId5" Type="http://schemas.openxmlformats.org/officeDocument/2006/relationships/hyperlink" Target="https://en.wikipedia.org/wiki/Mashonaland_East_Province" TargetMode="External"/><Relationship Id="rId10" Type="http://schemas.openxmlformats.org/officeDocument/2006/relationships/hyperlink" Target="https://en.wikipedia.org/wiki/Midlands_Province" TargetMode="External"/><Relationship Id="rId4" Type="http://schemas.openxmlformats.org/officeDocument/2006/relationships/hyperlink" Target="https://en.wikipedia.org/wiki/Mashonaland_Central_Province" TargetMode="External"/><Relationship Id="rId9" Type="http://schemas.openxmlformats.org/officeDocument/2006/relationships/hyperlink" Target="https://en.wikipedia.org/wiki/Matabeleland_South_Province" TargetMode="External"/></Relationships>
</file>

<file path=xl/worksheets/_rels/sheet113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Saramacca_District" TargetMode="External"/><Relationship Id="rId3" Type="http://schemas.openxmlformats.org/officeDocument/2006/relationships/hyperlink" Target="https://en.wikipedia.org/wiki/Coronie_District" TargetMode="External"/><Relationship Id="rId7" Type="http://schemas.openxmlformats.org/officeDocument/2006/relationships/hyperlink" Target="https://en.wikipedia.org/wiki/Paramaribo_District" TargetMode="External"/><Relationship Id="rId2" Type="http://schemas.openxmlformats.org/officeDocument/2006/relationships/hyperlink" Target="https://en.wikipedia.org/wiki/Commewijne_District" TargetMode="External"/><Relationship Id="rId1" Type="http://schemas.openxmlformats.org/officeDocument/2006/relationships/hyperlink" Target="https://en.wikipedia.org/wiki/Brokopondo_District" TargetMode="External"/><Relationship Id="rId6" Type="http://schemas.openxmlformats.org/officeDocument/2006/relationships/hyperlink" Target="https://en.wikipedia.org/wiki/Para_District" TargetMode="External"/><Relationship Id="rId5" Type="http://schemas.openxmlformats.org/officeDocument/2006/relationships/hyperlink" Target="https://en.wikipedia.org/wiki/Nickerie_District" TargetMode="External"/><Relationship Id="rId10" Type="http://schemas.openxmlformats.org/officeDocument/2006/relationships/hyperlink" Target="https://en.wikipedia.org/wiki/Wanica_District" TargetMode="External"/><Relationship Id="rId4" Type="http://schemas.openxmlformats.org/officeDocument/2006/relationships/hyperlink" Target="https://en.wikipedia.org/wiki/Marowijne_District" TargetMode="External"/><Relationship Id="rId9" Type="http://schemas.openxmlformats.org/officeDocument/2006/relationships/hyperlink" Target="https://en.wikipedia.org/wiki/Sipaliwini_District" TargetMode="External"/></Relationships>
</file>

<file path=xl/worksheets/_rels/sheet114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Saramacca_District" TargetMode="External"/><Relationship Id="rId3" Type="http://schemas.openxmlformats.org/officeDocument/2006/relationships/hyperlink" Target="https://en.wikipedia.org/wiki/Coronie_District" TargetMode="External"/><Relationship Id="rId7" Type="http://schemas.openxmlformats.org/officeDocument/2006/relationships/hyperlink" Target="https://en.wikipedia.org/wiki/Paramaribo_District" TargetMode="External"/><Relationship Id="rId2" Type="http://schemas.openxmlformats.org/officeDocument/2006/relationships/hyperlink" Target="https://en.wikipedia.org/wiki/Commewijne_District" TargetMode="External"/><Relationship Id="rId1" Type="http://schemas.openxmlformats.org/officeDocument/2006/relationships/hyperlink" Target="https://en.wikipedia.org/wiki/Brokopondo_District" TargetMode="External"/><Relationship Id="rId6" Type="http://schemas.openxmlformats.org/officeDocument/2006/relationships/hyperlink" Target="https://en.wikipedia.org/wiki/Para_District" TargetMode="External"/><Relationship Id="rId5" Type="http://schemas.openxmlformats.org/officeDocument/2006/relationships/hyperlink" Target="https://en.wikipedia.org/wiki/Nickerie_District" TargetMode="External"/><Relationship Id="rId10" Type="http://schemas.openxmlformats.org/officeDocument/2006/relationships/hyperlink" Target="https://en.wikipedia.org/wiki/Wanica_District" TargetMode="External"/><Relationship Id="rId4" Type="http://schemas.openxmlformats.org/officeDocument/2006/relationships/hyperlink" Target="https://en.wikipedia.org/wiki/Marowijne_District" TargetMode="External"/><Relationship Id="rId9" Type="http://schemas.openxmlformats.org/officeDocument/2006/relationships/hyperlink" Target="https://en.wikipedia.org/wiki/Sipaliwini_District" TargetMode="External"/></Relationships>
</file>

<file path=xl/worksheets/_rels/sheet115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Warrap_(state)" TargetMode="External"/><Relationship Id="rId3" Type="http://schemas.openxmlformats.org/officeDocument/2006/relationships/hyperlink" Target="https://en.wikipedia.org/wiki/Jonglei" TargetMode="External"/><Relationship Id="rId7" Type="http://schemas.openxmlformats.org/officeDocument/2006/relationships/hyperlink" Target="https://en.wikipedia.org/wiki/Upper_Nile_(state)" TargetMode="External"/><Relationship Id="rId2" Type="http://schemas.openxmlformats.org/officeDocument/2006/relationships/hyperlink" Target="https://en.wikipedia.org/wiki/Eastern_Equatoria" TargetMode="External"/><Relationship Id="rId1" Type="http://schemas.openxmlformats.org/officeDocument/2006/relationships/hyperlink" Target="https://en.wikipedia.org/wiki/Central_Equatoria" TargetMode="External"/><Relationship Id="rId6" Type="http://schemas.openxmlformats.org/officeDocument/2006/relationships/hyperlink" Target="https://en.wikipedia.org/wiki/Unity_State" TargetMode="External"/><Relationship Id="rId11" Type="http://schemas.openxmlformats.org/officeDocument/2006/relationships/drawing" Target="../drawings/drawing10.xml"/><Relationship Id="rId5" Type="http://schemas.openxmlformats.org/officeDocument/2006/relationships/hyperlink" Target="https://en.wikipedia.org/wiki/Northern_Bahr_el_Ghazal" TargetMode="External"/><Relationship Id="rId10" Type="http://schemas.openxmlformats.org/officeDocument/2006/relationships/hyperlink" Target="https://en.wikipedia.org/wiki/Western_Equatoria" TargetMode="External"/><Relationship Id="rId4" Type="http://schemas.openxmlformats.org/officeDocument/2006/relationships/hyperlink" Target="https://en.wikipedia.org/wiki/Lakes_(state)" TargetMode="External"/><Relationship Id="rId9" Type="http://schemas.openxmlformats.org/officeDocument/2006/relationships/hyperlink" Target="https://en.wikipedia.org/wiki/Western_Bahr_el_Ghazal" TargetMode="External"/></Relationships>
</file>

<file path=xl/worksheets/_rels/sheet116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Moraz%C3%A1n_Department" TargetMode="External"/><Relationship Id="rId13" Type="http://schemas.openxmlformats.org/officeDocument/2006/relationships/hyperlink" Target="https://en.wikipedia.org/wiki/Sonsonate_Department" TargetMode="External"/><Relationship Id="rId3" Type="http://schemas.openxmlformats.org/officeDocument/2006/relationships/hyperlink" Target="https://en.wikipedia.org/wiki/Chalatenango_Department" TargetMode="External"/><Relationship Id="rId7" Type="http://schemas.openxmlformats.org/officeDocument/2006/relationships/hyperlink" Target="https://en.wikipedia.org/wiki/La_Uni%C3%B3n_Department" TargetMode="External"/><Relationship Id="rId12" Type="http://schemas.openxmlformats.org/officeDocument/2006/relationships/hyperlink" Target="https://en.wikipedia.org/wiki/Santa_Ana_Department" TargetMode="External"/><Relationship Id="rId2" Type="http://schemas.openxmlformats.org/officeDocument/2006/relationships/hyperlink" Target="https://en.wikipedia.org/wiki/Caba%C3%B1as_Department" TargetMode="External"/><Relationship Id="rId1" Type="http://schemas.openxmlformats.org/officeDocument/2006/relationships/hyperlink" Target="https://en.wikipedia.org/wiki/Ahuachap%C3%A1n_Department" TargetMode="External"/><Relationship Id="rId6" Type="http://schemas.openxmlformats.org/officeDocument/2006/relationships/hyperlink" Target="https://en.wikipedia.org/wiki/La_Paz_Department_(El_Salvador)" TargetMode="External"/><Relationship Id="rId11" Type="http://schemas.openxmlformats.org/officeDocument/2006/relationships/hyperlink" Target="https://en.wikipedia.org/wiki/San_Vicente_Department" TargetMode="External"/><Relationship Id="rId5" Type="http://schemas.openxmlformats.org/officeDocument/2006/relationships/hyperlink" Target="https://en.wikipedia.org/wiki/La_Libertad_Department_(El_Salvador)" TargetMode="External"/><Relationship Id="rId10" Type="http://schemas.openxmlformats.org/officeDocument/2006/relationships/hyperlink" Target="https://en.wikipedia.org/wiki/San_Salvador_Department" TargetMode="External"/><Relationship Id="rId4" Type="http://schemas.openxmlformats.org/officeDocument/2006/relationships/hyperlink" Target="https://en.wikipedia.org/wiki/Cuscatl%C3%A1n_Department" TargetMode="External"/><Relationship Id="rId9" Type="http://schemas.openxmlformats.org/officeDocument/2006/relationships/hyperlink" Target="https://en.wikipedia.org/wiki/San_Miguel_Department_(El_Salvador)" TargetMode="External"/><Relationship Id="rId14" Type="http://schemas.openxmlformats.org/officeDocument/2006/relationships/hyperlink" Target="https://en.wikipedia.org/wiki/Usulut%C3%A1n_Department" TargetMode="External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Cau%C3%A9_District" TargetMode="External"/><Relationship Id="rId7" Type="http://schemas.openxmlformats.org/officeDocument/2006/relationships/hyperlink" Target="https://en.wikipedia.org/wiki/Autonomous_Region_of_Pr%C3%ADncipe" TargetMode="External"/><Relationship Id="rId2" Type="http://schemas.openxmlformats.org/officeDocument/2006/relationships/hyperlink" Target="https://en.wikipedia.org/wiki/Cantagalo_District" TargetMode="External"/><Relationship Id="rId1" Type="http://schemas.openxmlformats.org/officeDocument/2006/relationships/hyperlink" Target="https://en.wikipedia.org/wiki/%C3%81gua_Grande_District" TargetMode="External"/><Relationship Id="rId6" Type="http://schemas.openxmlformats.org/officeDocument/2006/relationships/hyperlink" Target="https://en.wikipedia.org/wiki/M%C3%A9-Z%C3%B3chi_District" TargetMode="External"/><Relationship Id="rId5" Type="http://schemas.openxmlformats.org/officeDocument/2006/relationships/hyperlink" Target="https://en.wikipedia.org/wiki/Lobata_District" TargetMode="External"/><Relationship Id="rId4" Type="http://schemas.openxmlformats.org/officeDocument/2006/relationships/hyperlink" Target="https://en.wikipedia.org/wiki/Lemb%C3%A1_District" TargetMode="External"/></Relationships>
</file>

<file path=xl/worksheets/_rels/sheet118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Dimashq_Governorate" TargetMode="External"/><Relationship Id="rId13" Type="http://schemas.openxmlformats.org/officeDocument/2006/relationships/hyperlink" Target="https://en.wikipedia.org/wiki/R%C4%ABf_Dimashq_Governorate" TargetMode="External"/><Relationship Id="rId3" Type="http://schemas.openxmlformats.org/officeDocument/2006/relationships/hyperlink" Target="https://en.wikipedia.org/wiki/Al_Qunay%C5%A3irah_Governorate" TargetMode="External"/><Relationship Id="rId7" Type="http://schemas.openxmlformats.org/officeDocument/2006/relationships/hyperlink" Target="https://en.wikipedia.org/wiki/Dayr_az_Zawr_Governorate" TargetMode="External"/><Relationship Id="rId12" Type="http://schemas.openxmlformats.org/officeDocument/2006/relationships/hyperlink" Target="https://en.wikipedia.org/wiki/Idlib_Governorate" TargetMode="External"/><Relationship Id="rId2" Type="http://schemas.openxmlformats.org/officeDocument/2006/relationships/hyperlink" Target="https://en.wikipedia.org/wiki/Al_L%C4%81dhiq%C4%AByah_Governorate" TargetMode="External"/><Relationship Id="rId1" Type="http://schemas.openxmlformats.org/officeDocument/2006/relationships/hyperlink" Target="https://en.wikipedia.org/wiki/Al_%E1%B8%A8asakah_Governorate" TargetMode="External"/><Relationship Id="rId6" Type="http://schemas.openxmlformats.org/officeDocument/2006/relationships/hyperlink" Target="https://en.wikipedia.org/wiki/Dar%D9%B0%C4%81_Governorate" TargetMode="External"/><Relationship Id="rId11" Type="http://schemas.openxmlformats.org/officeDocument/2006/relationships/hyperlink" Target="https://en.wikipedia.org/wiki/%E1%B8%A8im%C5%9F_Governorate" TargetMode="External"/><Relationship Id="rId5" Type="http://schemas.openxmlformats.org/officeDocument/2006/relationships/hyperlink" Target="https://en.wikipedia.org/wiki/As_Suwayd%C4%81%27_Governorate" TargetMode="External"/><Relationship Id="rId10" Type="http://schemas.openxmlformats.org/officeDocument/2006/relationships/hyperlink" Target="https://en.wikipedia.org/wiki/%E1%B8%A8am%C4%81h_Governorate" TargetMode="External"/><Relationship Id="rId4" Type="http://schemas.openxmlformats.org/officeDocument/2006/relationships/hyperlink" Target="https://en.wikipedia.org/wiki/Ar_Raqqah_Governorate" TargetMode="External"/><Relationship Id="rId9" Type="http://schemas.openxmlformats.org/officeDocument/2006/relationships/hyperlink" Target="https://en.wikipedia.org/wiki/%E1%B8%A8alab_Governorate" TargetMode="External"/><Relationship Id="rId14" Type="http://schemas.openxmlformats.org/officeDocument/2006/relationships/hyperlink" Target="https://en.wikipedia.org/wiki/%C5%A2ar%C5%A3%C5%ABs_Governorate" TargetMode="External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Manzini_District" TargetMode="External"/><Relationship Id="rId2" Type="http://schemas.openxmlformats.org/officeDocument/2006/relationships/hyperlink" Target="https://en.wikipedia.org/wiki/Lubombo_District" TargetMode="External"/><Relationship Id="rId1" Type="http://schemas.openxmlformats.org/officeDocument/2006/relationships/hyperlink" Target="https://en.wikipedia.org/wiki/Hhohho_District" TargetMode="External"/><Relationship Id="rId4" Type="http://schemas.openxmlformats.org/officeDocument/2006/relationships/hyperlink" Target="https://en.wikipedia.org/wiki/Shiselweni_District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Bagmati_Province" TargetMode="External"/><Relationship Id="rId7" Type="http://schemas.openxmlformats.org/officeDocument/2006/relationships/hyperlink" Target="https://en.wikipedia.org/wiki/Sudurpashchim_Province" TargetMode="External"/><Relationship Id="rId2" Type="http://schemas.openxmlformats.org/officeDocument/2006/relationships/hyperlink" Target="https://en.wikipedia.org/wiki/Madhesh_Province" TargetMode="External"/><Relationship Id="rId1" Type="http://schemas.openxmlformats.org/officeDocument/2006/relationships/hyperlink" Target="https://en.wikipedia.org/wiki/Province_No._1" TargetMode="External"/><Relationship Id="rId6" Type="http://schemas.openxmlformats.org/officeDocument/2006/relationships/hyperlink" Target="https://en.wikipedia.org/wiki/Karnali_Province" TargetMode="External"/><Relationship Id="rId5" Type="http://schemas.openxmlformats.org/officeDocument/2006/relationships/hyperlink" Target="https://en.wikipedia.org/wiki/Lumbini_Province" TargetMode="External"/><Relationship Id="rId4" Type="http://schemas.openxmlformats.org/officeDocument/2006/relationships/hyperlink" Target="https://en.wikipedia.org/wiki/Gandaki_Province" TargetMode="External"/></Relationships>
</file>

<file path=xl/worksheets/_rels/sheet120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Kanem_Region" TargetMode="External"/><Relationship Id="rId13" Type="http://schemas.openxmlformats.org/officeDocument/2006/relationships/hyperlink" Target="https://en.wikipedia.org/wiki/Mayo-Kebbi_Ouest_Region" TargetMode="External"/><Relationship Id="rId18" Type="http://schemas.openxmlformats.org/officeDocument/2006/relationships/hyperlink" Target="https://en.wikipedia.org/wiki/Chari-Baguirmi_Region" TargetMode="External"/><Relationship Id="rId3" Type="http://schemas.openxmlformats.org/officeDocument/2006/relationships/hyperlink" Target="https://en.wikipedia.org/wiki/Bahr_el_Gazel_(region_of_Chad)" TargetMode="External"/><Relationship Id="rId21" Type="http://schemas.openxmlformats.org/officeDocument/2006/relationships/hyperlink" Target="https://en.wikipedia.org/wiki/Tibesti_Region" TargetMode="External"/><Relationship Id="rId7" Type="http://schemas.openxmlformats.org/officeDocument/2006/relationships/hyperlink" Target="https://en.wikipedia.org/wiki/Ennedi-Est_Region" TargetMode="External"/><Relationship Id="rId12" Type="http://schemas.openxmlformats.org/officeDocument/2006/relationships/hyperlink" Target="https://en.wikipedia.org/wiki/Mandoul_Region" TargetMode="External"/><Relationship Id="rId17" Type="http://schemas.openxmlformats.org/officeDocument/2006/relationships/hyperlink" Target="https://en.wikipedia.org/wiki/Moyen-Chari_Region" TargetMode="External"/><Relationship Id="rId2" Type="http://schemas.openxmlformats.org/officeDocument/2006/relationships/hyperlink" Target="https://en.wikipedia.org/wiki/Lac_Region" TargetMode="External"/><Relationship Id="rId16" Type="http://schemas.openxmlformats.org/officeDocument/2006/relationships/hyperlink" Target="https://en.wikipedia.org/wiki/Salamat_Region" TargetMode="External"/><Relationship Id="rId20" Type="http://schemas.openxmlformats.org/officeDocument/2006/relationships/hyperlink" Target="https://en.wikipedia.org/wiki/Tandjil%C3%A9_Region" TargetMode="External"/><Relationship Id="rId1" Type="http://schemas.openxmlformats.org/officeDocument/2006/relationships/hyperlink" Target="https://en.wikipedia.org/wiki/Batha_Region" TargetMode="External"/><Relationship Id="rId6" Type="http://schemas.openxmlformats.org/officeDocument/2006/relationships/hyperlink" Target="https://en.wikipedia.org/wiki/Ennedi-Ouest_Region" TargetMode="External"/><Relationship Id="rId11" Type="http://schemas.openxmlformats.org/officeDocument/2006/relationships/hyperlink" Target="https://en.wikipedia.org/wiki/Ville_de_Ndjamena_Region" TargetMode="External"/><Relationship Id="rId5" Type="http://schemas.openxmlformats.org/officeDocument/2006/relationships/hyperlink" Target="https://en.wikipedia.org/wiki/Hadjer_Lamis_Region" TargetMode="External"/><Relationship Id="rId15" Type="http://schemas.openxmlformats.org/officeDocument/2006/relationships/hyperlink" Target="https://en.wikipedia.org/wiki/Gu%C3%A9ra_Region" TargetMode="External"/><Relationship Id="rId23" Type="http://schemas.openxmlformats.org/officeDocument/2006/relationships/hyperlink" Target="https://en.wikipedia.org/wiki/Wadi_Fira_Region" TargetMode="External"/><Relationship Id="rId10" Type="http://schemas.openxmlformats.org/officeDocument/2006/relationships/hyperlink" Target="https://en.wikipedia.org/wiki/Logone-Oriental_Region" TargetMode="External"/><Relationship Id="rId19" Type="http://schemas.openxmlformats.org/officeDocument/2006/relationships/hyperlink" Target="https://en.wikipedia.org/wiki/Sila_Region" TargetMode="External"/><Relationship Id="rId4" Type="http://schemas.openxmlformats.org/officeDocument/2006/relationships/hyperlink" Target="https://en.wikipedia.org/wiki/Borkou_Region" TargetMode="External"/><Relationship Id="rId9" Type="http://schemas.openxmlformats.org/officeDocument/2006/relationships/hyperlink" Target="https://en.wikipedia.org/wiki/Logone-Occidental_Region" TargetMode="External"/><Relationship Id="rId14" Type="http://schemas.openxmlformats.org/officeDocument/2006/relationships/hyperlink" Target="https://en.wikipedia.org/wiki/Mayo-Kebbi_Est" TargetMode="External"/><Relationship Id="rId22" Type="http://schemas.openxmlformats.org/officeDocument/2006/relationships/hyperlink" Target="https://en.wikipedia.org/wiki/Ouadda%C3%AF_Region" TargetMode="External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Khatlon_Province" TargetMode="External"/><Relationship Id="rId2" Type="http://schemas.openxmlformats.org/officeDocument/2006/relationships/hyperlink" Target="https://en.wikipedia.org/wiki/Gorno-Badakhshan_Autonomous_Province" TargetMode="External"/><Relationship Id="rId1" Type="http://schemas.openxmlformats.org/officeDocument/2006/relationships/hyperlink" Target="https://en.wikipedia.org/wiki/Dushanbe" TargetMode="External"/><Relationship Id="rId5" Type="http://schemas.openxmlformats.org/officeDocument/2006/relationships/hyperlink" Target="https://en.wikipedia.org/wiki/Districts_of_Republican_Subordination" TargetMode="External"/><Relationship Id="rId4" Type="http://schemas.openxmlformats.org/officeDocument/2006/relationships/hyperlink" Target="https://en.wikipedia.org/wiki/Sughd_Province" TargetMode="External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Da%C5%9Foguz_Province" TargetMode="External"/><Relationship Id="rId2" Type="http://schemas.openxmlformats.org/officeDocument/2006/relationships/hyperlink" Target="https://en.wikipedia.org/wiki/Balkan_Province" TargetMode="External"/><Relationship Id="rId1" Type="http://schemas.openxmlformats.org/officeDocument/2006/relationships/hyperlink" Target="https://en.wikipedia.org/wiki/Ahal_Province" TargetMode="External"/><Relationship Id="rId6" Type="http://schemas.openxmlformats.org/officeDocument/2006/relationships/hyperlink" Target="https://en.wikipedia.org/wiki/A%C5%9Fgabat" TargetMode="External"/><Relationship Id="rId5" Type="http://schemas.openxmlformats.org/officeDocument/2006/relationships/hyperlink" Target="https://en.wikipedia.org/wiki/Mary_Province" TargetMode="External"/><Relationship Id="rId4" Type="http://schemas.openxmlformats.org/officeDocument/2006/relationships/hyperlink" Target="https://en.wikipedia.org/wiki/Lebap_Province" TargetMode="External"/></Relationships>
</file>

<file path=xl/worksheets/_rels/sheet123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Kasserine_Governorate" TargetMode="External"/><Relationship Id="rId13" Type="http://schemas.openxmlformats.org/officeDocument/2006/relationships/hyperlink" Target="https://en.wikipedia.org/wiki/Mahdia_Governorate" TargetMode="External"/><Relationship Id="rId18" Type="http://schemas.openxmlformats.org/officeDocument/2006/relationships/hyperlink" Target="https://en.wikipedia.org/wiki/Sidi_Bouzid_Governorate" TargetMode="External"/><Relationship Id="rId3" Type="http://schemas.openxmlformats.org/officeDocument/2006/relationships/hyperlink" Target="https://en.wikipedia.org/wiki/Bizerte_Governorate" TargetMode="External"/><Relationship Id="rId21" Type="http://schemas.openxmlformats.org/officeDocument/2006/relationships/hyperlink" Target="https://en.wikipedia.org/wiki/Tataouine_Governorate" TargetMode="External"/><Relationship Id="rId7" Type="http://schemas.openxmlformats.org/officeDocument/2006/relationships/hyperlink" Target="https://en.wikipedia.org/wiki/Kairouan_Governorate" TargetMode="External"/><Relationship Id="rId12" Type="http://schemas.openxmlformats.org/officeDocument/2006/relationships/hyperlink" Target="https://en.wikipedia.org/wiki/Le_Kef_Governorate" TargetMode="External"/><Relationship Id="rId17" Type="http://schemas.openxmlformats.org/officeDocument/2006/relationships/hyperlink" Target="https://en.wikipedia.org/wiki/Sfax_Governorate" TargetMode="External"/><Relationship Id="rId2" Type="http://schemas.openxmlformats.org/officeDocument/2006/relationships/hyperlink" Target="https://en.wikipedia.org/wiki/Ben_Arous_Governorate" TargetMode="External"/><Relationship Id="rId16" Type="http://schemas.openxmlformats.org/officeDocument/2006/relationships/hyperlink" Target="https://en.wikipedia.org/wiki/Nabeul_Governorate" TargetMode="External"/><Relationship Id="rId20" Type="http://schemas.openxmlformats.org/officeDocument/2006/relationships/hyperlink" Target="https://en.wikipedia.org/wiki/Sousse_Governorate" TargetMode="External"/><Relationship Id="rId1" Type="http://schemas.openxmlformats.org/officeDocument/2006/relationships/hyperlink" Target="https://en.wikipedia.org/wiki/B%C3%A9ja_Governorate" TargetMode="External"/><Relationship Id="rId6" Type="http://schemas.openxmlformats.org/officeDocument/2006/relationships/hyperlink" Target="https://en.wikipedia.org/wiki/Jendouba_Governorate" TargetMode="External"/><Relationship Id="rId11" Type="http://schemas.openxmlformats.org/officeDocument/2006/relationships/hyperlink" Target="https://en.wikipedia.org/wiki/La_Manouba_Governorate" TargetMode="External"/><Relationship Id="rId24" Type="http://schemas.openxmlformats.org/officeDocument/2006/relationships/hyperlink" Target="https://en.wikipedia.org/wiki/Zaghouan_Governorate" TargetMode="External"/><Relationship Id="rId5" Type="http://schemas.openxmlformats.org/officeDocument/2006/relationships/hyperlink" Target="https://en.wikipedia.org/wiki/Gafsa_Governorate" TargetMode="External"/><Relationship Id="rId15" Type="http://schemas.openxmlformats.org/officeDocument/2006/relationships/hyperlink" Target="https://en.wikipedia.org/wiki/Monastir_Governorate" TargetMode="External"/><Relationship Id="rId23" Type="http://schemas.openxmlformats.org/officeDocument/2006/relationships/hyperlink" Target="https://en.wikipedia.org/wiki/Tunis_Governorate" TargetMode="External"/><Relationship Id="rId10" Type="http://schemas.openxmlformats.org/officeDocument/2006/relationships/hyperlink" Target="https://en.wikipedia.org/wiki/Ariana_Governorate" TargetMode="External"/><Relationship Id="rId19" Type="http://schemas.openxmlformats.org/officeDocument/2006/relationships/hyperlink" Target="https://en.wikipedia.org/wiki/Siliana_Governorate" TargetMode="External"/><Relationship Id="rId4" Type="http://schemas.openxmlformats.org/officeDocument/2006/relationships/hyperlink" Target="https://en.wikipedia.org/wiki/Gab%C3%A8s_Governorate" TargetMode="External"/><Relationship Id="rId9" Type="http://schemas.openxmlformats.org/officeDocument/2006/relationships/hyperlink" Target="https://en.wikipedia.org/wiki/Kebili_Governorate" TargetMode="External"/><Relationship Id="rId14" Type="http://schemas.openxmlformats.org/officeDocument/2006/relationships/hyperlink" Target="https://en.wikipedia.org/wiki/Medenine_Governorate" TargetMode="External"/><Relationship Id="rId22" Type="http://schemas.openxmlformats.org/officeDocument/2006/relationships/hyperlink" Target="https://en.wikipedia.org/wiki/Tozeur_Governorate" TargetMode="External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Niuas" TargetMode="External"/><Relationship Id="rId2" Type="http://schemas.openxmlformats.org/officeDocument/2006/relationships/hyperlink" Target="https://en.wikipedia.org/wiki/Ha%27apai" TargetMode="External"/><Relationship Id="rId1" Type="http://schemas.openxmlformats.org/officeDocument/2006/relationships/hyperlink" Target="https://en.wikipedia.org/wiki/%27Eua" TargetMode="External"/><Relationship Id="rId5" Type="http://schemas.openxmlformats.org/officeDocument/2006/relationships/hyperlink" Target="https://en.wikipedia.org/wiki/Vava%27u" TargetMode="External"/><Relationship Id="rId4" Type="http://schemas.openxmlformats.org/officeDocument/2006/relationships/hyperlink" Target="https://en.wikipedia.org/wiki/Tongatapu" TargetMode="External"/></Relationships>
</file>

<file path=xl/worksheets/_rels/sheet125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Laut%C3%A9m_Municipality" TargetMode="External"/><Relationship Id="rId13" Type="http://schemas.openxmlformats.org/officeDocument/2006/relationships/hyperlink" Target="https://en.wikipedia.org/wiki/Viqueque_Municipality" TargetMode="External"/><Relationship Id="rId3" Type="http://schemas.openxmlformats.org/officeDocument/2006/relationships/hyperlink" Target="https://en.wikipedia.org/wiki/Baucau_Municipality" TargetMode="External"/><Relationship Id="rId7" Type="http://schemas.openxmlformats.org/officeDocument/2006/relationships/hyperlink" Target="https://en.wikipedia.org/wiki/Ermera_Municipality" TargetMode="External"/><Relationship Id="rId12" Type="http://schemas.openxmlformats.org/officeDocument/2006/relationships/hyperlink" Target="https://en.wikipedia.org/wiki/Oecusse" TargetMode="External"/><Relationship Id="rId2" Type="http://schemas.openxmlformats.org/officeDocument/2006/relationships/hyperlink" Target="https://en.wikipedia.org/wiki/Ainaro_Municipality" TargetMode="External"/><Relationship Id="rId1" Type="http://schemas.openxmlformats.org/officeDocument/2006/relationships/hyperlink" Target="https://en.wikipedia.org/wiki/Aileu_Municipality" TargetMode="External"/><Relationship Id="rId6" Type="http://schemas.openxmlformats.org/officeDocument/2006/relationships/hyperlink" Target="https://en.wikipedia.org/wiki/Dili_Municipality" TargetMode="External"/><Relationship Id="rId11" Type="http://schemas.openxmlformats.org/officeDocument/2006/relationships/hyperlink" Target="https://en.wikipedia.org/wiki/Manufahi_Municipality" TargetMode="External"/><Relationship Id="rId5" Type="http://schemas.openxmlformats.org/officeDocument/2006/relationships/hyperlink" Target="https://en.wikipedia.org/wiki/Cova_Lima_Municipality" TargetMode="External"/><Relationship Id="rId10" Type="http://schemas.openxmlformats.org/officeDocument/2006/relationships/hyperlink" Target="https://en.wikipedia.org/wiki/Manatuto_Municipality" TargetMode="External"/><Relationship Id="rId4" Type="http://schemas.openxmlformats.org/officeDocument/2006/relationships/hyperlink" Target="https://en.wikipedia.org/wiki/Bobonaro_Municipality" TargetMode="External"/><Relationship Id="rId9" Type="http://schemas.openxmlformats.org/officeDocument/2006/relationships/hyperlink" Target="https://en.wikipedia.org/wiki/Liqui%C3%A7%C3%A1_Municipality" TargetMode="External"/></Relationships>
</file>

<file path=xl/worksheets/_rels/sheet126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Diyarbak%C4%B1r_Province" TargetMode="External"/><Relationship Id="rId21" Type="http://schemas.openxmlformats.org/officeDocument/2006/relationships/hyperlink" Target="https://en.wikipedia.org/wiki/Bursa_Province" TargetMode="External"/><Relationship Id="rId42" Type="http://schemas.openxmlformats.org/officeDocument/2006/relationships/hyperlink" Target="https://en.wikipedia.org/wiki/Kahramanmara%C5%9F_Province" TargetMode="External"/><Relationship Id="rId47" Type="http://schemas.openxmlformats.org/officeDocument/2006/relationships/hyperlink" Target="https://en.wikipedia.org/wiki/Kayseri_Province" TargetMode="External"/><Relationship Id="rId63" Type="http://schemas.openxmlformats.org/officeDocument/2006/relationships/hyperlink" Target="https://en.wikipedia.org/wiki/Ordu_Province" TargetMode="External"/><Relationship Id="rId68" Type="http://schemas.openxmlformats.org/officeDocument/2006/relationships/hyperlink" Target="https://en.wikipedia.org/wiki/Siirt_Province" TargetMode="External"/><Relationship Id="rId16" Type="http://schemas.openxmlformats.org/officeDocument/2006/relationships/hyperlink" Target="https://en.wikipedia.org/wiki/Bilecik_Province" TargetMode="External"/><Relationship Id="rId11" Type="http://schemas.openxmlformats.org/officeDocument/2006/relationships/hyperlink" Target="https://en.wikipedia.org/wiki/Ayd%C4%B1n_Province" TargetMode="External"/><Relationship Id="rId32" Type="http://schemas.openxmlformats.org/officeDocument/2006/relationships/hyperlink" Target="https://en.wikipedia.org/wiki/Eski%C5%9Fehir_Province" TargetMode="External"/><Relationship Id="rId37" Type="http://schemas.openxmlformats.org/officeDocument/2006/relationships/hyperlink" Target="https://en.wikipedia.org/wiki/Hatay_Province" TargetMode="External"/><Relationship Id="rId53" Type="http://schemas.openxmlformats.org/officeDocument/2006/relationships/hyperlink" Target="https://en.wikipedia.org/wiki/Konya_Province" TargetMode="External"/><Relationship Id="rId58" Type="http://schemas.openxmlformats.org/officeDocument/2006/relationships/hyperlink" Target="https://en.wikipedia.org/wiki/Mersin_Province" TargetMode="External"/><Relationship Id="rId74" Type="http://schemas.openxmlformats.org/officeDocument/2006/relationships/hyperlink" Target="https://en.wikipedia.org/wiki/Tokat_Province" TargetMode="External"/><Relationship Id="rId79" Type="http://schemas.openxmlformats.org/officeDocument/2006/relationships/hyperlink" Target="https://en.wikipedia.org/wiki/Yalova_Province" TargetMode="External"/><Relationship Id="rId5" Type="http://schemas.openxmlformats.org/officeDocument/2006/relationships/hyperlink" Target="https://en.wikipedia.org/wiki/Aksaray_Province" TargetMode="External"/><Relationship Id="rId61" Type="http://schemas.openxmlformats.org/officeDocument/2006/relationships/hyperlink" Target="https://en.wikipedia.org/wiki/Nev%C5%9Fehir_Province" TargetMode="External"/><Relationship Id="rId19" Type="http://schemas.openxmlformats.org/officeDocument/2006/relationships/hyperlink" Target="https://en.wikipedia.org/wiki/Bolu_Province" TargetMode="External"/><Relationship Id="rId14" Type="http://schemas.openxmlformats.org/officeDocument/2006/relationships/hyperlink" Target="https://en.wikipedia.org/wiki/Batman_Province" TargetMode="External"/><Relationship Id="rId22" Type="http://schemas.openxmlformats.org/officeDocument/2006/relationships/hyperlink" Target="https://en.wikipedia.org/wiki/%C3%87anakkale_Province" TargetMode="External"/><Relationship Id="rId27" Type="http://schemas.openxmlformats.org/officeDocument/2006/relationships/hyperlink" Target="https://en.wikipedia.org/wiki/D%C3%BCzce_Province" TargetMode="External"/><Relationship Id="rId30" Type="http://schemas.openxmlformats.org/officeDocument/2006/relationships/hyperlink" Target="https://en.wikipedia.org/wiki/Erzincan_Province" TargetMode="External"/><Relationship Id="rId35" Type="http://schemas.openxmlformats.org/officeDocument/2006/relationships/hyperlink" Target="https://en.wikipedia.org/wiki/G%C3%BCm%C3%BC%C5%9Fhane_Province" TargetMode="External"/><Relationship Id="rId43" Type="http://schemas.openxmlformats.org/officeDocument/2006/relationships/hyperlink" Target="https://en.wikipedia.org/wiki/Karab%C3%BCk_Province" TargetMode="External"/><Relationship Id="rId48" Type="http://schemas.openxmlformats.org/officeDocument/2006/relationships/hyperlink" Target="https://en.wikipedia.org/wiki/K%C4%B1r%C4%B1kkale_Province" TargetMode="External"/><Relationship Id="rId56" Type="http://schemas.openxmlformats.org/officeDocument/2006/relationships/hyperlink" Target="https://en.wikipedia.org/wiki/Manisa_Province" TargetMode="External"/><Relationship Id="rId64" Type="http://schemas.openxmlformats.org/officeDocument/2006/relationships/hyperlink" Target="https://en.wikipedia.org/wiki/Osmaniye_Province" TargetMode="External"/><Relationship Id="rId69" Type="http://schemas.openxmlformats.org/officeDocument/2006/relationships/hyperlink" Target="https://en.wikipedia.org/wiki/Sinop_Province" TargetMode="External"/><Relationship Id="rId77" Type="http://schemas.openxmlformats.org/officeDocument/2006/relationships/hyperlink" Target="https://en.wikipedia.org/wiki/U%C5%9Fak_Province" TargetMode="External"/><Relationship Id="rId8" Type="http://schemas.openxmlformats.org/officeDocument/2006/relationships/hyperlink" Target="https://en.wikipedia.org/wiki/Antalya_Province" TargetMode="External"/><Relationship Id="rId51" Type="http://schemas.openxmlformats.org/officeDocument/2006/relationships/hyperlink" Target="https://en.wikipedia.org/wiki/Kilis_Province" TargetMode="External"/><Relationship Id="rId72" Type="http://schemas.openxmlformats.org/officeDocument/2006/relationships/hyperlink" Target="https://en.wikipedia.org/wiki/%C5%9E%C4%B1rnak_Province" TargetMode="External"/><Relationship Id="rId80" Type="http://schemas.openxmlformats.org/officeDocument/2006/relationships/hyperlink" Target="https://en.wikipedia.org/wiki/Yozgat_Province" TargetMode="External"/><Relationship Id="rId3" Type="http://schemas.openxmlformats.org/officeDocument/2006/relationships/hyperlink" Target="https://en.wikipedia.org/wiki/Afyonkarahisar_Province" TargetMode="External"/><Relationship Id="rId12" Type="http://schemas.openxmlformats.org/officeDocument/2006/relationships/hyperlink" Target="https://en.wikipedia.org/wiki/Bal%C4%B1kesir_Province" TargetMode="External"/><Relationship Id="rId17" Type="http://schemas.openxmlformats.org/officeDocument/2006/relationships/hyperlink" Target="https://en.wikipedia.org/wiki/Bing%C3%B6l_Province" TargetMode="External"/><Relationship Id="rId25" Type="http://schemas.openxmlformats.org/officeDocument/2006/relationships/hyperlink" Target="https://en.wikipedia.org/wiki/Denizli_Province" TargetMode="External"/><Relationship Id="rId33" Type="http://schemas.openxmlformats.org/officeDocument/2006/relationships/hyperlink" Target="https://en.wikipedia.org/wiki/Gaziantep_Province" TargetMode="External"/><Relationship Id="rId38" Type="http://schemas.openxmlformats.org/officeDocument/2006/relationships/hyperlink" Target="https://en.wikipedia.org/wiki/I%C4%9Fd%C4%B1r_Province" TargetMode="External"/><Relationship Id="rId46" Type="http://schemas.openxmlformats.org/officeDocument/2006/relationships/hyperlink" Target="https://en.wikipedia.org/wiki/Kastamonu_Province" TargetMode="External"/><Relationship Id="rId59" Type="http://schemas.openxmlformats.org/officeDocument/2006/relationships/hyperlink" Target="https://en.wikipedia.org/wiki/Mu%C4%9Fla_Province" TargetMode="External"/><Relationship Id="rId67" Type="http://schemas.openxmlformats.org/officeDocument/2006/relationships/hyperlink" Target="https://en.wikipedia.org/wiki/Samsun_Province" TargetMode="External"/><Relationship Id="rId20" Type="http://schemas.openxmlformats.org/officeDocument/2006/relationships/hyperlink" Target="https://en.wikipedia.org/wiki/Burdur_Province" TargetMode="External"/><Relationship Id="rId41" Type="http://schemas.openxmlformats.org/officeDocument/2006/relationships/hyperlink" Target="https://en.wikipedia.org/wiki/%C4%B0zmir_Province" TargetMode="External"/><Relationship Id="rId54" Type="http://schemas.openxmlformats.org/officeDocument/2006/relationships/hyperlink" Target="https://en.wikipedia.org/wiki/K%C3%BCtahya_Province" TargetMode="External"/><Relationship Id="rId62" Type="http://schemas.openxmlformats.org/officeDocument/2006/relationships/hyperlink" Target="https://en.wikipedia.org/wiki/Ni%C4%9Fde_Province" TargetMode="External"/><Relationship Id="rId70" Type="http://schemas.openxmlformats.org/officeDocument/2006/relationships/hyperlink" Target="https://en.wikipedia.org/wiki/Sivas_Province" TargetMode="External"/><Relationship Id="rId75" Type="http://schemas.openxmlformats.org/officeDocument/2006/relationships/hyperlink" Target="https://en.wikipedia.org/wiki/Trabzon_Province" TargetMode="External"/><Relationship Id="rId1" Type="http://schemas.openxmlformats.org/officeDocument/2006/relationships/hyperlink" Target="https://en.wikipedia.org/wiki/Adana_Province" TargetMode="External"/><Relationship Id="rId6" Type="http://schemas.openxmlformats.org/officeDocument/2006/relationships/hyperlink" Target="https://en.wikipedia.org/wiki/Amasya_Province" TargetMode="External"/><Relationship Id="rId15" Type="http://schemas.openxmlformats.org/officeDocument/2006/relationships/hyperlink" Target="https://en.wikipedia.org/wiki/Bayburt_Province" TargetMode="External"/><Relationship Id="rId23" Type="http://schemas.openxmlformats.org/officeDocument/2006/relationships/hyperlink" Target="https://en.wikipedia.org/wiki/%C3%87ank%C4%B1r%C4%B1_Province" TargetMode="External"/><Relationship Id="rId28" Type="http://schemas.openxmlformats.org/officeDocument/2006/relationships/hyperlink" Target="https://en.wikipedia.org/wiki/Edirne_Province" TargetMode="External"/><Relationship Id="rId36" Type="http://schemas.openxmlformats.org/officeDocument/2006/relationships/hyperlink" Target="https://en.wikipedia.org/wiki/Hakk%C3%A2ri_Province" TargetMode="External"/><Relationship Id="rId49" Type="http://schemas.openxmlformats.org/officeDocument/2006/relationships/hyperlink" Target="https://en.wikipedia.org/wiki/K%C4%B1rklareli_Province" TargetMode="External"/><Relationship Id="rId57" Type="http://schemas.openxmlformats.org/officeDocument/2006/relationships/hyperlink" Target="https://en.wikipedia.org/wiki/Mardin_Province" TargetMode="External"/><Relationship Id="rId10" Type="http://schemas.openxmlformats.org/officeDocument/2006/relationships/hyperlink" Target="https://en.wikipedia.org/wiki/Artvin_Province" TargetMode="External"/><Relationship Id="rId31" Type="http://schemas.openxmlformats.org/officeDocument/2006/relationships/hyperlink" Target="https://en.wikipedia.org/wiki/Erzurum_Province" TargetMode="External"/><Relationship Id="rId44" Type="http://schemas.openxmlformats.org/officeDocument/2006/relationships/hyperlink" Target="https://en.wikipedia.org/wiki/Karaman_Province" TargetMode="External"/><Relationship Id="rId52" Type="http://schemas.openxmlformats.org/officeDocument/2006/relationships/hyperlink" Target="https://en.wikipedia.org/wiki/Kocaeli_Province" TargetMode="External"/><Relationship Id="rId60" Type="http://schemas.openxmlformats.org/officeDocument/2006/relationships/hyperlink" Target="https://en.wikipedia.org/wiki/Mu%C5%9F_Province" TargetMode="External"/><Relationship Id="rId65" Type="http://schemas.openxmlformats.org/officeDocument/2006/relationships/hyperlink" Target="https://en.wikipedia.org/wiki/Rize_Province" TargetMode="External"/><Relationship Id="rId73" Type="http://schemas.openxmlformats.org/officeDocument/2006/relationships/hyperlink" Target="https://en.wikipedia.org/wiki/Tekirda%C4%9F_Province" TargetMode="External"/><Relationship Id="rId78" Type="http://schemas.openxmlformats.org/officeDocument/2006/relationships/hyperlink" Target="https://en.wikipedia.org/wiki/Van_Province" TargetMode="External"/><Relationship Id="rId81" Type="http://schemas.openxmlformats.org/officeDocument/2006/relationships/hyperlink" Target="https://en.wikipedia.org/wiki/Zonguldak_Province" TargetMode="External"/><Relationship Id="rId4" Type="http://schemas.openxmlformats.org/officeDocument/2006/relationships/hyperlink" Target="https://en.wikipedia.org/wiki/A%C4%9Fr%C4%B1_Province" TargetMode="External"/><Relationship Id="rId9" Type="http://schemas.openxmlformats.org/officeDocument/2006/relationships/hyperlink" Target="https://en.wikipedia.org/wiki/Ardahan_Province" TargetMode="External"/><Relationship Id="rId13" Type="http://schemas.openxmlformats.org/officeDocument/2006/relationships/hyperlink" Target="https://en.wikipedia.org/wiki/Bart%C4%B1n_Province" TargetMode="External"/><Relationship Id="rId18" Type="http://schemas.openxmlformats.org/officeDocument/2006/relationships/hyperlink" Target="https://en.wikipedia.org/wiki/Bitlis_Province" TargetMode="External"/><Relationship Id="rId39" Type="http://schemas.openxmlformats.org/officeDocument/2006/relationships/hyperlink" Target="https://en.wikipedia.org/wiki/Isparta_Province" TargetMode="External"/><Relationship Id="rId34" Type="http://schemas.openxmlformats.org/officeDocument/2006/relationships/hyperlink" Target="https://en.wikipedia.org/wiki/Giresun_Province" TargetMode="External"/><Relationship Id="rId50" Type="http://schemas.openxmlformats.org/officeDocument/2006/relationships/hyperlink" Target="https://en.wikipedia.org/wiki/K%C4%B1r%C5%9Fehir_Province" TargetMode="External"/><Relationship Id="rId55" Type="http://schemas.openxmlformats.org/officeDocument/2006/relationships/hyperlink" Target="https://en.wikipedia.org/wiki/Malatya_Province" TargetMode="External"/><Relationship Id="rId76" Type="http://schemas.openxmlformats.org/officeDocument/2006/relationships/hyperlink" Target="https://en.wikipedia.org/wiki/Tunceli_Province" TargetMode="External"/><Relationship Id="rId7" Type="http://schemas.openxmlformats.org/officeDocument/2006/relationships/hyperlink" Target="https://en.wikipedia.org/wiki/Ankara_Province" TargetMode="External"/><Relationship Id="rId71" Type="http://schemas.openxmlformats.org/officeDocument/2006/relationships/hyperlink" Target="https://en.wikipedia.org/wiki/%C5%9Eanl%C4%B1urfa_Province" TargetMode="External"/><Relationship Id="rId2" Type="http://schemas.openxmlformats.org/officeDocument/2006/relationships/hyperlink" Target="https://en.wikipedia.org/wiki/Ad%C4%B1yaman_Province" TargetMode="External"/><Relationship Id="rId29" Type="http://schemas.openxmlformats.org/officeDocument/2006/relationships/hyperlink" Target="https://en.wikipedia.org/wiki/Elaz%C4%B1%C4%9F_Province" TargetMode="External"/><Relationship Id="rId24" Type="http://schemas.openxmlformats.org/officeDocument/2006/relationships/hyperlink" Target="https://en.wikipedia.org/wiki/%C3%87orum_Province" TargetMode="External"/><Relationship Id="rId40" Type="http://schemas.openxmlformats.org/officeDocument/2006/relationships/hyperlink" Target="https://en.wikipedia.org/wiki/%C4%B0stanbul_Province" TargetMode="External"/><Relationship Id="rId45" Type="http://schemas.openxmlformats.org/officeDocument/2006/relationships/hyperlink" Target="https://en.wikipedia.org/wiki/Kars_Province" TargetMode="External"/><Relationship Id="rId66" Type="http://schemas.openxmlformats.org/officeDocument/2006/relationships/hyperlink" Target="https://en.wikipedia.org/wiki/Sakarya_Province" TargetMode="External"/></Relationships>
</file>

<file path=xl/worksheets/_rels/sheet127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Princes_Town_region" TargetMode="External"/><Relationship Id="rId13" Type="http://schemas.openxmlformats.org/officeDocument/2006/relationships/hyperlink" Target="https://en.wikipedia.org/wiki/San_Juan%E2%80%93Laventille" TargetMode="External"/><Relationship Id="rId3" Type="http://schemas.openxmlformats.org/officeDocument/2006/relationships/hyperlink" Target="https://en.wikipedia.org/wiki/Couva-Tabaquite-Talparo" TargetMode="External"/><Relationship Id="rId7" Type="http://schemas.openxmlformats.org/officeDocument/2006/relationships/hyperlink" Target="https://en.wikipedia.org/wiki/Port_of_Spain" TargetMode="External"/><Relationship Id="rId12" Type="http://schemas.openxmlformats.org/officeDocument/2006/relationships/hyperlink" Target="https://en.wikipedia.org/wiki/Siparia_region" TargetMode="External"/><Relationship Id="rId2" Type="http://schemas.openxmlformats.org/officeDocument/2006/relationships/hyperlink" Target="https://en.wikipedia.org/wiki/Chaguanas" TargetMode="External"/><Relationship Id="rId1" Type="http://schemas.openxmlformats.org/officeDocument/2006/relationships/hyperlink" Target="https://en.wikipedia.org/wiki/Arima" TargetMode="External"/><Relationship Id="rId6" Type="http://schemas.openxmlformats.org/officeDocument/2006/relationships/hyperlink" Target="https://en.wikipedia.org/wiki/Penal%E2%80%93Debe" TargetMode="External"/><Relationship Id="rId11" Type="http://schemas.openxmlformats.org/officeDocument/2006/relationships/hyperlink" Target="https://en.wikipedia.org/wiki/Sangre_Grande_region" TargetMode="External"/><Relationship Id="rId5" Type="http://schemas.openxmlformats.org/officeDocument/2006/relationships/hyperlink" Target="https://en.wikipedia.org/wiki/Mayaro%E2%80%93Rio_Claro" TargetMode="External"/><Relationship Id="rId15" Type="http://schemas.openxmlformats.org/officeDocument/2006/relationships/hyperlink" Target="https://en.wikipedia.org/wiki/Tunapuna%E2%80%93Piarco" TargetMode="External"/><Relationship Id="rId10" Type="http://schemas.openxmlformats.org/officeDocument/2006/relationships/hyperlink" Target="https://en.wikipedia.org/wiki/San_Fernando,_Trinidad_and_Tobago" TargetMode="External"/><Relationship Id="rId4" Type="http://schemas.openxmlformats.org/officeDocument/2006/relationships/hyperlink" Target="https://en.wikipedia.org/wiki/Diego_Martin_region" TargetMode="External"/><Relationship Id="rId9" Type="http://schemas.openxmlformats.org/officeDocument/2006/relationships/hyperlink" Target="https://en.wikipedia.org/wiki/Point_Fortin" TargetMode="External"/><Relationship Id="rId14" Type="http://schemas.openxmlformats.org/officeDocument/2006/relationships/hyperlink" Target="https://en.wikipedia.org/wiki/Tobago" TargetMode="External"/></Relationships>
</file>

<file path=xl/worksheets/_rels/sheet128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Vaitupu" TargetMode="External"/><Relationship Id="rId3" Type="http://schemas.openxmlformats.org/officeDocument/2006/relationships/hyperlink" Target="https://en.wikipedia.org/wiki/Nanumea" TargetMode="External"/><Relationship Id="rId7" Type="http://schemas.openxmlformats.org/officeDocument/2006/relationships/hyperlink" Target="https://en.wikipedia.org/wiki/Nukulaelae" TargetMode="External"/><Relationship Id="rId2" Type="http://schemas.openxmlformats.org/officeDocument/2006/relationships/hyperlink" Target="https://en.wikipedia.org/wiki/Nanumanga" TargetMode="External"/><Relationship Id="rId1" Type="http://schemas.openxmlformats.org/officeDocument/2006/relationships/hyperlink" Target="https://en.wikipedia.org/wiki/Funafuti" TargetMode="External"/><Relationship Id="rId6" Type="http://schemas.openxmlformats.org/officeDocument/2006/relationships/hyperlink" Target="https://en.wikipedia.org/wiki/Nukufetau" TargetMode="External"/><Relationship Id="rId5" Type="http://schemas.openxmlformats.org/officeDocument/2006/relationships/hyperlink" Target="https://en.wikipedia.org/wiki/Nui_(atoll)" TargetMode="External"/><Relationship Id="rId4" Type="http://schemas.openxmlformats.org/officeDocument/2006/relationships/hyperlink" Target="https://en.wikipedia.org/wiki/Niutao" TargetMode="External"/></Relationships>
</file>

<file path=xl/worksheets/_rels/sheet129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Unguja_North_Region" TargetMode="External"/><Relationship Id="rId13" Type="http://schemas.openxmlformats.org/officeDocument/2006/relationships/hyperlink" Target="https://en.wikipedia.org/wiki/Unguja_South_Region" TargetMode="External"/><Relationship Id="rId18" Type="http://schemas.openxmlformats.org/officeDocument/2006/relationships/hyperlink" Target="https://en.wikipedia.org/wiki/Mjini_Magharibi_Region" TargetMode="External"/><Relationship Id="rId26" Type="http://schemas.openxmlformats.org/officeDocument/2006/relationships/hyperlink" Target="https://en.wikipedia.org/wiki/Shinyanga_Region" TargetMode="External"/><Relationship Id="rId3" Type="http://schemas.openxmlformats.org/officeDocument/2006/relationships/hyperlink" Target="https://en.wikipedia.org/wiki/Dodoma_Region" TargetMode="External"/><Relationship Id="rId21" Type="http://schemas.openxmlformats.org/officeDocument/2006/relationships/hyperlink" Target="https://en.wikipedia.org/wiki/Mwanza_Region" TargetMode="External"/><Relationship Id="rId7" Type="http://schemas.openxmlformats.org/officeDocument/2006/relationships/hyperlink" Target="https://en.wikipedia.org/wiki/Pemba_North_Region" TargetMode="External"/><Relationship Id="rId12" Type="http://schemas.openxmlformats.org/officeDocument/2006/relationships/hyperlink" Target="https://en.wikipedia.org/wiki/Pemba_South_Region" TargetMode="External"/><Relationship Id="rId17" Type="http://schemas.openxmlformats.org/officeDocument/2006/relationships/hyperlink" Target="https://en.wikipedia.org/wiki/Mbeya_Region" TargetMode="External"/><Relationship Id="rId25" Type="http://schemas.openxmlformats.org/officeDocument/2006/relationships/hyperlink" Target="https://en.wikipedia.org/wiki/Ruvuma_Region" TargetMode="External"/><Relationship Id="rId2" Type="http://schemas.openxmlformats.org/officeDocument/2006/relationships/hyperlink" Target="https://en.wikipedia.org/wiki/Dar_es_Salaam" TargetMode="External"/><Relationship Id="rId16" Type="http://schemas.openxmlformats.org/officeDocument/2006/relationships/hyperlink" Target="https://en.wikipedia.org/wiki/Mara_Region" TargetMode="External"/><Relationship Id="rId20" Type="http://schemas.openxmlformats.org/officeDocument/2006/relationships/hyperlink" Target="https://en.wikipedia.org/wiki/Mtwara_Region" TargetMode="External"/><Relationship Id="rId29" Type="http://schemas.openxmlformats.org/officeDocument/2006/relationships/hyperlink" Target="https://en.wikipedia.org/wiki/Songwe_Region" TargetMode="External"/><Relationship Id="rId1" Type="http://schemas.openxmlformats.org/officeDocument/2006/relationships/hyperlink" Target="https://en.wikipedia.org/wiki/Arusha_Region" TargetMode="External"/><Relationship Id="rId6" Type="http://schemas.openxmlformats.org/officeDocument/2006/relationships/hyperlink" Target="https://en.wikipedia.org/wiki/Kagera_Region" TargetMode="External"/><Relationship Id="rId11" Type="http://schemas.openxmlformats.org/officeDocument/2006/relationships/hyperlink" Target="https://en.wikipedia.org/wiki/Kilimanjaro_Region" TargetMode="External"/><Relationship Id="rId24" Type="http://schemas.openxmlformats.org/officeDocument/2006/relationships/hyperlink" Target="https://en.wikipedia.org/wiki/Rukwa_Region" TargetMode="External"/><Relationship Id="rId5" Type="http://schemas.openxmlformats.org/officeDocument/2006/relationships/hyperlink" Target="https://en.wikipedia.org/wiki/Iringa_Region" TargetMode="External"/><Relationship Id="rId15" Type="http://schemas.openxmlformats.org/officeDocument/2006/relationships/hyperlink" Target="https://en.wikipedia.org/wiki/Manyara_Region" TargetMode="External"/><Relationship Id="rId23" Type="http://schemas.openxmlformats.org/officeDocument/2006/relationships/hyperlink" Target="https://en.wikipedia.org/wiki/Pwani_Region" TargetMode="External"/><Relationship Id="rId28" Type="http://schemas.openxmlformats.org/officeDocument/2006/relationships/hyperlink" Target="https://en.wikipedia.org/wiki/Singida_Region" TargetMode="External"/><Relationship Id="rId10" Type="http://schemas.openxmlformats.org/officeDocument/2006/relationships/hyperlink" Target="https://en.wikipedia.org/wiki/Kigoma_Region" TargetMode="External"/><Relationship Id="rId19" Type="http://schemas.openxmlformats.org/officeDocument/2006/relationships/hyperlink" Target="https://en.wikipedia.org/wiki/Morogoro_Region" TargetMode="External"/><Relationship Id="rId31" Type="http://schemas.openxmlformats.org/officeDocument/2006/relationships/hyperlink" Target="https://en.wikipedia.org/wiki/Tanga_Region" TargetMode="External"/><Relationship Id="rId4" Type="http://schemas.openxmlformats.org/officeDocument/2006/relationships/hyperlink" Target="https://en.wikipedia.org/wiki/Geita_Region" TargetMode="External"/><Relationship Id="rId9" Type="http://schemas.openxmlformats.org/officeDocument/2006/relationships/hyperlink" Target="https://en.wikipedia.org/wiki/Katavi_Region" TargetMode="External"/><Relationship Id="rId14" Type="http://schemas.openxmlformats.org/officeDocument/2006/relationships/hyperlink" Target="https://en.wikipedia.org/wiki/Lindi_Region" TargetMode="External"/><Relationship Id="rId22" Type="http://schemas.openxmlformats.org/officeDocument/2006/relationships/hyperlink" Target="https://en.wikipedia.org/wiki/Njombe_Region" TargetMode="External"/><Relationship Id="rId27" Type="http://schemas.openxmlformats.org/officeDocument/2006/relationships/hyperlink" Target="https://en.wikipedia.org/wiki/Simiyu_Region" TargetMode="External"/><Relationship Id="rId30" Type="http://schemas.openxmlformats.org/officeDocument/2006/relationships/hyperlink" Target="https://en.wikipedia.org/wiki/Tabora_Region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Opolskie" TargetMode="External"/><Relationship Id="rId13" Type="http://schemas.openxmlformats.org/officeDocument/2006/relationships/hyperlink" Target="https://en.wikipedia.org/wiki/%C5%9Awi%C4%99tokrzyskie" TargetMode="External"/><Relationship Id="rId3" Type="http://schemas.openxmlformats.org/officeDocument/2006/relationships/hyperlink" Target="https://en.wikipedia.org/wiki/Lublin_Voivodeship" TargetMode="External"/><Relationship Id="rId7" Type="http://schemas.openxmlformats.org/officeDocument/2006/relationships/hyperlink" Target="https://en.wikipedia.org/wiki/Mazowieckie" TargetMode="External"/><Relationship Id="rId12" Type="http://schemas.openxmlformats.org/officeDocument/2006/relationships/hyperlink" Target="https://en.wikipedia.org/wiki/%C5%9Al%C4%85skie" TargetMode="External"/><Relationship Id="rId2" Type="http://schemas.openxmlformats.org/officeDocument/2006/relationships/hyperlink" Target="https://en.wikipedia.org/wiki/Kujawsko-pomorskie" TargetMode="External"/><Relationship Id="rId16" Type="http://schemas.openxmlformats.org/officeDocument/2006/relationships/hyperlink" Target="https://en.wikipedia.org/wiki/Zachodniopomorskie" TargetMode="External"/><Relationship Id="rId1" Type="http://schemas.openxmlformats.org/officeDocument/2006/relationships/hyperlink" Target="https://en.wikipedia.org/wiki/Dolno%C5%9Bl%C4%85skie" TargetMode="External"/><Relationship Id="rId6" Type="http://schemas.openxmlformats.org/officeDocument/2006/relationships/hyperlink" Target="https://en.wikipedia.org/wiki/Ma%C5%82opolskie" TargetMode="External"/><Relationship Id="rId11" Type="http://schemas.openxmlformats.org/officeDocument/2006/relationships/hyperlink" Target="https://en.wikipedia.org/wiki/Pomorskie" TargetMode="External"/><Relationship Id="rId5" Type="http://schemas.openxmlformats.org/officeDocument/2006/relationships/hyperlink" Target="https://en.wikipedia.org/wiki/%C5%81%C3%B3dzkie" TargetMode="External"/><Relationship Id="rId15" Type="http://schemas.openxmlformats.org/officeDocument/2006/relationships/hyperlink" Target="https://en.wikipedia.org/wiki/Wielkopolskie" TargetMode="External"/><Relationship Id="rId10" Type="http://schemas.openxmlformats.org/officeDocument/2006/relationships/hyperlink" Target="https://en.wikipedia.org/wiki/Podlaskie" TargetMode="External"/><Relationship Id="rId4" Type="http://schemas.openxmlformats.org/officeDocument/2006/relationships/hyperlink" Target="https://en.wikipedia.org/wiki/Lubuskie" TargetMode="External"/><Relationship Id="rId9" Type="http://schemas.openxmlformats.org/officeDocument/2006/relationships/hyperlink" Target="https://en.wikipedia.org/wiki/Podkarpackie" TargetMode="External"/><Relationship Id="rId14" Type="http://schemas.openxmlformats.org/officeDocument/2006/relationships/hyperlink" Target="https://en.wikipedia.org/wiki/Warmi%C5%84sko-mazurskie" TargetMode="External"/></Relationships>
</file>

<file path=xl/worksheets/_rels/sheet130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Palmyra_Atoll" TargetMode="External"/><Relationship Id="rId3" Type="http://schemas.openxmlformats.org/officeDocument/2006/relationships/hyperlink" Target="https://en.wikipedia.org/wiki/Jarvis_Island" TargetMode="External"/><Relationship Id="rId7" Type="http://schemas.openxmlformats.org/officeDocument/2006/relationships/hyperlink" Target="https://en.wikipedia.org/wiki/Navassa_Island" TargetMode="External"/><Relationship Id="rId2" Type="http://schemas.openxmlformats.org/officeDocument/2006/relationships/hyperlink" Target="https://en.wikipedia.org/wiki/Howland_Island" TargetMode="External"/><Relationship Id="rId1" Type="http://schemas.openxmlformats.org/officeDocument/2006/relationships/hyperlink" Target="https://en.wikipedia.org/wiki/Baker_Island" TargetMode="External"/><Relationship Id="rId6" Type="http://schemas.openxmlformats.org/officeDocument/2006/relationships/hyperlink" Target="https://en.wikipedia.org/wiki/Midway_Islands" TargetMode="External"/><Relationship Id="rId5" Type="http://schemas.openxmlformats.org/officeDocument/2006/relationships/hyperlink" Target="https://en.wikipedia.org/wiki/Kingman_Reef" TargetMode="External"/><Relationship Id="rId4" Type="http://schemas.openxmlformats.org/officeDocument/2006/relationships/hyperlink" Target="https://en.wikipedia.org/wiki/Johnston_Atoll" TargetMode="External"/><Relationship Id="rId9" Type="http://schemas.openxmlformats.org/officeDocument/2006/relationships/hyperlink" Target="https://en.wikipedia.org/wiki/Wake_Island" TargetMode="External"/></Relationships>
</file>

<file path=xl/worksheets/_rels/sheet13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Lavalleja_Department" TargetMode="External"/><Relationship Id="rId13" Type="http://schemas.openxmlformats.org/officeDocument/2006/relationships/hyperlink" Target="https://en.wikipedia.org/wiki/Rivera_Department" TargetMode="External"/><Relationship Id="rId18" Type="http://schemas.openxmlformats.org/officeDocument/2006/relationships/hyperlink" Target="https://en.wikipedia.org/wiki/Tacuaremb%C3%B3_Department" TargetMode="External"/><Relationship Id="rId3" Type="http://schemas.openxmlformats.org/officeDocument/2006/relationships/hyperlink" Target="https://en.wikipedia.org/wiki/Cerro_Largo_Department" TargetMode="External"/><Relationship Id="rId7" Type="http://schemas.openxmlformats.org/officeDocument/2006/relationships/hyperlink" Target="https://en.wikipedia.org/wiki/Florida_Department" TargetMode="External"/><Relationship Id="rId12" Type="http://schemas.openxmlformats.org/officeDocument/2006/relationships/hyperlink" Target="https://en.wikipedia.org/wiki/R%C3%ADo_Negro_Department" TargetMode="External"/><Relationship Id="rId17" Type="http://schemas.openxmlformats.org/officeDocument/2006/relationships/hyperlink" Target="https://en.wikipedia.org/wiki/Soriano_Department" TargetMode="External"/><Relationship Id="rId2" Type="http://schemas.openxmlformats.org/officeDocument/2006/relationships/hyperlink" Target="https://en.wikipedia.org/wiki/Canelones_Department" TargetMode="External"/><Relationship Id="rId16" Type="http://schemas.openxmlformats.org/officeDocument/2006/relationships/hyperlink" Target="https://en.wikipedia.org/wiki/San_Jos%C3%A9_Department" TargetMode="External"/><Relationship Id="rId20" Type="http://schemas.openxmlformats.org/officeDocument/2006/relationships/drawing" Target="../drawings/drawing11.xml"/><Relationship Id="rId1" Type="http://schemas.openxmlformats.org/officeDocument/2006/relationships/hyperlink" Target="https://en.wikipedia.org/wiki/Artigas_Department" TargetMode="External"/><Relationship Id="rId6" Type="http://schemas.openxmlformats.org/officeDocument/2006/relationships/hyperlink" Target="https://en.wikipedia.org/wiki/Flores_Department" TargetMode="External"/><Relationship Id="rId11" Type="http://schemas.openxmlformats.org/officeDocument/2006/relationships/hyperlink" Target="https://en.wikipedia.org/wiki/Paysand%C3%BA_Department" TargetMode="External"/><Relationship Id="rId5" Type="http://schemas.openxmlformats.org/officeDocument/2006/relationships/hyperlink" Target="https://en.wikipedia.org/wiki/Durazno_Department" TargetMode="External"/><Relationship Id="rId15" Type="http://schemas.openxmlformats.org/officeDocument/2006/relationships/hyperlink" Target="https://en.wikipedia.org/wiki/Salto_Department" TargetMode="External"/><Relationship Id="rId10" Type="http://schemas.openxmlformats.org/officeDocument/2006/relationships/hyperlink" Target="https://en.wikipedia.org/wiki/Montevideo_Department" TargetMode="External"/><Relationship Id="rId19" Type="http://schemas.openxmlformats.org/officeDocument/2006/relationships/hyperlink" Target="https://en.wikipedia.org/wiki/Treinta_y_Tres_Department" TargetMode="External"/><Relationship Id="rId4" Type="http://schemas.openxmlformats.org/officeDocument/2006/relationships/hyperlink" Target="https://en.wikipedia.org/wiki/Colonia_Department" TargetMode="External"/><Relationship Id="rId9" Type="http://schemas.openxmlformats.org/officeDocument/2006/relationships/hyperlink" Target="https://en.wikipedia.org/wiki/Maldonado_Department" TargetMode="External"/><Relationship Id="rId14" Type="http://schemas.openxmlformats.org/officeDocument/2006/relationships/hyperlink" Target="https://en.wikipedia.org/wiki/Rocha_Department" TargetMode="External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Northern_Province_(Sierra_Leone)" TargetMode="External"/><Relationship Id="rId2" Type="http://schemas.openxmlformats.org/officeDocument/2006/relationships/hyperlink" Target="https://en.wikipedia.org/wiki/North_West_Province,_Sierra_Leone" TargetMode="External"/><Relationship Id="rId1" Type="http://schemas.openxmlformats.org/officeDocument/2006/relationships/hyperlink" Target="https://en.wikipedia.org/wiki/Eastern_Province_(Sierra_Leone)" TargetMode="External"/><Relationship Id="rId5" Type="http://schemas.openxmlformats.org/officeDocument/2006/relationships/hyperlink" Target="https://en.wikipedia.org/wiki/Western_Area" TargetMode="External"/><Relationship Id="rId4" Type="http://schemas.openxmlformats.org/officeDocument/2006/relationships/hyperlink" Target="https://en.wikipedia.org/wiki/Southern_Province_(Sierra_Leone)" TargetMode="External"/></Relationships>
</file>

<file path=xl/worksheets/_rels/sheet133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Montegiardino" TargetMode="External"/><Relationship Id="rId3" Type="http://schemas.openxmlformats.org/officeDocument/2006/relationships/hyperlink" Target="https://en.wikipedia.org/wiki/Chiesanuova" TargetMode="External"/><Relationship Id="rId7" Type="http://schemas.openxmlformats.org/officeDocument/2006/relationships/hyperlink" Target="https://en.wikipedia.org/wiki/Fiorentino" TargetMode="External"/><Relationship Id="rId2" Type="http://schemas.openxmlformats.org/officeDocument/2006/relationships/hyperlink" Target="https://en.wikipedia.org/wiki/Borgo_Maggiore" TargetMode="External"/><Relationship Id="rId1" Type="http://schemas.openxmlformats.org/officeDocument/2006/relationships/hyperlink" Target="https://en.wikipedia.org/wiki/Acquaviva_(San_Marino)" TargetMode="External"/><Relationship Id="rId6" Type="http://schemas.openxmlformats.org/officeDocument/2006/relationships/hyperlink" Target="https://en.wikipedia.org/wiki/Faetano" TargetMode="External"/><Relationship Id="rId5" Type="http://schemas.openxmlformats.org/officeDocument/2006/relationships/hyperlink" Target="https://en.wikipedia.org/wiki/Domagnano" TargetMode="External"/><Relationship Id="rId4" Type="http://schemas.openxmlformats.org/officeDocument/2006/relationships/hyperlink" Target="https://en.wikipedia.org/wiki/San_Marino_(San_Marino)" TargetMode="External"/><Relationship Id="rId9" Type="http://schemas.openxmlformats.org/officeDocument/2006/relationships/hyperlink" Target="https://en.wikipedia.org/wiki/Serravalle_(San_Marino)" TargetMode="External"/></Relationships>
</file>

<file path=xl/worksheets/_rels/sheet134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Louga_Region" TargetMode="External"/><Relationship Id="rId13" Type="http://schemas.openxmlformats.org/officeDocument/2006/relationships/hyperlink" Target="https://en.wikipedia.org/wiki/Thi%C3%A8s_Region" TargetMode="External"/><Relationship Id="rId3" Type="http://schemas.openxmlformats.org/officeDocument/2006/relationships/hyperlink" Target="https://en.wikipedia.org/wiki/Fatick_Region" TargetMode="External"/><Relationship Id="rId7" Type="http://schemas.openxmlformats.org/officeDocument/2006/relationships/hyperlink" Target="https://en.wikipedia.org/wiki/Kolda_Region" TargetMode="External"/><Relationship Id="rId12" Type="http://schemas.openxmlformats.org/officeDocument/2006/relationships/hyperlink" Target="https://en.wikipedia.org/wiki/Tambacounda_Region" TargetMode="External"/><Relationship Id="rId2" Type="http://schemas.openxmlformats.org/officeDocument/2006/relationships/hyperlink" Target="https://en.wikipedia.org/wiki/Diourbel_Region" TargetMode="External"/><Relationship Id="rId1" Type="http://schemas.openxmlformats.org/officeDocument/2006/relationships/hyperlink" Target="https://en.wikipedia.org/wiki/Dakar_Region" TargetMode="External"/><Relationship Id="rId6" Type="http://schemas.openxmlformats.org/officeDocument/2006/relationships/hyperlink" Target="https://en.wikipedia.org/wiki/K%C3%A9dougou_Region" TargetMode="External"/><Relationship Id="rId11" Type="http://schemas.openxmlformats.org/officeDocument/2006/relationships/hyperlink" Target="https://en.wikipedia.org/wiki/S%C3%A9dhiou_Region" TargetMode="External"/><Relationship Id="rId5" Type="http://schemas.openxmlformats.org/officeDocument/2006/relationships/hyperlink" Target="https://en.wikipedia.org/wiki/Kaolack_Region" TargetMode="External"/><Relationship Id="rId10" Type="http://schemas.openxmlformats.org/officeDocument/2006/relationships/hyperlink" Target="https://en.wikipedia.org/wiki/Saint-Louis_Region" TargetMode="External"/><Relationship Id="rId4" Type="http://schemas.openxmlformats.org/officeDocument/2006/relationships/hyperlink" Target="https://en.wikipedia.org/wiki/Kaffrine_Region" TargetMode="External"/><Relationship Id="rId9" Type="http://schemas.openxmlformats.org/officeDocument/2006/relationships/hyperlink" Target="https://en.wikipedia.org/wiki/Matam_Region" TargetMode="External"/><Relationship Id="rId14" Type="http://schemas.openxmlformats.org/officeDocument/2006/relationships/hyperlink" Target="https://en.wikipedia.org/wiki/Ziguinchor_Region" TargetMode="External"/></Relationships>
</file>

<file path=xl/worksheets/_rels/sheet135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Hiiraan" TargetMode="External"/><Relationship Id="rId13" Type="http://schemas.openxmlformats.org/officeDocument/2006/relationships/hyperlink" Target="https://en.wikipedia.org/wiki/Sanaag" TargetMode="External"/><Relationship Id="rId18" Type="http://schemas.openxmlformats.org/officeDocument/2006/relationships/hyperlink" Target="https://en.wikipedia.org/wiki/Woqooyi_Galbeed" TargetMode="External"/><Relationship Id="rId3" Type="http://schemas.openxmlformats.org/officeDocument/2006/relationships/hyperlink" Target="https://en.wikipedia.org/wiki/Banaadir" TargetMode="External"/><Relationship Id="rId7" Type="http://schemas.openxmlformats.org/officeDocument/2006/relationships/hyperlink" Target="https://en.wikipedia.org/wiki/Gedo" TargetMode="External"/><Relationship Id="rId12" Type="http://schemas.openxmlformats.org/officeDocument/2006/relationships/hyperlink" Target="https://en.wikipedia.org/wiki/Nugaal" TargetMode="External"/><Relationship Id="rId17" Type="http://schemas.openxmlformats.org/officeDocument/2006/relationships/hyperlink" Target="https://en.wikipedia.org/wiki/Togdheer" TargetMode="External"/><Relationship Id="rId2" Type="http://schemas.openxmlformats.org/officeDocument/2006/relationships/hyperlink" Target="https://en.wikipedia.org/wiki/Bakool" TargetMode="External"/><Relationship Id="rId16" Type="http://schemas.openxmlformats.org/officeDocument/2006/relationships/hyperlink" Target="https://en.wikipedia.org/wiki/Sool,_Somalia" TargetMode="External"/><Relationship Id="rId1" Type="http://schemas.openxmlformats.org/officeDocument/2006/relationships/hyperlink" Target="https://en.wikipedia.org/wiki/Awdal" TargetMode="External"/><Relationship Id="rId6" Type="http://schemas.openxmlformats.org/officeDocument/2006/relationships/hyperlink" Target="https://en.wikipedia.org/wiki/Galguduud" TargetMode="External"/><Relationship Id="rId11" Type="http://schemas.openxmlformats.org/officeDocument/2006/relationships/hyperlink" Target="https://en.wikipedia.org/wiki/Mudug" TargetMode="External"/><Relationship Id="rId5" Type="http://schemas.openxmlformats.org/officeDocument/2006/relationships/hyperlink" Target="https://en.wikipedia.org/wiki/Bay_(Somalia)" TargetMode="External"/><Relationship Id="rId15" Type="http://schemas.openxmlformats.org/officeDocument/2006/relationships/hyperlink" Target="https://en.wikipedia.org/wiki/Shabeellaha_Hoose" TargetMode="External"/><Relationship Id="rId10" Type="http://schemas.openxmlformats.org/officeDocument/2006/relationships/hyperlink" Target="https://en.wikipedia.org/wiki/Jubbada_Hoose" TargetMode="External"/><Relationship Id="rId4" Type="http://schemas.openxmlformats.org/officeDocument/2006/relationships/hyperlink" Target="https://en.wikipedia.org/wiki/Bari_(Somalia)" TargetMode="External"/><Relationship Id="rId9" Type="http://schemas.openxmlformats.org/officeDocument/2006/relationships/hyperlink" Target="https://en.wikipedia.org/wiki/Jubbada_Dhexe" TargetMode="External"/><Relationship Id="rId14" Type="http://schemas.openxmlformats.org/officeDocument/2006/relationships/hyperlink" Target="https://en.wikipedia.org/wiki/Shabeellaha_Dhexe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North_West_District_(Singapore)" TargetMode="External"/><Relationship Id="rId2" Type="http://schemas.openxmlformats.org/officeDocument/2006/relationships/hyperlink" Target="https://en.wikipedia.org/wiki/North_East_District_(Singapore)" TargetMode="External"/><Relationship Id="rId1" Type="http://schemas.openxmlformats.org/officeDocument/2006/relationships/hyperlink" Target="https://en.wikipedia.org/wiki/Central_Singapore_District" TargetMode="External"/><Relationship Id="rId5" Type="http://schemas.openxmlformats.org/officeDocument/2006/relationships/hyperlink" Target="https://en.wikipedia.org/wiki/South_West_District_(Singapore)" TargetMode="External"/><Relationship Id="rId4" Type="http://schemas.openxmlformats.org/officeDocument/2006/relationships/hyperlink" Target="https://en.wikipedia.org/wiki/South_East_District_(Singapore)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%C5%BDilina_Region" TargetMode="External"/><Relationship Id="rId3" Type="http://schemas.openxmlformats.org/officeDocument/2006/relationships/hyperlink" Target="https://en.wikipedia.org/wiki/Ko%C5%A1ice_Region" TargetMode="External"/><Relationship Id="rId7" Type="http://schemas.openxmlformats.org/officeDocument/2006/relationships/hyperlink" Target="https://en.wikipedia.org/wiki/Trnava_Region" TargetMode="External"/><Relationship Id="rId2" Type="http://schemas.openxmlformats.org/officeDocument/2006/relationships/hyperlink" Target="https://en.wikipedia.org/wiki/Bratislava_Region" TargetMode="External"/><Relationship Id="rId1" Type="http://schemas.openxmlformats.org/officeDocument/2006/relationships/hyperlink" Target="https://en.wikipedia.org/wiki/Bansk%C3%A1_Bystrica_Region" TargetMode="External"/><Relationship Id="rId6" Type="http://schemas.openxmlformats.org/officeDocument/2006/relationships/hyperlink" Target="https://en.wikipedia.org/wiki/Tren%C4%8D%C3%ADn_Region" TargetMode="External"/><Relationship Id="rId5" Type="http://schemas.openxmlformats.org/officeDocument/2006/relationships/hyperlink" Target="https://en.wikipedia.org/wiki/Pre%C5%A1ov_Region" TargetMode="External"/><Relationship Id="rId4" Type="http://schemas.openxmlformats.org/officeDocument/2006/relationships/hyperlink" Target="https://en.wikipedia.org/wiki/Nitra_Region" TargetMode="External"/><Relationship Id="rId9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Nakhon_Nayok_province" TargetMode="External"/><Relationship Id="rId21" Type="http://schemas.openxmlformats.org/officeDocument/2006/relationships/hyperlink" Target="https://en.wikipedia.org/wiki/Loei_province" TargetMode="External"/><Relationship Id="rId42" Type="http://schemas.openxmlformats.org/officeDocument/2006/relationships/hyperlink" Target="https://en.wikipedia.org/wiki/Phayao_province" TargetMode="External"/><Relationship Id="rId47" Type="http://schemas.openxmlformats.org/officeDocument/2006/relationships/hyperlink" Target="https://en.wikipedia.org/wiki/Phra_Nakhon_Si_Ayutthaya_province" TargetMode="External"/><Relationship Id="rId63" Type="http://schemas.openxmlformats.org/officeDocument/2006/relationships/hyperlink" Target="https://en.wikipedia.org/wiki/Sisaket_province" TargetMode="External"/><Relationship Id="rId68" Type="http://schemas.openxmlformats.org/officeDocument/2006/relationships/hyperlink" Target="https://en.wikipedia.org/wiki/Surat_Thani_province" TargetMode="External"/><Relationship Id="rId16" Type="http://schemas.openxmlformats.org/officeDocument/2006/relationships/hyperlink" Target="https://en.wikipedia.org/wiki/Khon_Kaen_province" TargetMode="External"/><Relationship Id="rId11" Type="http://schemas.openxmlformats.org/officeDocument/2006/relationships/hyperlink" Target="https://en.wikipedia.org/wiki/Chon_Buri_province" TargetMode="External"/><Relationship Id="rId24" Type="http://schemas.openxmlformats.org/officeDocument/2006/relationships/hyperlink" Target="https://en.wikipedia.org/wiki/Maha_Sarakham_province" TargetMode="External"/><Relationship Id="rId32" Type="http://schemas.openxmlformats.org/officeDocument/2006/relationships/hyperlink" Target="https://en.wikipedia.org/wiki/Nan_province" TargetMode="External"/><Relationship Id="rId37" Type="http://schemas.openxmlformats.org/officeDocument/2006/relationships/hyperlink" Target="https://en.wikipedia.org/wiki/Pathum_Thani_province" TargetMode="External"/><Relationship Id="rId40" Type="http://schemas.openxmlformats.org/officeDocument/2006/relationships/hyperlink" Target="https://en.wikipedia.org/wiki/Phatthalung_province" TargetMode="External"/><Relationship Id="rId45" Type="http://schemas.openxmlformats.org/officeDocument/2006/relationships/hyperlink" Target="https://en.wikipedia.org/wiki/Phichit_province" TargetMode="External"/><Relationship Id="rId53" Type="http://schemas.openxmlformats.org/officeDocument/2006/relationships/hyperlink" Target="https://en.wikipedia.org/wiki/Ratchaburi_province" TargetMode="External"/><Relationship Id="rId58" Type="http://schemas.openxmlformats.org/officeDocument/2006/relationships/hyperlink" Target="https://en.wikipedia.org/wiki/Samut_Prakan_province" TargetMode="External"/><Relationship Id="rId66" Type="http://schemas.openxmlformats.org/officeDocument/2006/relationships/hyperlink" Target="https://en.wikipedia.org/wiki/Sukhothai_province" TargetMode="External"/><Relationship Id="rId74" Type="http://schemas.openxmlformats.org/officeDocument/2006/relationships/hyperlink" Target="https://en.wikipedia.org/wiki/Udon_Thani_province" TargetMode="External"/><Relationship Id="rId5" Type="http://schemas.openxmlformats.org/officeDocument/2006/relationships/hyperlink" Target="https://en.wikipedia.org/wiki/Chachoengsao_province" TargetMode="External"/><Relationship Id="rId61" Type="http://schemas.openxmlformats.org/officeDocument/2006/relationships/hyperlink" Target="https://en.wikipedia.org/wiki/Saraburi_province" TargetMode="External"/><Relationship Id="rId19" Type="http://schemas.openxmlformats.org/officeDocument/2006/relationships/hyperlink" Target="https://en.wikipedia.org/wiki/Lampang_province" TargetMode="External"/><Relationship Id="rId14" Type="http://schemas.openxmlformats.org/officeDocument/2006/relationships/hyperlink" Target="https://en.wikipedia.org/wiki/Kamphaeng_Phet_province" TargetMode="External"/><Relationship Id="rId22" Type="http://schemas.openxmlformats.org/officeDocument/2006/relationships/hyperlink" Target="https://en.wikipedia.org/wiki/Lopburi_province" TargetMode="External"/><Relationship Id="rId27" Type="http://schemas.openxmlformats.org/officeDocument/2006/relationships/hyperlink" Target="https://en.wikipedia.org/wiki/Nakhon_Pathom_province" TargetMode="External"/><Relationship Id="rId30" Type="http://schemas.openxmlformats.org/officeDocument/2006/relationships/hyperlink" Target="https://en.wikipedia.org/wiki/Nakhon_Sawan_province" TargetMode="External"/><Relationship Id="rId35" Type="http://schemas.openxmlformats.org/officeDocument/2006/relationships/hyperlink" Target="https://en.wikipedia.org/wiki/Nong_Khai_province" TargetMode="External"/><Relationship Id="rId43" Type="http://schemas.openxmlformats.org/officeDocument/2006/relationships/hyperlink" Target="https://en.wikipedia.org/wiki/Phetchabun_province" TargetMode="External"/><Relationship Id="rId48" Type="http://schemas.openxmlformats.org/officeDocument/2006/relationships/hyperlink" Target="https://en.wikipedia.org/wiki/Phrae_province" TargetMode="External"/><Relationship Id="rId56" Type="http://schemas.openxmlformats.org/officeDocument/2006/relationships/hyperlink" Target="https://en.wikipedia.org/wiki/Sa_Kaeo_province" TargetMode="External"/><Relationship Id="rId64" Type="http://schemas.openxmlformats.org/officeDocument/2006/relationships/hyperlink" Target="https://en.wikipedia.org/wiki/Sing_Buri_province" TargetMode="External"/><Relationship Id="rId69" Type="http://schemas.openxmlformats.org/officeDocument/2006/relationships/hyperlink" Target="https://en.wikipedia.org/wiki/Surin_province" TargetMode="External"/><Relationship Id="rId77" Type="http://schemas.openxmlformats.org/officeDocument/2006/relationships/hyperlink" Target="https://en.wikipedia.org/wiki/Yala_province" TargetMode="External"/><Relationship Id="rId8" Type="http://schemas.openxmlformats.org/officeDocument/2006/relationships/hyperlink" Target="https://en.wikipedia.org/wiki/Chanthaburi_province" TargetMode="External"/><Relationship Id="rId51" Type="http://schemas.openxmlformats.org/officeDocument/2006/relationships/hyperlink" Target="https://en.wikipedia.org/wiki/Prachuap_Khiri_Khan_province" TargetMode="External"/><Relationship Id="rId72" Type="http://schemas.openxmlformats.org/officeDocument/2006/relationships/hyperlink" Target="https://en.wikipedia.org/wiki/Trat_province" TargetMode="External"/><Relationship Id="rId3" Type="http://schemas.openxmlformats.org/officeDocument/2006/relationships/hyperlink" Target="https://en.wikipedia.org/wiki/Bueng_Kan_province" TargetMode="External"/><Relationship Id="rId12" Type="http://schemas.openxmlformats.org/officeDocument/2006/relationships/hyperlink" Target="https://en.wikipedia.org/wiki/Chumphon_province" TargetMode="External"/><Relationship Id="rId17" Type="http://schemas.openxmlformats.org/officeDocument/2006/relationships/hyperlink" Target="https://en.wikipedia.org/wiki/Krabi_province" TargetMode="External"/><Relationship Id="rId25" Type="http://schemas.openxmlformats.org/officeDocument/2006/relationships/hyperlink" Target="https://en.wikipedia.org/wiki/Mukdahan_province" TargetMode="External"/><Relationship Id="rId33" Type="http://schemas.openxmlformats.org/officeDocument/2006/relationships/hyperlink" Target="https://en.wikipedia.org/wiki/Narathiwat_province" TargetMode="External"/><Relationship Id="rId38" Type="http://schemas.openxmlformats.org/officeDocument/2006/relationships/hyperlink" Target="https://en.wikipedia.org/wiki/Pattani_province" TargetMode="External"/><Relationship Id="rId46" Type="http://schemas.openxmlformats.org/officeDocument/2006/relationships/hyperlink" Target="https://en.wikipedia.org/wiki/Phitsanulok_province" TargetMode="External"/><Relationship Id="rId59" Type="http://schemas.openxmlformats.org/officeDocument/2006/relationships/hyperlink" Target="https://en.wikipedia.org/wiki/Samut_Sakhon_province" TargetMode="External"/><Relationship Id="rId67" Type="http://schemas.openxmlformats.org/officeDocument/2006/relationships/hyperlink" Target="https://en.wikipedia.org/wiki/Suphan_Buri_province" TargetMode="External"/><Relationship Id="rId20" Type="http://schemas.openxmlformats.org/officeDocument/2006/relationships/hyperlink" Target="https://en.wikipedia.org/wiki/Lamphun_province" TargetMode="External"/><Relationship Id="rId41" Type="http://schemas.openxmlformats.org/officeDocument/2006/relationships/hyperlink" Target="https://en.wikipedia.org/wiki/Pattaya" TargetMode="External"/><Relationship Id="rId54" Type="http://schemas.openxmlformats.org/officeDocument/2006/relationships/hyperlink" Target="https://en.wikipedia.org/wiki/Rayong_province" TargetMode="External"/><Relationship Id="rId62" Type="http://schemas.openxmlformats.org/officeDocument/2006/relationships/hyperlink" Target="https://en.wikipedia.org/wiki/Satun_province" TargetMode="External"/><Relationship Id="rId70" Type="http://schemas.openxmlformats.org/officeDocument/2006/relationships/hyperlink" Target="https://en.wikipedia.org/wiki/Tak_province" TargetMode="External"/><Relationship Id="rId75" Type="http://schemas.openxmlformats.org/officeDocument/2006/relationships/hyperlink" Target="https://en.wikipedia.org/wiki/Uthai_Thani_province" TargetMode="External"/><Relationship Id="rId1" Type="http://schemas.openxmlformats.org/officeDocument/2006/relationships/hyperlink" Target="https://en.wikipedia.org/wiki/Amnat_Charoen_province" TargetMode="External"/><Relationship Id="rId6" Type="http://schemas.openxmlformats.org/officeDocument/2006/relationships/hyperlink" Target="https://en.wikipedia.org/wiki/Chai_Nat_province" TargetMode="External"/><Relationship Id="rId15" Type="http://schemas.openxmlformats.org/officeDocument/2006/relationships/hyperlink" Target="https://en.wikipedia.org/wiki/Kanchanaburi_province" TargetMode="External"/><Relationship Id="rId23" Type="http://schemas.openxmlformats.org/officeDocument/2006/relationships/hyperlink" Target="https://en.wikipedia.org/wiki/Mae_Hong_Son_province" TargetMode="External"/><Relationship Id="rId28" Type="http://schemas.openxmlformats.org/officeDocument/2006/relationships/hyperlink" Target="https://en.wikipedia.org/wiki/Nakhon_Phanom_province" TargetMode="External"/><Relationship Id="rId36" Type="http://schemas.openxmlformats.org/officeDocument/2006/relationships/hyperlink" Target="https://en.wikipedia.org/wiki/Nonthaburi_province" TargetMode="External"/><Relationship Id="rId49" Type="http://schemas.openxmlformats.org/officeDocument/2006/relationships/hyperlink" Target="https://en.wikipedia.org/wiki/Phuket_province" TargetMode="External"/><Relationship Id="rId57" Type="http://schemas.openxmlformats.org/officeDocument/2006/relationships/hyperlink" Target="https://en.wikipedia.org/wiki/Sakon_Nakhon_province" TargetMode="External"/><Relationship Id="rId10" Type="http://schemas.openxmlformats.org/officeDocument/2006/relationships/hyperlink" Target="https://en.wikipedia.org/wiki/Chiang_Rai_province" TargetMode="External"/><Relationship Id="rId31" Type="http://schemas.openxmlformats.org/officeDocument/2006/relationships/hyperlink" Target="https://en.wikipedia.org/wiki/Nakhon_Si_Thammarat_province" TargetMode="External"/><Relationship Id="rId44" Type="http://schemas.openxmlformats.org/officeDocument/2006/relationships/hyperlink" Target="https://en.wikipedia.org/wiki/Phetchaburi_province" TargetMode="External"/><Relationship Id="rId52" Type="http://schemas.openxmlformats.org/officeDocument/2006/relationships/hyperlink" Target="https://en.wikipedia.org/wiki/Ranong_province" TargetMode="External"/><Relationship Id="rId60" Type="http://schemas.openxmlformats.org/officeDocument/2006/relationships/hyperlink" Target="https://en.wikipedia.org/wiki/Samut_Songkhram_province" TargetMode="External"/><Relationship Id="rId65" Type="http://schemas.openxmlformats.org/officeDocument/2006/relationships/hyperlink" Target="https://en.wikipedia.org/wiki/Songkhla_province" TargetMode="External"/><Relationship Id="rId73" Type="http://schemas.openxmlformats.org/officeDocument/2006/relationships/hyperlink" Target="https://en.wikipedia.org/wiki/Ubon_Ratchathani_province" TargetMode="External"/><Relationship Id="rId78" Type="http://schemas.openxmlformats.org/officeDocument/2006/relationships/hyperlink" Target="https://en.wikipedia.org/wiki/Yasothon_province" TargetMode="External"/><Relationship Id="rId4" Type="http://schemas.openxmlformats.org/officeDocument/2006/relationships/hyperlink" Target="https://en.wikipedia.org/wiki/Buriram_province" TargetMode="External"/><Relationship Id="rId9" Type="http://schemas.openxmlformats.org/officeDocument/2006/relationships/hyperlink" Target="https://en.wikipedia.org/wiki/Chiang_Mai_province" TargetMode="External"/><Relationship Id="rId13" Type="http://schemas.openxmlformats.org/officeDocument/2006/relationships/hyperlink" Target="https://en.wikipedia.org/wiki/Kalasin_province" TargetMode="External"/><Relationship Id="rId18" Type="http://schemas.openxmlformats.org/officeDocument/2006/relationships/hyperlink" Target="https://en.wikipedia.org/wiki/Bangkok" TargetMode="External"/><Relationship Id="rId39" Type="http://schemas.openxmlformats.org/officeDocument/2006/relationships/hyperlink" Target="https://en.wikipedia.org/wiki/Phangnga_province" TargetMode="External"/><Relationship Id="rId34" Type="http://schemas.openxmlformats.org/officeDocument/2006/relationships/hyperlink" Target="https://en.wikipedia.org/wiki/Nong_Bua_Lam_Phu_province" TargetMode="External"/><Relationship Id="rId50" Type="http://schemas.openxmlformats.org/officeDocument/2006/relationships/hyperlink" Target="https://en.wikipedia.org/wiki/Prachin_Buri_province" TargetMode="External"/><Relationship Id="rId55" Type="http://schemas.openxmlformats.org/officeDocument/2006/relationships/hyperlink" Target="https://en.wikipedia.org/wiki/Roi_Et_province" TargetMode="External"/><Relationship Id="rId76" Type="http://schemas.openxmlformats.org/officeDocument/2006/relationships/hyperlink" Target="https://en.wikipedia.org/wiki/Uttaradit_province" TargetMode="External"/><Relationship Id="rId7" Type="http://schemas.openxmlformats.org/officeDocument/2006/relationships/hyperlink" Target="https://en.wikipedia.org/wiki/Chaiyaphum_province" TargetMode="External"/><Relationship Id="rId71" Type="http://schemas.openxmlformats.org/officeDocument/2006/relationships/hyperlink" Target="https://en.wikipedia.org/wiki/Trang_province" TargetMode="External"/><Relationship Id="rId2" Type="http://schemas.openxmlformats.org/officeDocument/2006/relationships/hyperlink" Target="https://en.wikipedia.org/wiki/Ang_Thong_province" TargetMode="External"/><Relationship Id="rId29" Type="http://schemas.openxmlformats.org/officeDocument/2006/relationships/hyperlink" Target="https://en.wikipedia.org/wiki/Nakhon_Ratchasima_province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Keelung" TargetMode="External"/><Relationship Id="rId13" Type="http://schemas.openxmlformats.org/officeDocument/2006/relationships/hyperlink" Target="https://en.wikipedia.org/wiki/New_Taipei" TargetMode="External"/><Relationship Id="rId18" Type="http://schemas.openxmlformats.org/officeDocument/2006/relationships/hyperlink" Target="https://en.wikipedia.org/wiki/Taipei" TargetMode="External"/><Relationship Id="rId3" Type="http://schemas.openxmlformats.org/officeDocument/2006/relationships/hyperlink" Target="https://en.wikipedia.org/wiki/Chiayi_County" TargetMode="External"/><Relationship Id="rId21" Type="http://schemas.openxmlformats.org/officeDocument/2006/relationships/hyperlink" Target="https://en.wikipedia.org/wiki/Yilan_County,_Taiwan" TargetMode="External"/><Relationship Id="rId7" Type="http://schemas.openxmlformats.org/officeDocument/2006/relationships/hyperlink" Target="https://en.wikipedia.org/wiki/Kaohsiung" TargetMode="External"/><Relationship Id="rId12" Type="http://schemas.openxmlformats.org/officeDocument/2006/relationships/hyperlink" Target="https://en.wikipedia.org/wiki/Nantou_County" TargetMode="External"/><Relationship Id="rId17" Type="http://schemas.openxmlformats.org/officeDocument/2006/relationships/hyperlink" Target="https://en.wikipedia.org/wiki/Tainan" TargetMode="External"/><Relationship Id="rId2" Type="http://schemas.openxmlformats.org/officeDocument/2006/relationships/hyperlink" Target="https://en.wikipedia.org/wiki/Chiayi" TargetMode="External"/><Relationship Id="rId16" Type="http://schemas.openxmlformats.org/officeDocument/2006/relationships/hyperlink" Target="https://en.wikipedia.org/wiki/Taichung" TargetMode="External"/><Relationship Id="rId20" Type="http://schemas.openxmlformats.org/officeDocument/2006/relationships/hyperlink" Target="https://en.wikipedia.org/wiki/Taoyuan,_Taiwan" TargetMode="External"/><Relationship Id="rId1" Type="http://schemas.openxmlformats.org/officeDocument/2006/relationships/hyperlink" Target="https://en.wikipedia.org/wiki/Changhua_County" TargetMode="External"/><Relationship Id="rId6" Type="http://schemas.openxmlformats.org/officeDocument/2006/relationships/hyperlink" Target="https://en.wikipedia.org/wiki/Hualien_County" TargetMode="External"/><Relationship Id="rId11" Type="http://schemas.openxmlformats.org/officeDocument/2006/relationships/hyperlink" Target="https://en.wikipedia.org/wiki/Miaoli_County" TargetMode="External"/><Relationship Id="rId5" Type="http://schemas.openxmlformats.org/officeDocument/2006/relationships/hyperlink" Target="https://en.wikipedia.org/wiki/Hsinchu_County" TargetMode="External"/><Relationship Id="rId15" Type="http://schemas.openxmlformats.org/officeDocument/2006/relationships/hyperlink" Target="https://en.wikipedia.org/wiki/Pingtung_County" TargetMode="External"/><Relationship Id="rId10" Type="http://schemas.openxmlformats.org/officeDocument/2006/relationships/hyperlink" Target="https://en.wikipedia.org/wiki/Lienchiang_County" TargetMode="External"/><Relationship Id="rId19" Type="http://schemas.openxmlformats.org/officeDocument/2006/relationships/hyperlink" Target="https://en.wikipedia.org/wiki/Taitung_County" TargetMode="External"/><Relationship Id="rId4" Type="http://schemas.openxmlformats.org/officeDocument/2006/relationships/hyperlink" Target="https://en.wikipedia.org/wiki/Hsinchu" TargetMode="External"/><Relationship Id="rId9" Type="http://schemas.openxmlformats.org/officeDocument/2006/relationships/hyperlink" Target="https://en.wikipedia.org/wiki/Kinmen" TargetMode="External"/><Relationship Id="rId14" Type="http://schemas.openxmlformats.org/officeDocument/2006/relationships/hyperlink" Target="https://en.wikipedia.org/wiki/Penghu_County" TargetMode="External"/><Relationship Id="rId22" Type="http://schemas.openxmlformats.org/officeDocument/2006/relationships/hyperlink" Target="https://en.wikipedia.org/wiki/Yunlin_County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Kherson_Oblast" TargetMode="External"/><Relationship Id="rId13" Type="http://schemas.openxmlformats.org/officeDocument/2006/relationships/hyperlink" Target="https://en.wikipedia.org/wiki/Lviv_Oblast" TargetMode="External"/><Relationship Id="rId18" Type="http://schemas.openxmlformats.org/officeDocument/2006/relationships/hyperlink" Target="https://en.wikipedia.org/wiki/Sumy_Oblast" TargetMode="External"/><Relationship Id="rId26" Type="http://schemas.openxmlformats.org/officeDocument/2006/relationships/hyperlink" Target="https://en.wikipedia.org/wiki/Kyiv" TargetMode="External"/><Relationship Id="rId3" Type="http://schemas.openxmlformats.org/officeDocument/2006/relationships/hyperlink" Target="https://en.wikipedia.org/wiki/Chernivtsi_Oblast" TargetMode="External"/><Relationship Id="rId21" Type="http://schemas.openxmlformats.org/officeDocument/2006/relationships/hyperlink" Target="https://en.wikipedia.org/wiki/Volyn_Oblast" TargetMode="External"/><Relationship Id="rId7" Type="http://schemas.openxmlformats.org/officeDocument/2006/relationships/hyperlink" Target="https://en.wikipedia.org/wiki/Kharkiv_Oblast" TargetMode="External"/><Relationship Id="rId12" Type="http://schemas.openxmlformats.org/officeDocument/2006/relationships/hyperlink" Target="https://en.wikipedia.org/wiki/Luhansk_Oblast" TargetMode="External"/><Relationship Id="rId17" Type="http://schemas.openxmlformats.org/officeDocument/2006/relationships/hyperlink" Target="https://en.wikipedia.org/wiki/Rivne_Oblast" TargetMode="External"/><Relationship Id="rId25" Type="http://schemas.openxmlformats.org/officeDocument/2006/relationships/hyperlink" Target="https://en.wikipedia.org/wiki/Autonomous_Republic_of_Crimea" TargetMode="External"/><Relationship Id="rId2" Type="http://schemas.openxmlformats.org/officeDocument/2006/relationships/hyperlink" Target="https://en.wikipedia.org/wiki/Chernihiv_Oblast" TargetMode="External"/><Relationship Id="rId16" Type="http://schemas.openxmlformats.org/officeDocument/2006/relationships/hyperlink" Target="https://en.wikipedia.org/wiki/Poltava_Oblast" TargetMode="External"/><Relationship Id="rId20" Type="http://schemas.openxmlformats.org/officeDocument/2006/relationships/hyperlink" Target="https://en.wikipedia.org/wiki/Vinnytsia_Oblast" TargetMode="External"/><Relationship Id="rId1" Type="http://schemas.openxmlformats.org/officeDocument/2006/relationships/hyperlink" Target="https://en.wikipedia.org/wiki/Cherkasy_Oblast" TargetMode="External"/><Relationship Id="rId6" Type="http://schemas.openxmlformats.org/officeDocument/2006/relationships/hyperlink" Target="https://en.wikipedia.org/wiki/Ivano-Frankivsk_Oblast" TargetMode="External"/><Relationship Id="rId11" Type="http://schemas.openxmlformats.org/officeDocument/2006/relationships/hyperlink" Target="https://en.wikipedia.org/wiki/Kyiv_Oblast" TargetMode="External"/><Relationship Id="rId24" Type="http://schemas.openxmlformats.org/officeDocument/2006/relationships/hyperlink" Target="https://en.wikipedia.org/wiki/Zhytomyr_Oblast" TargetMode="External"/><Relationship Id="rId5" Type="http://schemas.openxmlformats.org/officeDocument/2006/relationships/hyperlink" Target="https://en.wikipedia.org/wiki/Donetsk_Oblast" TargetMode="External"/><Relationship Id="rId15" Type="http://schemas.openxmlformats.org/officeDocument/2006/relationships/hyperlink" Target="https://en.wikipedia.org/wiki/Odesa_Oblast" TargetMode="External"/><Relationship Id="rId23" Type="http://schemas.openxmlformats.org/officeDocument/2006/relationships/hyperlink" Target="https://en.wikipedia.org/wiki/Zaporizhzhia_Oblast" TargetMode="External"/><Relationship Id="rId28" Type="http://schemas.openxmlformats.org/officeDocument/2006/relationships/drawing" Target="../drawings/drawing2.xml"/><Relationship Id="rId10" Type="http://schemas.openxmlformats.org/officeDocument/2006/relationships/hyperlink" Target="https://en.wikipedia.org/wiki/Kirovohrad_Oblast" TargetMode="External"/><Relationship Id="rId19" Type="http://schemas.openxmlformats.org/officeDocument/2006/relationships/hyperlink" Target="https://en.wikipedia.org/wiki/Ternopil_Oblast" TargetMode="External"/><Relationship Id="rId4" Type="http://schemas.openxmlformats.org/officeDocument/2006/relationships/hyperlink" Target="https://en.wikipedia.org/wiki/Dnipropetrovsk_Oblast" TargetMode="External"/><Relationship Id="rId9" Type="http://schemas.openxmlformats.org/officeDocument/2006/relationships/hyperlink" Target="https://en.wikipedia.org/wiki/Khmelnytskyi_Oblast" TargetMode="External"/><Relationship Id="rId14" Type="http://schemas.openxmlformats.org/officeDocument/2006/relationships/hyperlink" Target="https://en.wikipedia.org/wiki/Mykolaiv_Oblast" TargetMode="External"/><Relationship Id="rId22" Type="http://schemas.openxmlformats.org/officeDocument/2006/relationships/hyperlink" Target="https://en.wikipedia.org/wiki/Zakarpattia_Oblast" TargetMode="External"/><Relationship Id="rId27" Type="http://schemas.openxmlformats.org/officeDocument/2006/relationships/hyperlink" Target="https://en.wikipedia.org/wiki/Sevastopol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Satupa%27itea" TargetMode="External"/><Relationship Id="rId3" Type="http://schemas.openxmlformats.org/officeDocument/2006/relationships/hyperlink" Target="https://en.wikipedia.org/wiki/Atua_(district)" TargetMode="External"/><Relationship Id="rId7" Type="http://schemas.openxmlformats.org/officeDocument/2006/relationships/hyperlink" Target="https://en.wikipedia.org/wiki/Palauli" TargetMode="External"/><Relationship Id="rId2" Type="http://schemas.openxmlformats.org/officeDocument/2006/relationships/hyperlink" Target="https://en.wikipedia.org/wiki/Aiga-i-le-Tai" TargetMode="External"/><Relationship Id="rId1" Type="http://schemas.openxmlformats.org/officeDocument/2006/relationships/hyperlink" Target="https://en.wikipedia.org/wiki/A%27ana" TargetMode="External"/><Relationship Id="rId6" Type="http://schemas.openxmlformats.org/officeDocument/2006/relationships/hyperlink" Target="https://en.wikipedia.org/wiki/Gagaifomauga" TargetMode="External"/><Relationship Id="rId11" Type="http://schemas.openxmlformats.org/officeDocument/2006/relationships/hyperlink" Target="https://en.wikipedia.org/wiki/Vaisigano" TargetMode="External"/><Relationship Id="rId5" Type="http://schemas.openxmlformats.org/officeDocument/2006/relationships/hyperlink" Target="https://en.wikipedia.org/wiki/Gaga%27emauga" TargetMode="External"/><Relationship Id="rId10" Type="http://schemas.openxmlformats.org/officeDocument/2006/relationships/hyperlink" Target="https://en.wikipedia.org/wiki/Va%27a-o-Fonoti" TargetMode="External"/><Relationship Id="rId4" Type="http://schemas.openxmlformats.org/officeDocument/2006/relationships/hyperlink" Target="https://en.wikipedia.org/wiki/Fa%27asaleleaga" TargetMode="External"/><Relationship Id="rId9" Type="http://schemas.openxmlformats.org/officeDocument/2006/relationships/hyperlink" Target="https://en.wikipedia.org/wiki/Tuamasag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Kampong_Thum_province" TargetMode="External"/><Relationship Id="rId13" Type="http://schemas.openxmlformats.org/officeDocument/2006/relationships/hyperlink" Target="https://en.wikipedia.org/wiki/Mondol_Kiri_province" TargetMode="External"/><Relationship Id="rId18" Type="http://schemas.openxmlformats.org/officeDocument/2006/relationships/hyperlink" Target="https://en.wikipedia.org/wiki/Preah_Vihear_province" TargetMode="External"/><Relationship Id="rId3" Type="http://schemas.openxmlformats.org/officeDocument/2006/relationships/hyperlink" Target="https://en.wikipedia.org/wiki/Banteay_Mean_Chey_province" TargetMode="External"/><Relationship Id="rId21" Type="http://schemas.openxmlformats.org/officeDocument/2006/relationships/hyperlink" Target="https://en.wikipedia.org/wiki/Siem_Reab_province" TargetMode="External"/><Relationship Id="rId7" Type="http://schemas.openxmlformats.org/officeDocument/2006/relationships/hyperlink" Target="https://en.wikipedia.org/wiki/Kampong_Spueu_province" TargetMode="External"/><Relationship Id="rId12" Type="http://schemas.openxmlformats.org/officeDocument/2006/relationships/hyperlink" Target="https://en.wikipedia.org/wiki/Kracheh_province" TargetMode="External"/><Relationship Id="rId17" Type="http://schemas.openxmlformats.org/officeDocument/2006/relationships/hyperlink" Target="https://en.wikipedia.org/wiki/Krong_Preah_Sihanouk" TargetMode="External"/><Relationship Id="rId25" Type="http://schemas.openxmlformats.org/officeDocument/2006/relationships/hyperlink" Target="https://en.wikipedia.org/wiki/Tbong_Khmum_province" TargetMode="External"/><Relationship Id="rId2" Type="http://schemas.openxmlformats.org/officeDocument/2006/relationships/hyperlink" Target="https://en.wikipedia.org/wiki/Baat_Dambang_province" TargetMode="External"/><Relationship Id="rId16" Type="http://schemas.openxmlformats.org/officeDocument/2006/relationships/hyperlink" Target="https://en.wikipedia.org/wiki/Pousaat_province" TargetMode="External"/><Relationship Id="rId20" Type="http://schemas.openxmlformats.org/officeDocument/2006/relationships/hyperlink" Target="https://en.wikipedia.org/wiki/Rotanak_Kiri_province" TargetMode="External"/><Relationship Id="rId1" Type="http://schemas.openxmlformats.org/officeDocument/2006/relationships/hyperlink" Target="https://en.wikipedia.org/wiki/Phnom_Penh" TargetMode="External"/><Relationship Id="rId6" Type="http://schemas.openxmlformats.org/officeDocument/2006/relationships/hyperlink" Target="https://en.wikipedia.org/wiki/Kampong_Chhnang_province" TargetMode="External"/><Relationship Id="rId11" Type="http://schemas.openxmlformats.org/officeDocument/2006/relationships/hyperlink" Target="https://en.wikipedia.org/wiki/Kaoh_Kong_province" TargetMode="External"/><Relationship Id="rId24" Type="http://schemas.openxmlformats.org/officeDocument/2006/relationships/hyperlink" Target="https://en.wikipedia.org/wiki/Taakaev_province" TargetMode="External"/><Relationship Id="rId5" Type="http://schemas.openxmlformats.org/officeDocument/2006/relationships/hyperlink" Target="https://en.wikipedia.org/wiki/Kampong_Chaam_province" TargetMode="External"/><Relationship Id="rId15" Type="http://schemas.openxmlformats.org/officeDocument/2006/relationships/hyperlink" Target="https://en.wikipedia.org/wiki/Krong_Pailin" TargetMode="External"/><Relationship Id="rId23" Type="http://schemas.openxmlformats.org/officeDocument/2006/relationships/hyperlink" Target="https://en.wikipedia.org/wiki/Svaay_Rieng_province" TargetMode="External"/><Relationship Id="rId10" Type="http://schemas.openxmlformats.org/officeDocument/2006/relationships/hyperlink" Target="https://en.wikipedia.org/wiki/Kandaal_province" TargetMode="External"/><Relationship Id="rId19" Type="http://schemas.openxmlformats.org/officeDocument/2006/relationships/hyperlink" Target="https://en.wikipedia.org/wiki/Prey_Veaeng_province" TargetMode="External"/><Relationship Id="rId4" Type="http://schemas.openxmlformats.org/officeDocument/2006/relationships/hyperlink" Target="https://en.wikipedia.org/wiki/Krong_Kaeb" TargetMode="External"/><Relationship Id="rId9" Type="http://schemas.openxmlformats.org/officeDocument/2006/relationships/hyperlink" Target="https://en.wikipedia.org/wiki/Kampot_province" TargetMode="External"/><Relationship Id="rId14" Type="http://schemas.openxmlformats.org/officeDocument/2006/relationships/hyperlink" Target="https://en.wikipedia.org/wiki/Otdar_Mean_Chey_province" TargetMode="External"/><Relationship Id="rId22" Type="http://schemas.openxmlformats.org/officeDocument/2006/relationships/hyperlink" Target="https://en.wikipedia.org/wiki/Stueng_Traeng_province" TargetMode="Externa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Northern_Cape" TargetMode="External"/><Relationship Id="rId3" Type="http://schemas.openxmlformats.org/officeDocument/2006/relationships/hyperlink" Target="https://en.wikipedia.org/wiki/Gauteng" TargetMode="External"/><Relationship Id="rId7" Type="http://schemas.openxmlformats.org/officeDocument/2006/relationships/hyperlink" Target="https://en.wikipedia.org/wiki/North_West_(South_African_province)" TargetMode="External"/><Relationship Id="rId2" Type="http://schemas.openxmlformats.org/officeDocument/2006/relationships/hyperlink" Target="https://en.wikipedia.org/wiki/Free_State_(South_African_province)" TargetMode="External"/><Relationship Id="rId1" Type="http://schemas.openxmlformats.org/officeDocument/2006/relationships/hyperlink" Target="https://en.wikipedia.org/wiki/Eastern_Cape" TargetMode="External"/><Relationship Id="rId6" Type="http://schemas.openxmlformats.org/officeDocument/2006/relationships/hyperlink" Target="https://en.wikipedia.org/wiki/Mpumalanga" TargetMode="External"/><Relationship Id="rId5" Type="http://schemas.openxmlformats.org/officeDocument/2006/relationships/hyperlink" Target="https://en.wikipedia.org/wiki/Limpopo" TargetMode="External"/><Relationship Id="rId4" Type="http://schemas.openxmlformats.org/officeDocument/2006/relationships/hyperlink" Target="https://en.wikipedia.org/wiki/KwaZulu-Natal" TargetMode="External"/><Relationship Id="rId9" Type="http://schemas.openxmlformats.org/officeDocument/2006/relationships/hyperlink" Target="https://en.wikipedia.org/wiki/Western_Cape" TargetMode="Externa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Northern_Province_(Zambia)" TargetMode="External"/><Relationship Id="rId3" Type="http://schemas.openxmlformats.org/officeDocument/2006/relationships/hyperlink" Target="https://en.wikipedia.org/wiki/Eastern_Province_(Zambia)" TargetMode="External"/><Relationship Id="rId7" Type="http://schemas.openxmlformats.org/officeDocument/2006/relationships/hyperlink" Target="https://en.wikipedia.org/wiki/North-Western_Province_(Zambia)" TargetMode="External"/><Relationship Id="rId2" Type="http://schemas.openxmlformats.org/officeDocument/2006/relationships/hyperlink" Target="https://en.wikipedia.org/wiki/Copperbelt_Province" TargetMode="External"/><Relationship Id="rId1" Type="http://schemas.openxmlformats.org/officeDocument/2006/relationships/hyperlink" Target="https://en.wikipedia.org/wiki/Central_Province_(Zambia)" TargetMode="External"/><Relationship Id="rId6" Type="http://schemas.openxmlformats.org/officeDocument/2006/relationships/hyperlink" Target="https://en.wikipedia.org/wiki/Muchinga_Province_(Zambia)" TargetMode="External"/><Relationship Id="rId5" Type="http://schemas.openxmlformats.org/officeDocument/2006/relationships/hyperlink" Target="https://en.wikipedia.org/wiki/Lusaka_Province" TargetMode="External"/><Relationship Id="rId10" Type="http://schemas.openxmlformats.org/officeDocument/2006/relationships/hyperlink" Target="https://en.wikipedia.org/wiki/Western_Province_(Zambia)" TargetMode="External"/><Relationship Id="rId4" Type="http://schemas.openxmlformats.org/officeDocument/2006/relationships/hyperlink" Target="https://en.wikipedia.org/wiki/Luapula_Province" TargetMode="External"/><Relationship Id="rId9" Type="http://schemas.openxmlformats.org/officeDocument/2006/relationships/hyperlink" Target="https://en.wikipedia.org/wiki/Southern_Province_(Zambia)" TargetMode="Externa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Tel%C5%A1iai_County" TargetMode="External"/><Relationship Id="rId3" Type="http://schemas.openxmlformats.org/officeDocument/2006/relationships/hyperlink" Target="https://en.wikipedia.org/wiki/Klaip%C4%97da_County" TargetMode="External"/><Relationship Id="rId7" Type="http://schemas.openxmlformats.org/officeDocument/2006/relationships/hyperlink" Target="https://en.wikipedia.org/wiki/Taurag%C4%97_County" TargetMode="External"/><Relationship Id="rId2" Type="http://schemas.openxmlformats.org/officeDocument/2006/relationships/hyperlink" Target="https://en.wikipedia.org/wiki/Kaunas_County" TargetMode="External"/><Relationship Id="rId1" Type="http://schemas.openxmlformats.org/officeDocument/2006/relationships/hyperlink" Target="https://en.wikipedia.org/wiki/Alytus_County" TargetMode="External"/><Relationship Id="rId6" Type="http://schemas.openxmlformats.org/officeDocument/2006/relationships/hyperlink" Target="https://en.wikipedia.org/wiki/%C5%A0iauliai_County" TargetMode="External"/><Relationship Id="rId5" Type="http://schemas.openxmlformats.org/officeDocument/2006/relationships/hyperlink" Target="https://en.wikipedia.org/wiki/Panev%C4%97%C5%BEys_County" TargetMode="External"/><Relationship Id="rId10" Type="http://schemas.openxmlformats.org/officeDocument/2006/relationships/hyperlink" Target="https://en.wikipedia.org/wiki/Vilnius_County" TargetMode="External"/><Relationship Id="rId4" Type="http://schemas.openxmlformats.org/officeDocument/2006/relationships/hyperlink" Target="https://en.wikipedia.org/wiki/Marijampol%C4%97_County" TargetMode="External"/><Relationship Id="rId9" Type="http://schemas.openxmlformats.org/officeDocument/2006/relationships/hyperlink" Target="https://en.wikipedia.org/wiki/Utena_County" TargetMode="Externa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Jowzj%C4%81n_Province" TargetMode="External"/><Relationship Id="rId18" Type="http://schemas.openxmlformats.org/officeDocument/2006/relationships/hyperlink" Target="https://en.wikipedia.org/wiki/Konar_Province" TargetMode="External"/><Relationship Id="rId26" Type="http://schemas.openxmlformats.org/officeDocument/2006/relationships/hyperlink" Target="https://en.wikipedia.org/wiki/Paktiya_Province" TargetMode="External"/><Relationship Id="rId3" Type="http://schemas.openxmlformats.org/officeDocument/2006/relationships/hyperlink" Target="https://en.wikipedia.org/wiki/Baghl%C4%81n_Province" TargetMode="External"/><Relationship Id="rId21" Type="http://schemas.openxmlformats.org/officeDocument/2006/relationships/hyperlink" Target="https://en.wikipedia.org/wiki/Logar_Province" TargetMode="External"/><Relationship Id="rId34" Type="http://schemas.openxmlformats.org/officeDocument/2006/relationships/hyperlink" Target="https://en.wikipedia.org/wiki/Z%C4%81bul_Province" TargetMode="External"/><Relationship Id="rId7" Type="http://schemas.openxmlformats.org/officeDocument/2006/relationships/hyperlink" Target="https://en.wikipedia.org/wiki/Far%C4%81h_Province" TargetMode="External"/><Relationship Id="rId12" Type="http://schemas.openxmlformats.org/officeDocument/2006/relationships/hyperlink" Target="https://en.wikipedia.org/wiki/Her%C4%81t_Province" TargetMode="External"/><Relationship Id="rId17" Type="http://schemas.openxmlformats.org/officeDocument/2006/relationships/hyperlink" Target="https://en.wikipedia.org/wiki/Khowst_Province" TargetMode="External"/><Relationship Id="rId25" Type="http://schemas.openxmlformats.org/officeDocument/2006/relationships/hyperlink" Target="https://en.wikipedia.org/wiki/Pakt%C4%ABk%C4%81_Province" TargetMode="External"/><Relationship Id="rId33" Type="http://schemas.openxmlformats.org/officeDocument/2006/relationships/hyperlink" Target="https://en.wikipedia.org/wiki/Wardak_Province" TargetMode="External"/><Relationship Id="rId2" Type="http://schemas.openxmlformats.org/officeDocument/2006/relationships/hyperlink" Target="https://en.wikipedia.org/wiki/B%C4%81dgh%C4%ABs_Province" TargetMode="External"/><Relationship Id="rId16" Type="http://schemas.openxmlformats.org/officeDocument/2006/relationships/hyperlink" Target="https://en.wikipedia.org/wiki/K%C4%81p%C4%ABs%C4%81_Province" TargetMode="External"/><Relationship Id="rId20" Type="http://schemas.openxmlformats.org/officeDocument/2006/relationships/hyperlink" Target="https://en.wikipedia.org/wiki/Laghm%C4%81n_Province" TargetMode="External"/><Relationship Id="rId29" Type="http://schemas.openxmlformats.org/officeDocument/2006/relationships/hyperlink" Target="https://en.wikipedia.org/wiki/Samang%C4%81n_Province" TargetMode="External"/><Relationship Id="rId1" Type="http://schemas.openxmlformats.org/officeDocument/2006/relationships/hyperlink" Target="https://en.wikipedia.org/wiki/Badakhsh%C4%81n_Province" TargetMode="External"/><Relationship Id="rId6" Type="http://schemas.openxmlformats.org/officeDocument/2006/relationships/hyperlink" Target="https://en.wikipedia.org/wiki/D%C4%81ykond%C4%AB_Province" TargetMode="External"/><Relationship Id="rId11" Type="http://schemas.openxmlformats.org/officeDocument/2006/relationships/hyperlink" Target="https://en.wikipedia.org/wiki/Helmand_Province" TargetMode="External"/><Relationship Id="rId24" Type="http://schemas.openxmlformats.org/officeDocument/2006/relationships/hyperlink" Target="https://en.wikipedia.org/wiki/Nuristan_Province" TargetMode="External"/><Relationship Id="rId32" Type="http://schemas.openxmlformats.org/officeDocument/2006/relationships/hyperlink" Target="https://en.wikipedia.org/wiki/Uruzgan_Province" TargetMode="External"/><Relationship Id="rId5" Type="http://schemas.openxmlformats.org/officeDocument/2006/relationships/hyperlink" Target="https://en.wikipedia.org/wiki/Bamyan_Province" TargetMode="External"/><Relationship Id="rId15" Type="http://schemas.openxmlformats.org/officeDocument/2006/relationships/hyperlink" Target="https://en.wikipedia.org/wiki/Kandah%C4%81r_Province" TargetMode="External"/><Relationship Id="rId23" Type="http://schemas.openxmlformats.org/officeDocument/2006/relationships/hyperlink" Target="https://en.wikipedia.org/wiki/Nimroz_Province" TargetMode="External"/><Relationship Id="rId28" Type="http://schemas.openxmlformats.org/officeDocument/2006/relationships/hyperlink" Target="https://en.wikipedia.org/wiki/Parw%C4%81n_Province" TargetMode="External"/><Relationship Id="rId10" Type="http://schemas.openxmlformats.org/officeDocument/2006/relationships/hyperlink" Target="https://en.wikipedia.org/wiki/Ghowr_Province" TargetMode="External"/><Relationship Id="rId19" Type="http://schemas.openxmlformats.org/officeDocument/2006/relationships/hyperlink" Target="https://en.wikipedia.org/wiki/Kondoz_Province" TargetMode="External"/><Relationship Id="rId31" Type="http://schemas.openxmlformats.org/officeDocument/2006/relationships/hyperlink" Target="https://en.wikipedia.org/wiki/Takh%C4%81r_Province" TargetMode="External"/><Relationship Id="rId4" Type="http://schemas.openxmlformats.org/officeDocument/2006/relationships/hyperlink" Target="https://en.wikipedia.org/wiki/Balkh_Province" TargetMode="External"/><Relationship Id="rId9" Type="http://schemas.openxmlformats.org/officeDocument/2006/relationships/hyperlink" Target="https://en.wikipedia.org/wiki/Ghazn%C4%AB_Province" TargetMode="External"/><Relationship Id="rId14" Type="http://schemas.openxmlformats.org/officeDocument/2006/relationships/hyperlink" Target="https://en.wikipedia.org/wiki/K%C4%81bul_Province" TargetMode="External"/><Relationship Id="rId22" Type="http://schemas.openxmlformats.org/officeDocument/2006/relationships/hyperlink" Target="https://en.wikipedia.org/wiki/Nangarh%C4%81r_Province" TargetMode="External"/><Relationship Id="rId27" Type="http://schemas.openxmlformats.org/officeDocument/2006/relationships/hyperlink" Target="https://en.wikipedia.org/wiki/Panjshir_Province" TargetMode="External"/><Relationship Id="rId30" Type="http://schemas.openxmlformats.org/officeDocument/2006/relationships/hyperlink" Target="https://en.wikipedia.org/wiki/Sar-e_Pul_Province" TargetMode="External"/><Relationship Id="rId8" Type="http://schemas.openxmlformats.org/officeDocument/2006/relationships/hyperlink" Target="https://en.wikipedia.org/wiki/F%C4%81ry%C4%81b_Province" TargetMode="Externa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Cluj_County" TargetMode="External"/><Relationship Id="rId18" Type="http://schemas.openxmlformats.org/officeDocument/2006/relationships/hyperlink" Target="https://en.wikipedia.org/wiki/Gala%C8%9Bi_County" TargetMode="External"/><Relationship Id="rId26" Type="http://schemas.openxmlformats.org/officeDocument/2006/relationships/hyperlink" Target="https://en.wikipedia.org/wiki/Maramure%C8%99_County" TargetMode="External"/><Relationship Id="rId39" Type="http://schemas.openxmlformats.org/officeDocument/2006/relationships/hyperlink" Target="https://en.wikipedia.org/wiki/Vaslui_County" TargetMode="External"/><Relationship Id="rId21" Type="http://schemas.openxmlformats.org/officeDocument/2006/relationships/hyperlink" Target="https://en.wikipedia.org/wiki/Harghita_County" TargetMode="External"/><Relationship Id="rId34" Type="http://schemas.openxmlformats.org/officeDocument/2006/relationships/hyperlink" Target="https://en.wikipedia.org/wiki/Sibiu_County" TargetMode="External"/><Relationship Id="rId42" Type="http://schemas.openxmlformats.org/officeDocument/2006/relationships/hyperlink" Target="https://en.wikipedia.org/wiki/Bucure%C8%99ti" TargetMode="External"/><Relationship Id="rId7" Type="http://schemas.openxmlformats.org/officeDocument/2006/relationships/hyperlink" Target="https://en.wikipedia.org/wiki/Boto%C8%99ani_County" TargetMode="External"/><Relationship Id="rId2" Type="http://schemas.openxmlformats.org/officeDocument/2006/relationships/hyperlink" Target="https://en.wikipedia.org/wiki/Arad_County" TargetMode="External"/><Relationship Id="rId16" Type="http://schemas.openxmlformats.org/officeDocument/2006/relationships/hyperlink" Target="https://en.wikipedia.org/wiki/D%C3%A2mbovi%C8%9Ba_County" TargetMode="External"/><Relationship Id="rId20" Type="http://schemas.openxmlformats.org/officeDocument/2006/relationships/hyperlink" Target="https://en.wikipedia.org/wiki/Gorj_County" TargetMode="External"/><Relationship Id="rId29" Type="http://schemas.openxmlformats.org/officeDocument/2006/relationships/hyperlink" Target="https://en.wikipedia.org/wiki/Neam%C8%9B_County" TargetMode="External"/><Relationship Id="rId41" Type="http://schemas.openxmlformats.org/officeDocument/2006/relationships/hyperlink" Target="https://en.wikipedia.org/wiki/Vrancea_County" TargetMode="External"/><Relationship Id="rId1" Type="http://schemas.openxmlformats.org/officeDocument/2006/relationships/hyperlink" Target="https://en.wikipedia.org/wiki/Alba_County" TargetMode="External"/><Relationship Id="rId6" Type="http://schemas.openxmlformats.org/officeDocument/2006/relationships/hyperlink" Target="https://en.wikipedia.org/wiki/Bistri%C8%9Ba-N%C4%83s%C4%83ud_County" TargetMode="External"/><Relationship Id="rId11" Type="http://schemas.openxmlformats.org/officeDocument/2006/relationships/hyperlink" Target="https://en.wikipedia.org/wiki/Cara%C8%99-Severin_County" TargetMode="External"/><Relationship Id="rId24" Type="http://schemas.openxmlformats.org/officeDocument/2006/relationships/hyperlink" Target="https://en.wikipedia.org/wiki/Ia%C8%99i_County" TargetMode="External"/><Relationship Id="rId32" Type="http://schemas.openxmlformats.org/officeDocument/2006/relationships/hyperlink" Target="https://en.wikipedia.org/wiki/Satu_Mare_County" TargetMode="External"/><Relationship Id="rId37" Type="http://schemas.openxmlformats.org/officeDocument/2006/relationships/hyperlink" Target="https://en.wikipedia.org/wiki/Timi%C8%99_County" TargetMode="External"/><Relationship Id="rId40" Type="http://schemas.openxmlformats.org/officeDocument/2006/relationships/hyperlink" Target="https://en.wikipedia.org/wiki/V%C3%A2lcea_County" TargetMode="External"/><Relationship Id="rId5" Type="http://schemas.openxmlformats.org/officeDocument/2006/relationships/hyperlink" Target="https://en.wikipedia.org/wiki/Bihor_County" TargetMode="External"/><Relationship Id="rId15" Type="http://schemas.openxmlformats.org/officeDocument/2006/relationships/hyperlink" Target="https://en.wikipedia.org/wiki/Covasna_County" TargetMode="External"/><Relationship Id="rId23" Type="http://schemas.openxmlformats.org/officeDocument/2006/relationships/hyperlink" Target="https://en.wikipedia.org/wiki/Ialomi%C8%9Ba_County" TargetMode="External"/><Relationship Id="rId28" Type="http://schemas.openxmlformats.org/officeDocument/2006/relationships/hyperlink" Target="https://en.wikipedia.org/wiki/Mure%C8%99_County" TargetMode="External"/><Relationship Id="rId36" Type="http://schemas.openxmlformats.org/officeDocument/2006/relationships/hyperlink" Target="https://en.wikipedia.org/wiki/Teleorman_County" TargetMode="External"/><Relationship Id="rId10" Type="http://schemas.openxmlformats.org/officeDocument/2006/relationships/hyperlink" Target="https://en.wikipedia.org/wiki/Buz%C4%83u_County" TargetMode="External"/><Relationship Id="rId19" Type="http://schemas.openxmlformats.org/officeDocument/2006/relationships/hyperlink" Target="https://en.wikipedia.org/wiki/Giurgiu_County" TargetMode="External"/><Relationship Id="rId31" Type="http://schemas.openxmlformats.org/officeDocument/2006/relationships/hyperlink" Target="https://en.wikipedia.org/wiki/Prahova_County" TargetMode="External"/><Relationship Id="rId4" Type="http://schemas.openxmlformats.org/officeDocument/2006/relationships/hyperlink" Target="https://en.wikipedia.org/wiki/Bac%C4%83u_County" TargetMode="External"/><Relationship Id="rId9" Type="http://schemas.openxmlformats.org/officeDocument/2006/relationships/hyperlink" Target="https://en.wikipedia.org/wiki/Br%C4%83ila_County" TargetMode="External"/><Relationship Id="rId14" Type="http://schemas.openxmlformats.org/officeDocument/2006/relationships/hyperlink" Target="https://en.wikipedia.org/wiki/Constan%C8%9Ba_County" TargetMode="External"/><Relationship Id="rId22" Type="http://schemas.openxmlformats.org/officeDocument/2006/relationships/hyperlink" Target="https://en.wikipedia.org/wiki/Hunedoara_County" TargetMode="External"/><Relationship Id="rId27" Type="http://schemas.openxmlformats.org/officeDocument/2006/relationships/hyperlink" Target="https://en.wikipedia.org/wiki/Mehedin%C8%9Bi_County" TargetMode="External"/><Relationship Id="rId30" Type="http://schemas.openxmlformats.org/officeDocument/2006/relationships/hyperlink" Target="https://en.wikipedia.org/wiki/Olt_County" TargetMode="External"/><Relationship Id="rId35" Type="http://schemas.openxmlformats.org/officeDocument/2006/relationships/hyperlink" Target="https://en.wikipedia.org/wiki/Suceava_County" TargetMode="External"/><Relationship Id="rId8" Type="http://schemas.openxmlformats.org/officeDocument/2006/relationships/hyperlink" Target="https://en.wikipedia.org/wiki/Bra%C8%99ov_County" TargetMode="External"/><Relationship Id="rId3" Type="http://schemas.openxmlformats.org/officeDocument/2006/relationships/hyperlink" Target="https://en.wikipedia.org/wiki/Arge%C8%99_County" TargetMode="External"/><Relationship Id="rId12" Type="http://schemas.openxmlformats.org/officeDocument/2006/relationships/hyperlink" Target="https://en.wikipedia.org/wiki/C%C4%83l%C4%83ra%C8%99i_County" TargetMode="External"/><Relationship Id="rId17" Type="http://schemas.openxmlformats.org/officeDocument/2006/relationships/hyperlink" Target="https://en.wikipedia.org/wiki/Dolj_County" TargetMode="External"/><Relationship Id="rId25" Type="http://schemas.openxmlformats.org/officeDocument/2006/relationships/hyperlink" Target="https://en.wikipedia.org/wiki/Ilfov_County" TargetMode="External"/><Relationship Id="rId33" Type="http://schemas.openxmlformats.org/officeDocument/2006/relationships/hyperlink" Target="https://en.wikipedia.org/wiki/S%C4%83laj_County" TargetMode="External"/><Relationship Id="rId38" Type="http://schemas.openxmlformats.org/officeDocument/2006/relationships/hyperlink" Target="https://en.wikipedia.org/wiki/Tulcea_County" TargetMode="Externa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Redonda" TargetMode="External"/><Relationship Id="rId3" Type="http://schemas.openxmlformats.org/officeDocument/2006/relationships/hyperlink" Target="https://en.wikipedia.org/wiki/Saint_Mary_Parish_(Antigua_and_Barbuda)" TargetMode="External"/><Relationship Id="rId7" Type="http://schemas.openxmlformats.org/officeDocument/2006/relationships/hyperlink" Target="https://en.wikipedia.org/wiki/Barbuda" TargetMode="External"/><Relationship Id="rId2" Type="http://schemas.openxmlformats.org/officeDocument/2006/relationships/hyperlink" Target="https://en.wikipedia.org/wiki/Saint_John_Parish_(Antigua_and_Barbuda)" TargetMode="External"/><Relationship Id="rId1" Type="http://schemas.openxmlformats.org/officeDocument/2006/relationships/hyperlink" Target="https://en.wikipedia.org/wiki/Saint_George_Parish_(Antigua_and_Barbuda)" TargetMode="External"/><Relationship Id="rId6" Type="http://schemas.openxmlformats.org/officeDocument/2006/relationships/hyperlink" Target="https://en.wikipedia.org/wiki/Saint_Philip_Parish_(Antigua_and_Barbuda)" TargetMode="External"/><Relationship Id="rId5" Type="http://schemas.openxmlformats.org/officeDocument/2006/relationships/hyperlink" Target="https://en.wikipedia.org/wiki/Saint_Peter_Parish_(Antigua_and_Barbuda)" TargetMode="External"/><Relationship Id="rId4" Type="http://schemas.openxmlformats.org/officeDocument/2006/relationships/hyperlink" Target="https://en.wikipedia.org/wiki/Saint_Paul_Parish_(Antigua_and_Barbuda)" TargetMode="Externa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Cunene_Province" TargetMode="External"/><Relationship Id="rId13" Type="http://schemas.openxmlformats.org/officeDocument/2006/relationships/hyperlink" Target="https://en.wikipedia.org/wiki/Lunda_Sul_Province" TargetMode="External"/><Relationship Id="rId18" Type="http://schemas.openxmlformats.org/officeDocument/2006/relationships/hyperlink" Target="https://en.wikipedia.org/wiki/Zaire_Province" TargetMode="External"/><Relationship Id="rId3" Type="http://schemas.openxmlformats.org/officeDocument/2006/relationships/hyperlink" Target="https://en.wikipedia.org/wiki/Bi%C3%A9_Province" TargetMode="External"/><Relationship Id="rId7" Type="http://schemas.openxmlformats.org/officeDocument/2006/relationships/hyperlink" Target="https://en.wikipedia.org/wiki/Cuanza_Sul_Province" TargetMode="External"/><Relationship Id="rId12" Type="http://schemas.openxmlformats.org/officeDocument/2006/relationships/hyperlink" Target="https://en.wikipedia.org/wiki/Lunda_Norte_Province" TargetMode="External"/><Relationship Id="rId17" Type="http://schemas.openxmlformats.org/officeDocument/2006/relationships/hyperlink" Target="https://en.wikipedia.org/wiki/U%C3%ADge_Province" TargetMode="External"/><Relationship Id="rId2" Type="http://schemas.openxmlformats.org/officeDocument/2006/relationships/hyperlink" Target="https://en.wikipedia.org/wiki/Benguela_Province" TargetMode="External"/><Relationship Id="rId16" Type="http://schemas.openxmlformats.org/officeDocument/2006/relationships/hyperlink" Target="https://en.wikipedia.org/wiki/Namibe_Province" TargetMode="External"/><Relationship Id="rId1" Type="http://schemas.openxmlformats.org/officeDocument/2006/relationships/hyperlink" Target="https://en.wikipedia.org/wiki/Bengo_Province" TargetMode="External"/><Relationship Id="rId6" Type="http://schemas.openxmlformats.org/officeDocument/2006/relationships/hyperlink" Target="https://en.wikipedia.org/wiki/Cuanza_Norte_Province" TargetMode="External"/><Relationship Id="rId11" Type="http://schemas.openxmlformats.org/officeDocument/2006/relationships/hyperlink" Target="https://en.wikipedia.org/wiki/Luanda_Province" TargetMode="External"/><Relationship Id="rId5" Type="http://schemas.openxmlformats.org/officeDocument/2006/relationships/hyperlink" Target="https://en.wikipedia.org/wiki/Cuando_Cubango_Province" TargetMode="External"/><Relationship Id="rId15" Type="http://schemas.openxmlformats.org/officeDocument/2006/relationships/hyperlink" Target="https://en.wikipedia.org/wiki/Moxico_Province" TargetMode="External"/><Relationship Id="rId10" Type="http://schemas.openxmlformats.org/officeDocument/2006/relationships/hyperlink" Target="https://en.wikipedia.org/wiki/Hu%C3%ADla_Province" TargetMode="External"/><Relationship Id="rId4" Type="http://schemas.openxmlformats.org/officeDocument/2006/relationships/hyperlink" Target="https://en.wikipedia.org/wiki/Cabinda_Province" TargetMode="External"/><Relationship Id="rId9" Type="http://schemas.openxmlformats.org/officeDocument/2006/relationships/hyperlink" Target="https://en.wikipedia.org/wiki/Huambo_Province" TargetMode="External"/><Relationship Id="rId14" Type="http://schemas.openxmlformats.org/officeDocument/2006/relationships/hyperlink" Target="https://en.wikipedia.org/wiki/Malange_Province" TargetMode="Externa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Entre_R%C3%ADos_Province" TargetMode="External"/><Relationship Id="rId13" Type="http://schemas.openxmlformats.org/officeDocument/2006/relationships/hyperlink" Target="https://en.wikipedia.org/wiki/Mendoza_Province" TargetMode="External"/><Relationship Id="rId18" Type="http://schemas.openxmlformats.org/officeDocument/2006/relationships/hyperlink" Target="https://en.wikipedia.org/wiki/San_Juan_Province,_Argentina" TargetMode="External"/><Relationship Id="rId3" Type="http://schemas.openxmlformats.org/officeDocument/2006/relationships/hyperlink" Target="https://en.wikipedia.org/wiki/Catamarca_Province" TargetMode="External"/><Relationship Id="rId21" Type="http://schemas.openxmlformats.org/officeDocument/2006/relationships/hyperlink" Target="https://en.wikipedia.org/wiki/Santa_Fe_Province" TargetMode="External"/><Relationship Id="rId7" Type="http://schemas.openxmlformats.org/officeDocument/2006/relationships/hyperlink" Target="https://en.wikipedia.org/wiki/Corrientes_Province" TargetMode="External"/><Relationship Id="rId12" Type="http://schemas.openxmlformats.org/officeDocument/2006/relationships/hyperlink" Target="https://en.wikipedia.org/wiki/La_Rioja_Province,_Argentina" TargetMode="External"/><Relationship Id="rId17" Type="http://schemas.openxmlformats.org/officeDocument/2006/relationships/hyperlink" Target="https://en.wikipedia.org/wiki/Salta_Province" TargetMode="External"/><Relationship Id="rId25" Type="http://schemas.openxmlformats.org/officeDocument/2006/relationships/drawing" Target="../drawings/drawing3.xml"/><Relationship Id="rId2" Type="http://schemas.openxmlformats.org/officeDocument/2006/relationships/hyperlink" Target="https://en.wikipedia.org/wiki/Buenos_Aires_Province" TargetMode="External"/><Relationship Id="rId16" Type="http://schemas.openxmlformats.org/officeDocument/2006/relationships/hyperlink" Target="https://en.wikipedia.org/wiki/R%C3%ADo_Negro_Province" TargetMode="External"/><Relationship Id="rId20" Type="http://schemas.openxmlformats.org/officeDocument/2006/relationships/hyperlink" Target="https://en.wikipedia.org/wiki/Santa_Cruz_Province,_Argentina" TargetMode="External"/><Relationship Id="rId1" Type="http://schemas.openxmlformats.org/officeDocument/2006/relationships/hyperlink" Target="https://en.wikipedia.org/wiki/Buenos_Aires" TargetMode="External"/><Relationship Id="rId6" Type="http://schemas.openxmlformats.org/officeDocument/2006/relationships/hyperlink" Target="https://en.wikipedia.org/wiki/C%C3%B3rdoba_Province,_Argentina" TargetMode="External"/><Relationship Id="rId11" Type="http://schemas.openxmlformats.org/officeDocument/2006/relationships/hyperlink" Target="https://en.wikipedia.org/wiki/La_Pampa_Province" TargetMode="External"/><Relationship Id="rId24" Type="http://schemas.openxmlformats.org/officeDocument/2006/relationships/hyperlink" Target="https://en.wikipedia.org/wiki/Tucum%C3%A1n_Province" TargetMode="External"/><Relationship Id="rId5" Type="http://schemas.openxmlformats.org/officeDocument/2006/relationships/hyperlink" Target="https://en.wikipedia.org/wiki/Chubut_Province" TargetMode="External"/><Relationship Id="rId15" Type="http://schemas.openxmlformats.org/officeDocument/2006/relationships/hyperlink" Target="https://en.wikipedia.org/wiki/Neuqu%C3%A9n_Province" TargetMode="External"/><Relationship Id="rId23" Type="http://schemas.openxmlformats.org/officeDocument/2006/relationships/hyperlink" Target="https://en.wikipedia.org/wiki/Tierra_del_Fuego_Province,_Argentina" TargetMode="External"/><Relationship Id="rId10" Type="http://schemas.openxmlformats.org/officeDocument/2006/relationships/hyperlink" Target="https://en.wikipedia.org/wiki/Jujuy_Province" TargetMode="External"/><Relationship Id="rId19" Type="http://schemas.openxmlformats.org/officeDocument/2006/relationships/hyperlink" Target="https://en.wikipedia.org/wiki/San_Luis_Province" TargetMode="External"/><Relationship Id="rId4" Type="http://schemas.openxmlformats.org/officeDocument/2006/relationships/hyperlink" Target="https://en.wikipedia.org/wiki/Chaco_Province" TargetMode="External"/><Relationship Id="rId9" Type="http://schemas.openxmlformats.org/officeDocument/2006/relationships/hyperlink" Target="https://en.wikipedia.org/wiki/Formosa_Province" TargetMode="External"/><Relationship Id="rId14" Type="http://schemas.openxmlformats.org/officeDocument/2006/relationships/hyperlink" Target="https://en.wikipedia.org/wiki/Misiones_Province" TargetMode="External"/><Relationship Id="rId22" Type="http://schemas.openxmlformats.org/officeDocument/2006/relationships/hyperlink" Target="https://en.wikipedia.org/wiki/Santiago_del_Estero_Province" TargetMode="Externa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Saint_Michael,_Barbados" TargetMode="External"/><Relationship Id="rId3" Type="http://schemas.openxmlformats.org/officeDocument/2006/relationships/hyperlink" Target="https://en.wikipedia.org/wiki/Saint_George,_Barbados" TargetMode="External"/><Relationship Id="rId7" Type="http://schemas.openxmlformats.org/officeDocument/2006/relationships/hyperlink" Target="https://en.wikipedia.org/wiki/Saint_Lucy,_Barbados" TargetMode="External"/><Relationship Id="rId2" Type="http://schemas.openxmlformats.org/officeDocument/2006/relationships/hyperlink" Target="https://en.wikipedia.org/wiki/Saint_Andrew,_Barbados" TargetMode="External"/><Relationship Id="rId1" Type="http://schemas.openxmlformats.org/officeDocument/2006/relationships/hyperlink" Target="https://en.wikipedia.org/wiki/Christ_Church,_Barbados" TargetMode="External"/><Relationship Id="rId6" Type="http://schemas.openxmlformats.org/officeDocument/2006/relationships/hyperlink" Target="https://en.wikipedia.org/wiki/Saint_Joseph,_Barbados" TargetMode="External"/><Relationship Id="rId11" Type="http://schemas.openxmlformats.org/officeDocument/2006/relationships/hyperlink" Target="https://en.wikipedia.org/wiki/Saint_Thomas,_Barbados" TargetMode="External"/><Relationship Id="rId5" Type="http://schemas.openxmlformats.org/officeDocument/2006/relationships/hyperlink" Target="https://en.wikipedia.org/wiki/Saint_John,_Barbados" TargetMode="External"/><Relationship Id="rId10" Type="http://schemas.openxmlformats.org/officeDocument/2006/relationships/hyperlink" Target="https://en.wikipedia.org/wiki/Saint_Philip,_Barbados" TargetMode="External"/><Relationship Id="rId4" Type="http://schemas.openxmlformats.org/officeDocument/2006/relationships/hyperlink" Target="https://en.wikipedia.org/wiki/Saint_James,_Barbados" TargetMode="External"/><Relationship Id="rId9" Type="http://schemas.openxmlformats.org/officeDocument/2006/relationships/hyperlink" Target="https://en.wikipedia.org/wiki/Saint_Peter,_Barbados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Al_Mu%E1%B8%A9arraq_Governorate" TargetMode="External"/><Relationship Id="rId2" Type="http://schemas.openxmlformats.org/officeDocument/2006/relationships/hyperlink" Target="https://en.wikipedia.org/wiki/Al_Jan%C5%ABb%C4%AByah_Governorate_(Bahrain)" TargetMode="External"/><Relationship Id="rId1" Type="http://schemas.openxmlformats.org/officeDocument/2006/relationships/hyperlink" Target="https://en.wikipedia.org/wiki/Capital_Governorate,_Bahrain" TargetMode="External"/><Relationship Id="rId4" Type="http://schemas.openxmlformats.org/officeDocument/2006/relationships/hyperlink" Target="https://en.wikipedia.org/wiki/Ash_Sham%C4%81l%C4%AByah_Governorate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North_Chungcheong_Province" TargetMode="External"/><Relationship Id="rId13" Type="http://schemas.openxmlformats.org/officeDocument/2006/relationships/hyperlink" Target="https://en.wikipedia.org/wiki/South_Gyeongsang_Province" TargetMode="External"/><Relationship Id="rId3" Type="http://schemas.openxmlformats.org/officeDocument/2006/relationships/hyperlink" Target="https://en.wikipedia.org/wiki/Daegu" TargetMode="External"/><Relationship Id="rId7" Type="http://schemas.openxmlformats.org/officeDocument/2006/relationships/hyperlink" Target="https://en.wikipedia.org/wiki/Ulsan" TargetMode="External"/><Relationship Id="rId12" Type="http://schemas.openxmlformats.org/officeDocument/2006/relationships/hyperlink" Target="https://en.wikipedia.org/wiki/North_Gyeongsang_Province" TargetMode="External"/><Relationship Id="rId17" Type="http://schemas.openxmlformats.org/officeDocument/2006/relationships/hyperlink" Target="https://en.wikipedia.org/wiki/Sejong_City" TargetMode="External"/><Relationship Id="rId2" Type="http://schemas.openxmlformats.org/officeDocument/2006/relationships/hyperlink" Target="https://en.wikipedia.org/wiki/Busan" TargetMode="External"/><Relationship Id="rId16" Type="http://schemas.openxmlformats.org/officeDocument/2006/relationships/hyperlink" Target="https://en.wikipedia.org/wiki/Jeju_Province" TargetMode="External"/><Relationship Id="rId1" Type="http://schemas.openxmlformats.org/officeDocument/2006/relationships/hyperlink" Target="https://en.wikipedia.org/wiki/Seoul" TargetMode="External"/><Relationship Id="rId6" Type="http://schemas.openxmlformats.org/officeDocument/2006/relationships/hyperlink" Target="https://en.wikipedia.org/wiki/Incheon" TargetMode="External"/><Relationship Id="rId11" Type="http://schemas.openxmlformats.org/officeDocument/2006/relationships/hyperlink" Target="https://en.wikipedia.org/wiki/Gyeonggi_Province" TargetMode="External"/><Relationship Id="rId5" Type="http://schemas.openxmlformats.org/officeDocument/2006/relationships/hyperlink" Target="https://en.wikipedia.org/wiki/Gwangju" TargetMode="External"/><Relationship Id="rId15" Type="http://schemas.openxmlformats.org/officeDocument/2006/relationships/hyperlink" Target="https://en.wikipedia.org/wiki/South_Jeolla_Province" TargetMode="External"/><Relationship Id="rId10" Type="http://schemas.openxmlformats.org/officeDocument/2006/relationships/hyperlink" Target="https://en.wikipedia.org/wiki/Gangwon_Province_(South_Korea)" TargetMode="External"/><Relationship Id="rId4" Type="http://schemas.openxmlformats.org/officeDocument/2006/relationships/hyperlink" Target="https://en.wikipedia.org/wiki/Daejeon" TargetMode="External"/><Relationship Id="rId9" Type="http://schemas.openxmlformats.org/officeDocument/2006/relationships/hyperlink" Target="https://en.wikipedia.org/wiki/South_Chungcheong_Province" TargetMode="External"/><Relationship Id="rId14" Type="http://schemas.openxmlformats.org/officeDocument/2006/relationships/hyperlink" Target="https://en.wikipedia.org/wiki/North_Jeolla_Province" TargetMode="External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Karuzi_Province" TargetMode="External"/><Relationship Id="rId13" Type="http://schemas.openxmlformats.org/officeDocument/2006/relationships/hyperlink" Target="https://en.wikipedia.org/wiki/Muyinga_Province" TargetMode="External"/><Relationship Id="rId18" Type="http://schemas.openxmlformats.org/officeDocument/2006/relationships/hyperlink" Target="https://en.wikipedia.org/wiki/Ruyigi_Province" TargetMode="External"/><Relationship Id="rId3" Type="http://schemas.openxmlformats.org/officeDocument/2006/relationships/hyperlink" Target="https://en.wikipedia.org/wiki/Bujumbura_Rural_Province" TargetMode="External"/><Relationship Id="rId7" Type="http://schemas.openxmlformats.org/officeDocument/2006/relationships/hyperlink" Target="https://en.wikipedia.org/wiki/Gitega_Province" TargetMode="External"/><Relationship Id="rId12" Type="http://schemas.openxmlformats.org/officeDocument/2006/relationships/hyperlink" Target="https://en.wikipedia.org/wiki/Muramvya_Province" TargetMode="External"/><Relationship Id="rId17" Type="http://schemas.openxmlformats.org/officeDocument/2006/relationships/hyperlink" Target="https://en.wikipedia.org/wiki/Rutana_Province" TargetMode="External"/><Relationship Id="rId2" Type="http://schemas.openxmlformats.org/officeDocument/2006/relationships/hyperlink" Target="https://en.wikipedia.org/wiki/Bujumbura_Mairie_Province" TargetMode="External"/><Relationship Id="rId16" Type="http://schemas.openxmlformats.org/officeDocument/2006/relationships/hyperlink" Target="https://en.wikipedia.org/wiki/Rumonge_Province" TargetMode="External"/><Relationship Id="rId1" Type="http://schemas.openxmlformats.org/officeDocument/2006/relationships/hyperlink" Target="https://en.wikipedia.org/wiki/Bubanza_Province" TargetMode="External"/><Relationship Id="rId6" Type="http://schemas.openxmlformats.org/officeDocument/2006/relationships/hyperlink" Target="https://en.wikipedia.org/wiki/Cibitoke_Province" TargetMode="External"/><Relationship Id="rId11" Type="http://schemas.openxmlformats.org/officeDocument/2006/relationships/hyperlink" Target="https://en.wikipedia.org/wiki/Makamba_Province" TargetMode="External"/><Relationship Id="rId5" Type="http://schemas.openxmlformats.org/officeDocument/2006/relationships/hyperlink" Target="https://en.wikipedia.org/wiki/Cankuzo_Province" TargetMode="External"/><Relationship Id="rId15" Type="http://schemas.openxmlformats.org/officeDocument/2006/relationships/hyperlink" Target="https://en.wikipedia.org/wiki/Ngozi_Province" TargetMode="External"/><Relationship Id="rId10" Type="http://schemas.openxmlformats.org/officeDocument/2006/relationships/hyperlink" Target="https://en.wikipedia.org/wiki/Kirundo_Province" TargetMode="External"/><Relationship Id="rId4" Type="http://schemas.openxmlformats.org/officeDocument/2006/relationships/hyperlink" Target="https://en.wikipedia.org/wiki/Bururi_Province" TargetMode="External"/><Relationship Id="rId9" Type="http://schemas.openxmlformats.org/officeDocument/2006/relationships/hyperlink" Target="https://en.wikipedia.org/wiki/Kayanza_Province" TargetMode="External"/><Relationship Id="rId14" Type="http://schemas.openxmlformats.org/officeDocument/2006/relationships/hyperlink" Target="https://en.wikipedia.org/wiki/Mwaro_Province" TargetMode="External"/></Relationships>
</file>

<file path=xl/worksheets/_rels/sheet3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Montagnes_District" TargetMode="External"/><Relationship Id="rId13" Type="http://schemas.openxmlformats.org/officeDocument/2006/relationships/hyperlink" Target="https://en.wikipedia.org/wiki/Yamoussoukro" TargetMode="External"/><Relationship Id="rId3" Type="http://schemas.openxmlformats.org/officeDocument/2006/relationships/hyperlink" Target="https://en.wikipedia.org/wiki/Como%C3%A9_District" TargetMode="External"/><Relationship Id="rId7" Type="http://schemas.openxmlformats.org/officeDocument/2006/relationships/hyperlink" Target="https://en.wikipedia.org/wiki/Lagunes_District" TargetMode="External"/><Relationship Id="rId12" Type="http://schemas.openxmlformats.org/officeDocument/2006/relationships/hyperlink" Target="https://en.wikipedia.org/wiki/Woroba_District" TargetMode="External"/><Relationship Id="rId2" Type="http://schemas.openxmlformats.org/officeDocument/2006/relationships/hyperlink" Target="https://en.wikipedia.org/wiki/Bas-Sassandra_District" TargetMode="External"/><Relationship Id="rId1" Type="http://schemas.openxmlformats.org/officeDocument/2006/relationships/hyperlink" Target="https://en.wikipedia.org/wiki/Abidjan" TargetMode="External"/><Relationship Id="rId6" Type="http://schemas.openxmlformats.org/officeDocument/2006/relationships/hyperlink" Target="https://en.wikipedia.org/wiki/Lacs_District" TargetMode="External"/><Relationship Id="rId11" Type="http://schemas.openxmlformats.org/officeDocument/2006/relationships/hyperlink" Target="https://en.wikipedia.org/wiki/Vall%C3%A9e_du_Bandama_District" TargetMode="External"/><Relationship Id="rId5" Type="http://schemas.openxmlformats.org/officeDocument/2006/relationships/hyperlink" Target="https://en.wikipedia.org/wiki/G%C3%B4h-Djiboua_District" TargetMode="External"/><Relationship Id="rId10" Type="http://schemas.openxmlformats.org/officeDocument/2006/relationships/hyperlink" Target="https://en.wikipedia.org/wiki/Savanes_District" TargetMode="External"/><Relationship Id="rId4" Type="http://schemas.openxmlformats.org/officeDocument/2006/relationships/hyperlink" Target="https://en.wikipedia.org/wiki/Dengu%C3%A9l%C3%A9_District" TargetMode="External"/><Relationship Id="rId9" Type="http://schemas.openxmlformats.org/officeDocument/2006/relationships/hyperlink" Target="https://en.wikipedia.org/wiki/Sassandra-Marahou%C3%A9_District" TargetMode="External"/><Relationship Id="rId14" Type="http://schemas.openxmlformats.org/officeDocument/2006/relationships/hyperlink" Target="https://en.wikipedia.org/wiki/Zanzan_District" TargetMode="External"/></Relationships>
</file>

<file path=xl/worksheets/_rels/sheet3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South_Region_(Cameroon)" TargetMode="External"/><Relationship Id="rId3" Type="http://schemas.openxmlformats.org/officeDocument/2006/relationships/hyperlink" Target="https://en.wikipedia.org/wiki/East_Region_(Cameroon)" TargetMode="External"/><Relationship Id="rId7" Type="http://schemas.openxmlformats.org/officeDocument/2006/relationships/hyperlink" Target="https://en.wikipedia.org/wiki/Northwest_Region_(Cameroon)" TargetMode="External"/><Relationship Id="rId2" Type="http://schemas.openxmlformats.org/officeDocument/2006/relationships/hyperlink" Target="https://en.wikipedia.org/wiki/Centre_Region_(Cameroon)" TargetMode="External"/><Relationship Id="rId1" Type="http://schemas.openxmlformats.org/officeDocument/2006/relationships/hyperlink" Target="https://en.wikipedia.org/wiki/Adamawa_Region" TargetMode="External"/><Relationship Id="rId6" Type="http://schemas.openxmlformats.org/officeDocument/2006/relationships/hyperlink" Target="https://en.wikipedia.org/wiki/North_Region_(Cameroon)" TargetMode="External"/><Relationship Id="rId5" Type="http://schemas.openxmlformats.org/officeDocument/2006/relationships/hyperlink" Target="https://en.wikipedia.org/wiki/Littoral_Region_(Cameroon)" TargetMode="External"/><Relationship Id="rId10" Type="http://schemas.openxmlformats.org/officeDocument/2006/relationships/hyperlink" Target="https://en.wikipedia.org/wiki/West_Region_(Cameroon)" TargetMode="External"/><Relationship Id="rId4" Type="http://schemas.openxmlformats.org/officeDocument/2006/relationships/hyperlink" Target="https://en.wikipedia.org/wiki/Far_North_Region,_Cameroon" TargetMode="External"/><Relationship Id="rId9" Type="http://schemas.openxmlformats.org/officeDocument/2006/relationships/hyperlink" Target="https://en.wikipedia.org/wiki/Southwest_Region_(Cameroon)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Guanacaste_Province" TargetMode="External"/><Relationship Id="rId7" Type="http://schemas.openxmlformats.org/officeDocument/2006/relationships/hyperlink" Target="https://en.wikipedia.org/wiki/San_Jos%C3%A9_Province" TargetMode="External"/><Relationship Id="rId2" Type="http://schemas.openxmlformats.org/officeDocument/2006/relationships/hyperlink" Target="https://en.wikipedia.org/wiki/Cartago_Province" TargetMode="External"/><Relationship Id="rId1" Type="http://schemas.openxmlformats.org/officeDocument/2006/relationships/hyperlink" Target="https://en.wikipedia.org/wiki/Alajuela_Province" TargetMode="External"/><Relationship Id="rId6" Type="http://schemas.openxmlformats.org/officeDocument/2006/relationships/hyperlink" Target="https://en.wikipedia.org/wiki/Puntarenas_Province" TargetMode="External"/><Relationship Id="rId5" Type="http://schemas.openxmlformats.org/officeDocument/2006/relationships/hyperlink" Target="https://en.wikipedia.org/wiki/Lim%C3%B3n_Province" TargetMode="External"/><Relationship Id="rId4" Type="http://schemas.openxmlformats.org/officeDocument/2006/relationships/hyperlink" Target="https://en.wikipedia.org/wiki/Heredia_Province" TargetMode="External"/></Relationships>
</file>

<file path=xl/worksheets/_rels/sheet34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Ciudad_de_La_Habana_Province" TargetMode="External"/><Relationship Id="rId13" Type="http://schemas.openxmlformats.org/officeDocument/2006/relationships/hyperlink" Target="https://en.wikipedia.org/wiki/Sancti_Sp%C3%ADritus_Province" TargetMode="External"/><Relationship Id="rId3" Type="http://schemas.openxmlformats.org/officeDocument/2006/relationships/hyperlink" Target="https://en.wikipedia.org/wiki/Ciego_de_%C3%81vila_Province" TargetMode="External"/><Relationship Id="rId7" Type="http://schemas.openxmlformats.org/officeDocument/2006/relationships/hyperlink" Target="https://en.wikipedia.org/wiki/Holgu%C3%ADn_Province" TargetMode="External"/><Relationship Id="rId12" Type="http://schemas.openxmlformats.org/officeDocument/2006/relationships/hyperlink" Target="https://en.wikipedia.org/wiki/Pinar_del_R%C3%ADo_Province" TargetMode="External"/><Relationship Id="rId2" Type="http://schemas.openxmlformats.org/officeDocument/2006/relationships/hyperlink" Target="https://en.wikipedia.org/wiki/Camag%C3%BCey_Province" TargetMode="External"/><Relationship Id="rId16" Type="http://schemas.openxmlformats.org/officeDocument/2006/relationships/hyperlink" Target="https://en.wikipedia.org/wiki/Isla_de_la_Juventud" TargetMode="External"/><Relationship Id="rId1" Type="http://schemas.openxmlformats.org/officeDocument/2006/relationships/hyperlink" Target="https://en.wikipedia.org/wiki/Artemisa_Province" TargetMode="External"/><Relationship Id="rId6" Type="http://schemas.openxmlformats.org/officeDocument/2006/relationships/hyperlink" Target="https://en.wikipedia.org/wiki/Guant%C3%A1namo_Province" TargetMode="External"/><Relationship Id="rId11" Type="http://schemas.openxmlformats.org/officeDocument/2006/relationships/hyperlink" Target="https://en.wikipedia.org/wiki/Mayabeque_Province" TargetMode="External"/><Relationship Id="rId5" Type="http://schemas.openxmlformats.org/officeDocument/2006/relationships/hyperlink" Target="https://en.wikipedia.org/wiki/Granma_Province" TargetMode="External"/><Relationship Id="rId15" Type="http://schemas.openxmlformats.org/officeDocument/2006/relationships/hyperlink" Target="https://en.wikipedia.org/wiki/Villa_Clara_Province" TargetMode="External"/><Relationship Id="rId10" Type="http://schemas.openxmlformats.org/officeDocument/2006/relationships/hyperlink" Target="https://en.wikipedia.org/wiki/Matanzas_Province" TargetMode="External"/><Relationship Id="rId4" Type="http://schemas.openxmlformats.org/officeDocument/2006/relationships/hyperlink" Target="https://en.wikipedia.org/wiki/Cienfuegos_Province" TargetMode="External"/><Relationship Id="rId9" Type="http://schemas.openxmlformats.org/officeDocument/2006/relationships/hyperlink" Target="https://en.wikipedia.org/wiki/Las_Tunas_Province" TargetMode="External"/><Relationship Id="rId14" Type="http://schemas.openxmlformats.org/officeDocument/2006/relationships/hyperlink" Target="https://en.wikipedia.org/wiki/Santiago_de_Cuba_Province" TargetMode="Externa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Larnaca_District" TargetMode="External"/><Relationship Id="rId2" Type="http://schemas.openxmlformats.org/officeDocument/2006/relationships/hyperlink" Target="https://en.wikipedia.org/wiki/Kyrenia_District" TargetMode="External"/><Relationship Id="rId1" Type="http://schemas.openxmlformats.org/officeDocument/2006/relationships/hyperlink" Target="https://en.wikipedia.org/wiki/Famagusta_District" TargetMode="External"/><Relationship Id="rId6" Type="http://schemas.openxmlformats.org/officeDocument/2006/relationships/hyperlink" Target="https://en.wikipedia.org/wiki/Paphos_District" TargetMode="External"/><Relationship Id="rId5" Type="http://schemas.openxmlformats.org/officeDocument/2006/relationships/hyperlink" Target="https://en.wikipedia.org/wiki/Limassol_District" TargetMode="External"/><Relationship Id="rId4" Type="http://schemas.openxmlformats.org/officeDocument/2006/relationships/hyperlink" Target="https://en.wikipedia.org/wiki/Nicosia_District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Dikhil_Region" TargetMode="External"/><Relationship Id="rId2" Type="http://schemas.openxmlformats.org/officeDocument/2006/relationships/hyperlink" Target="https://en.wikipedia.org/wiki/Arta_Region" TargetMode="External"/><Relationship Id="rId1" Type="http://schemas.openxmlformats.org/officeDocument/2006/relationships/hyperlink" Target="https://en.wikipedia.org/wiki/Ali_Sabieh_Region" TargetMode="External"/><Relationship Id="rId6" Type="http://schemas.openxmlformats.org/officeDocument/2006/relationships/hyperlink" Target="https://en.wikipedia.org/wiki/Djibouti_(city)" TargetMode="External"/><Relationship Id="rId5" Type="http://schemas.openxmlformats.org/officeDocument/2006/relationships/hyperlink" Target="https://en.wikipedia.org/wiki/Tadjourah_Region" TargetMode="External"/><Relationship Id="rId4" Type="http://schemas.openxmlformats.org/officeDocument/2006/relationships/hyperlink" Target="https://en.wikipedia.org/wiki/Obock_Region" TargetMode="External"/></Relationships>
</file>

<file path=xl/worksheets/_rels/sheet37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Saint_Patrick_Parish_(Dominica)" TargetMode="External"/><Relationship Id="rId3" Type="http://schemas.openxmlformats.org/officeDocument/2006/relationships/hyperlink" Target="https://en.wikipedia.org/wiki/Saint_George_Parish_(Dominica)" TargetMode="External"/><Relationship Id="rId7" Type="http://schemas.openxmlformats.org/officeDocument/2006/relationships/hyperlink" Target="https://en.wikipedia.org/wiki/Saint_Mark_Parish_(Dominica)" TargetMode="External"/><Relationship Id="rId2" Type="http://schemas.openxmlformats.org/officeDocument/2006/relationships/hyperlink" Target="https://en.wikipedia.org/wiki/Saint_David_Parish_(Dominica)" TargetMode="External"/><Relationship Id="rId1" Type="http://schemas.openxmlformats.org/officeDocument/2006/relationships/hyperlink" Target="https://en.wikipedia.org/wiki/Saint_Andrew_Parish_(Dominica)" TargetMode="External"/><Relationship Id="rId6" Type="http://schemas.openxmlformats.org/officeDocument/2006/relationships/hyperlink" Target="https://en.wikipedia.org/wiki/Saint_Luke_Parish" TargetMode="External"/><Relationship Id="rId5" Type="http://schemas.openxmlformats.org/officeDocument/2006/relationships/hyperlink" Target="https://en.wikipedia.org/wiki/Saint_Joseph_Parish_(Dominica)" TargetMode="External"/><Relationship Id="rId10" Type="http://schemas.openxmlformats.org/officeDocument/2006/relationships/hyperlink" Target="https://en.wikipedia.org/wiki/Saint_Peter_Parish_(Dominica)" TargetMode="External"/><Relationship Id="rId4" Type="http://schemas.openxmlformats.org/officeDocument/2006/relationships/hyperlink" Target="https://en.wikipedia.org/wiki/Saint_John_Parish_(Dominica)" TargetMode="External"/><Relationship Id="rId9" Type="http://schemas.openxmlformats.org/officeDocument/2006/relationships/hyperlink" Target="https://en.wikipedia.org/wiki/Saint_Paul_Parish_(Dominica)" TargetMode="External"/></Relationships>
</file>

<file path=xl/worksheets/_rels/sheet38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Bordj_Bou_Arr%C3%A9ridj_Province" TargetMode="External"/><Relationship Id="rId18" Type="http://schemas.openxmlformats.org/officeDocument/2006/relationships/hyperlink" Target="https://en.wikipedia.org/wiki/Djanet_Province" TargetMode="External"/><Relationship Id="rId26" Type="http://schemas.openxmlformats.org/officeDocument/2006/relationships/hyperlink" Target="https://en.wikipedia.org/wiki/Guelma_Province" TargetMode="External"/><Relationship Id="rId39" Type="http://schemas.openxmlformats.org/officeDocument/2006/relationships/hyperlink" Target="https://en.wikipedia.org/wiki/Oran_Province" TargetMode="External"/><Relationship Id="rId21" Type="http://schemas.openxmlformats.org/officeDocument/2006/relationships/hyperlink" Target="https://en.wikipedia.org/wiki/El_M%27Ghair_Province" TargetMode="External"/><Relationship Id="rId34" Type="http://schemas.openxmlformats.org/officeDocument/2006/relationships/hyperlink" Target="https://en.wikipedia.org/wiki/Mascara_Province" TargetMode="External"/><Relationship Id="rId42" Type="http://schemas.openxmlformats.org/officeDocument/2006/relationships/hyperlink" Target="https://en.wikipedia.org/wiki/Oum_el_Bouaghi_Province" TargetMode="External"/><Relationship Id="rId47" Type="http://schemas.openxmlformats.org/officeDocument/2006/relationships/hyperlink" Target="https://en.wikipedia.org/wiki/Skikda_Province" TargetMode="External"/><Relationship Id="rId50" Type="http://schemas.openxmlformats.org/officeDocument/2006/relationships/hyperlink" Target="https://en.wikipedia.org/wiki/T%C3%A9bessa_Province" TargetMode="External"/><Relationship Id="rId55" Type="http://schemas.openxmlformats.org/officeDocument/2006/relationships/hyperlink" Target="https://en.wikipedia.org/wiki/Tissemsilt_Province" TargetMode="External"/><Relationship Id="rId7" Type="http://schemas.openxmlformats.org/officeDocument/2006/relationships/hyperlink" Target="https://en.wikipedia.org/wiki/B%C3%A9char_Province" TargetMode="External"/><Relationship Id="rId2" Type="http://schemas.openxmlformats.org/officeDocument/2006/relationships/hyperlink" Target="https://en.wikipedia.org/wiki/A%C3%AFn_Defla_Province" TargetMode="External"/><Relationship Id="rId16" Type="http://schemas.openxmlformats.org/officeDocument/2006/relationships/hyperlink" Target="https://en.wikipedia.org/wiki/Chlef_Province" TargetMode="External"/><Relationship Id="rId29" Type="http://schemas.openxmlformats.org/officeDocument/2006/relationships/hyperlink" Target="https://en.wikipedia.org/wiki/In_Salah_Province" TargetMode="External"/><Relationship Id="rId11" Type="http://schemas.openxmlformats.org/officeDocument/2006/relationships/hyperlink" Target="https://en.wikipedia.org/wiki/Blida_Province" TargetMode="External"/><Relationship Id="rId24" Type="http://schemas.openxmlformats.org/officeDocument/2006/relationships/hyperlink" Target="https://en.wikipedia.org/wiki/El_Tarf_Province" TargetMode="External"/><Relationship Id="rId32" Type="http://schemas.openxmlformats.org/officeDocument/2006/relationships/hyperlink" Target="https://en.wikipedia.org/wiki/Laghouat_Province" TargetMode="External"/><Relationship Id="rId37" Type="http://schemas.openxmlformats.org/officeDocument/2006/relationships/hyperlink" Target="https://en.wikipedia.org/wiki/Mostaganem_Province" TargetMode="External"/><Relationship Id="rId40" Type="http://schemas.openxmlformats.org/officeDocument/2006/relationships/hyperlink" Target="https://en.wikipedia.org/wiki/Ouargla_Province" TargetMode="External"/><Relationship Id="rId45" Type="http://schemas.openxmlformats.org/officeDocument/2006/relationships/hyperlink" Target="https://en.wikipedia.org/wiki/S%C3%A9tif_Province" TargetMode="External"/><Relationship Id="rId53" Type="http://schemas.openxmlformats.org/officeDocument/2006/relationships/hyperlink" Target="https://en.wikipedia.org/wiki/Tindouf_Province" TargetMode="External"/><Relationship Id="rId58" Type="http://schemas.openxmlformats.org/officeDocument/2006/relationships/hyperlink" Target="https://en.wikipedia.org/wiki/Touggourt_Province" TargetMode="External"/><Relationship Id="rId5" Type="http://schemas.openxmlformats.org/officeDocument/2006/relationships/hyperlink" Target="https://en.wikipedia.org/wiki/Annaba_Province" TargetMode="External"/><Relationship Id="rId19" Type="http://schemas.openxmlformats.org/officeDocument/2006/relationships/hyperlink" Target="https://en.wikipedia.org/wiki/Djelfa_Province" TargetMode="External"/><Relationship Id="rId4" Type="http://schemas.openxmlformats.org/officeDocument/2006/relationships/hyperlink" Target="https://en.wikipedia.org/wiki/Alger_Province" TargetMode="External"/><Relationship Id="rId9" Type="http://schemas.openxmlformats.org/officeDocument/2006/relationships/hyperlink" Target="https://en.wikipedia.org/wiki/B%C3%A9ni_Abb%C3%A8s_Province" TargetMode="External"/><Relationship Id="rId14" Type="http://schemas.openxmlformats.org/officeDocument/2006/relationships/hyperlink" Target="https://en.wikipedia.org/wiki/Bouira_Province" TargetMode="External"/><Relationship Id="rId22" Type="http://schemas.openxmlformats.org/officeDocument/2006/relationships/hyperlink" Target="https://en.wikipedia.org/wiki/El_Menia_Province" TargetMode="External"/><Relationship Id="rId27" Type="http://schemas.openxmlformats.org/officeDocument/2006/relationships/hyperlink" Target="https://en.wikipedia.org/wiki/Illizi_Province" TargetMode="External"/><Relationship Id="rId30" Type="http://schemas.openxmlformats.org/officeDocument/2006/relationships/hyperlink" Target="https://en.wikipedia.org/wiki/Jijel_Province" TargetMode="External"/><Relationship Id="rId35" Type="http://schemas.openxmlformats.org/officeDocument/2006/relationships/hyperlink" Target="https://en.wikipedia.org/wiki/M%C3%A9d%C3%A9a_Province" TargetMode="External"/><Relationship Id="rId43" Type="http://schemas.openxmlformats.org/officeDocument/2006/relationships/hyperlink" Target="https://en.wikipedia.org/wiki/Relizane_Province" TargetMode="External"/><Relationship Id="rId48" Type="http://schemas.openxmlformats.org/officeDocument/2006/relationships/hyperlink" Target="https://en.wikipedia.org/wiki/Souk_Ahras_Province" TargetMode="External"/><Relationship Id="rId56" Type="http://schemas.openxmlformats.org/officeDocument/2006/relationships/hyperlink" Target="https://en.wikipedia.org/wiki/Tizi_Ouzou_Province" TargetMode="External"/><Relationship Id="rId8" Type="http://schemas.openxmlformats.org/officeDocument/2006/relationships/hyperlink" Target="https://en.wikipedia.org/wiki/B%C3%A9ja%C3%AFa_Province" TargetMode="External"/><Relationship Id="rId51" Type="http://schemas.openxmlformats.org/officeDocument/2006/relationships/hyperlink" Target="https://en.wikipedia.org/wiki/Tiaret_Province" TargetMode="External"/><Relationship Id="rId3" Type="http://schemas.openxmlformats.org/officeDocument/2006/relationships/hyperlink" Target="https://en.wikipedia.org/wiki/A%C3%AFn_T%C3%A9mouchent_Province" TargetMode="External"/><Relationship Id="rId12" Type="http://schemas.openxmlformats.org/officeDocument/2006/relationships/hyperlink" Target="https://en.wikipedia.org/wiki/Bordj_Baji_Mokhtar_Province" TargetMode="External"/><Relationship Id="rId17" Type="http://schemas.openxmlformats.org/officeDocument/2006/relationships/hyperlink" Target="https://en.wikipedia.org/wiki/Constantine_Province" TargetMode="External"/><Relationship Id="rId25" Type="http://schemas.openxmlformats.org/officeDocument/2006/relationships/hyperlink" Target="https://en.wikipedia.org/wiki/Gharda%C3%AFa_Province" TargetMode="External"/><Relationship Id="rId33" Type="http://schemas.openxmlformats.org/officeDocument/2006/relationships/hyperlink" Target="https://en.wikipedia.org/wiki/Msila_Province" TargetMode="External"/><Relationship Id="rId38" Type="http://schemas.openxmlformats.org/officeDocument/2006/relationships/hyperlink" Target="https://en.wikipedia.org/wiki/Naama_Province" TargetMode="External"/><Relationship Id="rId46" Type="http://schemas.openxmlformats.org/officeDocument/2006/relationships/hyperlink" Target="https://en.wikipedia.org/wiki/Sidi_Bel_Abb%C3%A8s_Province" TargetMode="External"/><Relationship Id="rId20" Type="http://schemas.openxmlformats.org/officeDocument/2006/relationships/hyperlink" Target="https://en.wikipedia.org/wiki/El_Bayadh_Province" TargetMode="External"/><Relationship Id="rId41" Type="http://schemas.openxmlformats.org/officeDocument/2006/relationships/hyperlink" Target="https://en.wikipedia.org/wiki/Ouled_Djellal_Province" TargetMode="External"/><Relationship Id="rId54" Type="http://schemas.openxmlformats.org/officeDocument/2006/relationships/hyperlink" Target="https://en.wikipedia.org/wiki/Tipasa_Province" TargetMode="External"/><Relationship Id="rId1" Type="http://schemas.openxmlformats.org/officeDocument/2006/relationships/hyperlink" Target="https://en.wikipedia.org/wiki/Adrar_Province" TargetMode="External"/><Relationship Id="rId6" Type="http://schemas.openxmlformats.org/officeDocument/2006/relationships/hyperlink" Target="https://en.wikipedia.org/wiki/Batna_Province" TargetMode="External"/><Relationship Id="rId15" Type="http://schemas.openxmlformats.org/officeDocument/2006/relationships/hyperlink" Target="https://en.wikipedia.org/wiki/Boumerd%C3%A8s_Province" TargetMode="External"/><Relationship Id="rId23" Type="http://schemas.openxmlformats.org/officeDocument/2006/relationships/hyperlink" Target="https://en.wikipedia.org/wiki/El_Oued_Province" TargetMode="External"/><Relationship Id="rId28" Type="http://schemas.openxmlformats.org/officeDocument/2006/relationships/hyperlink" Target="https://en.wikipedia.org/wiki/In_Guezzam_Province" TargetMode="External"/><Relationship Id="rId36" Type="http://schemas.openxmlformats.org/officeDocument/2006/relationships/hyperlink" Target="https://en.wikipedia.org/wiki/Mila_Province" TargetMode="External"/><Relationship Id="rId49" Type="http://schemas.openxmlformats.org/officeDocument/2006/relationships/hyperlink" Target="https://en.wikipedia.org/wiki/Tamanrasset_Province" TargetMode="External"/><Relationship Id="rId57" Type="http://schemas.openxmlformats.org/officeDocument/2006/relationships/hyperlink" Target="https://en.wikipedia.org/wiki/Tlemcen_Province" TargetMode="External"/><Relationship Id="rId10" Type="http://schemas.openxmlformats.org/officeDocument/2006/relationships/hyperlink" Target="https://en.wikipedia.org/wiki/Biskra_Province" TargetMode="External"/><Relationship Id="rId31" Type="http://schemas.openxmlformats.org/officeDocument/2006/relationships/hyperlink" Target="https://en.wikipedia.org/wiki/Khenchela_Province" TargetMode="External"/><Relationship Id="rId44" Type="http://schemas.openxmlformats.org/officeDocument/2006/relationships/hyperlink" Target="https://en.wikipedia.org/wiki/Sa%C3%AFda_Province" TargetMode="External"/><Relationship Id="rId52" Type="http://schemas.openxmlformats.org/officeDocument/2006/relationships/hyperlink" Target="https://en.wikipedia.org/wiki/Timimoun_Province" TargetMode="External"/></Relationships>
</file>

<file path=xl/worksheets/_rels/sheet39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Esmeraldas_Province" TargetMode="External"/><Relationship Id="rId13" Type="http://schemas.openxmlformats.org/officeDocument/2006/relationships/hyperlink" Target="https://en.wikipedia.org/wiki/Los_R%C3%ADos_Province" TargetMode="External"/><Relationship Id="rId18" Type="http://schemas.openxmlformats.org/officeDocument/2006/relationships/hyperlink" Target="https://en.wikipedia.org/wiki/Pastaza_Province" TargetMode="External"/><Relationship Id="rId3" Type="http://schemas.openxmlformats.org/officeDocument/2006/relationships/hyperlink" Target="https://en.wikipedia.org/wiki/Ca%C3%B1ar_Province" TargetMode="External"/><Relationship Id="rId21" Type="http://schemas.openxmlformats.org/officeDocument/2006/relationships/hyperlink" Target="https://en.wikipedia.org/wiki/Santo_Domingo_de_los_Ts%C3%A1chilas_Province" TargetMode="External"/><Relationship Id="rId7" Type="http://schemas.openxmlformats.org/officeDocument/2006/relationships/hyperlink" Target="https://en.wikipedia.org/wiki/El_Oro_Province" TargetMode="External"/><Relationship Id="rId12" Type="http://schemas.openxmlformats.org/officeDocument/2006/relationships/hyperlink" Target="https://en.wikipedia.org/wiki/Loja_Province" TargetMode="External"/><Relationship Id="rId17" Type="http://schemas.openxmlformats.org/officeDocument/2006/relationships/hyperlink" Target="https://en.wikipedia.org/wiki/Orellana_Province" TargetMode="External"/><Relationship Id="rId2" Type="http://schemas.openxmlformats.org/officeDocument/2006/relationships/hyperlink" Target="https://en.wikipedia.org/wiki/Bol%C3%ADvar_Province_(Ecuador)" TargetMode="External"/><Relationship Id="rId16" Type="http://schemas.openxmlformats.org/officeDocument/2006/relationships/hyperlink" Target="https://en.wikipedia.org/wiki/Napo_Province" TargetMode="External"/><Relationship Id="rId20" Type="http://schemas.openxmlformats.org/officeDocument/2006/relationships/hyperlink" Target="https://en.wikipedia.org/wiki/Santa_Elena_Province" TargetMode="External"/><Relationship Id="rId1" Type="http://schemas.openxmlformats.org/officeDocument/2006/relationships/hyperlink" Target="https://en.wikipedia.org/wiki/Azuay_Province" TargetMode="External"/><Relationship Id="rId6" Type="http://schemas.openxmlformats.org/officeDocument/2006/relationships/hyperlink" Target="https://en.wikipedia.org/wiki/Cotopaxi_Province" TargetMode="External"/><Relationship Id="rId11" Type="http://schemas.openxmlformats.org/officeDocument/2006/relationships/hyperlink" Target="https://en.wikipedia.org/wiki/Imbabura_Province" TargetMode="External"/><Relationship Id="rId24" Type="http://schemas.openxmlformats.org/officeDocument/2006/relationships/hyperlink" Target="https://en.wikipedia.org/wiki/Zamora-Chinchipe_Province" TargetMode="External"/><Relationship Id="rId5" Type="http://schemas.openxmlformats.org/officeDocument/2006/relationships/hyperlink" Target="https://en.wikipedia.org/wiki/Chimborazo_Province" TargetMode="External"/><Relationship Id="rId15" Type="http://schemas.openxmlformats.org/officeDocument/2006/relationships/hyperlink" Target="https://en.wikipedia.org/wiki/Morona-Santiago_Province" TargetMode="External"/><Relationship Id="rId23" Type="http://schemas.openxmlformats.org/officeDocument/2006/relationships/hyperlink" Target="https://en.wikipedia.org/wiki/Tungurahua_Province" TargetMode="External"/><Relationship Id="rId10" Type="http://schemas.openxmlformats.org/officeDocument/2006/relationships/hyperlink" Target="https://en.wikipedia.org/wiki/Guayas_Province" TargetMode="External"/><Relationship Id="rId19" Type="http://schemas.openxmlformats.org/officeDocument/2006/relationships/hyperlink" Target="https://en.wikipedia.org/wiki/Pichincha_Province" TargetMode="External"/><Relationship Id="rId4" Type="http://schemas.openxmlformats.org/officeDocument/2006/relationships/hyperlink" Target="https://en.wikipedia.org/wiki/Carchi_Province" TargetMode="External"/><Relationship Id="rId9" Type="http://schemas.openxmlformats.org/officeDocument/2006/relationships/hyperlink" Target="https://en.wikipedia.org/wiki/Gal%C3%A1pagos_Province" TargetMode="External"/><Relationship Id="rId14" Type="http://schemas.openxmlformats.org/officeDocument/2006/relationships/hyperlink" Target="https://en.wikipedia.org/wiki/Manab%C3%AD_Province" TargetMode="External"/><Relationship Id="rId22" Type="http://schemas.openxmlformats.org/officeDocument/2006/relationships/hyperlink" Target="https://en.wikipedia.org/wiki/Sucumb%C3%ADos_Province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Qacha%27s_Nek_District" TargetMode="External"/><Relationship Id="rId3" Type="http://schemas.openxmlformats.org/officeDocument/2006/relationships/hyperlink" Target="https://en.wikipedia.org/wiki/Leribe_District" TargetMode="External"/><Relationship Id="rId7" Type="http://schemas.openxmlformats.org/officeDocument/2006/relationships/hyperlink" Target="https://en.wikipedia.org/wiki/Mokhotlong_District" TargetMode="External"/><Relationship Id="rId2" Type="http://schemas.openxmlformats.org/officeDocument/2006/relationships/hyperlink" Target="https://en.wikipedia.org/wiki/Butha-Buthe_District" TargetMode="External"/><Relationship Id="rId1" Type="http://schemas.openxmlformats.org/officeDocument/2006/relationships/hyperlink" Target="https://en.wikipedia.org/wiki/Berea_District" TargetMode="External"/><Relationship Id="rId6" Type="http://schemas.openxmlformats.org/officeDocument/2006/relationships/hyperlink" Target="https://en.wikipedia.org/wiki/Mohale%27s_Hoek_District" TargetMode="External"/><Relationship Id="rId5" Type="http://schemas.openxmlformats.org/officeDocument/2006/relationships/hyperlink" Target="https://en.wikipedia.org/wiki/Maseru_District" TargetMode="External"/><Relationship Id="rId10" Type="http://schemas.openxmlformats.org/officeDocument/2006/relationships/hyperlink" Target="https://en.wikipedia.org/wiki/Thaba-Tseka_District" TargetMode="External"/><Relationship Id="rId4" Type="http://schemas.openxmlformats.org/officeDocument/2006/relationships/hyperlink" Target="https://en.wikipedia.org/wiki/Mafeteng_District" TargetMode="External"/><Relationship Id="rId9" Type="http://schemas.openxmlformats.org/officeDocument/2006/relationships/hyperlink" Target="https://en.wikipedia.org/wiki/Quthing_District" TargetMode="External"/></Relationships>
</file>

<file path=xl/worksheets/_rels/sheet40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Al_J%C4%ABzah_Governorate" TargetMode="External"/><Relationship Id="rId13" Type="http://schemas.openxmlformats.org/officeDocument/2006/relationships/hyperlink" Target="https://en.wikipedia.org/wiki/Al_Uq%C5%9Fur_Governorate" TargetMode="External"/><Relationship Id="rId18" Type="http://schemas.openxmlformats.org/officeDocument/2006/relationships/hyperlink" Target="https://en.wikipedia.org/wiki/Asy%C5%AB%C5%A3_Governorate" TargetMode="External"/><Relationship Id="rId26" Type="http://schemas.openxmlformats.org/officeDocument/2006/relationships/hyperlink" Target="https://en.wikipedia.org/wiki/Sham%C4%81l_S%C4%ABn%C4%81%27_Governorate" TargetMode="External"/><Relationship Id="rId3" Type="http://schemas.openxmlformats.org/officeDocument/2006/relationships/hyperlink" Target="https://en.wikipedia.org/wiki/Al_Bu%E1%B8%A9ayrah_Governorate" TargetMode="External"/><Relationship Id="rId21" Type="http://schemas.openxmlformats.org/officeDocument/2006/relationships/hyperlink" Target="https://en.wikipedia.org/wiki/Dumy%C4%81%C5%A3_Governorate" TargetMode="External"/><Relationship Id="rId7" Type="http://schemas.openxmlformats.org/officeDocument/2006/relationships/hyperlink" Target="https://en.wikipedia.org/wiki/Ismailia_Governorate" TargetMode="External"/><Relationship Id="rId12" Type="http://schemas.openxmlformats.org/officeDocument/2006/relationships/hyperlink" Target="https://en.wikipedia.org/wiki/Al_Qaly%C5%ABb%C4%AByah_Governorate" TargetMode="External"/><Relationship Id="rId17" Type="http://schemas.openxmlformats.org/officeDocument/2006/relationships/hyperlink" Target="https://en.wikipedia.org/wiki/Asw%C4%81n_Governorate" TargetMode="External"/><Relationship Id="rId25" Type="http://schemas.openxmlformats.org/officeDocument/2006/relationships/hyperlink" Target="https://en.wikipedia.org/wiki/Qin%C4%81_Governorate" TargetMode="External"/><Relationship Id="rId2" Type="http://schemas.openxmlformats.org/officeDocument/2006/relationships/hyperlink" Target="https://en.wikipedia.org/wiki/Al_Ba%E1%B8%A9r_al_A%E1%B8%A9mar_Governorate" TargetMode="External"/><Relationship Id="rId16" Type="http://schemas.openxmlformats.org/officeDocument/2006/relationships/hyperlink" Target="https://en.wikipedia.org/wiki/Ash_Sharq%C4%AByah_Governorate" TargetMode="External"/><Relationship Id="rId20" Type="http://schemas.openxmlformats.org/officeDocument/2006/relationships/hyperlink" Target="https://en.wikipedia.org/wiki/Port_Said_Governorate" TargetMode="External"/><Relationship Id="rId1" Type="http://schemas.openxmlformats.org/officeDocument/2006/relationships/hyperlink" Target="https://en.wikipedia.org/wiki/Ad_Daqahl%C4%AByah_Governorate" TargetMode="External"/><Relationship Id="rId6" Type="http://schemas.openxmlformats.org/officeDocument/2006/relationships/hyperlink" Target="https://en.wikipedia.org/wiki/Al_Iskandar%C4%AByah_Governorate" TargetMode="External"/><Relationship Id="rId11" Type="http://schemas.openxmlformats.org/officeDocument/2006/relationships/hyperlink" Target="https://en.wikipedia.org/wiki/Al_Q%C4%81hirah_Governorate" TargetMode="External"/><Relationship Id="rId24" Type="http://schemas.openxmlformats.org/officeDocument/2006/relationships/hyperlink" Target="https://en.wikipedia.org/wiki/Ma%C5%A3r%C5%AB%E1%B8%A9_Governorate" TargetMode="External"/><Relationship Id="rId5" Type="http://schemas.openxmlformats.org/officeDocument/2006/relationships/hyperlink" Target="https://en.wikipedia.org/wiki/Al_Gharb%C4%AByah_Governorate" TargetMode="External"/><Relationship Id="rId15" Type="http://schemas.openxmlformats.org/officeDocument/2006/relationships/hyperlink" Target="https://en.wikipedia.org/wiki/As_Suways_Governorate" TargetMode="External"/><Relationship Id="rId23" Type="http://schemas.openxmlformats.org/officeDocument/2006/relationships/hyperlink" Target="https://en.wikipedia.org/wiki/Kafr_ash_Shaykh_Governorate" TargetMode="External"/><Relationship Id="rId10" Type="http://schemas.openxmlformats.org/officeDocument/2006/relationships/hyperlink" Target="https://en.wikipedia.org/wiki/Al_Miny%C4%81_Governorate" TargetMode="External"/><Relationship Id="rId19" Type="http://schemas.openxmlformats.org/officeDocument/2006/relationships/hyperlink" Target="https://en.wikipedia.org/wiki/Ban%C4%AB_Suwayf_Governorate" TargetMode="External"/><Relationship Id="rId4" Type="http://schemas.openxmlformats.org/officeDocument/2006/relationships/hyperlink" Target="https://en.wikipedia.org/wiki/Al_Fayy%C5%ABm_Governorate" TargetMode="External"/><Relationship Id="rId9" Type="http://schemas.openxmlformats.org/officeDocument/2006/relationships/hyperlink" Target="https://en.wikipedia.org/wiki/Al_Min%C5%ABf%C4%AByah_Governorate" TargetMode="External"/><Relationship Id="rId14" Type="http://schemas.openxmlformats.org/officeDocument/2006/relationships/hyperlink" Target="https://en.wikipedia.org/wiki/Al_W%C4%81d%C4%AB_al_Jad%C4%ABd_Governorate" TargetMode="External"/><Relationship Id="rId22" Type="http://schemas.openxmlformats.org/officeDocument/2006/relationships/hyperlink" Target="https://en.wikipedia.org/wiki/Jan%C5%ABb_S%C4%ABn%C4%81%27_Governorate" TargetMode="External"/><Relationship Id="rId27" Type="http://schemas.openxmlformats.org/officeDocument/2006/relationships/hyperlink" Target="https://en.wikipedia.org/wiki/S%C5%ABh%C4%81j_Governorate" TargetMode="Externa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Anseba_Region" TargetMode="External"/><Relationship Id="rId2" Type="http://schemas.openxmlformats.org/officeDocument/2006/relationships/hyperlink" Target="https://en.wikipedia.org/wiki/Debub_Region" TargetMode="External"/><Relationship Id="rId1" Type="http://schemas.openxmlformats.org/officeDocument/2006/relationships/hyperlink" Target="https://en.wikipedia.org/wiki/Maakel_Region" TargetMode="External"/><Relationship Id="rId6" Type="http://schemas.openxmlformats.org/officeDocument/2006/relationships/hyperlink" Target="https://en.wikipedia.org/wiki/Semenawi_Keyih_Bahri_Region" TargetMode="External"/><Relationship Id="rId5" Type="http://schemas.openxmlformats.org/officeDocument/2006/relationships/hyperlink" Target="https://en.wikipedia.org/wiki/Gash-Barka_Region" TargetMode="External"/><Relationship Id="rId4" Type="http://schemas.openxmlformats.org/officeDocument/2006/relationships/hyperlink" Target="https://en.wikipedia.org/wiki/Debubawi_Keyih_Bahri_Region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Pohnpei_State" TargetMode="External"/><Relationship Id="rId2" Type="http://schemas.openxmlformats.org/officeDocument/2006/relationships/hyperlink" Target="https://en.wikipedia.org/wiki/Kosrae" TargetMode="External"/><Relationship Id="rId1" Type="http://schemas.openxmlformats.org/officeDocument/2006/relationships/hyperlink" Target="https://en.wikipedia.org/wiki/Chuuk_State" TargetMode="External"/><Relationship Id="rId5" Type="http://schemas.openxmlformats.org/officeDocument/2006/relationships/drawing" Target="../drawings/drawing4.xml"/><Relationship Id="rId4" Type="http://schemas.openxmlformats.org/officeDocument/2006/relationships/hyperlink" Target="https://en.wikipedia.org/wiki/Yap_State" TargetMode="External"/></Relationships>
</file>

<file path=xl/worksheets/_rels/sheet43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Ogoou%C3%A9-Maritime_Province" TargetMode="External"/><Relationship Id="rId3" Type="http://schemas.openxmlformats.org/officeDocument/2006/relationships/hyperlink" Target="https://en.wikipedia.org/wiki/Moyen-Ogoou%C3%A9_Province" TargetMode="External"/><Relationship Id="rId7" Type="http://schemas.openxmlformats.org/officeDocument/2006/relationships/hyperlink" Target="https://en.wikipedia.org/wiki/Ogoou%C3%A9-Lolo_Province" TargetMode="External"/><Relationship Id="rId2" Type="http://schemas.openxmlformats.org/officeDocument/2006/relationships/hyperlink" Target="https://en.wikipedia.org/wiki/Haut-Ogoou%C3%A9_Province" TargetMode="External"/><Relationship Id="rId1" Type="http://schemas.openxmlformats.org/officeDocument/2006/relationships/hyperlink" Target="https://en.wikipedia.org/wiki/Estuaire_Province" TargetMode="External"/><Relationship Id="rId6" Type="http://schemas.openxmlformats.org/officeDocument/2006/relationships/hyperlink" Target="https://en.wikipedia.org/wiki/Ogoou%C3%A9-Ivindo_Province" TargetMode="External"/><Relationship Id="rId5" Type="http://schemas.openxmlformats.org/officeDocument/2006/relationships/hyperlink" Target="https://en.wikipedia.org/wiki/Nyanga_Province" TargetMode="External"/><Relationship Id="rId4" Type="http://schemas.openxmlformats.org/officeDocument/2006/relationships/hyperlink" Target="https://en.wikipedia.org/wiki/Ngouni%C3%A9_Province" TargetMode="External"/><Relationship Id="rId9" Type="http://schemas.openxmlformats.org/officeDocument/2006/relationships/hyperlink" Target="https://en.wikipedia.org/wiki/Woleu-Ntem_Province" TargetMode="Externa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Saint_George_Parish_(Grenada)" TargetMode="External"/><Relationship Id="rId7" Type="http://schemas.openxmlformats.org/officeDocument/2006/relationships/hyperlink" Target="https://en.wikipedia.org/wiki/Southern_Grenadine_Islands" TargetMode="External"/><Relationship Id="rId2" Type="http://schemas.openxmlformats.org/officeDocument/2006/relationships/hyperlink" Target="https://en.wikipedia.org/wiki/Saint_David_Parish_(Grenada)" TargetMode="External"/><Relationship Id="rId1" Type="http://schemas.openxmlformats.org/officeDocument/2006/relationships/hyperlink" Target="https://en.wikipedia.org/wiki/Saint_Andrew_Parish_(Grenada)" TargetMode="External"/><Relationship Id="rId6" Type="http://schemas.openxmlformats.org/officeDocument/2006/relationships/hyperlink" Target="https://en.wikipedia.org/wiki/Saint_Patrick_Parish_(Grenada)" TargetMode="External"/><Relationship Id="rId5" Type="http://schemas.openxmlformats.org/officeDocument/2006/relationships/hyperlink" Target="https://en.wikipedia.org/wiki/Saint_Mark_Parish_(Grenada)" TargetMode="External"/><Relationship Id="rId4" Type="http://schemas.openxmlformats.org/officeDocument/2006/relationships/hyperlink" Target="https://en.wikipedia.org/wiki/Saint_John_Parish_(Grenada)" TargetMode="Externa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Qeqertalik" TargetMode="External"/><Relationship Id="rId2" Type="http://schemas.openxmlformats.org/officeDocument/2006/relationships/hyperlink" Target="https://en.wikipedia.org/wiki/Kujalleq" TargetMode="External"/><Relationship Id="rId1" Type="http://schemas.openxmlformats.org/officeDocument/2006/relationships/hyperlink" Target="https://en.wikipedia.org/wiki/Avannaata" TargetMode="External"/><Relationship Id="rId5" Type="http://schemas.openxmlformats.org/officeDocument/2006/relationships/hyperlink" Target="https://en.wikipedia.org/wiki/Qeqqata" TargetMode="External"/><Relationship Id="rId4" Type="http://schemas.openxmlformats.org/officeDocument/2006/relationships/hyperlink" Target="https://en.wikipedia.org/wiki/Sermersooq" TargetMode="Externa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Lower_River_Division" TargetMode="External"/><Relationship Id="rId2" Type="http://schemas.openxmlformats.org/officeDocument/2006/relationships/hyperlink" Target="https://en.wikipedia.org/wiki/Central_River_Division" TargetMode="External"/><Relationship Id="rId1" Type="http://schemas.openxmlformats.org/officeDocument/2006/relationships/hyperlink" Target="https://en.wikipedia.org/wiki/Banjul" TargetMode="External"/><Relationship Id="rId6" Type="http://schemas.openxmlformats.org/officeDocument/2006/relationships/hyperlink" Target="https://en.wikipedia.org/wiki/West_Coast_Division_(Gambia)" TargetMode="External"/><Relationship Id="rId5" Type="http://schemas.openxmlformats.org/officeDocument/2006/relationships/hyperlink" Target="https://en.wikipedia.org/wiki/Upper_River_Division" TargetMode="External"/><Relationship Id="rId4" Type="http://schemas.openxmlformats.org/officeDocument/2006/relationships/hyperlink" Target="https://en.wikipedia.org/wiki/North_Bank_Division" TargetMode="External"/></Relationships>
</file>

<file path=xl/worksheets/_rels/sheet47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Kriti_(periphery)" TargetMode="External"/><Relationship Id="rId13" Type="http://schemas.openxmlformats.org/officeDocument/2006/relationships/hyperlink" Target="https://en.wikipedia.org/wiki/Voreio_Aigaio" TargetMode="External"/><Relationship Id="rId18" Type="http://schemas.openxmlformats.org/officeDocument/2006/relationships/hyperlink" Target="https://en.wikipedia.org/wiki/Modern_regions_of_Greece" TargetMode="External"/><Relationship Id="rId3" Type="http://schemas.openxmlformats.org/officeDocument/2006/relationships/hyperlink" Target="https://en.wikipedia.org/wiki/Dytiki_Ellada" TargetMode="External"/><Relationship Id="rId7" Type="http://schemas.openxmlformats.org/officeDocument/2006/relationships/hyperlink" Target="https://en.wikipedia.org/wiki/Kentriki_Makedonia" TargetMode="External"/><Relationship Id="rId12" Type="http://schemas.openxmlformats.org/officeDocument/2006/relationships/hyperlink" Target="https://en.wikipedia.org/wiki/Thessalia" TargetMode="External"/><Relationship Id="rId17" Type="http://schemas.openxmlformats.org/officeDocument/2006/relationships/hyperlink" Target="https://en.wikipedia.org/wiki/Autonomous_region" TargetMode="External"/><Relationship Id="rId2" Type="http://schemas.openxmlformats.org/officeDocument/2006/relationships/hyperlink" Target="https://en.wikipedia.org/wiki/Attiki_(periphery)" TargetMode="External"/><Relationship Id="rId16" Type="http://schemas.openxmlformats.org/officeDocument/2006/relationships/hyperlink" Target="https://en.wikipedia.org/wiki/Modern_regions_of_Greece" TargetMode="External"/><Relationship Id="rId1" Type="http://schemas.openxmlformats.org/officeDocument/2006/relationships/hyperlink" Target="https://en.wikipedia.org/wiki/Anatoliki_Makedonia_kai_Thraki" TargetMode="External"/><Relationship Id="rId6" Type="http://schemas.openxmlformats.org/officeDocument/2006/relationships/hyperlink" Target="https://en.wikipedia.org/wiki/Ipeiros_(periphery)" TargetMode="External"/><Relationship Id="rId11" Type="http://schemas.openxmlformats.org/officeDocument/2006/relationships/hyperlink" Target="https://en.wikipedia.org/wiki/Sterea_Ellada_(periphery)" TargetMode="External"/><Relationship Id="rId5" Type="http://schemas.openxmlformats.org/officeDocument/2006/relationships/hyperlink" Target="https://en.wikipedia.org/wiki/Ionia_Nisia_(periphery)" TargetMode="External"/><Relationship Id="rId15" Type="http://schemas.openxmlformats.org/officeDocument/2006/relationships/hyperlink" Target="https://en.wikipedia.org/wiki/Modern_regions_of_Greece" TargetMode="External"/><Relationship Id="rId10" Type="http://schemas.openxmlformats.org/officeDocument/2006/relationships/hyperlink" Target="https://en.wikipedia.org/wiki/Peloponnisos_(periphery)" TargetMode="External"/><Relationship Id="rId4" Type="http://schemas.openxmlformats.org/officeDocument/2006/relationships/hyperlink" Target="https://en.wikipedia.org/wiki/Dytiki_Makedonia" TargetMode="External"/><Relationship Id="rId9" Type="http://schemas.openxmlformats.org/officeDocument/2006/relationships/hyperlink" Target="https://en.wikipedia.org/wiki/Notio_Aigaio" TargetMode="External"/><Relationship Id="rId14" Type="http://schemas.openxmlformats.org/officeDocument/2006/relationships/hyperlink" Target="https://en.wikipedia.org/wiki/Agio_Oros" TargetMode="External"/></Relationships>
</file>

<file path=xl/worksheets/_rels/sheet48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Potaro-Siparuni" TargetMode="External"/><Relationship Id="rId3" Type="http://schemas.openxmlformats.org/officeDocument/2006/relationships/hyperlink" Target="https://en.wikipedia.org/wiki/Demerara-Mahaica" TargetMode="External"/><Relationship Id="rId7" Type="http://schemas.openxmlformats.org/officeDocument/2006/relationships/hyperlink" Target="https://en.wikipedia.org/wiki/Pomeroon-Supenaam" TargetMode="External"/><Relationship Id="rId2" Type="http://schemas.openxmlformats.org/officeDocument/2006/relationships/hyperlink" Target="https://en.wikipedia.org/wiki/Cuyuni-Mazaruni" TargetMode="External"/><Relationship Id="rId1" Type="http://schemas.openxmlformats.org/officeDocument/2006/relationships/hyperlink" Target="https://en.wikipedia.org/wiki/Barima-Waini" TargetMode="External"/><Relationship Id="rId6" Type="http://schemas.openxmlformats.org/officeDocument/2006/relationships/hyperlink" Target="https://en.wikipedia.org/wiki/Mahaica-Berbice" TargetMode="External"/><Relationship Id="rId5" Type="http://schemas.openxmlformats.org/officeDocument/2006/relationships/hyperlink" Target="https://en.wikipedia.org/wiki/Essequibo_Islands-West_Demerara" TargetMode="External"/><Relationship Id="rId10" Type="http://schemas.openxmlformats.org/officeDocument/2006/relationships/hyperlink" Target="https://en.wikipedia.org/wiki/Upper_Takutu-Upper_Essequibo" TargetMode="External"/><Relationship Id="rId4" Type="http://schemas.openxmlformats.org/officeDocument/2006/relationships/hyperlink" Target="https://en.wikipedia.org/wiki/East_Berbice-Corentyne" TargetMode="External"/><Relationship Id="rId9" Type="http://schemas.openxmlformats.org/officeDocument/2006/relationships/hyperlink" Target="https://en.wikipedia.org/wiki/Upper_Demerara-Berbice" TargetMode="External"/></Relationships>
</file>

<file path=xl/worksheets/_rels/sheet49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Francisco_Moraz%C3%A1n_Department" TargetMode="External"/><Relationship Id="rId13" Type="http://schemas.openxmlformats.org/officeDocument/2006/relationships/hyperlink" Target="https://en.wikipedia.org/wiki/Lempira_Department" TargetMode="External"/><Relationship Id="rId18" Type="http://schemas.openxmlformats.org/officeDocument/2006/relationships/hyperlink" Target="https://en.wikipedia.org/wiki/Yoro_Department" TargetMode="External"/><Relationship Id="rId3" Type="http://schemas.openxmlformats.org/officeDocument/2006/relationships/hyperlink" Target="https://en.wikipedia.org/wiki/Col%C3%B3n_Department_(Honduras)" TargetMode="External"/><Relationship Id="rId7" Type="http://schemas.openxmlformats.org/officeDocument/2006/relationships/hyperlink" Target="https://en.wikipedia.org/wiki/El_Para%C3%ADso_Department" TargetMode="External"/><Relationship Id="rId12" Type="http://schemas.openxmlformats.org/officeDocument/2006/relationships/hyperlink" Target="https://en.wikipedia.org/wiki/La_Paz_Department_(Honduras)" TargetMode="External"/><Relationship Id="rId17" Type="http://schemas.openxmlformats.org/officeDocument/2006/relationships/hyperlink" Target="https://en.wikipedia.org/wiki/Valle_Department" TargetMode="External"/><Relationship Id="rId2" Type="http://schemas.openxmlformats.org/officeDocument/2006/relationships/hyperlink" Target="https://en.wikipedia.org/wiki/Choluteca_Department" TargetMode="External"/><Relationship Id="rId16" Type="http://schemas.openxmlformats.org/officeDocument/2006/relationships/hyperlink" Target="https://en.wikipedia.org/wiki/Santa_B%C3%A1rbara_Department,_Honduras" TargetMode="External"/><Relationship Id="rId1" Type="http://schemas.openxmlformats.org/officeDocument/2006/relationships/hyperlink" Target="https://en.wikipedia.org/wiki/Atl%C3%A1ntida_Department" TargetMode="External"/><Relationship Id="rId6" Type="http://schemas.openxmlformats.org/officeDocument/2006/relationships/hyperlink" Target="https://en.wikipedia.org/wiki/Cort%C3%A9s_Department" TargetMode="External"/><Relationship Id="rId11" Type="http://schemas.openxmlformats.org/officeDocument/2006/relationships/hyperlink" Target="https://en.wikipedia.org/wiki/Islas_de_la_Bah%C3%ADa_Department" TargetMode="External"/><Relationship Id="rId5" Type="http://schemas.openxmlformats.org/officeDocument/2006/relationships/hyperlink" Target="https://en.wikipedia.org/wiki/Cop%C3%A1n_Department" TargetMode="External"/><Relationship Id="rId15" Type="http://schemas.openxmlformats.org/officeDocument/2006/relationships/hyperlink" Target="https://en.wikipedia.org/wiki/Olancho_Department" TargetMode="External"/><Relationship Id="rId10" Type="http://schemas.openxmlformats.org/officeDocument/2006/relationships/hyperlink" Target="https://en.wikipedia.org/wiki/Intibuc%C3%A1_Department" TargetMode="External"/><Relationship Id="rId4" Type="http://schemas.openxmlformats.org/officeDocument/2006/relationships/hyperlink" Target="https://en.wikipedia.org/wiki/Comayagua_Department" TargetMode="External"/><Relationship Id="rId9" Type="http://schemas.openxmlformats.org/officeDocument/2006/relationships/hyperlink" Target="https://en.wikipedia.org/wiki/Gracias_a_Dios_Department" TargetMode="External"/><Relationship Id="rId14" Type="http://schemas.openxmlformats.org/officeDocument/2006/relationships/hyperlink" Target="https://en.wikipedia.org/wiki/Ocotepeque_Department" TargetMode="External"/></Relationships>
</file>

<file path=xl/worksheets/_rels/sheet50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Krapinsko-zagorska_%C5%BEupanija" TargetMode="External"/><Relationship Id="rId13" Type="http://schemas.openxmlformats.org/officeDocument/2006/relationships/hyperlink" Target="https://en.wikipedia.org/wiki/Primorsko-goranska_%C5%BEupanija" TargetMode="External"/><Relationship Id="rId18" Type="http://schemas.openxmlformats.org/officeDocument/2006/relationships/hyperlink" Target="https://en.wikipedia.org/wiki/Viroviti%C4%8Dko-podravska_%C5%BEupanija" TargetMode="External"/><Relationship Id="rId3" Type="http://schemas.openxmlformats.org/officeDocument/2006/relationships/hyperlink" Target="https://en.wikipedia.org/wiki/Brodsko-posavska_%C5%BEupanija" TargetMode="External"/><Relationship Id="rId21" Type="http://schemas.openxmlformats.org/officeDocument/2006/relationships/hyperlink" Target="https://en.wikipedia.org/wiki/Zagreba%C4%8Dka_%C5%BEupanija" TargetMode="External"/><Relationship Id="rId7" Type="http://schemas.openxmlformats.org/officeDocument/2006/relationships/hyperlink" Target="https://en.wikipedia.org/wiki/Koprivni%C4%8Dko-kri%C5%BEeva%C4%8Dka_%C5%BEupanija" TargetMode="External"/><Relationship Id="rId12" Type="http://schemas.openxmlformats.org/officeDocument/2006/relationships/hyperlink" Target="https://en.wikipedia.org/wiki/Po%C5%BEe%C5%A1ko-slavonska_%C5%BEupanija" TargetMode="External"/><Relationship Id="rId17" Type="http://schemas.openxmlformats.org/officeDocument/2006/relationships/hyperlink" Target="https://en.wikipedia.org/wiki/Vara%C5%BEdinska_%C5%BEupanija" TargetMode="External"/><Relationship Id="rId2" Type="http://schemas.openxmlformats.org/officeDocument/2006/relationships/hyperlink" Target="https://en.wikipedia.org/wiki/Bjelovarsko-bilogorska_%C5%BEupanija" TargetMode="External"/><Relationship Id="rId16" Type="http://schemas.openxmlformats.org/officeDocument/2006/relationships/hyperlink" Target="https://en.wikipedia.org/wiki/%C5%A0ibensko-kninska_%C5%BEupanija" TargetMode="External"/><Relationship Id="rId20" Type="http://schemas.openxmlformats.org/officeDocument/2006/relationships/hyperlink" Target="https://en.wikipedia.org/wiki/Zadarska_%C5%BEupanija" TargetMode="External"/><Relationship Id="rId1" Type="http://schemas.openxmlformats.org/officeDocument/2006/relationships/hyperlink" Target="https://en.wikipedia.org/wiki/Grad_Zagreb" TargetMode="External"/><Relationship Id="rId6" Type="http://schemas.openxmlformats.org/officeDocument/2006/relationships/hyperlink" Target="https://en.wikipedia.org/wiki/Karlova%C4%8Dka_%C5%BEupanija" TargetMode="External"/><Relationship Id="rId11" Type="http://schemas.openxmlformats.org/officeDocument/2006/relationships/hyperlink" Target="https://en.wikipedia.org/wiki/Osje%C4%8Dko-baranjska_%C5%BEupanija" TargetMode="External"/><Relationship Id="rId5" Type="http://schemas.openxmlformats.org/officeDocument/2006/relationships/hyperlink" Target="https://en.wikipedia.org/wiki/Istarska_%C5%BEupanija" TargetMode="External"/><Relationship Id="rId15" Type="http://schemas.openxmlformats.org/officeDocument/2006/relationships/hyperlink" Target="https://en.wikipedia.org/wiki/Splitsko-dalmatinska_%C5%BEupanija" TargetMode="External"/><Relationship Id="rId10" Type="http://schemas.openxmlformats.org/officeDocument/2006/relationships/hyperlink" Target="https://en.wikipedia.org/wiki/Me%C4%91imurska_%C5%BEupanija" TargetMode="External"/><Relationship Id="rId19" Type="http://schemas.openxmlformats.org/officeDocument/2006/relationships/hyperlink" Target="https://en.wikipedia.org/wiki/Vukovarsko-srijemska_%C5%BEupanija" TargetMode="External"/><Relationship Id="rId4" Type="http://schemas.openxmlformats.org/officeDocument/2006/relationships/hyperlink" Target="https://en.wikipedia.org/wiki/Dubrova%C4%8Dko-neretvanska_%C5%BEupanija" TargetMode="External"/><Relationship Id="rId9" Type="http://schemas.openxmlformats.org/officeDocument/2006/relationships/hyperlink" Target="https://en.wikipedia.org/wiki/Li%C4%8Dko-senjska_%C5%BEupanija" TargetMode="External"/><Relationship Id="rId14" Type="http://schemas.openxmlformats.org/officeDocument/2006/relationships/hyperlink" Target="https://en.wikipedia.org/wiki/Sisa%C4%8Dko-moslava%C4%8Dka_%C5%BEupanija" TargetMode="External"/></Relationships>
</file>

<file path=xl/worksheets/_rels/sheet5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Ouest_(department)" TargetMode="External"/><Relationship Id="rId3" Type="http://schemas.openxmlformats.org/officeDocument/2006/relationships/hyperlink" Target="https://en.wikipedia.org/wiki/Grand%27Anse_(department)" TargetMode="External"/><Relationship Id="rId7" Type="http://schemas.openxmlformats.org/officeDocument/2006/relationships/hyperlink" Target="https://en.wikipedia.org/wiki/Nord-Ouest_(department)" TargetMode="External"/><Relationship Id="rId2" Type="http://schemas.openxmlformats.org/officeDocument/2006/relationships/hyperlink" Target="https://en.wikipedia.org/wiki/Centre_(department)" TargetMode="External"/><Relationship Id="rId1" Type="http://schemas.openxmlformats.org/officeDocument/2006/relationships/hyperlink" Target="https://en.wikipedia.org/wiki/Artibonite_(department)" TargetMode="External"/><Relationship Id="rId6" Type="http://schemas.openxmlformats.org/officeDocument/2006/relationships/hyperlink" Target="https://en.wikipedia.org/wiki/Nord-Est_(department)" TargetMode="External"/><Relationship Id="rId5" Type="http://schemas.openxmlformats.org/officeDocument/2006/relationships/hyperlink" Target="https://en.wikipedia.org/wiki/Nord_(Haitian_department)" TargetMode="External"/><Relationship Id="rId10" Type="http://schemas.openxmlformats.org/officeDocument/2006/relationships/hyperlink" Target="https://en.wikipedia.org/wiki/Sud-Est_(department)" TargetMode="External"/><Relationship Id="rId4" Type="http://schemas.openxmlformats.org/officeDocument/2006/relationships/hyperlink" Target="https://en.wikipedia.org/wiki/Nippes" TargetMode="External"/><Relationship Id="rId9" Type="http://schemas.openxmlformats.org/officeDocument/2006/relationships/hyperlink" Target="https://en.wikipedia.org/wiki/Sud_(department)" TargetMode="External"/></Relationships>
</file>

<file path=xl/worksheets/_rels/sheet5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B%C4%81bil_Governorate" TargetMode="External"/><Relationship Id="rId13" Type="http://schemas.openxmlformats.org/officeDocument/2006/relationships/hyperlink" Target="https://en.wikipedia.org/wiki/Kurdistan_Region" TargetMode="External"/><Relationship Id="rId18" Type="http://schemas.openxmlformats.org/officeDocument/2006/relationships/hyperlink" Target="https://en.wikipedia.org/wiki/%C5%9Eal%C4%81%E1%B8%A9_ad_D%C4%ABn_Governorate" TargetMode="External"/><Relationship Id="rId3" Type="http://schemas.openxmlformats.org/officeDocument/2006/relationships/hyperlink" Target="https://en.wikipedia.org/wiki/Al_Muthann%C3%A1_Governorate" TargetMode="External"/><Relationship Id="rId7" Type="http://schemas.openxmlformats.org/officeDocument/2006/relationships/hyperlink" Target="https://en.wikipedia.org/wiki/As_Sulaym%C4%81n%C4%AByah_Governorate" TargetMode="External"/><Relationship Id="rId12" Type="http://schemas.openxmlformats.org/officeDocument/2006/relationships/hyperlink" Target="https://en.wikipedia.org/wiki/Diy%C4%81l%C3%A1_Governorate" TargetMode="External"/><Relationship Id="rId17" Type="http://schemas.openxmlformats.org/officeDocument/2006/relationships/hyperlink" Target="https://en.wikipedia.org/wiki/N%C4%ABnaw%C3%A1_Governorate" TargetMode="External"/><Relationship Id="rId2" Type="http://schemas.openxmlformats.org/officeDocument/2006/relationships/hyperlink" Target="https://en.wikipedia.org/wiki/Al_Ba%C5%9Frah_Governorate" TargetMode="External"/><Relationship Id="rId16" Type="http://schemas.openxmlformats.org/officeDocument/2006/relationships/hyperlink" Target="https://en.wikipedia.org/wiki/Mays%C4%81n_Governorate" TargetMode="External"/><Relationship Id="rId1" Type="http://schemas.openxmlformats.org/officeDocument/2006/relationships/hyperlink" Target="https://en.wikipedia.org/wiki/Al_Anb%C4%81r_Governorate" TargetMode="External"/><Relationship Id="rId6" Type="http://schemas.openxmlformats.org/officeDocument/2006/relationships/hyperlink" Target="https://en.wikipedia.org/wiki/Arb%C4%ABl_Governorate" TargetMode="External"/><Relationship Id="rId11" Type="http://schemas.openxmlformats.org/officeDocument/2006/relationships/hyperlink" Target="https://en.wikipedia.org/wiki/Dh%C4%AB_Q%C4%81r_Governorate" TargetMode="External"/><Relationship Id="rId5" Type="http://schemas.openxmlformats.org/officeDocument/2006/relationships/hyperlink" Target="https://en.wikipedia.org/wiki/An_Najaf_Governorate" TargetMode="External"/><Relationship Id="rId15" Type="http://schemas.openxmlformats.org/officeDocument/2006/relationships/hyperlink" Target="https://en.wikipedia.org/wiki/Kirkuk_Governorate" TargetMode="External"/><Relationship Id="rId10" Type="http://schemas.openxmlformats.org/officeDocument/2006/relationships/hyperlink" Target="https://en.wikipedia.org/wiki/Dohuk_Governorate" TargetMode="External"/><Relationship Id="rId19" Type="http://schemas.openxmlformats.org/officeDocument/2006/relationships/hyperlink" Target="https://en.wikipedia.org/wiki/W%C4%81si%C5%A3_Governorate" TargetMode="External"/><Relationship Id="rId4" Type="http://schemas.openxmlformats.org/officeDocument/2006/relationships/hyperlink" Target="https://en.wikipedia.org/wiki/Al_Q%C4%81dis%C4%AByah_Governorate" TargetMode="External"/><Relationship Id="rId9" Type="http://schemas.openxmlformats.org/officeDocument/2006/relationships/hyperlink" Target="https://en.wikipedia.org/wiki/Baghd%C4%81d_Governorate" TargetMode="External"/><Relationship Id="rId14" Type="http://schemas.openxmlformats.org/officeDocument/2006/relationships/hyperlink" Target="https://en.wikipedia.org/wiki/Karbal%C4%81%27_Governorate" TargetMode="External"/></Relationships>
</file>

<file path=xl/worksheets/_rels/sheet53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F%C4%81rs_Province" TargetMode="External"/><Relationship Id="rId13" Type="http://schemas.openxmlformats.org/officeDocument/2006/relationships/hyperlink" Target="https://en.wikipedia.org/wiki/%C4%AAl%C4%81m_Province" TargetMode="External"/><Relationship Id="rId18" Type="http://schemas.openxmlformats.org/officeDocument/2006/relationships/hyperlink" Target="https://en.wikipedia.org/wiki/Khor%C4%81s%C4%81n-e_Shem%C4%81l%C4%AB_Province" TargetMode="External"/><Relationship Id="rId26" Type="http://schemas.openxmlformats.org/officeDocument/2006/relationships/hyperlink" Target="https://en.wikipedia.org/wiki/Qom_Province" TargetMode="External"/><Relationship Id="rId3" Type="http://schemas.openxmlformats.org/officeDocument/2006/relationships/hyperlink" Target="https://en.wikipedia.org/wiki/%C4%80z%CC%84arb%C4%81yj%C4%81n-e_Gharb%C4%AB_Province" TargetMode="External"/><Relationship Id="rId21" Type="http://schemas.openxmlformats.org/officeDocument/2006/relationships/hyperlink" Target="https://en.wikipedia.org/wiki/Kordest%C4%81n_Province" TargetMode="External"/><Relationship Id="rId7" Type="http://schemas.openxmlformats.org/officeDocument/2006/relationships/hyperlink" Target="https://en.wikipedia.org/wiki/E%C5%9Ffah%C4%81n_Province" TargetMode="External"/><Relationship Id="rId12" Type="http://schemas.openxmlformats.org/officeDocument/2006/relationships/hyperlink" Target="https://en.wikipedia.org/wiki/Hormozg%C4%81n_Province" TargetMode="External"/><Relationship Id="rId17" Type="http://schemas.openxmlformats.org/officeDocument/2006/relationships/hyperlink" Target="https://en.wikipedia.org/wiki/Khor%C4%81s%C4%81n-e_Razav%C4%AB_Province" TargetMode="External"/><Relationship Id="rId25" Type="http://schemas.openxmlformats.org/officeDocument/2006/relationships/hyperlink" Target="https://en.wikipedia.org/wiki/Qazv%C4%ABn_Province" TargetMode="External"/><Relationship Id="rId2" Type="http://schemas.openxmlformats.org/officeDocument/2006/relationships/hyperlink" Target="https://en.wikipedia.org/wiki/Ardab%C4%ABl_Province" TargetMode="External"/><Relationship Id="rId16" Type="http://schemas.openxmlformats.org/officeDocument/2006/relationships/hyperlink" Target="https://en.wikipedia.org/wiki/Khor%C4%81s%C4%81n-e_Jan%C5%ABb%C4%AB_Province" TargetMode="External"/><Relationship Id="rId20" Type="http://schemas.openxmlformats.org/officeDocument/2006/relationships/hyperlink" Target="https://en.wikipedia.org/wiki/Kohg%C4%ABl%C5%AByeh_va_B%C5%AByer_A%E1%B8%A9mad_Province" TargetMode="External"/><Relationship Id="rId29" Type="http://schemas.openxmlformats.org/officeDocument/2006/relationships/hyperlink" Target="https://en.wikipedia.org/wiki/Tehr%C4%81n_Province" TargetMode="External"/><Relationship Id="rId1" Type="http://schemas.openxmlformats.org/officeDocument/2006/relationships/hyperlink" Target="https://en.wikipedia.org/wiki/Alborz_Province" TargetMode="External"/><Relationship Id="rId6" Type="http://schemas.openxmlformats.org/officeDocument/2006/relationships/hyperlink" Target="https://en.wikipedia.org/wiki/Chah%C4%81r_Ma%E1%B8%A9%C4%81ll_va_Bakht%C4%AB%C4%81r%C4%AB_Province" TargetMode="External"/><Relationship Id="rId11" Type="http://schemas.openxmlformats.org/officeDocument/2006/relationships/hyperlink" Target="https://en.wikipedia.org/wiki/Hamad%C4%81n_Province" TargetMode="External"/><Relationship Id="rId24" Type="http://schemas.openxmlformats.org/officeDocument/2006/relationships/hyperlink" Target="https://en.wikipedia.org/wiki/M%C4%81zandar%C4%81n_Province" TargetMode="External"/><Relationship Id="rId5" Type="http://schemas.openxmlformats.org/officeDocument/2006/relationships/hyperlink" Target="https://en.wikipedia.org/wiki/B%C5%ABshehr_Province" TargetMode="External"/><Relationship Id="rId15" Type="http://schemas.openxmlformats.org/officeDocument/2006/relationships/hyperlink" Target="https://en.wikipedia.org/wiki/Kerm%C4%81nsh%C4%81h_Province" TargetMode="External"/><Relationship Id="rId23" Type="http://schemas.openxmlformats.org/officeDocument/2006/relationships/hyperlink" Target="https://en.wikipedia.org/wiki/Markaz%C4%AB_Province" TargetMode="External"/><Relationship Id="rId28" Type="http://schemas.openxmlformats.org/officeDocument/2006/relationships/hyperlink" Target="https://en.wikipedia.org/wiki/S%C4%ABst%C4%81n_va_Bal%C5%ABchest%C4%81n_Province" TargetMode="External"/><Relationship Id="rId10" Type="http://schemas.openxmlformats.org/officeDocument/2006/relationships/hyperlink" Target="https://en.wikipedia.org/wiki/Golest%C4%81n_Province" TargetMode="External"/><Relationship Id="rId19" Type="http://schemas.openxmlformats.org/officeDocument/2006/relationships/hyperlink" Target="https://en.wikipedia.org/wiki/Kh%C5%ABzest%C4%81n_Province" TargetMode="External"/><Relationship Id="rId31" Type="http://schemas.openxmlformats.org/officeDocument/2006/relationships/hyperlink" Target="https://en.wikipedia.org/wiki/Zanj%C4%81n_Province" TargetMode="External"/><Relationship Id="rId4" Type="http://schemas.openxmlformats.org/officeDocument/2006/relationships/hyperlink" Target="https://en.wikipedia.org/wiki/%C4%80z%CC%84arb%C4%81yj%C4%81n-e_Sharq%C4%AB_Province" TargetMode="External"/><Relationship Id="rId9" Type="http://schemas.openxmlformats.org/officeDocument/2006/relationships/hyperlink" Target="https://en.wikipedia.org/wiki/G%C4%ABl%C4%81n_Province" TargetMode="External"/><Relationship Id="rId14" Type="http://schemas.openxmlformats.org/officeDocument/2006/relationships/hyperlink" Target="https://en.wikipedia.org/wiki/Kerm%C4%81n_Province" TargetMode="External"/><Relationship Id="rId22" Type="http://schemas.openxmlformats.org/officeDocument/2006/relationships/hyperlink" Target="https://en.wikipedia.org/wiki/Lorest%C4%81n_Province" TargetMode="External"/><Relationship Id="rId27" Type="http://schemas.openxmlformats.org/officeDocument/2006/relationships/hyperlink" Target="https://en.wikipedia.org/wiki/Semn%C4%81n_Province" TargetMode="External"/><Relationship Id="rId30" Type="http://schemas.openxmlformats.org/officeDocument/2006/relationships/hyperlink" Target="https://en.wikipedia.org/wiki/Yazd_Province" TargetMode="External"/></Relationships>
</file>

<file path=xl/worksheets/_rels/sheet54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Zarqa_Governorate" TargetMode="External"/><Relationship Id="rId3" Type="http://schemas.openxmlformats.org/officeDocument/2006/relationships/hyperlink" Target="https://en.wikipedia.org/wiki/Amman_Governorate" TargetMode="External"/><Relationship Id="rId7" Type="http://schemas.openxmlformats.org/officeDocument/2006/relationships/hyperlink" Target="https://en.wikipedia.org/wiki/Tafilah_Governorate" TargetMode="External"/><Relationship Id="rId12" Type="http://schemas.openxmlformats.org/officeDocument/2006/relationships/hyperlink" Target="https://en.wikipedia.org/wiki/Madaba_Governorate" TargetMode="External"/><Relationship Id="rId2" Type="http://schemas.openxmlformats.org/officeDocument/2006/relationships/hyperlink" Target="https://en.wikipedia.org/wiki/Aqaba_Governorate" TargetMode="External"/><Relationship Id="rId1" Type="http://schemas.openxmlformats.org/officeDocument/2006/relationships/hyperlink" Target="https://en.wikipedia.org/wiki/Ajloun_Governorate" TargetMode="External"/><Relationship Id="rId6" Type="http://schemas.openxmlformats.org/officeDocument/2006/relationships/hyperlink" Target="https://en.wikipedia.org/wiki/Mafraq_Governorate" TargetMode="External"/><Relationship Id="rId11" Type="http://schemas.openxmlformats.org/officeDocument/2006/relationships/hyperlink" Target="https://en.wikipedia.org/wiki/Ma%27an_Governorate" TargetMode="External"/><Relationship Id="rId5" Type="http://schemas.openxmlformats.org/officeDocument/2006/relationships/hyperlink" Target="https://en.wikipedia.org/wiki/Karak_Governorate" TargetMode="External"/><Relationship Id="rId10" Type="http://schemas.openxmlformats.org/officeDocument/2006/relationships/hyperlink" Target="https://en.wikipedia.org/wiki/Jerash_Governorate" TargetMode="External"/><Relationship Id="rId4" Type="http://schemas.openxmlformats.org/officeDocument/2006/relationships/hyperlink" Target="https://en.wikipedia.org/wiki/Balqa_Governorate" TargetMode="External"/><Relationship Id="rId9" Type="http://schemas.openxmlformats.org/officeDocument/2006/relationships/hyperlink" Target="https://en.wikipedia.org/wiki/Irbid_Governorate" TargetMode="External"/></Relationships>
</file>

<file path=xl/worksheets/_rels/sheet55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Talas_Region" TargetMode="External"/><Relationship Id="rId3" Type="http://schemas.openxmlformats.org/officeDocument/2006/relationships/hyperlink" Target="https://en.wikipedia.org/wiki/Batken_Region" TargetMode="External"/><Relationship Id="rId7" Type="http://schemas.openxmlformats.org/officeDocument/2006/relationships/hyperlink" Target="https://en.wikipedia.org/wiki/Osh_Region" TargetMode="External"/><Relationship Id="rId2" Type="http://schemas.openxmlformats.org/officeDocument/2006/relationships/hyperlink" Target="https://en.wikipedia.org/wiki/Osh" TargetMode="External"/><Relationship Id="rId1" Type="http://schemas.openxmlformats.org/officeDocument/2006/relationships/hyperlink" Target="https://en.wikipedia.org/wiki/Bishkek" TargetMode="External"/><Relationship Id="rId6" Type="http://schemas.openxmlformats.org/officeDocument/2006/relationships/hyperlink" Target="https://en.wikipedia.org/wiki/Naryn_Region" TargetMode="External"/><Relationship Id="rId5" Type="http://schemas.openxmlformats.org/officeDocument/2006/relationships/hyperlink" Target="https://en.wikipedia.org/wiki/Jalal-Abad_Region" TargetMode="External"/><Relationship Id="rId4" Type="http://schemas.openxmlformats.org/officeDocument/2006/relationships/hyperlink" Target="https://en.wikipedia.org/wiki/Ch%C3%BCy_Region" TargetMode="External"/><Relationship Id="rId9" Type="http://schemas.openxmlformats.org/officeDocument/2006/relationships/hyperlink" Target="https://en.wikipedia.org/wiki/Ysyk-K%C3%B6l_Region" TargetMode="Externa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Phoenix_Islands" TargetMode="External"/><Relationship Id="rId2" Type="http://schemas.openxmlformats.org/officeDocument/2006/relationships/hyperlink" Target="https://en.wikipedia.org/wiki/Line_Islands" TargetMode="External"/><Relationship Id="rId1" Type="http://schemas.openxmlformats.org/officeDocument/2006/relationships/hyperlink" Target="https://en.wikipedia.org/wiki/Gilbert_Islands" TargetMode="Externa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Moh%C3%A9li" TargetMode="External"/><Relationship Id="rId2" Type="http://schemas.openxmlformats.org/officeDocument/2006/relationships/hyperlink" Target="https://en.wikipedia.org/wiki/Anjouan" TargetMode="External"/><Relationship Id="rId1" Type="http://schemas.openxmlformats.org/officeDocument/2006/relationships/hyperlink" Target="https://en.wikipedia.org/wiki/Grande_Comore" TargetMode="External"/><Relationship Id="rId4" Type="http://schemas.openxmlformats.org/officeDocument/2006/relationships/drawing" Target="../drawings/drawing5.xml"/></Relationships>
</file>

<file path=xl/worksheets/_rels/sheet58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South_Hwanghae_Province" TargetMode="External"/><Relationship Id="rId13" Type="http://schemas.openxmlformats.org/officeDocument/2006/relationships/hyperlink" Target="https://en.wikipedia.org/wiki/Ryanggang_Province" TargetMode="External"/><Relationship Id="rId3" Type="http://schemas.openxmlformats.org/officeDocument/2006/relationships/hyperlink" Target="https://en.wikipedia.org/wiki/Kaesong" TargetMode="External"/><Relationship Id="rId7" Type="http://schemas.openxmlformats.org/officeDocument/2006/relationships/hyperlink" Target="https://en.wikipedia.org/wiki/Chagang_Province" TargetMode="External"/><Relationship Id="rId12" Type="http://schemas.openxmlformats.org/officeDocument/2006/relationships/hyperlink" Target="https://en.wikipedia.org/wiki/North_Hamgyong_Province" TargetMode="External"/><Relationship Id="rId2" Type="http://schemas.openxmlformats.org/officeDocument/2006/relationships/hyperlink" Target="https://en.wikipedia.org/wiki/Rason" TargetMode="External"/><Relationship Id="rId1" Type="http://schemas.openxmlformats.org/officeDocument/2006/relationships/hyperlink" Target="https://en.wikipedia.org/wiki/Pyongyang" TargetMode="External"/><Relationship Id="rId6" Type="http://schemas.openxmlformats.org/officeDocument/2006/relationships/hyperlink" Target="https://en.wikipedia.org/wiki/North_Pyongan_Province" TargetMode="External"/><Relationship Id="rId11" Type="http://schemas.openxmlformats.org/officeDocument/2006/relationships/hyperlink" Target="https://en.wikipedia.org/wiki/South_Hamgyong_Province" TargetMode="External"/><Relationship Id="rId5" Type="http://schemas.openxmlformats.org/officeDocument/2006/relationships/hyperlink" Target="https://en.wikipedia.org/wiki/South_Pyongan_Province" TargetMode="External"/><Relationship Id="rId10" Type="http://schemas.openxmlformats.org/officeDocument/2006/relationships/hyperlink" Target="https://en.wikipedia.org/wiki/Kangwon_Province_(North_Korea)" TargetMode="External"/><Relationship Id="rId4" Type="http://schemas.openxmlformats.org/officeDocument/2006/relationships/hyperlink" Target="https://en.wikipedia.org/wiki/Nampo" TargetMode="External"/><Relationship Id="rId9" Type="http://schemas.openxmlformats.org/officeDocument/2006/relationships/hyperlink" Target="https://en.wikipedia.org/wiki/North_Hwanghae_Province" TargetMode="Externa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Al_Jahrah_Governorate" TargetMode="External"/><Relationship Id="rId2" Type="http://schemas.openxmlformats.org/officeDocument/2006/relationships/hyperlink" Target="https://en.wikipedia.org/wiki/Al_Farw%C4%81n%C4%AByah_Governorate" TargetMode="External"/><Relationship Id="rId1" Type="http://schemas.openxmlformats.org/officeDocument/2006/relationships/hyperlink" Target="https://en.wikipedia.org/wiki/Al_A%E1%B8%A9madi_Governorate" TargetMode="External"/><Relationship Id="rId6" Type="http://schemas.openxmlformats.org/officeDocument/2006/relationships/hyperlink" Target="https://en.wikipedia.org/wiki/Mub%C4%81rak_al_Kab%C4%ABr_Governorate" TargetMode="External"/><Relationship Id="rId5" Type="http://schemas.openxmlformats.org/officeDocument/2006/relationships/hyperlink" Target="https://en.wikipedia.org/wiki/%E1%B8%A8awall%C4%AB_Governorate" TargetMode="External"/><Relationship Id="rId4" Type="http://schemas.openxmlformats.org/officeDocument/2006/relationships/hyperlink" Target="https://en.wikipedia.org/wiki/Al_Kuwayt_Governorate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Mersch_(canton)" TargetMode="External"/><Relationship Id="rId3" Type="http://schemas.openxmlformats.org/officeDocument/2006/relationships/hyperlink" Target="https://en.wikipedia.org/wiki/Diekirch_(canton)" TargetMode="External"/><Relationship Id="rId7" Type="http://schemas.openxmlformats.org/officeDocument/2006/relationships/hyperlink" Target="https://en.wikipedia.org/wiki/Luxembourg_(canton)" TargetMode="External"/><Relationship Id="rId12" Type="http://schemas.openxmlformats.org/officeDocument/2006/relationships/hyperlink" Target="https://en.wikipedia.org/wiki/Wiltz_(canton)" TargetMode="External"/><Relationship Id="rId2" Type="http://schemas.openxmlformats.org/officeDocument/2006/relationships/hyperlink" Target="https://en.wikipedia.org/wiki/Clervaux_(canton)" TargetMode="External"/><Relationship Id="rId1" Type="http://schemas.openxmlformats.org/officeDocument/2006/relationships/hyperlink" Target="https://en.wikipedia.org/wiki/Capellen_(canton)" TargetMode="External"/><Relationship Id="rId6" Type="http://schemas.openxmlformats.org/officeDocument/2006/relationships/hyperlink" Target="https://en.wikipedia.org/wiki/Grevenmacher_(canton)" TargetMode="External"/><Relationship Id="rId11" Type="http://schemas.openxmlformats.org/officeDocument/2006/relationships/hyperlink" Target="https://en.wikipedia.org/wiki/Vianden_(canton)" TargetMode="External"/><Relationship Id="rId5" Type="http://schemas.openxmlformats.org/officeDocument/2006/relationships/hyperlink" Target="https://en.wikipedia.org/wiki/Esch-sur-Alzette_(canton)" TargetMode="External"/><Relationship Id="rId10" Type="http://schemas.openxmlformats.org/officeDocument/2006/relationships/hyperlink" Target="https://en.wikipedia.org/wiki/Remich_(canton)" TargetMode="External"/><Relationship Id="rId4" Type="http://schemas.openxmlformats.org/officeDocument/2006/relationships/hyperlink" Target="https://en.wikipedia.org/wiki/Echternach_(canton)" TargetMode="External"/><Relationship Id="rId9" Type="http://schemas.openxmlformats.org/officeDocument/2006/relationships/hyperlink" Target="https://en.wikipedia.org/wiki/Redange_(canton)" TargetMode="External"/></Relationships>
</file>

<file path=xl/worksheets/_rels/sheet60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Jetisu_Region" TargetMode="External"/><Relationship Id="rId13" Type="http://schemas.openxmlformats.org/officeDocument/2006/relationships/hyperlink" Target="https://en.wikipedia.org/wiki/Pavlodar_Region" TargetMode="External"/><Relationship Id="rId18" Type="http://schemas.openxmlformats.org/officeDocument/2006/relationships/hyperlink" Target="https://en.wikipedia.org/wiki/Astana" TargetMode="External"/><Relationship Id="rId3" Type="http://schemas.openxmlformats.org/officeDocument/2006/relationships/hyperlink" Target="https://en.wikipedia.org/wiki/Aktobe_Region" TargetMode="External"/><Relationship Id="rId7" Type="http://schemas.openxmlformats.org/officeDocument/2006/relationships/hyperlink" Target="https://en.wikipedia.org/wiki/Jambyl_Region" TargetMode="External"/><Relationship Id="rId12" Type="http://schemas.openxmlformats.org/officeDocument/2006/relationships/hyperlink" Target="https://en.wikipedia.org/wiki/Mangystau_Region" TargetMode="External"/><Relationship Id="rId17" Type="http://schemas.openxmlformats.org/officeDocument/2006/relationships/hyperlink" Target="https://en.wikipedia.org/wiki/East_Kazakhstan_Region" TargetMode="External"/><Relationship Id="rId2" Type="http://schemas.openxmlformats.org/officeDocument/2006/relationships/hyperlink" Target="https://en.wikipedia.org/wiki/Akmola_Region" TargetMode="External"/><Relationship Id="rId16" Type="http://schemas.openxmlformats.org/officeDocument/2006/relationships/hyperlink" Target="https://en.wikipedia.org/wiki/Ulytau_Region" TargetMode="External"/><Relationship Id="rId20" Type="http://schemas.openxmlformats.org/officeDocument/2006/relationships/hyperlink" Target="https://en.wikipedia.org/wiki/Shymkent" TargetMode="External"/><Relationship Id="rId1" Type="http://schemas.openxmlformats.org/officeDocument/2006/relationships/hyperlink" Target="https://en.wikipedia.org/wiki/Abai_Region" TargetMode="External"/><Relationship Id="rId6" Type="http://schemas.openxmlformats.org/officeDocument/2006/relationships/hyperlink" Target="https://en.wikipedia.org/wiki/West_Kazakhstan_Region" TargetMode="External"/><Relationship Id="rId11" Type="http://schemas.openxmlformats.org/officeDocument/2006/relationships/hyperlink" Target="https://en.wikipedia.org/wiki/Kyzylorda_Region" TargetMode="External"/><Relationship Id="rId5" Type="http://schemas.openxmlformats.org/officeDocument/2006/relationships/hyperlink" Target="https://en.wikipedia.org/wiki/Atyrau_Region" TargetMode="External"/><Relationship Id="rId15" Type="http://schemas.openxmlformats.org/officeDocument/2006/relationships/hyperlink" Target="https://en.wikipedia.org/wiki/South_Kazakhstan_Region" TargetMode="External"/><Relationship Id="rId10" Type="http://schemas.openxmlformats.org/officeDocument/2006/relationships/hyperlink" Target="https://en.wikipedia.org/wiki/Kostanay_Region" TargetMode="External"/><Relationship Id="rId19" Type="http://schemas.openxmlformats.org/officeDocument/2006/relationships/hyperlink" Target="https://en.wikipedia.org/wiki/Almaty" TargetMode="External"/><Relationship Id="rId4" Type="http://schemas.openxmlformats.org/officeDocument/2006/relationships/hyperlink" Target="https://en.wikipedia.org/wiki/Almaty_Region" TargetMode="External"/><Relationship Id="rId9" Type="http://schemas.openxmlformats.org/officeDocument/2006/relationships/hyperlink" Target="https://en.wikipedia.org/wiki/Karagandy_Region" TargetMode="External"/><Relationship Id="rId14" Type="http://schemas.openxmlformats.org/officeDocument/2006/relationships/hyperlink" Target="https://en.wikipedia.org/wiki/North_Kazakhstan_Region" TargetMode="External"/></Relationships>
</file>

<file path=xl/worksheets/_rels/sheet6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Louang_Namtha_province" TargetMode="External"/><Relationship Id="rId13" Type="http://schemas.openxmlformats.org/officeDocument/2006/relationships/hyperlink" Target="https://en.wikipedia.org/wiki/Savannakh%C3%A9t_province" TargetMode="External"/><Relationship Id="rId18" Type="http://schemas.openxmlformats.org/officeDocument/2006/relationships/hyperlink" Target="https://en.wikipedia.org/wiki/Special_Zone_of_Xaisomboun" TargetMode="External"/><Relationship Id="rId3" Type="http://schemas.openxmlformats.org/officeDocument/2006/relationships/hyperlink" Target="https://en.wikipedia.org/wiki/Bok%C3%A8o_province" TargetMode="External"/><Relationship Id="rId7" Type="http://schemas.openxmlformats.org/officeDocument/2006/relationships/hyperlink" Target="https://en.wikipedia.org/wiki/Khammouan_province" TargetMode="External"/><Relationship Id="rId12" Type="http://schemas.openxmlformats.org/officeDocument/2006/relationships/hyperlink" Target="https://en.wikipedia.org/wiki/Salavan_province" TargetMode="External"/><Relationship Id="rId17" Type="http://schemas.openxmlformats.org/officeDocument/2006/relationships/hyperlink" Target="https://en.wikipedia.org/wiki/Xiangkhoang_province" TargetMode="External"/><Relationship Id="rId2" Type="http://schemas.openxmlformats.org/officeDocument/2006/relationships/hyperlink" Target="https://en.wikipedia.org/wiki/Attapu_province" TargetMode="External"/><Relationship Id="rId16" Type="http://schemas.openxmlformats.org/officeDocument/2006/relationships/hyperlink" Target="https://en.wikipedia.org/wiki/X%C3%A9kong_province" TargetMode="External"/><Relationship Id="rId1" Type="http://schemas.openxmlformats.org/officeDocument/2006/relationships/hyperlink" Target="https://en.wikipedia.org/wiki/Vientiane_Prefecture" TargetMode="External"/><Relationship Id="rId6" Type="http://schemas.openxmlformats.org/officeDocument/2006/relationships/hyperlink" Target="https://en.wikipedia.org/wiki/Houaphan_province" TargetMode="External"/><Relationship Id="rId11" Type="http://schemas.openxmlformats.org/officeDocument/2006/relationships/hyperlink" Target="https://en.wikipedia.org/wiki/Ph%C3%B4ngsali_province" TargetMode="External"/><Relationship Id="rId5" Type="http://schemas.openxmlformats.org/officeDocument/2006/relationships/hyperlink" Target="https://en.wikipedia.org/wiki/Champasak_province" TargetMode="External"/><Relationship Id="rId15" Type="http://schemas.openxmlformats.org/officeDocument/2006/relationships/hyperlink" Target="https://en.wikipedia.org/wiki/Xaignabouli_province" TargetMode="External"/><Relationship Id="rId10" Type="http://schemas.openxmlformats.org/officeDocument/2006/relationships/hyperlink" Target="https://en.wikipedia.org/wiki/Oud%C3%B4mxai_province" TargetMode="External"/><Relationship Id="rId4" Type="http://schemas.openxmlformats.org/officeDocument/2006/relationships/hyperlink" Target="https://en.wikipedia.org/wiki/Bolikhamsai_province" TargetMode="External"/><Relationship Id="rId9" Type="http://schemas.openxmlformats.org/officeDocument/2006/relationships/hyperlink" Target="https://en.wikipedia.org/wiki/Louangphabang_province" TargetMode="External"/><Relationship Id="rId14" Type="http://schemas.openxmlformats.org/officeDocument/2006/relationships/hyperlink" Target="https://en.wikipedia.org/wiki/Vientiane_province" TargetMode="External"/></Relationships>
</file>

<file path=xl/worksheets/_rels/sheet6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Nabat%C3%AEy%C3%A9_Governorate" TargetMode="External"/><Relationship Id="rId3" Type="http://schemas.openxmlformats.org/officeDocument/2006/relationships/hyperlink" Target="https://en.wikipedia.org/wiki/B%C3%A9qaa_Governorate" TargetMode="External"/><Relationship Id="rId7" Type="http://schemas.openxmlformats.org/officeDocument/2006/relationships/hyperlink" Target="https://en.wikipedia.org/wiki/Mont-Liban_Governorate" TargetMode="External"/><Relationship Id="rId2" Type="http://schemas.openxmlformats.org/officeDocument/2006/relationships/hyperlink" Target="https://en.wikipedia.org/wiki/Baalbek-Hermel_Governorate" TargetMode="External"/><Relationship Id="rId1" Type="http://schemas.openxmlformats.org/officeDocument/2006/relationships/hyperlink" Target="https://en.wikipedia.org/wiki/Akkar_Governorate" TargetMode="External"/><Relationship Id="rId6" Type="http://schemas.openxmlformats.org/officeDocument/2006/relationships/hyperlink" Target="https://en.wikipedia.org/wiki/Liban-Sud_Governorate" TargetMode="External"/><Relationship Id="rId5" Type="http://schemas.openxmlformats.org/officeDocument/2006/relationships/hyperlink" Target="https://en.wikipedia.org/wiki/Liban-Nord_Governorate" TargetMode="External"/><Relationship Id="rId4" Type="http://schemas.openxmlformats.org/officeDocument/2006/relationships/hyperlink" Target="https://en.wikipedia.org/wiki/Beyrouth_Governorate" TargetMode="External"/></Relationships>
</file>

<file path=xl/worksheets/_rels/sheet63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Micoud_Quarter" TargetMode="External"/><Relationship Id="rId3" Type="http://schemas.openxmlformats.org/officeDocument/2006/relationships/hyperlink" Target="https://en.wikipedia.org/wiki/Castries_Quarter" TargetMode="External"/><Relationship Id="rId7" Type="http://schemas.openxmlformats.org/officeDocument/2006/relationships/hyperlink" Target="https://en.wikipedia.org/wiki/Laborie_Quarter" TargetMode="External"/><Relationship Id="rId2" Type="http://schemas.openxmlformats.org/officeDocument/2006/relationships/hyperlink" Target="https://en.wikipedia.org/wiki/Canaries_Quarter" TargetMode="External"/><Relationship Id="rId1" Type="http://schemas.openxmlformats.org/officeDocument/2006/relationships/hyperlink" Target="https://en.wikipedia.org/wiki/Anse_la_Raye_Quarter" TargetMode="External"/><Relationship Id="rId6" Type="http://schemas.openxmlformats.org/officeDocument/2006/relationships/hyperlink" Target="https://en.wikipedia.org/wiki/Gros_Islet_Quarter" TargetMode="External"/><Relationship Id="rId5" Type="http://schemas.openxmlformats.org/officeDocument/2006/relationships/hyperlink" Target="https://en.wikipedia.org/wiki/Dennery_Quarter" TargetMode="External"/><Relationship Id="rId10" Type="http://schemas.openxmlformats.org/officeDocument/2006/relationships/hyperlink" Target="https://en.wikipedia.org/wiki/Vieux_Fort_Quarter" TargetMode="External"/><Relationship Id="rId4" Type="http://schemas.openxmlformats.org/officeDocument/2006/relationships/hyperlink" Target="https://en.wikipedia.org/wiki/Choiseul_Quarter" TargetMode="External"/><Relationship Id="rId9" Type="http://schemas.openxmlformats.org/officeDocument/2006/relationships/hyperlink" Target="https://en.wikipedia.org/wiki/Soufri%C3%A8re_Quarter" TargetMode="External"/></Relationships>
</file>

<file path=xl/worksheets/_rels/sheet64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Schellenberg" TargetMode="External"/><Relationship Id="rId3" Type="http://schemas.openxmlformats.org/officeDocument/2006/relationships/hyperlink" Target="https://en.wikipedia.org/wiki/Gamprin" TargetMode="External"/><Relationship Id="rId7" Type="http://schemas.openxmlformats.org/officeDocument/2006/relationships/hyperlink" Target="https://en.wikipedia.org/wiki/Schaan" TargetMode="External"/><Relationship Id="rId2" Type="http://schemas.openxmlformats.org/officeDocument/2006/relationships/hyperlink" Target="https://en.wikipedia.org/wiki/Eschen" TargetMode="External"/><Relationship Id="rId1" Type="http://schemas.openxmlformats.org/officeDocument/2006/relationships/hyperlink" Target="https://en.wikipedia.org/wiki/Balzers" TargetMode="External"/><Relationship Id="rId6" Type="http://schemas.openxmlformats.org/officeDocument/2006/relationships/hyperlink" Target="https://en.wikipedia.org/wiki/Ruggell" TargetMode="External"/><Relationship Id="rId11" Type="http://schemas.openxmlformats.org/officeDocument/2006/relationships/hyperlink" Target="https://en.wikipedia.org/wiki/Vaduz" TargetMode="External"/><Relationship Id="rId5" Type="http://schemas.openxmlformats.org/officeDocument/2006/relationships/hyperlink" Target="https://en.wikipedia.org/wiki/Planken" TargetMode="External"/><Relationship Id="rId10" Type="http://schemas.openxmlformats.org/officeDocument/2006/relationships/hyperlink" Target="https://en.wikipedia.org/wiki/Triesenberg" TargetMode="External"/><Relationship Id="rId4" Type="http://schemas.openxmlformats.org/officeDocument/2006/relationships/hyperlink" Target="https://en.wikipedia.org/wiki/Mauren" TargetMode="External"/><Relationship Id="rId9" Type="http://schemas.openxmlformats.org/officeDocument/2006/relationships/hyperlink" Target="https://en.wikipedia.org/wiki/Triesen" TargetMode="External"/></Relationships>
</file>

<file path=xl/worksheets/_rels/sheet65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Murqub_District" TargetMode="External"/><Relationship Id="rId13" Type="http://schemas.openxmlformats.org/officeDocument/2006/relationships/hyperlink" Target="https://en.wikipedia.org/wiki/Derna_District" TargetMode="External"/><Relationship Id="rId18" Type="http://schemas.openxmlformats.org/officeDocument/2006/relationships/hyperlink" Target="https://en.wikipedia.org/wiki/Sabha_District" TargetMode="External"/><Relationship Id="rId3" Type="http://schemas.openxmlformats.org/officeDocument/2006/relationships/hyperlink" Target="https://en.wikipedia.org/wiki/Jabal_al_Gharbi_District" TargetMode="External"/><Relationship Id="rId21" Type="http://schemas.openxmlformats.org/officeDocument/2006/relationships/hyperlink" Target="https://en.wikipedia.org/wiki/Wadi_al_Hayaa_District" TargetMode="External"/><Relationship Id="rId7" Type="http://schemas.openxmlformats.org/officeDocument/2006/relationships/hyperlink" Target="https://en.wikipedia.org/wiki/Marj_District" TargetMode="External"/><Relationship Id="rId12" Type="http://schemas.openxmlformats.org/officeDocument/2006/relationships/hyperlink" Target="https://en.wikipedia.org/wiki/Benghazi_District" TargetMode="External"/><Relationship Id="rId17" Type="http://schemas.openxmlformats.org/officeDocument/2006/relationships/hyperlink" Target="https://en.wikipedia.org/wiki/Nalut_District" TargetMode="External"/><Relationship Id="rId2" Type="http://schemas.openxmlformats.org/officeDocument/2006/relationships/hyperlink" Target="https://en.wikipedia.org/wiki/Jabal_al_Akhdar" TargetMode="External"/><Relationship Id="rId16" Type="http://schemas.openxmlformats.org/officeDocument/2006/relationships/hyperlink" Target="https://en.wikipedia.org/wiki/Murzuq_District" TargetMode="External"/><Relationship Id="rId20" Type="http://schemas.openxmlformats.org/officeDocument/2006/relationships/hyperlink" Target="https://en.wikipedia.org/wiki/Tripoli_District,_Libya" TargetMode="External"/><Relationship Id="rId1" Type="http://schemas.openxmlformats.org/officeDocument/2006/relationships/hyperlink" Target="https://en.wikipedia.org/wiki/Butnan_District" TargetMode="External"/><Relationship Id="rId6" Type="http://schemas.openxmlformats.org/officeDocument/2006/relationships/hyperlink" Target="https://en.wikipedia.org/wiki/Kufra_District" TargetMode="External"/><Relationship Id="rId11" Type="http://schemas.openxmlformats.org/officeDocument/2006/relationships/hyperlink" Target="https://en.wikipedia.org/wiki/Zawiya_District" TargetMode="External"/><Relationship Id="rId5" Type="http://schemas.openxmlformats.org/officeDocument/2006/relationships/hyperlink" Target="https://en.wikipedia.org/wiki/Jufra_District" TargetMode="External"/><Relationship Id="rId15" Type="http://schemas.openxmlformats.org/officeDocument/2006/relationships/hyperlink" Target="https://en.wikipedia.org/wiki/Misrata_District" TargetMode="External"/><Relationship Id="rId10" Type="http://schemas.openxmlformats.org/officeDocument/2006/relationships/hyperlink" Target="https://en.wikipedia.org/wiki/Nuqat_al_Khams" TargetMode="External"/><Relationship Id="rId19" Type="http://schemas.openxmlformats.org/officeDocument/2006/relationships/hyperlink" Target="https://en.wikipedia.org/wiki/Sirte_District" TargetMode="External"/><Relationship Id="rId4" Type="http://schemas.openxmlformats.org/officeDocument/2006/relationships/hyperlink" Target="https://en.wikipedia.org/wiki/Jafara" TargetMode="External"/><Relationship Id="rId9" Type="http://schemas.openxmlformats.org/officeDocument/2006/relationships/hyperlink" Target="https://en.wikipedia.org/wiki/Al_Wahat_District" TargetMode="External"/><Relationship Id="rId14" Type="http://schemas.openxmlformats.org/officeDocument/2006/relationships/hyperlink" Target="https://en.wikipedia.org/wiki/Ghat_District" TargetMode="External"/><Relationship Id="rId22" Type="http://schemas.openxmlformats.org/officeDocument/2006/relationships/hyperlink" Target="https://en.wikipedia.org/wiki/Wadi_al_Shatii_District" TargetMode="External"/></Relationships>
</file>

<file path=xl/worksheets/_rels/sheet66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Lofa_County" TargetMode="External"/><Relationship Id="rId13" Type="http://schemas.openxmlformats.org/officeDocument/2006/relationships/hyperlink" Target="https://en.wikipedia.org/wiki/Rivercess_County" TargetMode="External"/><Relationship Id="rId3" Type="http://schemas.openxmlformats.org/officeDocument/2006/relationships/hyperlink" Target="https://en.wikipedia.org/wiki/Gbarpolu_County" TargetMode="External"/><Relationship Id="rId7" Type="http://schemas.openxmlformats.org/officeDocument/2006/relationships/hyperlink" Target="https://en.wikipedia.org/wiki/Grand_Kru_County" TargetMode="External"/><Relationship Id="rId12" Type="http://schemas.openxmlformats.org/officeDocument/2006/relationships/hyperlink" Target="https://en.wikipedia.org/wiki/Nimba_County" TargetMode="External"/><Relationship Id="rId2" Type="http://schemas.openxmlformats.org/officeDocument/2006/relationships/hyperlink" Target="https://en.wikipedia.org/wiki/Bong_County" TargetMode="External"/><Relationship Id="rId1" Type="http://schemas.openxmlformats.org/officeDocument/2006/relationships/hyperlink" Target="https://en.wikipedia.org/wiki/Bomi_County" TargetMode="External"/><Relationship Id="rId6" Type="http://schemas.openxmlformats.org/officeDocument/2006/relationships/hyperlink" Target="https://en.wikipedia.org/wiki/Grand_Gedeh_County" TargetMode="External"/><Relationship Id="rId11" Type="http://schemas.openxmlformats.org/officeDocument/2006/relationships/hyperlink" Target="https://en.wikipedia.org/wiki/Montserrado_County" TargetMode="External"/><Relationship Id="rId5" Type="http://schemas.openxmlformats.org/officeDocument/2006/relationships/hyperlink" Target="https://en.wikipedia.org/wiki/Grand_Cape_Mount_County" TargetMode="External"/><Relationship Id="rId15" Type="http://schemas.openxmlformats.org/officeDocument/2006/relationships/hyperlink" Target="https://en.wikipedia.org/wiki/Sinoe_County" TargetMode="External"/><Relationship Id="rId10" Type="http://schemas.openxmlformats.org/officeDocument/2006/relationships/hyperlink" Target="https://en.wikipedia.org/wiki/Maryland_County" TargetMode="External"/><Relationship Id="rId4" Type="http://schemas.openxmlformats.org/officeDocument/2006/relationships/hyperlink" Target="https://en.wikipedia.org/wiki/Grand_Bassa_County" TargetMode="External"/><Relationship Id="rId9" Type="http://schemas.openxmlformats.org/officeDocument/2006/relationships/hyperlink" Target="https://en.wikipedia.org/wiki/Margibi_County" TargetMode="External"/><Relationship Id="rId14" Type="http://schemas.openxmlformats.org/officeDocument/2006/relationships/hyperlink" Target="https://en.wikipedia.org/wiki/River_Gee_County" TargetMode="External"/></Relationships>
</file>

<file path=xl/worksheets/_rels/sheet67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/index.php?title=Malbousquet&amp;action=edit&amp;redlink=1" TargetMode="External"/><Relationship Id="rId13" Type="http://schemas.openxmlformats.org/officeDocument/2006/relationships/hyperlink" Target="https://en.wikipedia.org/wiki/Port_Hercules" TargetMode="External"/><Relationship Id="rId3" Type="http://schemas.openxmlformats.org/officeDocument/2006/relationships/hyperlink" Target="https://en.wikipedia.org/wiki/La_Colle,_Monaco" TargetMode="External"/><Relationship Id="rId7" Type="http://schemas.openxmlformats.org/officeDocument/2006/relationships/hyperlink" Target="https://en.wikipedia.org/wiki/Larvotto" TargetMode="External"/><Relationship Id="rId12" Type="http://schemas.openxmlformats.org/officeDocument/2006/relationships/hyperlink" Target="https://en.wikipedia.org/w/index.php?title=Moulins,_Monaco&amp;action=edit&amp;redlink=1" TargetMode="External"/><Relationship Id="rId17" Type="http://schemas.openxmlformats.org/officeDocument/2006/relationships/hyperlink" Target="https://en.wikipedia.org/w/index.php?title=Vallon_de_la_Rousse&amp;action=edit&amp;redlink=1" TargetMode="External"/><Relationship Id="rId2" Type="http://schemas.openxmlformats.org/officeDocument/2006/relationships/hyperlink" Target="https://en.wikipedia.org/wiki/Jardin_Exotique_de_Monaco" TargetMode="External"/><Relationship Id="rId16" Type="http://schemas.openxmlformats.org/officeDocument/2006/relationships/hyperlink" Target="https://en.wikipedia.org/w/index.php?title=Sp%C3%A9lugues&amp;action=edit&amp;redlink=1" TargetMode="External"/><Relationship Id="rId1" Type="http://schemas.openxmlformats.org/officeDocument/2006/relationships/hyperlink" Target="https://en.wikipedia.org/wiki/Fontvieille,_Monaco" TargetMode="External"/><Relationship Id="rId6" Type="http://schemas.openxmlformats.org/officeDocument/2006/relationships/hyperlink" Target="https://en.wikipedia.org/w/index.php?title=La_Source,_Monaco&amp;action=edit&amp;redlink=1" TargetMode="External"/><Relationship Id="rId11" Type="http://schemas.openxmlformats.org/officeDocument/2006/relationships/hyperlink" Target="https://en.wikipedia.org/wiki/Monte-Carlo" TargetMode="External"/><Relationship Id="rId5" Type="http://schemas.openxmlformats.org/officeDocument/2006/relationships/hyperlink" Target="https://en.wikipedia.org/wiki/Gare_de_Monaco-Monte-Carlo" TargetMode="External"/><Relationship Id="rId15" Type="http://schemas.openxmlformats.org/officeDocument/2006/relationships/hyperlink" Target="https://en.wikipedia.org/wiki/Sainte-D%C3%A9vote_Chapel" TargetMode="External"/><Relationship Id="rId10" Type="http://schemas.openxmlformats.org/officeDocument/2006/relationships/hyperlink" Target="https://en.wikipedia.org/wiki/Moneghetti" TargetMode="External"/><Relationship Id="rId4" Type="http://schemas.openxmlformats.org/officeDocument/2006/relationships/hyperlink" Target="https://en.wikipedia.org/wiki/La_Condamine" TargetMode="External"/><Relationship Id="rId9" Type="http://schemas.openxmlformats.org/officeDocument/2006/relationships/hyperlink" Target="https://en.wikipedia.org/wiki/Monaco-Ville" TargetMode="External"/><Relationship Id="rId14" Type="http://schemas.openxmlformats.org/officeDocument/2006/relationships/hyperlink" Target="https://en.wikipedia.org/wiki/Saint_Roman,_Monaco" TargetMode="External"/></Relationships>
</file>

<file path=xl/worksheets/_rels/sheet68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Herceg-Novi_Municipality" TargetMode="External"/><Relationship Id="rId13" Type="http://schemas.openxmlformats.org/officeDocument/2006/relationships/hyperlink" Target="https://en.wikipedia.org/wiki/Plav_Municipality" TargetMode="External"/><Relationship Id="rId18" Type="http://schemas.openxmlformats.org/officeDocument/2006/relationships/hyperlink" Target="https://en.wikipedia.org/wiki/%C5%A0avnik_Municipality" TargetMode="External"/><Relationship Id="rId3" Type="http://schemas.openxmlformats.org/officeDocument/2006/relationships/hyperlink" Target="https://en.wikipedia.org/wiki/Berane_Municipality" TargetMode="External"/><Relationship Id="rId21" Type="http://schemas.openxmlformats.org/officeDocument/2006/relationships/hyperlink" Target="https://en.wikipedia.org/wiki/%C5%BDabljak_Municipality" TargetMode="External"/><Relationship Id="rId7" Type="http://schemas.openxmlformats.org/officeDocument/2006/relationships/hyperlink" Target="https://en.wikipedia.org/wiki/Danilovgrad_Municipality" TargetMode="External"/><Relationship Id="rId12" Type="http://schemas.openxmlformats.org/officeDocument/2006/relationships/hyperlink" Target="https://en.wikipedia.org/wiki/Nik%C5%A1i%C4%87_Municipality" TargetMode="External"/><Relationship Id="rId17" Type="http://schemas.openxmlformats.org/officeDocument/2006/relationships/hyperlink" Target="https://en.wikipedia.org/wiki/Ro%C5%BEaje_Municipality" TargetMode="External"/><Relationship Id="rId2" Type="http://schemas.openxmlformats.org/officeDocument/2006/relationships/hyperlink" Target="https://en.wikipedia.org/wiki/Bar_Municipality" TargetMode="External"/><Relationship Id="rId16" Type="http://schemas.openxmlformats.org/officeDocument/2006/relationships/hyperlink" Target="https://en.wikipedia.org/wiki/Podgorica_Municipality" TargetMode="External"/><Relationship Id="rId20" Type="http://schemas.openxmlformats.org/officeDocument/2006/relationships/hyperlink" Target="https://en.wikipedia.org/wiki/Ulcinj_Municipality" TargetMode="External"/><Relationship Id="rId1" Type="http://schemas.openxmlformats.org/officeDocument/2006/relationships/hyperlink" Target="https://en.wikipedia.org/wiki/Andrijevica_Municipality" TargetMode="External"/><Relationship Id="rId6" Type="http://schemas.openxmlformats.org/officeDocument/2006/relationships/hyperlink" Target="https://en.wikipedia.org/wiki/Cetinje_Municipality" TargetMode="External"/><Relationship Id="rId11" Type="http://schemas.openxmlformats.org/officeDocument/2006/relationships/hyperlink" Target="https://en.wikipedia.org/wiki/Mojkovac_Municipality" TargetMode="External"/><Relationship Id="rId24" Type="http://schemas.openxmlformats.org/officeDocument/2006/relationships/hyperlink" Target="https://en.wikipedia.org/wiki/Tuzi_Municipality" TargetMode="External"/><Relationship Id="rId5" Type="http://schemas.openxmlformats.org/officeDocument/2006/relationships/hyperlink" Target="https://en.wikipedia.org/wiki/Budva_Municipality" TargetMode="External"/><Relationship Id="rId15" Type="http://schemas.openxmlformats.org/officeDocument/2006/relationships/hyperlink" Target="https://en.wikipedia.org/wiki/Plu%C5%BEine_Municipality" TargetMode="External"/><Relationship Id="rId23" Type="http://schemas.openxmlformats.org/officeDocument/2006/relationships/hyperlink" Target="https://en.wikipedia.org/wiki/Petnjica_Municipality" TargetMode="External"/><Relationship Id="rId10" Type="http://schemas.openxmlformats.org/officeDocument/2006/relationships/hyperlink" Target="https://en.wikipedia.org/wiki/Kotor_Municipality" TargetMode="External"/><Relationship Id="rId19" Type="http://schemas.openxmlformats.org/officeDocument/2006/relationships/hyperlink" Target="https://en.wikipedia.org/wiki/Tivat_Municipality" TargetMode="External"/><Relationship Id="rId4" Type="http://schemas.openxmlformats.org/officeDocument/2006/relationships/hyperlink" Target="https://en.wikipedia.org/wiki/Bijelo_Polje_Municipality" TargetMode="External"/><Relationship Id="rId9" Type="http://schemas.openxmlformats.org/officeDocument/2006/relationships/hyperlink" Target="https://en.wikipedia.org/wiki/Kola%C5%A1in_Municipality" TargetMode="External"/><Relationship Id="rId14" Type="http://schemas.openxmlformats.org/officeDocument/2006/relationships/hyperlink" Target="https://en.wikipedia.org/wiki/Pljevlja_Municipality" TargetMode="External"/><Relationship Id="rId22" Type="http://schemas.openxmlformats.org/officeDocument/2006/relationships/hyperlink" Target="https://en.wikipedia.org/wiki/Gusinje_Municipality" TargetMode="External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Fianarantsoa_Province" TargetMode="External"/><Relationship Id="rId2" Type="http://schemas.openxmlformats.org/officeDocument/2006/relationships/hyperlink" Target="https://en.wikipedia.org/wiki/Antsiranana_Province" TargetMode="External"/><Relationship Id="rId1" Type="http://schemas.openxmlformats.org/officeDocument/2006/relationships/hyperlink" Target="https://en.wikipedia.org/wiki/Antananarivo_Province" TargetMode="External"/><Relationship Id="rId6" Type="http://schemas.openxmlformats.org/officeDocument/2006/relationships/hyperlink" Target="https://en.wikipedia.org/wiki/Toliara_Province" TargetMode="External"/><Relationship Id="rId5" Type="http://schemas.openxmlformats.org/officeDocument/2006/relationships/hyperlink" Target="https://en.wikipedia.org/wiki/Toamasina_Province" TargetMode="External"/><Relationship Id="rId4" Type="http://schemas.openxmlformats.org/officeDocument/2006/relationships/hyperlink" Target="https://en.wikipedia.org/wiki/Mahajanga_Province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%C4%B6ekavas_novads" TargetMode="External"/><Relationship Id="rId18" Type="http://schemas.openxmlformats.org/officeDocument/2006/relationships/hyperlink" Target="https://en.wikipedia.org/wiki/M%C4%81rupes_novads" TargetMode="External"/><Relationship Id="rId26" Type="http://schemas.openxmlformats.org/officeDocument/2006/relationships/hyperlink" Target="https://en.wikipedia.org/wiki/Saulkrastu_novads" TargetMode="External"/><Relationship Id="rId39" Type="http://schemas.openxmlformats.org/officeDocument/2006/relationships/hyperlink" Target="https://en.wikipedia.org/wiki/J%C5%ABrmala" TargetMode="External"/><Relationship Id="rId21" Type="http://schemas.openxmlformats.org/officeDocument/2006/relationships/hyperlink" Target="https://en.wikipedia.org/wiki/Prei%C4%BCu_novads" TargetMode="External"/><Relationship Id="rId34" Type="http://schemas.openxmlformats.org/officeDocument/2006/relationships/hyperlink" Target="https://en.wikipedia.org/wiki/Aug%C5%A1daugava_Municipality" TargetMode="External"/><Relationship Id="rId42" Type="http://schemas.openxmlformats.org/officeDocument/2006/relationships/hyperlink" Target="https://en.wikipedia.org/wiki/R%C4%ABga" TargetMode="External"/><Relationship Id="rId7" Type="http://schemas.openxmlformats.org/officeDocument/2006/relationships/hyperlink" Target="https://en.wikipedia.org/wiki/Dobeles_novads" TargetMode="External"/><Relationship Id="rId2" Type="http://schemas.openxmlformats.org/officeDocument/2006/relationships/hyperlink" Target="https://en.wikipedia.org/wiki/Al%C5%ABksnes_novads" TargetMode="External"/><Relationship Id="rId16" Type="http://schemas.openxmlformats.org/officeDocument/2006/relationships/hyperlink" Target="https://en.wikipedia.org/wiki/Ludzas_novads" TargetMode="External"/><Relationship Id="rId20" Type="http://schemas.openxmlformats.org/officeDocument/2006/relationships/hyperlink" Target="https://en.wikipedia.org/wiki/Olaines_novads" TargetMode="External"/><Relationship Id="rId29" Type="http://schemas.openxmlformats.org/officeDocument/2006/relationships/hyperlink" Target="https://en.wikipedia.org/wiki/Talsu_novads" TargetMode="External"/><Relationship Id="rId41" Type="http://schemas.openxmlformats.org/officeDocument/2006/relationships/hyperlink" Target="https://en.wikipedia.org/wiki/R%C4%93zekne" TargetMode="External"/><Relationship Id="rId1" Type="http://schemas.openxmlformats.org/officeDocument/2006/relationships/hyperlink" Target="https://en.wikipedia.org/wiki/Aizkraukles_novads" TargetMode="External"/><Relationship Id="rId6" Type="http://schemas.openxmlformats.org/officeDocument/2006/relationships/hyperlink" Target="https://en.wikipedia.org/wiki/C%C4%93su_novads" TargetMode="External"/><Relationship Id="rId11" Type="http://schemas.openxmlformats.org/officeDocument/2006/relationships/hyperlink" Target="https://en.wikipedia.org/wiki/Kr%C4%81slavas_novads" TargetMode="External"/><Relationship Id="rId24" Type="http://schemas.openxmlformats.org/officeDocument/2006/relationships/hyperlink" Target="https://en.wikipedia.org/wiki/Salaspils_novads" TargetMode="External"/><Relationship Id="rId32" Type="http://schemas.openxmlformats.org/officeDocument/2006/relationships/hyperlink" Target="https://en.wikipedia.org/wiki/Varak%C4%BC%C4%81nu_novads" TargetMode="External"/><Relationship Id="rId37" Type="http://schemas.openxmlformats.org/officeDocument/2006/relationships/hyperlink" Target="https://en.wikipedia.org/wiki/Daugavpils" TargetMode="External"/><Relationship Id="rId40" Type="http://schemas.openxmlformats.org/officeDocument/2006/relationships/hyperlink" Target="https://en.wikipedia.org/wiki/Liep%C4%81ja" TargetMode="External"/><Relationship Id="rId5" Type="http://schemas.openxmlformats.org/officeDocument/2006/relationships/hyperlink" Target="https://en.wikipedia.org/wiki/Bauskas_novads" TargetMode="External"/><Relationship Id="rId15" Type="http://schemas.openxmlformats.org/officeDocument/2006/relationships/hyperlink" Target="https://en.wikipedia.org/wiki/L%C4%ABv%C4%81nu_novads" TargetMode="External"/><Relationship Id="rId23" Type="http://schemas.openxmlformats.org/officeDocument/2006/relationships/hyperlink" Target="https://en.wikipedia.org/wiki/Ropa%C5%BEu_novads" TargetMode="External"/><Relationship Id="rId28" Type="http://schemas.openxmlformats.org/officeDocument/2006/relationships/hyperlink" Target="https://en.wikipedia.org/wiki/Smiltenes_novads" TargetMode="External"/><Relationship Id="rId36" Type="http://schemas.openxmlformats.org/officeDocument/2006/relationships/hyperlink" Target="https://en.wikipedia.org/wiki/Valmiera_Municipality" TargetMode="External"/><Relationship Id="rId10" Type="http://schemas.openxmlformats.org/officeDocument/2006/relationships/hyperlink" Target="https://en.wikipedia.org/wiki/J%C4%93kabpils_novads" TargetMode="External"/><Relationship Id="rId19" Type="http://schemas.openxmlformats.org/officeDocument/2006/relationships/hyperlink" Target="https://en.wikipedia.org/wiki/Ogres_novads" TargetMode="External"/><Relationship Id="rId31" Type="http://schemas.openxmlformats.org/officeDocument/2006/relationships/hyperlink" Target="https://en.wikipedia.org/wiki/Valkas_novads" TargetMode="External"/><Relationship Id="rId4" Type="http://schemas.openxmlformats.org/officeDocument/2006/relationships/hyperlink" Target="https://en.wikipedia.org/wiki/Balvu_novads" TargetMode="External"/><Relationship Id="rId9" Type="http://schemas.openxmlformats.org/officeDocument/2006/relationships/hyperlink" Target="https://en.wikipedia.org/wiki/Jelgavas_novads" TargetMode="External"/><Relationship Id="rId14" Type="http://schemas.openxmlformats.org/officeDocument/2006/relationships/hyperlink" Target="https://en.wikipedia.org/wiki/Limba%C5%BEu_novads" TargetMode="External"/><Relationship Id="rId22" Type="http://schemas.openxmlformats.org/officeDocument/2006/relationships/hyperlink" Target="https://en.wikipedia.org/wiki/R%C4%93zeknes_novads" TargetMode="External"/><Relationship Id="rId27" Type="http://schemas.openxmlformats.org/officeDocument/2006/relationships/hyperlink" Target="https://en.wikipedia.org/wiki/Siguldas_novads" TargetMode="External"/><Relationship Id="rId30" Type="http://schemas.openxmlformats.org/officeDocument/2006/relationships/hyperlink" Target="https://en.wikipedia.org/wiki/Tukuma_novads" TargetMode="External"/><Relationship Id="rId35" Type="http://schemas.openxmlformats.org/officeDocument/2006/relationships/hyperlink" Target="https://en.wikipedia.org/wiki/South_Kurzeme_Municipality" TargetMode="External"/><Relationship Id="rId43" Type="http://schemas.openxmlformats.org/officeDocument/2006/relationships/hyperlink" Target="https://en.wikipedia.org/wiki/Ventspils" TargetMode="External"/><Relationship Id="rId8" Type="http://schemas.openxmlformats.org/officeDocument/2006/relationships/hyperlink" Target="https://en.wikipedia.org/wiki/Gulbenes_novads" TargetMode="External"/><Relationship Id="rId3" Type="http://schemas.openxmlformats.org/officeDocument/2006/relationships/hyperlink" Target="https://en.wikipedia.org/wiki/%C4%80da%C5%BEu_novads" TargetMode="External"/><Relationship Id="rId12" Type="http://schemas.openxmlformats.org/officeDocument/2006/relationships/hyperlink" Target="https://en.wikipedia.org/wiki/Kuld%C4%ABgas_novads" TargetMode="External"/><Relationship Id="rId17" Type="http://schemas.openxmlformats.org/officeDocument/2006/relationships/hyperlink" Target="https://en.wikipedia.org/wiki/Madonas_novads" TargetMode="External"/><Relationship Id="rId25" Type="http://schemas.openxmlformats.org/officeDocument/2006/relationships/hyperlink" Target="https://en.wikipedia.org/wiki/Saldus_novads" TargetMode="External"/><Relationship Id="rId33" Type="http://schemas.openxmlformats.org/officeDocument/2006/relationships/hyperlink" Target="https://en.wikipedia.org/wiki/Ventspils_novads" TargetMode="External"/><Relationship Id="rId38" Type="http://schemas.openxmlformats.org/officeDocument/2006/relationships/hyperlink" Target="https://en.wikipedia.org/wiki/Jelgava" TargetMode="External"/></Relationships>
</file>

<file path=xl/worksheets/_rels/sheet70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Gostivar_Municipality" TargetMode="External"/><Relationship Id="rId21" Type="http://schemas.openxmlformats.org/officeDocument/2006/relationships/hyperlink" Target="https://en.wikipedia.org/wiki/Dojran_Municipality" TargetMode="External"/><Relationship Id="rId42" Type="http://schemas.openxmlformats.org/officeDocument/2006/relationships/hyperlink" Target="https://en.wikipedia.org/wiki/Lipkovo_Municipality" TargetMode="External"/><Relationship Id="rId47" Type="http://schemas.openxmlformats.org/officeDocument/2006/relationships/hyperlink" Target="https://en.wikipedia.org/wiki/Mogila_Municipality" TargetMode="External"/><Relationship Id="rId63" Type="http://schemas.openxmlformats.org/officeDocument/2006/relationships/hyperlink" Target="https://en.wikipedia.org/wiki/Staro_Nagori%C4%8Dane_Municipality" TargetMode="External"/><Relationship Id="rId68" Type="http://schemas.openxmlformats.org/officeDocument/2006/relationships/hyperlink" Target="https://en.wikipedia.org/wiki/%C5%A0tip_Municipality" TargetMode="External"/><Relationship Id="rId16" Type="http://schemas.openxmlformats.org/officeDocument/2006/relationships/hyperlink" Target="https://en.wikipedia.org/wiki/Debar_Municipality" TargetMode="External"/><Relationship Id="rId11" Type="http://schemas.openxmlformats.org/officeDocument/2006/relationships/hyperlink" Target="https://en.wikipedia.org/wiki/Centar_%C5%BDupa_Municipality" TargetMode="External"/><Relationship Id="rId24" Type="http://schemas.openxmlformats.org/officeDocument/2006/relationships/hyperlink" Target="https://en.wikipedia.org/wiki/Gevgelija_Municipality" TargetMode="External"/><Relationship Id="rId32" Type="http://schemas.openxmlformats.org/officeDocument/2006/relationships/hyperlink" Target="https://en.wikipedia.org/wiki/Kavadarci_Municipality" TargetMode="External"/><Relationship Id="rId37" Type="http://schemas.openxmlformats.org/officeDocument/2006/relationships/hyperlink" Target="https://en.wikipedia.org/wiki/Kratovo_Municipality" TargetMode="External"/><Relationship Id="rId40" Type="http://schemas.openxmlformats.org/officeDocument/2006/relationships/hyperlink" Target="https://en.wikipedia.org/wiki/Kru%C5%A1evo_Municipality" TargetMode="External"/><Relationship Id="rId45" Type="http://schemas.openxmlformats.org/officeDocument/2006/relationships/hyperlink" Target="https://en.wikipedia.org/wiki/Makedonski_Brod_Municipality" TargetMode="External"/><Relationship Id="rId53" Type="http://schemas.openxmlformats.org/officeDocument/2006/relationships/hyperlink" Target="https://en.wikipedia.org/wiki/Petrovec_Municipality" TargetMode="External"/><Relationship Id="rId58" Type="http://schemas.openxmlformats.org/officeDocument/2006/relationships/hyperlink" Target="https://en.wikipedia.org/wiki/Rankovce_Municipality" TargetMode="External"/><Relationship Id="rId66" Type="http://schemas.openxmlformats.org/officeDocument/2006/relationships/hyperlink" Target="https://en.wikipedia.org/wiki/Studeni%C4%8Dani_Municipality" TargetMode="External"/><Relationship Id="rId74" Type="http://schemas.openxmlformats.org/officeDocument/2006/relationships/hyperlink" Target="https://en.wikipedia.org/wiki/Veles_Municipality" TargetMode="External"/><Relationship Id="rId79" Type="http://schemas.openxmlformats.org/officeDocument/2006/relationships/hyperlink" Target="https://en.wikipedia.org/wiki/Zrnovci_Municipality" TargetMode="External"/><Relationship Id="rId5" Type="http://schemas.openxmlformats.org/officeDocument/2006/relationships/hyperlink" Target="https://en.wikipedia.org/wiki/Bogdanci_Municipality" TargetMode="External"/><Relationship Id="rId61" Type="http://schemas.openxmlformats.org/officeDocument/2006/relationships/hyperlink" Target="https://en.wikipedia.org/wiki/Saraj_Municipality" TargetMode="External"/><Relationship Id="rId19" Type="http://schemas.openxmlformats.org/officeDocument/2006/relationships/hyperlink" Target="https://en.wikipedia.org/wiki/Demir_Hisar_Municipality" TargetMode="External"/><Relationship Id="rId14" Type="http://schemas.openxmlformats.org/officeDocument/2006/relationships/hyperlink" Target="https://en.wikipedia.org/wiki/%C4%8Ce%C5%A1inovo-Oble%C5%A1evo_Municipality" TargetMode="External"/><Relationship Id="rId22" Type="http://schemas.openxmlformats.org/officeDocument/2006/relationships/hyperlink" Target="https://en.wikipedia.org/wiki/Dolneni_Municipality" TargetMode="External"/><Relationship Id="rId27" Type="http://schemas.openxmlformats.org/officeDocument/2006/relationships/hyperlink" Target="https://en.wikipedia.org/wiki/Gradsko_Municipality" TargetMode="External"/><Relationship Id="rId30" Type="http://schemas.openxmlformats.org/officeDocument/2006/relationships/hyperlink" Target="https://en.wikipedia.org/wiki/Karbinci_Municipality" TargetMode="External"/><Relationship Id="rId35" Type="http://schemas.openxmlformats.org/officeDocument/2006/relationships/hyperlink" Target="https://en.wikipedia.org/wiki/Ko%C4%8Dani_Municipality" TargetMode="External"/><Relationship Id="rId43" Type="http://schemas.openxmlformats.org/officeDocument/2006/relationships/hyperlink" Target="https://en.wikipedia.org/wiki/Lozovo_Municipality" TargetMode="External"/><Relationship Id="rId48" Type="http://schemas.openxmlformats.org/officeDocument/2006/relationships/hyperlink" Target="https://en.wikipedia.org/wiki/Negotino_Municipality" TargetMode="External"/><Relationship Id="rId56" Type="http://schemas.openxmlformats.org/officeDocument/2006/relationships/hyperlink" Target="https://en.wikipedia.org/wiki/Probi%C5%A1tip_Municipality" TargetMode="External"/><Relationship Id="rId64" Type="http://schemas.openxmlformats.org/officeDocument/2006/relationships/hyperlink" Target="https://en.wikipedia.org/wiki/Struga_Municipality" TargetMode="External"/><Relationship Id="rId69" Type="http://schemas.openxmlformats.org/officeDocument/2006/relationships/hyperlink" Target="https://en.wikipedia.org/wiki/%C5%A0uto_Orizari_Municipality" TargetMode="External"/><Relationship Id="rId77" Type="http://schemas.openxmlformats.org/officeDocument/2006/relationships/hyperlink" Target="https://en.wikipedia.org/wiki/Vrap%C4%8Di%C5%A1te_Municipality" TargetMode="External"/><Relationship Id="rId8" Type="http://schemas.openxmlformats.org/officeDocument/2006/relationships/hyperlink" Target="https://en.wikipedia.org/wiki/Brvenica_Municipality" TargetMode="External"/><Relationship Id="rId51" Type="http://schemas.openxmlformats.org/officeDocument/2006/relationships/hyperlink" Target="https://en.wikipedia.org/wiki/Ohrid_Municipality" TargetMode="External"/><Relationship Id="rId72" Type="http://schemas.openxmlformats.org/officeDocument/2006/relationships/hyperlink" Target="https://en.wikipedia.org/wiki/Valandovo_Municipality" TargetMode="External"/><Relationship Id="rId80" Type="http://schemas.openxmlformats.org/officeDocument/2006/relationships/hyperlink" Target="https://en.wikipedia.org/wiki/%C5%BDelino_Municipality" TargetMode="External"/><Relationship Id="rId3" Type="http://schemas.openxmlformats.org/officeDocument/2006/relationships/hyperlink" Target="https://en.wikipedia.org/wiki/Berovo_Municipality" TargetMode="External"/><Relationship Id="rId12" Type="http://schemas.openxmlformats.org/officeDocument/2006/relationships/hyperlink" Target="https://en.wikipedia.org/wiki/%C4%8Cair_Municipality" TargetMode="External"/><Relationship Id="rId17" Type="http://schemas.openxmlformats.org/officeDocument/2006/relationships/hyperlink" Target="https://en.wikipedia.org/wiki/Debarca_Municipality" TargetMode="External"/><Relationship Id="rId25" Type="http://schemas.openxmlformats.org/officeDocument/2006/relationships/hyperlink" Target="https://en.wikipedia.org/wiki/Gjor%C4%8De_Petrov_Municipality" TargetMode="External"/><Relationship Id="rId33" Type="http://schemas.openxmlformats.org/officeDocument/2006/relationships/hyperlink" Target="https://en.wikipedia.org/wiki/Ki%C4%8Devo_Municipality" TargetMode="External"/><Relationship Id="rId38" Type="http://schemas.openxmlformats.org/officeDocument/2006/relationships/hyperlink" Target="https://en.wikipedia.org/wiki/Kriva_Palanka_Municipality" TargetMode="External"/><Relationship Id="rId46" Type="http://schemas.openxmlformats.org/officeDocument/2006/relationships/hyperlink" Target="https://en.wikipedia.org/wiki/Mavrovo_i_Rostu%C5%A1a_Municipality" TargetMode="External"/><Relationship Id="rId59" Type="http://schemas.openxmlformats.org/officeDocument/2006/relationships/hyperlink" Target="https://en.wikipedia.org/wiki/Resen_Municipality" TargetMode="External"/><Relationship Id="rId67" Type="http://schemas.openxmlformats.org/officeDocument/2006/relationships/hyperlink" Target="https://en.wikipedia.org/wiki/Sveti_Nikole_Municipality" TargetMode="External"/><Relationship Id="rId20" Type="http://schemas.openxmlformats.org/officeDocument/2006/relationships/hyperlink" Target="https://en.wikipedia.org/wiki/Demir_Kapija_Municipality" TargetMode="External"/><Relationship Id="rId41" Type="http://schemas.openxmlformats.org/officeDocument/2006/relationships/hyperlink" Target="https://en.wikipedia.org/wiki/Kumanovo_Municipality" TargetMode="External"/><Relationship Id="rId54" Type="http://schemas.openxmlformats.org/officeDocument/2006/relationships/hyperlink" Target="https://en.wikipedia.org/wiki/Plasnica_Municipality" TargetMode="External"/><Relationship Id="rId62" Type="http://schemas.openxmlformats.org/officeDocument/2006/relationships/hyperlink" Target="https://en.wikipedia.org/wiki/Sopi%C5%A1te_Municipality" TargetMode="External"/><Relationship Id="rId70" Type="http://schemas.openxmlformats.org/officeDocument/2006/relationships/hyperlink" Target="https://en.wikipedia.org/wiki/Tearce_Municipality" TargetMode="External"/><Relationship Id="rId75" Type="http://schemas.openxmlformats.org/officeDocument/2006/relationships/hyperlink" Target="https://en.wikipedia.org/wiki/Vev%C4%8Dani_Municipality" TargetMode="External"/><Relationship Id="rId1" Type="http://schemas.openxmlformats.org/officeDocument/2006/relationships/hyperlink" Target="https://en.wikipedia.org/wiki/Aerodrom_Municipality,_Skopje" TargetMode="External"/><Relationship Id="rId6" Type="http://schemas.openxmlformats.org/officeDocument/2006/relationships/hyperlink" Target="https://en.wikipedia.org/wiki/Bogovinje_Municipality" TargetMode="External"/><Relationship Id="rId15" Type="http://schemas.openxmlformats.org/officeDocument/2006/relationships/hyperlink" Target="https://en.wikipedia.org/wiki/%C4%8Cu%C4%8Der_Sandevo_Municipality" TargetMode="External"/><Relationship Id="rId23" Type="http://schemas.openxmlformats.org/officeDocument/2006/relationships/hyperlink" Target="https://en.wikipedia.org/wiki/Gazi_Baba_Municipality" TargetMode="External"/><Relationship Id="rId28" Type="http://schemas.openxmlformats.org/officeDocument/2006/relationships/hyperlink" Target="https://en.wikipedia.org/wiki/Ilinden_Municipality" TargetMode="External"/><Relationship Id="rId36" Type="http://schemas.openxmlformats.org/officeDocument/2006/relationships/hyperlink" Target="https://en.wikipedia.org/wiki/Kon%C4%8De_Municipality" TargetMode="External"/><Relationship Id="rId49" Type="http://schemas.openxmlformats.org/officeDocument/2006/relationships/hyperlink" Target="https://en.wikipedia.org/wiki/Novaci_Municipality" TargetMode="External"/><Relationship Id="rId57" Type="http://schemas.openxmlformats.org/officeDocument/2006/relationships/hyperlink" Target="https://en.wikipedia.org/wiki/Radovi%C5%A1_Municipality" TargetMode="External"/><Relationship Id="rId10" Type="http://schemas.openxmlformats.org/officeDocument/2006/relationships/hyperlink" Target="https://en.wikipedia.org/wiki/Centar_Municipality,_Skopje" TargetMode="External"/><Relationship Id="rId31" Type="http://schemas.openxmlformats.org/officeDocument/2006/relationships/hyperlink" Target="https://en.wikipedia.org/wiki/Karpo%C5%A1_Municipality" TargetMode="External"/><Relationship Id="rId44" Type="http://schemas.openxmlformats.org/officeDocument/2006/relationships/hyperlink" Target="https://en.wikipedia.org/wiki/Makedonska_Kamenica_Municipality" TargetMode="External"/><Relationship Id="rId52" Type="http://schemas.openxmlformats.org/officeDocument/2006/relationships/hyperlink" Target="https://en.wikipedia.org/wiki/Peh%C4%8Devo_Municipality" TargetMode="External"/><Relationship Id="rId60" Type="http://schemas.openxmlformats.org/officeDocument/2006/relationships/hyperlink" Target="https://en.wikipedia.org/wiki/Rosoman_Municipality" TargetMode="External"/><Relationship Id="rId65" Type="http://schemas.openxmlformats.org/officeDocument/2006/relationships/hyperlink" Target="https://en.wikipedia.org/wiki/Strumica_Municipality" TargetMode="External"/><Relationship Id="rId73" Type="http://schemas.openxmlformats.org/officeDocument/2006/relationships/hyperlink" Target="https://en.wikipedia.org/wiki/Vasilevo_Municipality" TargetMode="External"/><Relationship Id="rId78" Type="http://schemas.openxmlformats.org/officeDocument/2006/relationships/hyperlink" Target="https://en.wikipedia.org/wiki/Zelenikovo_Municipality" TargetMode="External"/><Relationship Id="rId4" Type="http://schemas.openxmlformats.org/officeDocument/2006/relationships/hyperlink" Target="https://en.wikipedia.org/wiki/Bitola_Municipality" TargetMode="External"/><Relationship Id="rId9" Type="http://schemas.openxmlformats.org/officeDocument/2006/relationships/hyperlink" Target="https://en.wikipedia.org/wiki/Butel_Municipality" TargetMode="External"/><Relationship Id="rId13" Type="http://schemas.openxmlformats.org/officeDocument/2006/relationships/hyperlink" Target="https://en.wikipedia.org/wiki/%C4%8Ca%C5%A1ka_Municipality" TargetMode="External"/><Relationship Id="rId18" Type="http://schemas.openxmlformats.org/officeDocument/2006/relationships/hyperlink" Target="https://en.wikipedia.org/wiki/Del%C4%8Devo_Municipality" TargetMode="External"/><Relationship Id="rId39" Type="http://schemas.openxmlformats.org/officeDocument/2006/relationships/hyperlink" Target="https://en.wikipedia.org/wiki/Krivoga%C5%A1tani_Municipality" TargetMode="External"/><Relationship Id="rId34" Type="http://schemas.openxmlformats.org/officeDocument/2006/relationships/hyperlink" Target="https://en.wikipedia.org/wiki/Kisela_Voda_Municipality" TargetMode="External"/><Relationship Id="rId50" Type="http://schemas.openxmlformats.org/officeDocument/2006/relationships/hyperlink" Target="https://en.wikipedia.org/wiki/Novo_Selo_Municipality" TargetMode="External"/><Relationship Id="rId55" Type="http://schemas.openxmlformats.org/officeDocument/2006/relationships/hyperlink" Target="https://en.wikipedia.org/wiki/Prilep_Municipality" TargetMode="External"/><Relationship Id="rId76" Type="http://schemas.openxmlformats.org/officeDocument/2006/relationships/hyperlink" Target="https://en.wikipedia.org/wiki/Vinica_Municipality,_Macedonia" TargetMode="External"/><Relationship Id="rId7" Type="http://schemas.openxmlformats.org/officeDocument/2006/relationships/hyperlink" Target="https://en.wikipedia.org/wiki/Bosilovo_Municipality" TargetMode="External"/><Relationship Id="rId71" Type="http://schemas.openxmlformats.org/officeDocument/2006/relationships/hyperlink" Target="https://en.wikipedia.org/wiki/Tetovo_Municipality" TargetMode="External"/><Relationship Id="rId2" Type="http://schemas.openxmlformats.org/officeDocument/2006/relationships/hyperlink" Target="https://en.wikipedia.org/wiki/Ara%C4%8Dinovo_Municipality" TargetMode="External"/><Relationship Id="rId29" Type="http://schemas.openxmlformats.org/officeDocument/2006/relationships/hyperlink" Target="https://en.wikipedia.org/wiki/Jegunovce_Municipality" TargetMode="External"/></Relationships>
</file>

<file path=xl/worksheets/_rels/sheet7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S%C3%A9gou_Region" TargetMode="External"/><Relationship Id="rId3" Type="http://schemas.openxmlformats.org/officeDocument/2006/relationships/hyperlink" Target="https://en.wikipedia.org/wiki/Kayes_Region" TargetMode="External"/><Relationship Id="rId7" Type="http://schemas.openxmlformats.org/officeDocument/2006/relationships/hyperlink" Target="https://en.wikipedia.org/wiki/Mopti_Region" TargetMode="External"/><Relationship Id="rId2" Type="http://schemas.openxmlformats.org/officeDocument/2006/relationships/hyperlink" Target="https://en.wikipedia.org/wiki/Gao_Region" TargetMode="External"/><Relationship Id="rId1" Type="http://schemas.openxmlformats.org/officeDocument/2006/relationships/hyperlink" Target="https://en.wikipedia.org/wiki/Bamako" TargetMode="External"/><Relationship Id="rId6" Type="http://schemas.openxmlformats.org/officeDocument/2006/relationships/hyperlink" Target="https://en.wikipedia.org/wiki/M%C3%A9naka_Region" TargetMode="External"/><Relationship Id="rId11" Type="http://schemas.openxmlformats.org/officeDocument/2006/relationships/hyperlink" Target="https://en.wikipedia.org/wiki/Tombouctou_Region" TargetMode="External"/><Relationship Id="rId5" Type="http://schemas.openxmlformats.org/officeDocument/2006/relationships/hyperlink" Target="https://en.wikipedia.org/wiki/Koulikoro_Region" TargetMode="External"/><Relationship Id="rId10" Type="http://schemas.openxmlformats.org/officeDocument/2006/relationships/hyperlink" Target="https://en.wikipedia.org/wiki/Taoud%C3%A9nit_Region" TargetMode="External"/><Relationship Id="rId4" Type="http://schemas.openxmlformats.org/officeDocument/2006/relationships/hyperlink" Target="https://en.wikipedia.org/wiki/Kidal_Region" TargetMode="External"/><Relationship Id="rId9" Type="http://schemas.openxmlformats.org/officeDocument/2006/relationships/hyperlink" Target="https://en.wikipedia.org/wiki/Sikasso_Region" TargetMode="External"/></Relationships>
</file>

<file path=xl/worksheets/_rels/sheet7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Chin_State" TargetMode="External"/><Relationship Id="rId13" Type="http://schemas.openxmlformats.org/officeDocument/2006/relationships/hyperlink" Target="https://en.wikipedia.org/wiki/Rakhine_State" TargetMode="External"/><Relationship Id="rId3" Type="http://schemas.openxmlformats.org/officeDocument/2006/relationships/hyperlink" Target="https://en.wikipedia.org/wiki/Magway_Region" TargetMode="External"/><Relationship Id="rId7" Type="http://schemas.openxmlformats.org/officeDocument/2006/relationships/hyperlink" Target="https://en.wikipedia.org/wiki/Yangon_Region" TargetMode="External"/><Relationship Id="rId12" Type="http://schemas.openxmlformats.org/officeDocument/2006/relationships/hyperlink" Target="https://en.wikipedia.org/wiki/Mon_State" TargetMode="External"/><Relationship Id="rId2" Type="http://schemas.openxmlformats.org/officeDocument/2006/relationships/hyperlink" Target="https://en.wikipedia.org/wiki/Bago_Region" TargetMode="External"/><Relationship Id="rId1" Type="http://schemas.openxmlformats.org/officeDocument/2006/relationships/hyperlink" Target="https://en.wikipedia.org/wiki/Ayeyarwady_Region" TargetMode="External"/><Relationship Id="rId6" Type="http://schemas.openxmlformats.org/officeDocument/2006/relationships/hyperlink" Target="https://en.wikipedia.org/wiki/Tanintharyi_Region" TargetMode="External"/><Relationship Id="rId11" Type="http://schemas.openxmlformats.org/officeDocument/2006/relationships/hyperlink" Target="https://en.wikipedia.org/wiki/Kayin_State" TargetMode="External"/><Relationship Id="rId5" Type="http://schemas.openxmlformats.org/officeDocument/2006/relationships/hyperlink" Target="https://en.wikipedia.org/wiki/Sagaing_Region" TargetMode="External"/><Relationship Id="rId15" Type="http://schemas.openxmlformats.org/officeDocument/2006/relationships/hyperlink" Target="https://en.wikipedia.org/wiki/Naypyidaw_Union_Territory" TargetMode="External"/><Relationship Id="rId10" Type="http://schemas.openxmlformats.org/officeDocument/2006/relationships/hyperlink" Target="https://en.wikipedia.org/wiki/Kayah_State" TargetMode="External"/><Relationship Id="rId4" Type="http://schemas.openxmlformats.org/officeDocument/2006/relationships/hyperlink" Target="https://en.wikipedia.org/wiki/Mandalay_Region" TargetMode="External"/><Relationship Id="rId9" Type="http://schemas.openxmlformats.org/officeDocument/2006/relationships/hyperlink" Target="https://en.wikipedia.org/wiki/Kachin_State" TargetMode="External"/><Relationship Id="rId14" Type="http://schemas.openxmlformats.org/officeDocument/2006/relationships/hyperlink" Target="https://en.wikipedia.org/wiki/Shan_State" TargetMode="External"/></Relationships>
</file>

<file path=xl/worksheets/_rels/sheet73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Hodh_el_Gharbi_Region" TargetMode="External"/><Relationship Id="rId13" Type="http://schemas.openxmlformats.org/officeDocument/2006/relationships/hyperlink" Target="https://en.wikipedia.org/wiki/Tagant_Region" TargetMode="External"/><Relationship Id="rId18" Type="http://schemas.openxmlformats.org/officeDocument/2006/relationships/hyperlink" Target="https://en.wikipedia.org/wiki/Nouakchott-Sud_Region" TargetMode="External"/><Relationship Id="rId3" Type="http://schemas.openxmlformats.org/officeDocument/2006/relationships/hyperlink" Target="https://en.wikipedia.org/wiki/Brakna_Region" TargetMode="External"/><Relationship Id="rId7" Type="http://schemas.openxmlformats.org/officeDocument/2006/relationships/hyperlink" Target="https://en.wikipedia.org/wiki/Hodh_ech_Chargui_Region" TargetMode="External"/><Relationship Id="rId12" Type="http://schemas.openxmlformats.org/officeDocument/2006/relationships/hyperlink" Target="https://en.wikipedia.org/wiki/Nouakchott-Sud_Region" TargetMode="External"/><Relationship Id="rId17" Type="http://schemas.openxmlformats.org/officeDocument/2006/relationships/hyperlink" Target="https://en.wikipedia.org/wiki/Nouakchott-Ouest_Region" TargetMode="External"/><Relationship Id="rId2" Type="http://schemas.openxmlformats.org/officeDocument/2006/relationships/hyperlink" Target="https://en.wikipedia.org/wiki/Assaba_Region" TargetMode="External"/><Relationship Id="rId16" Type="http://schemas.openxmlformats.org/officeDocument/2006/relationships/hyperlink" Target="https://en.wikipedia.org/wiki/Nouakchott-Nord_Region" TargetMode="External"/><Relationship Id="rId1" Type="http://schemas.openxmlformats.org/officeDocument/2006/relationships/hyperlink" Target="https://en.wikipedia.org/wiki/Adrar_Region" TargetMode="External"/><Relationship Id="rId6" Type="http://schemas.openxmlformats.org/officeDocument/2006/relationships/hyperlink" Target="https://en.wikipedia.org/wiki/Guidimaka_Region" TargetMode="External"/><Relationship Id="rId11" Type="http://schemas.openxmlformats.org/officeDocument/2006/relationships/hyperlink" Target="https://en.wikipedia.org/wiki/Nouakchott-Ouest_Region" TargetMode="External"/><Relationship Id="rId5" Type="http://schemas.openxmlformats.org/officeDocument/2006/relationships/hyperlink" Target="https://en.wikipedia.org/wiki/Gorgol_Region" TargetMode="External"/><Relationship Id="rId15" Type="http://schemas.openxmlformats.org/officeDocument/2006/relationships/hyperlink" Target="https://en.wikipedia.org/wiki/Trarza_Region" TargetMode="External"/><Relationship Id="rId10" Type="http://schemas.openxmlformats.org/officeDocument/2006/relationships/hyperlink" Target="https://en.wikipedia.org/wiki/Nouakchott-Nord_Region" TargetMode="External"/><Relationship Id="rId4" Type="http://schemas.openxmlformats.org/officeDocument/2006/relationships/hyperlink" Target="https://en.wikipedia.org/wiki/Dakhlet_Nou%C3%A2dhibou_Region" TargetMode="External"/><Relationship Id="rId9" Type="http://schemas.openxmlformats.org/officeDocument/2006/relationships/hyperlink" Target="https://en.wikipedia.org/wiki/Inchiri_Region" TargetMode="External"/><Relationship Id="rId14" Type="http://schemas.openxmlformats.org/officeDocument/2006/relationships/hyperlink" Target="https://en.wikipedia.org/wiki/Tiris_Zemmour_Region" TargetMode="External"/></Relationships>
</file>

<file path=xl/worksheets/_rels/sheet74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Negeri_Sembilan" TargetMode="External"/><Relationship Id="rId13" Type="http://schemas.openxmlformats.org/officeDocument/2006/relationships/hyperlink" Target="https://en.wikipedia.org/wiki/Sabah" TargetMode="External"/><Relationship Id="rId3" Type="http://schemas.openxmlformats.org/officeDocument/2006/relationships/hyperlink" Target="https://en.wikipedia.org/wiki/Putrajaya" TargetMode="External"/><Relationship Id="rId7" Type="http://schemas.openxmlformats.org/officeDocument/2006/relationships/hyperlink" Target="https://en.wikipedia.org/wiki/Malacca" TargetMode="External"/><Relationship Id="rId12" Type="http://schemas.openxmlformats.org/officeDocument/2006/relationships/hyperlink" Target="https://en.wikipedia.org/wiki/Penang" TargetMode="External"/><Relationship Id="rId17" Type="http://schemas.openxmlformats.org/officeDocument/2006/relationships/drawing" Target="../drawings/drawing6.xml"/><Relationship Id="rId2" Type="http://schemas.openxmlformats.org/officeDocument/2006/relationships/hyperlink" Target="https://en.wikipedia.org/wiki/Labuan" TargetMode="External"/><Relationship Id="rId16" Type="http://schemas.openxmlformats.org/officeDocument/2006/relationships/hyperlink" Target="https://en.wikipedia.org/wiki/Terengganu" TargetMode="External"/><Relationship Id="rId1" Type="http://schemas.openxmlformats.org/officeDocument/2006/relationships/hyperlink" Target="https://en.wikipedia.org/wiki/Kuala_Lumpur" TargetMode="External"/><Relationship Id="rId6" Type="http://schemas.openxmlformats.org/officeDocument/2006/relationships/hyperlink" Target="https://en.wikipedia.org/wiki/Kelantan" TargetMode="External"/><Relationship Id="rId11" Type="http://schemas.openxmlformats.org/officeDocument/2006/relationships/hyperlink" Target="https://en.wikipedia.org/wiki/Perlis" TargetMode="External"/><Relationship Id="rId5" Type="http://schemas.openxmlformats.org/officeDocument/2006/relationships/hyperlink" Target="https://en.wikipedia.org/wiki/Kedah" TargetMode="External"/><Relationship Id="rId15" Type="http://schemas.openxmlformats.org/officeDocument/2006/relationships/hyperlink" Target="https://en.wikipedia.org/wiki/Selangor" TargetMode="External"/><Relationship Id="rId10" Type="http://schemas.openxmlformats.org/officeDocument/2006/relationships/hyperlink" Target="https://en.wikipedia.org/wiki/Perak" TargetMode="External"/><Relationship Id="rId4" Type="http://schemas.openxmlformats.org/officeDocument/2006/relationships/hyperlink" Target="https://en.wikipedia.org/wiki/Johor" TargetMode="External"/><Relationship Id="rId9" Type="http://schemas.openxmlformats.org/officeDocument/2006/relationships/hyperlink" Target="https://en.wikipedia.org/wiki/Pahang" TargetMode="External"/><Relationship Id="rId14" Type="http://schemas.openxmlformats.org/officeDocument/2006/relationships/hyperlink" Target="https://en.wikipedia.org/wiki/Sarawak" TargetMode="External"/></Relationships>
</file>

<file path=xl/worksheets/_rels/sheet75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Niassa_Province" TargetMode="External"/><Relationship Id="rId3" Type="http://schemas.openxmlformats.org/officeDocument/2006/relationships/hyperlink" Target="https://en.wikipedia.org/wiki/Gaza_Province" TargetMode="External"/><Relationship Id="rId7" Type="http://schemas.openxmlformats.org/officeDocument/2006/relationships/hyperlink" Target="https://en.wikipedia.org/wiki/Nampula_Province" TargetMode="External"/><Relationship Id="rId2" Type="http://schemas.openxmlformats.org/officeDocument/2006/relationships/hyperlink" Target="https://en.wikipedia.org/wiki/Cabo_Delgado_Province" TargetMode="External"/><Relationship Id="rId1" Type="http://schemas.openxmlformats.org/officeDocument/2006/relationships/hyperlink" Target="https://en.wikipedia.org/wiki/Maputo" TargetMode="External"/><Relationship Id="rId6" Type="http://schemas.openxmlformats.org/officeDocument/2006/relationships/hyperlink" Target="https://en.wikipedia.org/wiki/Maputo_Province" TargetMode="External"/><Relationship Id="rId11" Type="http://schemas.openxmlformats.org/officeDocument/2006/relationships/hyperlink" Target="https://en.wikipedia.org/wiki/Zamb%C3%A9zia_Province" TargetMode="External"/><Relationship Id="rId5" Type="http://schemas.openxmlformats.org/officeDocument/2006/relationships/hyperlink" Target="https://en.wikipedia.org/wiki/Manica_Province" TargetMode="External"/><Relationship Id="rId10" Type="http://schemas.openxmlformats.org/officeDocument/2006/relationships/hyperlink" Target="https://en.wikipedia.org/wiki/Tete_Province" TargetMode="External"/><Relationship Id="rId4" Type="http://schemas.openxmlformats.org/officeDocument/2006/relationships/hyperlink" Target="https://en.wikipedia.org/wiki/Inhambane_Province" TargetMode="External"/><Relationship Id="rId9" Type="http://schemas.openxmlformats.org/officeDocument/2006/relationships/hyperlink" Target="https://en.wikipedia.org/wiki/Sofala_Province" TargetMode="External"/></Relationships>
</file>

<file path=xl/worksheets/_rels/sheet76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Ohangwena_Region" TargetMode="External"/><Relationship Id="rId13" Type="http://schemas.openxmlformats.org/officeDocument/2006/relationships/hyperlink" Target="https://en.wikipedia.org/wiki/Otjozondjupa_Region" TargetMode="External"/><Relationship Id="rId3" Type="http://schemas.openxmlformats.org/officeDocument/2006/relationships/hyperlink" Target="https://en.wikipedia.org/wiki/%C7%81Karas_Region" TargetMode="External"/><Relationship Id="rId7" Type="http://schemas.openxmlformats.org/officeDocument/2006/relationships/hyperlink" Target="https://en.wikipedia.org/wiki/Kunene_Region" TargetMode="External"/><Relationship Id="rId12" Type="http://schemas.openxmlformats.org/officeDocument/2006/relationships/hyperlink" Target="https://en.wikipedia.org/wiki/Oshikoto_Region" TargetMode="External"/><Relationship Id="rId2" Type="http://schemas.openxmlformats.org/officeDocument/2006/relationships/hyperlink" Target="https://en.wikipedia.org/wiki/Hardap_Region" TargetMode="External"/><Relationship Id="rId1" Type="http://schemas.openxmlformats.org/officeDocument/2006/relationships/hyperlink" Target="https://en.wikipedia.org/wiki/Erongo_Region" TargetMode="External"/><Relationship Id="rId6" Type="http://schemas.openxmlformats.org/officeDocument/2006/relationships/hyperlink" Target="https://en.wikipedia.org/wiki/Khomas_Region" TargetMode="External"/><Relationship Id="rId11" Type="http://schemas.openxmlformats.org/officeDocument/2006/relationships/hyperlink" Target="https://en.wikipedia.org/wiki/Oshana_Region" TargetMode="External"/><Relationship Id="rId5" Type="http://schemas.openxmlformats.org/officeDocument/2006/relationships/hyperlink" Target="https://en.wikipedia.org/wiki/Kavango_West" TargetMode="External"/><Relationship Id="rId10" Type="http://schemas.openxmlformats.org/officeDocument/2006/relationships/hyperlink" Target="https://en.wikipedia.org/wiki/Omusati_Region" TargetMode="External"/><Relationship Id="rId4" Type="http://schemas.openxmlformats.org/officeDocument/2006/relationships/hyperlink" Target="https://en.wikipedia.org/wiki/Kavango_East_Region" TargetMode="External"/><Relationship Id="rId9" Type="http://schemas.openxmlformats.org/officeDocument/2006/relationships/hyperlink" Target="https://en.wikipedia.org/wiki/Omaheke_Region" TargetMode="External"/><Relationship Id="rId14" Type="http://schemas.openxmlformats.org/officeDocument/2006/relationships/hyperlink" Target="https://en.wikipedia.org/wiki/Zambezi_Region" TargetMode="External"/></Relationships>
</file>

<file path=xl/worksheets/_rels/sheet77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Le%C3%B3n_Department" TargetMode="External"/><Relationship Id="rId13" Type="http://schemas.openxmlformats.org/officeDocument/2006/relationships/hyperlink" Target="https://en.wikipedia.org/wiki/Nueva_Segovia_Department" TargetMode="External"/><Relationship Id="rId3" Type="http://schemas.openxmlformats.org/officeDocument/2006/relationships/hyperlink" Target="https://en.wikipedia.org/wiki/Chinandega_Department" TargetMode="External"/><Relationship Id="rId7" Type="http://schemas.openxmlformats.org/officeDocument/2006/relationships/hyperlink" Target="https://en.wikipedia.org/wiki/Jinotega_Department" TargetMode="External"/><Relationship Id="rId12" Type="http://schemas.openxmlformats.org/officeDocument/2006/relationships/hyperlink" Target="https://en.wikipedia.org/wiki/Matagalpa_Department" TargetMode="External"/><Relationship Id="rId17" Type="http://schemas.openxmlformats.org/officeDocument/2006/relationships/hyperlink" Target="https://en.wikipedia.org/wiki/South_Caribbean_Coast_Autonomous_Region" TargetMode="External"/><Relationship Id="rId2" Type="http://schemas.openxmlformats.org/officeDocument/2006/relationships/hyperlink" Target="https://en.wikipedia.org/wiki/Carazo_Department" TargetMode="External"/><Relationship Id="rId16" Type="http://schemas.openxmlformats.org/officeDocument/2006/relationships/hyperlink" Target="https://en.wikipedia.org/wiki/North_Caribbean_Coast_Autonomous_Region" TargetMode="External"/><Relationship Id="rId1" Type="http://schemas.openxmlformats.org/officeDocument/2006/relationships/hyperlink" Target="https://en.wikipedia.org/wiki/Boaco_Department" TargetMode="External"/><Relationship Id="rId6" Type="http://schemas.openxmlformats.org/officeDocument/2006/relationships/hyperlink" Target="https://en.wikipedia.org/wiki/Granada_Department" TargetMode="External"/><Relationship Id="rId11" Type="http://schemas.openxmlformats.org/officeDocument/2006/relationships/hyperlink" Target="https://en.wikipedia.org/wiki/Masaya_Department" TargetMode="External"/><Relationship Id="rId5" Type="http://schemas.openxmlformats.org/officeDocument/2006/relationships/hyperlink" Target="https://en.wikipedia.org/wiki/Estel%C3%AD_Department" TargetMode="External"/><Relationship Id="rId15" Type="http://schemas.openxmlformats.org/officeDocument/2006/relationships/hyperlink" Target="https://en.wikipedia.org/wiki/Rivas_Department" TargetMode="External"/><Relationship Id="rId10" Type="http://schemas.openxmlformats.org/officeDocument/2006/relationships/hyperlink" Target="https://en.wikipedia.org/wiki/Managua_Department" TargetMode="External"/><Relationship Id="rId4" Type="http://schemas.openxmlformats.org/officeDocument/2006/relationships/hyperlink" Target="https://en.wikipedia.org/wiki/Chontales_Department" TargetMode="External"/><Relationship Id="rId9" Type="http://schemas.openxmlformats.org/officeDocument/2006/relationships/hyperlink" Target="https://en.wikipedia.org/wiki/Madriz_Department" TargetMode="External"/><Relationship Id="rId14" Type="http://schemas.openxmlformats.org/officeDocument/2006/relationships/hyperlink" Target="https://en.wikipedia.org/wiki/R%C3%ADo_San_Juan_Department" TargetMode="External"/></Relationships>
</file>

<file path=xl/worksheets/_rels/sheet78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Denigomodu_District" TargetMode="External"/><Relationship Id="rId13" Type="http://schemas.openxmlformats.org/officeDocument/2006/relationships/hyperlink" Target="https://en.wikipedia.org/wiki/Uaboe_District" TargetMode="External"/><Relationship Id="rId3" Type="http://schemas.openxmlformats.org/officeDocument/2006/relationships/hyperlink" Target="https://en.wikipedia.org/wiki/Anetan_District" TargetMode="External"/><Relationship Id="rId7" Type="http://schemas.openxmlformats.org/officeDocument/2006/relationships/hyperlink" Target="https://en.wikipedia.org/wiki/Buada_District" TargetMode="External"/><Relationship Id="rId12" Type="http://schemas.openxmlformats.org/officeDocument/2006/relationships/hyperlink" Target="https://en.wikipedia.org/wiki/Nibok_District" TargetMode="External"/><Relationship Id="rId2" Type="http://schemas.openxmlformats.org/officeDocument/2006/relationships/hyperlink" Target="https://en.wikipedia.org/wiki/Anabar_District" TargetMode="External"/><Relationship Id="rId1" Type="http://schemas.openxmlformats.org/officeDocument/2006/relationships/hyperlink" Target="https://en.wikipedia.org/wiki/Aiwo_District" TargetMode="External"/><Relationship Id="rId6" Type="http://schemas.openxmlformats.org/officeDocument/2006/relationships/hyperlink" Target="https://en.wikipedia.org/wiki/Boe_District" TargetMode="External"/><Relationship Id="rId11" Type="http://schemas.openxmlformats.org/officeDocument/2006/relationships/hyperlink" Target="https://en.wikipedia.org/wiki/Meneng_District" TargetMode="External"/><Relationship Id="rId5" Type="http://schemas.openxmlformats.org/officeDocument/2006/relationships/hyperlink" Target="https://en.wikipedia.org/wiki/Baiti_District" TargetMode="External"/><Relationship Id="rId10" Type="http://schemas.openxmlformats.org/officeDocument/2006/relationships/hyperlink" Target="https://en.wikipedia.org/wiki/Ijuw_District" TargetMode="External"/><Relationship Id="rId4" Type="http://schemas.openxmlformats.org/officeDocument/2006/relationships/hyperlink" Target="https://en.wikipedia.org/wiki/Anibare_District" TargetMode="External"/><Relationship Id="rId9" Type="http://schemas.openxmlformats.org/officeDocument/2006/relationships/hyperlink" Target="https://en.wikipedia.org/wiki/Ewa_District,_Nauru" TargetMode="External"/><Relationship Id="rId14" Type="http://schemas.openxmlformats.org/officeDocument/2006/relationships/hyperlink" Target="https://en.wikipedia.org/wiki/Yaren_District" TargetMode="External"/></Relationships>
</file>

<file path=xl/worksheets/_rels/sheet79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Manawat%C5%AB-Whanganui" TargetMode="External"/><Relationship Id="rId13" Type="http://schemas.openxmlformats.org/officeDocument/2006/relationships/hyperlink" Target="https://en.wikipedia.org/wiki/Southland,_New_Zealand" TargetMode="External"/><Relationship Id="rId3" Type="http://schemas.openxmlformats.org/officeDocument/2006/relationships/hyperlink" Target="https://en.wikipedia.org/wiki/Canterbury_Region" TargetMode="External"/><Relationship Id="rId7" Type="http://schemas.openxmlformats.org/officeDocument/2006/relationships/hyperlink" Target="https://en.wikipedia.org/wiki/Hawke%27s_Bay_Region" TargetMode="External"/><Relationship Id="rId12" Type="http://schemas.openxmlformats.org/officeDocument/2006/relationships/hyperlink" Target="https://en.wikipedia.org/wiki/Otago" TargetMode="External"/><Relationship Id="rId17" Type="http://schemas.openxmlformats.org/officeDocument/2006/relationships/hyperlink" Target="https://en.wikipedia.org/wiki/West_Coast,_New_Zealand" TargetMode="External"/><Relationship Id="rId2" Type="http://schemas.openxmlformats.org/officeDocument/2006/relationships/hyperlink" Target="https://en.wikipedia.org/wiki/Bay_of_Plenty_Region" TargetMode="External"/><Relationship Id="rId16" Type="http://schemas.openxmlformats.org/officeDocument/2006/relationships/hyperlink" Target="https://en.wikipedia.org/wiki/Waikato" TargetMode="External"/><Relationship Id="rId1" Type="http://schemas.openxmlformats.org/officeDocument/2006/relationships/hyperlink" Target="https://en.wikipedia.org/wiki/Auckland_Region" TargetMode="External"/><Relationship Id="rId6" Type="http://schemas.openxmlformats.org/officeDocument/2006/relationships/hyperlink" Target="https://en.wikipedia.org/wiki/Wellington_Region" TargetMode="External"/><Relationship Id="rId11" Type="http://schemas.openxmlformats.org/officeDocument/2006/relationships/hyperlink" Target="https://en.wikipedia.org/wiki/Northland_Region" TargetMode="External"/><Relationship Id="rId5" Type="http://schemas.openxmlformats.org/officeDocument/2006/relationships/hyperlink" Target="https://en.wikipedia.org/wiki/Gisborne_Region" TargetMode="External"/><Relationship Id="rId15" Type="http://schemas.openxmlformats.org/officeDocument/2006/relationships/hyperlink" Target="https://en.wikipedia.org/wiki/Tasman_Region" TargetMode="External"/><Relationship Id="rId10" Type="http://schemas.openxmlformats.org/officeDocument/2006/relationships/hyperlink" Target="https://en.wikipedia.org/wiki/Nelson_Region" TargetMode="External"/><Relationship Id="rId4" Type="http://schemas.openxmlformats.org/officeDocument/2006/relationships/hyperlink" Target="https://en.wikipedia.org/wiki/Chatham_Islands_Territory" TargetMode="External"/><Relationship Id="rId9" Type="http://schemas.openxmlformats.org/officeDocument/2006/relationships/hyperlink" Target="https://en.wikipedia.org/wiki/Marlborough_Region" TargetMode="External"/><Relationship Id="rId14" Type="http://schemas.openxmlformats.org/officeDocument/2006/relationships/hyperlink" Target="https://en.wikipedia.org/wiki/Taranaki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Criuleni_District" TargetMode="External"/><Relationship Id="rId18" Type="http://schemas.openxmlformats.org/officeDocument/2006/relationships/hyperlink" Target="https://en.wikipedia.org/wiki/F%C4%83le%C8%99ti_District" TargetMode="External"/><Relationship Id="rId26" Type="http://schemas.openxmlformats.org/officeDocument/2006/relationships/hyperlink" Target="https://en.wikipedia.org/wiki/Orhei_District" TargetMode="External"/><Relationship Id="rId21" Type="http://schemas.openxmlformats.org/officeDocument/2006/relationships/hyperlink" Target="https://en.wikipedia.org/wiki/H%C3%AEnce%C8%99ti_District" TargetMode="External"/><Relationship Id="rId34" Type="http://schemas.openxmlformats.org/officeDocument/2006/relationships/hyperlink" Target="https://en.wikipedia.org/wiki/Taraclia_District" TargetMode="External"/><Relationship Id="rId7" Type="http://schemas.openxmlformats.org/officeDocument/2006/relationships/hyperlink" Target="https://en.wikipedia.org/wiki/Briceni_District" TargetMode="External"/><Relationship Id="rId12" Type="http://schemas.openxmlformats.org/officeDocument/2006/relationships/hyperlink" Target="https://en.wikipedia.org/wiki/Cimi%C8%99lia_District" TargetMode="External"/><Relationship Id="rId17" Type="http://schemas.openxmlformats.org/officeDocument/2006/relationships/hyperlink" Target="https://en.wikipedia.org/wiki/Edine%C8%9B_District" TargetMode="External"/><Relationship Id="rId25" Type="http://schemas.openxmlformats.org/officeDocument/2006/relationships/hyperlink" Target="https://en.wikipedia.org/wiki/Ocni%C8%9Ba_District" TargetMode="External"/><Relationship Id="rId33" Type="http://schemas.openxmlformats.org/officeDocument/2006/relationships/hyperlink" Target="https://en.wikipedia.org/wiki/%C8%98tefan_Vod%C4%83_District" TargetMode="External"/><Relationship Id="rId2" Type="http://schemas.openxmlformats.org/officeDocument/2006/relationships/hyperlink" Target="https://en.wikipedia.org/wiki/B%C4%83l%C8%9Bi" TargetMode="External"/><Relationship Id="rId16" Type="http://schemas.openxmlformats.org/officeDocument/2006/relationships/hyperlink" Target="https://en.wikipedia.org/wiki/Dub%C4%83sari_District" TargetMode="External"/><Relationship Id="rId20" Type="http://schemas.openxmlformats.org/officeDocument/2006/relationships/hyperlink" Target="https://en.wikipedia.org/wiki/Glodeni_District" TargetMode="External"/><Relationship Id="rId29" Type="http://schemas.openxmlformats.org/officeDocument/2006/relationships/hyperlink" Target="https://en.wikipedia.org/wiki/S%C3%AEngerei_District" TargetMode="External"/><Relationship Id="rId1" Type="http://schemas.openxmlformats.org/officeDocument/2006/relationships/hyperlink" Target="https://en.wikipedia.org/wiki/Unitatea_teritorial%C4%83_autonom%C4%83_G%C4%83g%C4%83uzia" TargetMode="External"/><Relationship Id="rId6" Type="http://schemas.openxmlformats.org/officeDocument/2006/relationships/hyperlink" Target="https://en.wikipedia.org/wiki/Basarabeasca_District" TargetMode="External"/><Relationship Id="rId11" Type="http://schemas.openxmlformats.org/officeDocument/2006/relationships/hyperlink" Target="https://en.wikipedia.org/wiki/C%C4%83u%C8%99eni_District" TargetMode="External"/><Relationship Id="rId24" Type="http://schemas.openxmlformats.org/officeDocument/2006/relationships/hyperlink" Target="https://en.wikipedia.org/wiki/Nisporeni_District" TargetMode="External"/><Relationship Id="rId32" Type="http://schemas.openxmlformats.org/officeDocument/2006/relationships/hyperlink" Target="https://en.wikipedia.org/wiki/%C8%98old%C4%83ne%C8%99ti_District" TargetMode="External"/><Relationship Id="rId37" Type="http://schemas.openxmlformats.org/officeDocument/2006/relationships/hyperlink" Target="https://en.wikipedia.org/wiki/Administrative-Territorial_Units_of_the_Left_Bank_of_the_Dniester" TargetMode="External"/><Relationship Id="rId5" Type="http://schemas.openxmlformats.org/officeDocument/2006/relationships/hyperlink" Target="https://en.wikipedia.org/wiki/Anenii_Noi_District" TargetMode="External"/><Relationship Id="rId15" Type="http://schemas.openxmlformats.org/officeDocument/2006/relationships/hyperlink" Target="https://en.wikipedia.org/wiki/Drochia_District" TargetMode="External"/><Relationship Id="rId23" Type="http://schemas.openxmlformats.org/officeDocument/2006/relationships/hyperlink" Target="https://en.wikipedia.org/wiki/Leova_District" TargetMode="External"/><Relationship Id="rId28" Type="http://schemas.openxmlformats.org/officeDocument/2006/relationships/hyperlink" Target="https://en.wikipedia.org/wiki/R%C3%AE%C8%99cani_District" TargetMode="External"/><Relationship Id="rId36" Type="http://schemas.openxmlformats.org/officeDocument/2006/relationships/hyperlink" Target="https://en.wikipedia.org/wiki/Ungheni_District" TargetMode="External"/><Relationship Id="rId10" Type="http://schemas.openxmlformats.org/officeDocument/2006/relationships/hyperlink" Target="https://en.wikipedia.org/wiki/C%C4%83l%C4%83ra%C8%99i_District" TargetMode="External"/><Relationship Id="rId19" Type="http://schemas.openxmlformats.org/officeDocument/2006/relationships/hyperlink" Target="https://en.wikipedia.org/wiki/Flore%C8%99ti_District" TargetMode="External"/><Relationship Id="rId31" Type="http://schemas.openxmlformats.org/officeDocument/2006/relationships/hyperlink" Target="https://en.wikipedia.org/wiki/Str%C4%83%C8%99eni_District" TargetMode="External"/><Relationship Id="rId4" Type="http://schemas.openxmlformats.org/officeDocument/2006/relationships/hyperlink" Target="https://en.wikipedia.org/wiki/Chi%C8%99in%C4%83u" TargetMode="External"/><Relationship Id="rId9" Type="http://schemas.openxmlformats.org/officeDocument/2006/relationships/hyperlink" Target="https://en.wikipedia.org/wiki/Cantemir_District" TargetMode="External"/><Relationship Id="rId14" Type="http://schemas.openxmlformats.org/officeDocument/2006/relationships/hyperlink" Target="https://en.wikipedia.org/wiki/Dondu%C5%9Feni_District" TargetMode="External"/><Relationship Id="rId22" Type="http://schemas.openxmlformats.org/officeDocument/2006/relationships/hyperlink" Target="https://en.wikipedia.org/wiki/Ialoveni_District" TargetMode="External"/><Relationship Id="rId27" Type="http://schemas.openxmlformats.org/officeDocument/2006/relationships/hyperlink" Target="https://en.wikipedia.org/wiki/Rezina_District" TargetMode="External"/><Relationship Id="rId30" Type="http://schemas.openxmlformats.org/officeDocument/2006/relationships/hyperlink" Target="https://en.wikipedia.org/wiki/Soroca_District" TargetMode="External"/><Relationship Id="rId35" Type="http://schemas.openxmlformats.org/officeDocument/2006/relationships/hyperlink" Target="https://en.wikipedia.org/wiki/Telene%C8%99ti_District" TargetMode="External"/><Relationship Id="rId8" Type="http://schemas.openxmlformats.org/officeDocument/2006/relationships/hyperlink" Target="https://en.wikipedia.org/wiki/Cahul_District" TargetMode="External"/><Relationship Id="rId3" Type="http://schemas.openxmlformats.org/officeDocument/2006/relationships/hyperlink" Target="https://en.wikipedia.org/wiki/Bender,_Moldova" TargetMode="External"/></Relationships>
</file>

<file path=xl/worksheets/_rels/sheet80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Musandam_Governorate" TargetMode="External"/><Relationship Id="rId3" Type="http://schemas.openxmlformats.org/officeDocument/2006/relationships/hyperlink" Target="https://en.wikipedia.org/wiki/Al_Wus%C5%A3%C3%A1_Region_(Oman)" TargetMode="External"/><Relationship Id="rId7" Type="http://schemas.openxmlformats.org/officeDocument/2006/relationships/hyperlink" Target="https://en.wikipedia.org/wiki/Masqa%C5%A3_Governorate" TargetMode="External"/><Relationship Id="rId2" Type="http://schemas.openxmlformats.org/officeDocument/2006/relationships/hyperlink" Target="https://en.wikipedia.org/wiki/Al_Buraym%C4%AB_Governorate" TargetMode="External"/><Relationship Id="rId1" Type="http://schemas.openxmlformats.org/officeDocument/2006/relationships/hyperlink" Target="https://en.wikipedia.org/wiki/Ad_D%C4%81khil%C4%AByah_Region" TargetMode="External"/><Relationship Id="rId6" Type="http://schemas.openxmlformats.org/officeDocument/2006/relationships/hyperlink" Target="https://en.wikipedia.org/wiki/Ash_Sharqiyah_South_Governorate" TargetMode="External"/><Relationship Id="rId11" Type="http://schemas.openxmlformats.org/officeDocument/2006/relationships/hyperlink" Target="https://en.wikipedia.org/wiki/Z%CC%A7uf%C4%81r_Governorate" TargetMode="External"/><Relationship Id="rId5" Type="http://schemas.openxmlformats.org/officeDocument/2006/relationships/hyperlink" Target="https://en.wikipedia.org/wiki/Al_Batinah_South_Governorate" TargetMode="External"/><Relationship Id="rId10" Type="http://schemas.openxmlformats.org/officeDocument/2006/relationships/hyperlink" Target="https://en.wikipedia.org/wiki/Ash_Sharqiyah_North_Governorate" TargetMode="External"/><Relationship Id="rId4" Type="http://schemas.openxmlformats.org/officeDocument/2006/relationships/hyperlink" Target="https://en.wikipedia.org/wiki/Az%CC%A7_Z%CC%A7%C4%81hirah_Region" TargetMode="External"/><Relationship Id="rId9" Type="http://schemas.openxmlformats.org/officeDocument/2006/relationships/hyperlink" Target="https://en.wikipedia.org/wiki/Al_Batinah_North_Governorate" TargetMode="External"/></Relationships>
</file>

<file path=xl/worksheets/_rels/sheet8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Herrera_Province" TargetMode="External"/><Relationship Id="rId13" Type="http://schemas.openxmlformats.org/officeDocument/2006/relationships/hyperlink" Target="https://en.wikipedia.org/wiki/Panam%C3%A1_Oeste_Province" TargetMode="External"/><Relationship Id="rId3" Type="http://schemas.openxmlformats.org/officeDocument/2006/relationships/hyperlink" Target="https://en.wikipedia.org/wiki/Cocl%C3%A9_Province" TargetMode="External"/><Relationship Id="rId7" Type="http://schemas.openxmlformats.org/officeDocument/2006/relationships/hyperlink" Target="https://en.wikipedia.org/wiki/Kuna_Yala" TargetMode="External"/><Relationship Id="rId12" Type="http://schemas.openxmlformats.org/officeDocument/2006/relationships/hyperlink" Target="https://en.wikipedia.org/wiki/Panam%C3%A1_Province" TargetMode="External"/><Relationship Id="rId2" Type="http://schemas.openxmlformats.org/officeDocument/2006/relationships/hyperlink" Target="https://en.wikipedia.org/wiki/Chiriqu%C3%AD_Province" TargetMode="External"/><Relationship Id="rId1" Type="http://schemas.openxmlformats.org/officeDocument/2006/relationships/hyperlink" Target="https://en.wikipedia.org/wiki/Bocas_del_Toro_Province" TargetMode="External"/><Relationship Id="rId6" Type="http://schemas.openxmlformats.org/officeDocument/2006/relationships/hyperlink" Target="https://en.wikipedia.org/wiki/Ember%C3%A1_(indigenous_region)" TargetMode="External"/><Relationship Id="rId11" Type="http://schemas.openxmlformats.org/officeDocument/2006/relationships/hyperlink" Target="https://en.wikipedia.org/wiki/Ng%C3%A4be-Bugl%C3%A9_Comarca" TargetMode="External"/><Relationship Id="rId5" Type="http://schemas.openxmlformats.org/officeDocument/2006/relationships/hyperlink" Target="https://en.wikipedia.org/wiki/Dari%C3%A9n_Province" TargetMode="External"/><Relationship Id="rId10" Type="http://schemas.openxmlformats.org/officeDocument/2006/relationships/hyperlink" Target="https://en.wikipedia.org/wiki/Naso_Tj%C3%ABr_Di_Comarca" TargetMode="External"/><Relationship Id="rId4" Type="http://schemas.openxmlformats.org/officeDocument/2006/relationships/hyperlink" Target="https://en.wikipedia.org/wiki/Col%C3%B3n_Province" TargetMode="External"/><Relationship Id="rId9" Type="http://schemas.openxmlformats.org/officeDocument/2006/relationships/hyperlink" Target="https://en.wikipedia.org/wiki/Los_Santos_Province" TargetMode="External"/><Relationship Id="rId14" Type="http://schemas.openxmlformats.org/officeDocument/2006/relationships/hyperlink" Target="https://en.wikipedia.org/wiki/Veraguas_Province" TargetMode="External"/></Relationships>
</file>

<file path=xl/worksheets/_rels/sheet8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Cusco_Region" TargetMode="External"/><Relationship Id="rId13" Type="http://schemas.openxmlformats.org/officeDocument/2006/relationships/hyperlink" Target="https://en.wikipedia.org/wiki/Jun%C3%ADn_Region" TargetMode="External"/><Relationship Id="rId18" Type="http://schemas.openxmlformats.org/officeDocument/2006/relationships/hyperlink" Target="https://en.wikipedia.org/wiki/Madre_de_Dios_Region" TargetMode="External"/><Relationship Id="rId26" Type="http://schemas.openxmlformats.org/officeDocument/2006/relationships/hyperlink" Target="https://en.wikipedia.org/wiki/Ucayali_Region" TargetMode="External"/><Relationship Id="rId3" Type="http://schemas.openxmlformats.org/officeDocument/2006/relationships/hyperlink" Target="https://en.wikipedia.org/wiki/Ancash_Region" TargetMode="External"/><Relationship Id="rId21" Type="http://schemas.openxmlformats.org/officeDocument/2006/relationships/hyperlink" Target="https://en.wikipedia.org/wiki/Piura_Region" TargetMode="External"/><Relationship Id="rId7" Type="http://schemas.openxmlformats.org/officeDocument/2006/relationships/hyperlink" Target="https://en.wikipedia.org/wiki/Cajamarca_Region" TargetMode="External"/><Relationship Id="rId12" Type="http://schemas.openxmlformats.org/officeDocument/2006/relationships/hyperlink" Target="https://en.wikipedia.org/wiki/Ica_Region" TargetMode="External"/><Relationship Id="rId17" Type="http://schemas.openxmlformats.org/officeDocument/2006/relationships/hyperlink" Target="https://en.wikipedia.org/wiki/Loreto_Region" TargetMode="External"/><Relationship Id="rId25" Type="http://schemas.openxmlformats.org/officeDocument/2006/relationships/hyperlink" Target="https://en.wikipedia.org/wiki/Tumbes_Region" TargetMode="External"/><Relationship Id="rId2" Type="http://schemas.openxmlformats.org/officeDocument/2006/relationships/hyperlink" Target="https://en.wikipedia.org/wiki/Amazonas_Region" TargetMode="External"/><Relationship Id="rId16" Type="http://schemas.openxmlformats.org/officeDocument/2006/relationships/hyperlink" Target="https://en.wikipedia.org/wiki/Lima_Region" TargetMode="External"/><Relationship Id="rId20" Type="http://schemas.openxmlformats.org/officeDocument/2006/relationships/hyperlink" Target="https://en.wikipedia.org/wiki/Pasco_Region" TargetMode="External"/><Relationship Id="rId1" Type="http://schemas.openxmlformats.org/officeDocument/2006/relationships/hyperlink" Target="https://en.wikipedia.org/wiki/Municipalidad_Metropolitana_de_Lima" TargetMode="External"/><Relationship Id="rId6" Type="http://schemas.openxmlformats.org/officeDocument/2006/relationships/hyperlink" Target="https://en.wikipedia.org/wiki/Ayacucho_Region" TargetMode="External"/><Relationship Id="rId11" Type="http://schemas.openxmlformats.org/officeDocument/2006/relationships/hyperlink" Target="https://en.wikipedia.org/wiki/Hu%C3%A1nuco_Region" TargetMode="External"/><Relationship Id="rId24" Type="http://schemas.openxmlformats.org/officeDocument/2006/relationships/hyperlink" Target="https://en.wikipedia.org/wiki/Tacna_Region" TargetMode="External"/><Relationship Id="rId5" Type="http://schemas.openxmlformats.org/officeDocument/2006/relationships/hyperlink" Target="https://en.wikipedia.org/wiki/Arequipa_Region" TargetMode="External"/><Relationship Id="rId15" Type="http://schemas.openxmlformats.org/officeDocument/2006/relationships/hyperlink" Target="https://en.wikipedia.org/wiki/Lambayeque_Region" TargetMode="External"/><Relationship Id="rId23" Type="http://schemas.openxmlformats.org/officeDocument/2006/relationships/hyperlink" Target="https://en.wikipedia.org/wiki/San_Mart%C3%ADn_Region" TargetMode="External"/><Relationship Id="rId10" Type="http://schemas.openxmlformats.org/officeDocument/2006/relationships/hyperlink" Target="https://en.wikipedia.org/wiki/Huancavelica_Region" TargetMode="External"/><Relationship Id="rId19" Type="http://schemas.openxmlformats.org/officeDocument/2006/relationships/hyperlink" Target="https://en.wikipedia.org/wiki/Moquegua_Region" TargetMode="External"/><Relationship Id="rId4" Type="http://schemas.openxmlformats.org/officeDocument/2006/relationships/hyperlink" Target="https://en.wikipedia.org/wiki/Apur%C3%ADmac_Region" TargetMode="External"/><Relationship Id="rId9" Type="http://schemas.openxmlformats.org/officeDocument/2006/relationships/hyperlink" Target="https://en.wikipedia.org/wiki/El_Callao_Region" TargetMode="External"/><Relationship Id="rId14" Type="http://schemas.openxmlformats.org/officeDocument/2006/relationships/hyperlink" Target="https://en.wikipedia.org/wiki/La_Libertad_Region" TargetMode="External"/><Relationship Id="rId22" Type="http://schemas.openxmlformats.org/officeDocument/2006/relationships/hyperlink" Target="https://en.wikipedia.org/wiki/Puno_Region" TargetMode="External"/></Relationships>
</file>

<file path=xl/worksheets/_rels/sheet83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Gulf_Province" TargetMode="External"/><Relationship Id="rId13" Type="http://schemas.openxmlformats.org/officeDocument/2006/relationships/hyperlink" Target="https://en.wikipedia.org/wiki/Milne_Bay_Province" TargetMode="External"/><Relationship Id="rId18" Type="http://schemas.openxmlformats.org/officeDocument/2006/relationships/hyperlink" Target="https://en.wikipedia.org/wiki/Southern_Highlands_Province" TargetMode="External"/><Relationship Id="rId3" Type="http://schemas.openxmlformats.org/officeDocument/2006/relationships/hyperlink" Target="https://en.wikipedia.org/wiki/Chimbu_Province" TargetMode="External"/><Relationship Id="rId21" Type="http://schemas.openxmlformats.org/officeDocument/2006/relationships/hyperlink" Target="https://en.wikipedia.org/wiki/Western_Province_(Papua_New_Guinea)" TargetMode="External"/><Relationship Id="rId7" Type="http://schemas.openxmlformats.org/officeDocument/2006/relationships/hyperlink" Target="https://en.wikipedia.org/wiki/Enga_Province" TargetMode="External"/><Relationship Id="rId12" Type="http://schemas.openxmlformats.org/officeDocument/2006/relationships/hyperlink" Target="https://en.wikipedia.org/wiki/Manus_Province" TargetMode="External"/><Relationship Id="rId17" Type="http://schemas.openxmlformats.org/officeDocument/2006/relationships/hyperlink" Target="https://en.wikipedia.org/wiki/Northern_Province_(Papua_New_Guinea)" TargetMode="External"/><Relationship Id="rId2" Type="http://schemas.openxmlformats.org/officeDocument/2006/relationships/hyperlink" Target="https://en.wikipedia.org/wiki/Central_Province_(Papua_New_Guinea)" TargetMode="External"/><Relationship Id="rId16" Type="http://schemas.openxmlformats.org/officeDocument/2006/relationships/hyperlink" Target="https://en.wikipedia.org/wiki/New_Ireland_Province" TargetMode="External"/><Relationship Id="rId20" Type="http://schemas.openxmlformats.org/officeDocument/2006/relationships/hyperlink" Target="https://en.wikipedia.org/wiki/Sandaun_Province" TargetMode="External"/><Relationship Id="rId1" Type="http://schemas.openxmlformats.org/officeDocument/2006/relationships/hyperlink" Target="https://en.wikipedia.org/wiki/Autonomous_Region_of_Bougainville" TargetMode="External"/><Relationship Id="rId6" Type="http://schemas.openxmlformats.org/officeDocument/2006/relationships/hyperlink" Target="https://en.wikipedia.org/wiki/Eastern_Highlands_Province" TargetMode="External"/><Relationship Id="rId11" Type="http://schemas.openxmlformats.org/officeDocument/2006/relationships/hyperlink" Target="https://en.wikipedia.org/wiki/Madang_Province" TargetMode="External"/><Relationship Id="rId5" Type="http://schemas.openxmlformats.org/officeDocument/2006/relationships/hyperlink" Target="https://en.wikipedia.org/wiki/East_Sepik_Province" TargetMode="External"/><Relationship Id="rId15" Type="http://schemas.openxmlformats.org/officeDocument/2006/relationships/hyperlink" Target="https://en.wikipedia.org/wiki/National_Capital_District_(Papua_New_Guinea)" TargetMode="External"/><Relationship Id="rId10" Type="http://schemas.openxmlformats.org/officeDocument/2006/relationships/hyperlink" Target="https://en.wikipedia.org/wiki/Jiwaka_Province" TargetMode="External"/><Relationship Id="rId19" Type="http://schemas.openxmlformats.org/officeDocument/2006/relationships/hyperlink" Target="https://en.wikipedia.org/wiki/West_New_Britain_Province" TargetMode="External"/><Relationship Id="rId4" Type="http://schemas.openxmlformats.org/officeDocument/2006/relationships/hyperlink" Target="https://en.wikipedia.org/wiki/East_New_Britain_Province" TargetMode="External"/><Relationship Id="rId9" Type="http://schemas.openxmlformats.org/officeDocument/2006/relationships/hyperlink" Target="https://en.wikipedia.org/wiki/Hela_Province" TargetMode="External"/><Relationship Id="rId14" Type="http://schemas.openxmlformats.org/officeDocument/2006/relationships/hyperlink" Target="https://en.wikipedia.org/wiki/Morobe_Province" TargetMode="External"/><Relationship Id="rId22" Type="http://schemas.openxmlformats.org/officeDocument/2006/relationships/hyperlink" Target="https://en.wikipedia.org/wiki/Western_Highlands_Province" TargetMode="External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Khyber_Pakhtunkhwa" TargetMode="External"/><Relationship Id="rId7" Type="http://schemas.openxmlformats.org/officeDocument/2006/relationships/hyperlink" Target="https://en.wikipedia.org/wiki/Gilgit-Baltistan" TargetMode="External"/><Relationship Id="rId2" Type="http://schemas.openxmlformats.org/officeDocument/2006/relationships/hyperlink" Target="https://en.wikipedia.org/wiki/Balochistan,_Pakistan" TargetMode="External"/><Relationship Id="rId1" Type="http://schemas.openxmlformats.org/officeDocument/2006/relationships/hyperlink" Target="https://en.wikipedia.org/wiki/Islamabad_Capital_Territory" TargetMode="External"/><Relationship Id="rId6" Type="http://schemas.openxmlformats.org/officeDocument/2006/relationships/hyperlink" Target="https://en.wikipedia.org/wiki/Azad_Kashmir" TargetMode="External"/><Relationship Id="rId5" Type="http://schemas.openxmlformats.org/officeDocument/2006/relationships/hyperlink" Target="https://en.wikipedia.org/wiki/Sindh" TargetMode="External"/><Relationship Id="rId4" Type="http://schemas.openxmlformats.org/officeDocument/2006/relationships/hyperlink" Target="https://en.wikipedia.org/wiki/Punjab,_Pakistan" TargetMode="External"/></Relationships>
</file>

<file path=xl/worksheets/_rels/sheet85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Mtskheta-Mtianeti" TargetMode="External"/><Relationship Id="rId3" Type="http://schemas.openxmlformats.org/officeDocument/2006/relationships/hyperlink" Target="https://en.wikipedia.org/wiki/Tbilisi" TargetMode="External"/><Relationship Id="rId7" Type="http://schemas.openxmlformats.org/officeDocument/2006/relationships/hyperlink" Target="https://en.wikipedia.org/wiki/Kvemo_Kartli" TargetMode="External"/><Relationship Id="rId12" Type="http://schemas.openxmlformats.org/officeDocument/2006/relationships/hyperlink" Target="https://en.wikipedia.org/wiki/Shida_Kartli" TargetMode="External"/><Relationship Id="rId2" Type="http://schemas.openxmlformats.org/officeDocument/2006/relationships/hyperlink" Target="https://en.wikipedia.org/wiki/Ajaria" TargetMode="External"/><Relationship Id="rId1" Type="http://schemas.openxmlformats.org/officeDocument/2006/relationships/hyperlink" Target="https://en.wikipedia.org/wiki/Abkhazia" TargetMode="External"/><Relationship Id="rId6" Type="http://schemas.openxmlformats.org/officeDocument/2006/relationships/hyperlink" Target="https://en.wikipedia.org/wiki/Kakheti" TargetMode="External"/><Relationship Id="rId11" Type="http://schemas.openxmlformats.org/officeDocument/2006/relationships/hyperlink" Target="https://en.wikipedia.org/wiki/Samtskhe-Javakheti" TargetMode="External"/><Relationship Id="rId5" Type="http://schemas.openxmlformats.org/officeDocument/2006/relationships/hyperlink" Target="https://en.wikipedia.org/wiki/Imereti" TargetMode="External"/><Relationship Id="rId10" Type="http://schemas.openxmlformats.org/officeDocument/2006/relationships/hyperlink" Target="https://en.wikipedia.org/wiki/Samegrelo-Zemo_Svaneti" TargetMode="External"/><Relationship Id="rId4" Type="http://schemas.openxmlformats.org/officeDocument/2006/relationships/hyperlink" Target="https://en.wikipedia.org/wiki/Guria" TargetMode="External"/><Relationship Id="rId9" Type="http://schemas.openxmlformats.org/officeDocument/2006/relationships/hyperlink" Target="https://en.wikipedia.org/wiki/Racha-Lechkhumi_and_Kvemo_Svaneti" TargetMode="External"/></Relationships>
</file>

<file path=xl/worksheets/_rels/sheet86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Littoral_Department" TargetMode="External"/><Relationship Id="rId3" Type="http://schemas.openxmlformats.org/officeDocument/2006/relationships/hyperlink" Target="https://en.wikipedia.org/wiki/Atlantique_Department" TargetMode="External"/><Relationship Id="rId7" Type="http://schemas.openxmlformats.org/officeDocument/2006/relationships/hyperlink" Target="https://en.wikipedia.org/wiki/Donga_Department" TargetMode="External"/><Relationship Id="rId12" Type="http://schemas.openxmlformats.org/officeDocument/2006/relationships/hyperlink" Target="https://en.wikipedia.org/wiki/Zou_Department" TargetMode="External"/><Relationship Id="rId2" Type="http://schemas.openxmlformats.org/officeDocument/2006/relationships/hyperlink" Target="https://en.wikipedia.org/wiki/Atakora_Department" TargetMode="External"/><Relationship Id="rId1" Type="http://schemas.openxmlformats.org/officeDocument/2006/relationships/hyperlink" Target="https://en.wikipedia.org/wiki/Alibori_Department" TargetMode="External"/><Relationship Id="rId6" Type="http://schemas.openxmlformats.org/officeDocument/2006/relationships/hyperlink" Target="https://en.wikipedia.org/wiki/Kouffo_Department" TargetMode="External"/><Relationship Id="rId11" Type="http://schemas.openxmlformats.org/officeDocument/2006/relationships/hyperlink" Target="https://en.wikipedia.org/wiki/Plateau_Department" TargetMode="External"/><Relationship Id="rId5" Type="http://schemas.openxmlformats.org/officeDocument/2006/relationships/hyperlink" Target="https://en.wikipedia.org/wiki/Collines_Department" TargetMode="External"/><Relationship Id="rId10" Type="http://schemas.openxmlformats.org/officeDocument/2006/relationships/hyperlink" Target="https://en.wikipedia.org/wiki/Ou%C3%A9m%C3%A9_Department" TargetMode="External"/><Relationship Id="rId4" Type="http://schemas.openxmlformats.org/officeDocument/2006/relationships/hyperlink" Target="https://en.wikipedia.org/wiki/Borgou_Department" TargetMode="External"/><Relationship Id="rId9" Type="http://schemas.openxmlformats.org/officeDocument/2006/relationships/hyperlink" Target="https://en.wikipedia.org/wiki/Mono_Department" TargetMode="External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Temburong_District" TargetMode="External"/><Relationship Id="rId2" Type="http://schemas.openxmlformats.org/officeDocument/2006/relationships/hyperlink" Target="https://en.wikipedia.org/wiki/Brunei-Muara_District" TargetMode="External"/><Relationship Id="rId1" Type="http://schemas.openxmlformats.org/officeDocument/2006/relationships/hyperlink" Target="https://en.wikipedia.org/wiki/Belait_District" TargetMode="External"/><Relationship Id="rId4" Type="http://schemas.openxmlformats.org/officeDocument/2006/relationships/hyperlink" Target="https://en.wikipedia.org/wiki/Tutong_District" TargetMode="External"/></Relationships>
</file>

<file path=xl/worksheets/_rels/sheet88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Central_Eleuthera" TargetMode="External"/><Relationship Id="rId13" Type="http://schemas.openxmlformats.org/officeDocument/2006/relationships/hyperlink" Target="https://en.wikipedia.org/wiki/Grand_Cay" TargetMode="External"/><Relationship Id="rId18" Type="http://schemas.openxmlformats.org/officeDocument/2006/relationships/hyperlink" Target="https://en.wikipedia.org/wiki/Mangrove_Cay" TargetMode="External"/><Relationship Id="rId26" Type="http://schemas.openxmlformats.org/officeDocument/2006/relationships/hyperlink" Target="https://en.wikipedia.org/wiki/Rum_Cay" TargetMode="External"/><Relationship Id="rId3" Type="http://schemas.openxmlformats.org/officeDocument/2006/relationships/hyperlink" Target="https://en.wikipedia.org/wiki/Bimini" TargetMode="External"/><Relationship Id="rId21" Type="http://schemas.openxmlformats.org/officeDocument/2006/relationships/hyperlink" Target="https://en.wikipedia.org/wiki/New_Providence" TargetMode="External"/><Relationship Id="rId7" Type="http://schemas.openxmlformats.org/officeDocument/2006/relationships/hyperlink" Target="https://en.wikipedia.org/wiki/Central_Andros" TargetMode="External"/><Relationship Id="rId12" Type="http://schemas.openxmlformats.org/officeDocument/2006/relationships/hyperlink" Target="https://en.wikipedia.org/wiki/Exuma" TargetMode="External"/><Relationship Id="rId17" Type="http://schemas.openxmlformats.org/officeDocument/2006/relationships/hyperlink" Target="https://en.wikipedia.org/wiki/Long_Island_(Bahamas)" TargetMode="External"/><Relationship Id="rId25" Type="http://schemas.openxmlformats.org/officeDocument/2006/relationships/hyperlink" Target="https://en.wikipedia.org/wiki/Ragged_Island_(Bahamas)" TargetMode="External"/><Relationship Id="rId2" Type="http://schemas.openxmlformats.org/officeDocument/2006/relationships/hyperlink" Target="https://en.wikipedia.org/wiki/Berry_Islands" TargetMode="External"/><Relationship Id="rId16" Type="http://schemas.openxmlformats.org/officeDocument/2006/relationships/hyperlink" Target="https://en.wikipedia.org/wiki/Inagua" TargetMode="External"/><Relationship Id="rId20" Type="http://schemas.openxmlformats.org/officeDocument/2006/relationships/hyperlink" Target="https://en.wikipedia.org/wiki/Moore%27s_Island" TargetMode="External"/><Relationship Id="rId29" Type="http://schemas.openxmlformats.org/officeDocument/2006/relationships/hyperlink" Target="https://en.wikipedia.org/wiki/South_Andros" TargetMode="External"/><Relationship Id="rId1" Type="http://schemas.openxmlformats.org/officeDocument/2006/relationships/hyperlink" Target="https://en.wikipedia.org/wiki/Acklins" TargetMode="External"/><Relationship Id="rId6" Type="http://schemas.openxmlformats.org/officeDocument/2006/relationships/hyperlink" Target="https://en.wikipedia.org/wiki/Central_Abaco" TargetMode="External"/><Relationship Id="rId11" Type="http://schemas.openxmlformats.org/officeDocument/2006/relationships/hyperlink" Target="https://en.wikipedia.org/wiki/East_Grand_Bahama" TargetMode="External"/><Relationship Id="rId24" Type="http://schemas.openxmlformats.org/officeDocument/2006/relationships/hyperlink" Target="https://en.wikipedia.org/wiki/North_Eleuthera" TargetMode="External"/><Relationship Id="rId32" Type="http://schemas.openxmlformats.org/officeDocument/2006/relationships/hyperlink" Target="https://en.wikipedia.org/wiki/West_Grand_Bahama" TargetMode="External"/><Relationship Id="rId5" Type="http://schemas.openxmlformats.org/officeDocument/2006/relationships/hyperlink" Target="https://en.wikipedia.org/wiki/Cat_Island_(Bahamas)" TargetMode="External"/><Relationship Id="rId15" Type="http://schemas.openxmlformats.org/officeDocument/2006/relationships/hyperlink" Target="https://en.wikipedia.org/wiki/Hope_Town" TargetMode="External"/><Relationship Id="rId23" Type="http://schemas.openxmlformats.org/officeDocument/2006/relationships/hyperlink" Target="https://en.wikipedia.org/wiki/North_Andros" TargetMode="External"/><Relationship Id="rId28" Type="http://schemas.openxmlformats.org/officeDocument/2006/relationships/hyperlink" Target="https://en.wikipedia.org/wiki/South_Abaco" TargetMode="External"/><Relationship Id="rId10" Type="http://schemas.openxmlformats.org/officeDocument/2006/relationships/hyperlink" Target="https://en.wikipedia.org/wiki/Crooked_Island_and_Long_Cay" TargetMode="External"/><Relationship Id="rId19" Type="http://schemas.openxmlformats.org/officeDocument/2006/relationships/hyperlink" Target="https://en.wikipedia.org/wiki/Mayaguana" TargetMode="External"/><Relationship Id="rId31" Type="http://schemas.openxmlformats.org/officeDocument/2006/relationships/hyperlink" Target="https://en.wikipedia.org/wiki/Spanish_Wells" TargetMode="External"/><Relationship Id="rId4" Type="http://schemas.openxmlformats.org/officeDocument/2006/relationships/hyperlink" Target="https://en.wikipedia.org/wiki/Black_Point_(Bahamas)" TargetMode="External"/><Relationship Id="rId9" Type="http://schemas.openxmlformats.org/officeDocument/2006/relationships/hyperlink" Target="https://en.wikipedia.org/wiki/City_of_Freeport" TargetMode="External"/><Relationship Id="rId14" Type="http://schemas.openxmlformats.org/officeDocument/2006/relationships/hyperlink" Target="https://en.wikipedia.org/wiki/Harbour_Island_(Bahamas)" TargetMode="External"/><Relationship Id="rId22" Type="http://schemas.openxmlformats.org/officeDocument/2006/relationships/hyperlink" Target="https://en.wikipedia.org/wiki/North_Abaco" TargetMode="External"/><Relationship Id="rId27" Type="http://schemas.openxmlformats.org/officeDocument/2006/relationships/hyperlink" Target="https://en.wikipedia.org/wiki/San_Salvador_(Bahamas)" TargetMode="External"/><Relationship Id="rId30" Type="http://schemas.openxmlformats.org/officeDocument/2006/relationships/hyperlink" Target="https://en.wikipedia.org/wiki/South_Eleuthera" TargetMode="External"/></Relationships>
</file>

<file path=xl/worksheets/_rels/sheet89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Paro_District" TargetMode="External"/><Relationship Id="rId13" Type="http://schemas.openxmlformats.org/officeDocument/2006/relationships/hyperlink" Target="https://en.wikipedia.org/wiki/Sarpang_District" TargetMode="External"/><Relationship Id="rId18" Type="http://schemas.openxmlformats.org/officeDocument/2006/relationships/hyperlink" Target="https://en.wikipedia.org/wiki/Tsirang_District" TargetMode="External"/><Relationship Id="rId3" Type="http://schemas.openxmlformats.org/officeDocument/2006/relationships/hyperlink" Target="https://en.wikipedia.org/wiki/Dagana_District" TargetMode="External"/><Relationship Id="rId7" Type="http://schemas.openxmlformats.org/officeDocument/2006/relationships/hyperlink" Target="https://en.wikipedia.org/wiki/Monggar_District" TargetMode="External"/><Relationship Id="rId12" Type="http://schemas.openxmlformats.org/officeDocument/2006/relationships/hyperlink" Target="https://en.wikipedia.org/wiki/Samtse_District" TargetMode="External"/><Relationship Id="rId17" Type="http://schemas.openxmlformats.org/officeDocument/2006/relationships/hyperlink" Target="https://en.wikipedia.org/wiki/Trongsa_District" TargetMode="External"/><Relationship Id="rId2" Type="http://schemas.openxmlformats.org/officeDocument/2006/relationships/hyperlink" Target="https://en.wikipedia.org/wiki/Chhukha_District" TargetMode="External"/><Relationship Id="rId16" Type="http://schemas.openxmlformats.org/officeDocument/2006/relationships/hyperlink" Target="https://en.wikipedia.org/wiki/Trashi_Yangtse_District" TargetMode="External"/><Relationship Id="rId20" Type="http://schemas.openxmlformats.org/officeDocument/2006/relationships/hyperlink" Target="https://en.wikipedia.org/wiki/Zhemgang_District" TargetMode="External"/><Relationship Id="rId1" Type="http://schemas.openxmlformats.org/officeDocument/2006/relationships/hyperlink" Target="https://en.wikipedia.org/wiki/Bumthang_District" TargetMode="External"/><Relationship Id="rId6" Type="http://schemas.openxmlformats.org/officeDocument/2006/relationships/hyperlink" Target="https://en.wikipedia.org/wiki/Lhuentse_District" TargetMode="External"/><Relationship Id="rId11" Type="http://schemas.openxmlformats.org/officeDocument/2006/relationships/hyperlink" Target="https://en.wikipedia.org/wiki/Samdrup_Jongkha_District" TargetMode="External"/><Relationship Id="rId5" Type="http://schemas.openxmlformats.org/officeDocument/2006/relationships/hyperlink" Target="https://en.wikipedia.org/wiki/Ha_District" TargetMode="External"/><Relationship Id="rId15" Type="http://schemas.openxmlformats.org/officeDocument/2006/relationships/hyperlink" Target="https://en.wikipedia.org/wiki/Trashigang_District" TargetMode="External"/><Relationship Id="rId10" Type="http://schemas.openxmlformats.org/officeDocument/2006/relationships/hyperlink" Target="https://en.wikipedia.org/wiki/Punakha_District" TargetMode="External"/><Relationship Id="rId19" Type="http://schemas.openxmlformats.org/officeDocument/2006/relationships/hyperlink" Target="https://en.wikipedia.org/wiki/Wangdue_Phodrang_District" TargetMode="External"/><Relationship Id="rId4" Type="http://schemas.openxmlformats.org/officeDocument/2006/relationships/hyperlink" Target="https://en.wikipedia.org/wiki/Gasa_District" TargetMode="External"/><Relationship Id="rId9" Type="http://schemas.openxmlformats.org/officeDocument/2006/relationships/hyperlink" Target="https://en.wikipedia.org/wiki/Pemagatshel_District" TargetMode="External"/><Relationship Id="rId14" Type="http://schemas.openxmlformats.org/officeDocument/2006/relationships/hyperlink" Target="https://en.wikipedia.org/wiki/Thimphu_District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Dornogov%C4%AD_Province" TargetMode="External"/><Relationship Id="rId13" Type="http://schemas.openxmlformats.org/officeDocument/2006/relationships/hyperlink" Target="https://en.wikipedia.org/wiki/Hentiy_Province" TargetMode="External"/><Relationship Id="rId18" Type="http://schemas.openxmlformats.org/officeDocument/2006/relationships/hyperlink" Target="https://en.wikipedia.org/wiki/%C3%96v%C3%B6rhangay_Province" TargetMode="External"/><Relationship Id="rId3" Type="http://schemas.openxmlformats.org/officeDocument/2006/relationships/hyperlink" Target="https://en.wikipedia.org/wiki/Bayanhongor_Province" TargetMode="External"/><Relationship Id="rId21" Type="http://schemas.openxmlformats.org/officeDocument/2006/relationships/hyperlink" Target="https://en.wikipedia.org/wiki/T%C3%B6v_Province" TargetMode="External"/><Relationship Id="rId7" Type="http://schemas.openxmlformats.org/officeDocument/2006/relationships/hyperlink" Target="https://en.wikipedia.org/wiki/Dornod_Province" TargetMode="External"/><Relationship Id="rId12" Type="http://schemas.openxmlformats.org/officeDocument/2006/relationships/hyperlink" Target="https://en.wikipedia.org/wiki/Gov%C4%AD-S%C3%BCmber_Province" TargetMode="External"/><Relationship Id="rId17" Type="http://schemas.openxmlformats.org/officeDocument/2006/relationships/hyperlink" Target="https://en.wikipedia.org/wiki/Orhon_Province" TargetMode="External"/><Relationship Id="rId2" Type="http://schemas.openxmlformats.org/officeDocument/2006/relationships/hyperlink" Target="https://en.wikipedia.org/wiki/Arhangay_Province" TargetMode="External"/><Relationship Id="rId16" Type="http://schemas.openxmlformats.org/officeDocument/2006/relationships/hyperlink" Target="https://en.wikipedia.org/wiki/%C3%96mn%C3%B6gov%C4%AD_Province" TargetMode="External"/><Relationship Id="rId20" Type="http://schemas.openxmlformats.org/officeDocument/2006/relationships/hyperlink" Target="https://en.wikipedia.org/wiki/S%C3%BChbaatar_Province" TargetMode="External"/><Relationship Id="rId1" Type="http://schemas.openxmlformats.org/officeDocument/2006/relationships/hyperlink" Target="https://en.wikipedia.org/wiki/Ulaanbaatar" TargetMode="External"/><Relationship Id="rId6" Type="http://schemas.openxmlformats.org/officeDocument/2006/relationships/hyperlink" Target="https://en.wikipedia.org/wiki/Darhan_uul_Province" TargetMode="External"/><Relationship Id="rId11" Type="http://schemas.openxmlformats.org/officeDocument/2006/relationships/hyperlink" Target="https://en.wikipedia.org/wiki/Gov%C4%AD-Altay_Province" TargetMode="External"/><Relationship Id="rId5" Type="http://schemas.openxmlformats.org/officeDocument/2006/relationships/hyperlink" Target="https://en.wikipedia.org/wiki/Bulgan_Province" TargetMode="External"/><Relationship Id="rId15" Type="http://schemas.openxmlformats.org/officeDocument/2006/relationships/hyperlink" Target="https://en.wikipedia.org/wiki/H%C3%B6vsg%C3%B6l_Province" TargetMode="External"/><Relationship Id="rId10" Type="http://schemas.openxmlformats.org/officeDocument/2006/relationships/hyperlink" Target="https://en.wikipedia.org/wiki/Dzavhan_Province" TargetMode="External"/><Relationship Id="rId19" Type="http://schemas.openxmlformats.org/officeDocument/2006/relationships/hyperlink" Target="https://en.wikipedia.org/wiki/Selenge_Province" TargetMode="External"/><Relationship Id="rId4" Type="http://schemas.openxmlformats.org/officeDocument/2006/relationships/hyperlink" Target="https://en.wikipedia.org/wiki/Bayan-%C3%96lgiy_Province" TargetMode="External"/><Relationship Id="rId9" Type="http://schemas.openxmlformats.org/officeDocument/2006/relationships/hyperlink" Target="https://en.wikipedia.org/wiki/Dundgov%C4%AD_Province" TargetMode="External"/><Relationship Id="rId14" Type="http://schemas.openxmlformats.org/officeDocument/2006/relationships/hyperlink" Target="https://en.wikipedia.org/wiki/Hovd_Province" TargetMode="External"/><Relationship Id="rId22" Type="http://schemas.openxmlformats.org/officeDocument/2006/relationships/hyperlink" Target="https://en.wikipedia.org/wiki/Uvs_Province" TargetMode="External"/></Relationships>
</file>

<file path=xl/worksheets/_rels/sheet90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Kgatleng_District" TargetMode="External"/><Relationship Id="rId13" Type="http://schemas.openxmlformats.org/officeDocument/2006/relationships/hyperlink" Target="https://en.wikipedia.org/wiki/Selibe_Phikwe" TargetMode="External"/><Relationship Id="rId3" Type="http://schemas.openxmlformats.org/officeDocument/2006/relationships/hyperlink" Target="https://en.wikipedia.org/wiki/Francistown" TargetMode="External"/><Relationship Id="rId7" Type="http://schemas.openxmlformats.org/officeDocument/2006/relationships/hyperlink" Target="https://en.wikipedia.org/wiki/Kgalagadi_District" TargetMode="External"/><Relationship Id="rId12" Type="http://schemas.openxmlformats.org/officeDocument/2006/relationships/hyperlink" Target="https://en.wikipedia.org/wiki/North-West_District_(Botswana)" TargetMode="External"/><Relationship Id="rId2" Type="http://schemas.openxmlformats.org/officeDocument/2006/relationships/hyperlink" Target="https://en.wikipedia.org/wiki/Chobe_District" TargetMode="External"/><Relationship Id="rId16" Type="http://schemas.openxmlformats.org/officeDocument/2006/relationships/hyperlink" Target="https://en.wikipedia.org/wiki/Sowa,_Botswana" TargetMode="External"/><Relationship Id="rId1" Type="http://schemas.openxmlformats.org/officeDocument/2006/relationships/hyperlink" Target="https://en.wikipedia.org/wiki/Central_District_(Botswana)" TargetMode="External"/><Relationship Id="rId6" Type="http://schemas.openxmlformats.org/officeDocument/2006/relationships/hyperlink" Target="https://en.wikipedia.org/wiki/Jwaneng" TargetMode="External"/><Relationship Id="rId11" Type="http://schemas.openxmlformats.org/officeDocument/2006/relationships/hyperlink" Target="https://en.wikipedia.org/wiki/North-East_District_(Botswana)" TargetMode="External"/><Relationship Id="rId5" Type="http://schemas.openxmlformats.org/officeDocument/2006/relationships/hyperlink" Target="https://en.wikipedia.org/wiki/Ghanzi_District" TargetMode="External"/><Relationship Id="rId15" Type="http://schemas.openxmlformats.org/officeDocument/2006/relationships/hyperlink" Target="https://en.wikipedia.org/wiki/Southern_District_(Botswana)" TargetMode="External"/><Relationship Id="rId10" Type="http://schemas.openxmlformats.org/officeDocument/2006/relationships/hyperlink" Target="https://en.wikipedia.org/wiki/Lobatse" TargetMode="External"/><Relationship Id="rId4" Type="http://schemas.openxmlformats.org/officeDocument/2006/relationships/hyperlink" Target="https://en.wikipedia.org/wiki/Gaborone" TargetMode="External"/><Relationship Id="rId9" Type="http://schemas.openxmlformats.org/officeDocument/2006/relationships/hyperlink" Target="https://en.wikipedia.org/wiki/Kweneng_District" TargetMode="External"/><Relationship Id="rId14" Type="http://schemas.openxmlformats.org/officeDocument/2006/relationships/hyperlink" Target="https://en.wikipedia.org/wiki/South-East_District_(Botswana)" TargetMode="External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Corozal_District" TargetMode="External"/><Relationship Id="rId2" Type="http://schemas.openxmlformats.org/officeDocument/2006/relationships/hyperlink" Target="https://en.wikipedia.org/wiki/Cayo_District" TargetMode="External"/><Relationship Id="rId1" Type="http://schemas.openxmlformats.org/officeDocument/2006/relationships/hyperlink" Target="https://en.wikipedia.org/wiki/Belize_District" TargetMode="External"/><Relationship Id="rId6" Type="http://schemas.openxmlformats.org/officeDocument/2006/relationships/hyperlink" Target="https://en.wikipedia.org/wiki/Toledo_District" TargetMode="External"/><Relationship Id="rId5" Type="http://schemas.openxmlformats.org/officeDocument/2006/relationships/hyperlink" Target="https://en.wikipedia.org/wiki/Stann_Creek_District" TargetMode="External"/><Relationship Id="rId4" Type="http://schemas.openxmlformats.org/officeDocument/2006/relationships/hyperlink" Target="https://en.wikipedia.org/wiki/Orange_Walk_District" TargetMode="External"/></Relationships>
</file>

<file path=xl/worksheets/_rels/sheet9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Kasa%C3%AF-Central" TargetMode="External"/><Relationship Id="rId13" Type="http://schemas.openxmlformats.org/officeDocument/2006/relationships/hyperlink" Target="https://en.wikipedia.org/wiki/Kwilu_Province" TargetMode="External"/><Relationship Id="rId18" Type="http://schemas.openxmlformats.org/officeDocument/2006/relationships/hyperlink" Target="https://en.wikipedia.org/wiki/Mongala" TargetMode="External"/><Relationship Id="rId26" Type="http://schemas.openxmlformats.org/officeDocument/2006/relationships/hyperlink" Target="https://en.wikipedia.org/wiki/Tshuapa" TargetMode="External"/><Relationship Id="rId3" Type="http://schemas.openxmlformats.org/officeDocument/2006/relationships/hyperlink" Target="https://en.wikipedia.org/wiki/Haut-Katanga_Province" TargetMode="External"/><Relationship Id="rId21" Type="http://schemas.openxmlformats.org/officeDocument/2006/relationships/hyperlink" Target="https://en.wikipedia.org/wiki/Sankuru" TargetMode="External"/><Relationship Id="rId7" Type="http://schemas.openxmlformats.org/officeDocument/2006/relationships/hyperlink" Target="https://en.wikipedia.org/wiki/Kasai_Province" TargetMode="External"/><Relationship Id="rId12" Type="http://schemas.openxmlformats.org/officeDocument/2006/relationships/hyperlink" Target="https://en.wikipedia.org/wiki/Kwango" TargetMode="External"/><Relationship Id="rId17" Type="http://schemas.openxmlformats.org/officeDocument/2006/relationships/hyperlink" Target="https://en.wikipedia.org/wiki/Maniema" TargetMode="External"/><Relationship Id="rId25" Type="http://schemas.openxmlformats.org/officeDocument/2006/relationships/hyperlink" Target="https://en.wikipedia.org/wiki/Tshopo" TargetMode="External"/><Relationship Id="rId2" Type="http://schemas.openxmlformats.org/officeDocument/2006/relationships/hyperlink" Target="https://en.wikipedia.org/wiki/Province_of_%C3%89quateur" TargetMode="External"/><Relationship Id="rId16" Type="http://schemas.openxmlformats.org/officeDocument/2006/relationships/hyperlink" Target="https://en.wikipedia.org/wiki/Mai-Ndombe_Province" TargetMode="External"/><Relationship Id="rId20" Type="http://schemas.openxmlformats.org/officeDocument/2006/relationships/hyperlink" Target="https://en.wikipedia.org/wiki/Nord-Ubangi" TargetMode="External"/><Relationship Id="rId1" Type="http://schemas.openxmlformats.org/officeDocument/2006/relationships/hyperlink" Target="https://en.wikipedia.org/wiki/Bas-Uele" TargetMode="External"/><Relationship Id="rId6" Type="http://schemas.openxmlformats.org/officeDocument/2006/relationships/hyperlink" Target="https://en.wikipedia.org/wiki/Ituri_Province" TargetMode="External"/><Relationship Id="rId11" Type="http://schemas.openxmlformats.org/officeDocument/2006/relationships/hyperlink" Target="https://en.wikipedia.org/wiki/Kongo_Central" TargetMode="External"/><Relationship Id="rId24" Type="http://schemas.openxmlformats.org/officeDocument/2006/relationships/hyperlink" Target="https://en.wikipedia.org/wiki/Tanganyika_Province" TargetMode="External"/><Relationship Id="rId5" Type="http://schemas.openxmlformats.org/officeDocument/2006/relationships/hyperlink" Target="https://en.wikipedia.org/wiki/Haut-Uele" TargetMode="External"/><Relationship Id="rId15" Type="http://schemas.openxmlformats.org/officeDocument/2006/relationships/hyperlink" Target="https://en.wikipedia.org/wiki/Lualaba_Province" TargetMode="External"/><Relationship Id="rId23" Type="http://schemas.openxmlformats.org/officeDocument/2006/relationships/hyperlink" Target="https://en.wikipedia.org/wiki/Sud-Ubangi" TargetMode="External"/><Relationship Id="rId10" Type="http://schemas.openxmlformats.org/officeDocument/2006/relationships/hyperlink" Target="https://en.wikipedia.org/wiki/Kinshasa" TargetMode="External"/><Relationship Id="rId19" Type="http://schemas.openxmlformats.org/officeDocument/2006/relationships/hyperlink" Target="https://en.wikipedia.org/wiki/North_Kivu" TargetMode="External"/><Relationship Id="rId4" Type="http://schemas.openxmlformats.org/officeDocument/2006/relationships/hyperlink" Target="https://en.wikipedia.org/wiki/Haut-Lomami" TargetMode="External"/><Relationship Id="rId9" Type="http://schemas.openxmlformats.org/officeDocument/2006/relationships/hyperlink" Target="https://en.wikipedia.org/wiki/Kasai-Oriental" TargetMode="External"/><Relationship Id="rId14" Type="http://schemas.openxmlformats.org/officeDocument/2006/relationships/hyperlink" Target="https://en.wikipedia.org/wiki/Lomami_Province" TargetMode="External"/><Relationship Id="rId22" Type="http://schemas.openxmlformats.org/officeDocument/2006/relationships/hyperlink" Target="https://en.wikipedia.org/wiki/South_Kivu" TargetMode="External"/></Relationships>
</file>

<file path=xl/worksheets/_rels/sheet93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Lobaye" TargetMode="External"/><Relationship Id="rId13" Type="http://schemas.openxmlformats.org/officeDocument/2006/relationships/hyperlink" Target="https://en.wikipedia.org/wiki/Ouham" TargetMode="External"/><Relationship Id="rId3" Type="http://schemas.openxmlformats.org/officeDocument/2006/relationships/hyperlink" Target="https://en.wikipedia.org/wiki/Basse-Kotto" TargetMode="External"/><Relationship Id="rId7" Type="http://schemas.openxmlformats.org/officeDocument/2006/relationships/hyperlink" Target="https://en.wikipedia.org/wiki/K%C3%A9mo-Gribingui" TargetMode="External"/><Relationship Id="rId12" Type="http://schemas.openxmlformats.org/officeDocument/2006/relationships/hyperlink" Target="https://en.wikipedia.org/wiki/Ouaka" TargetMode="External"/><Relationship Id="rId17" Type="http://schemas.openxmlformats.org/officeDocument/2006/relationships/hyperlink" Target="https://en.wikipedia.org/wiki/Sangha_(economic_prefecture)" TargetMode="External"/><Relationship Id="rId2" Type="http://schemas.openxmlformats.org/officeDocument/2006/relationships/hyperlink" Target="https://en.wikipedia.org/wiki/Bamingui-Bangoran" TargetMode="External"/><Relationship Id="rId16" Type="http://schemas.openxmlformats.org/officeDocument/2006/relationships/hyperlink" Target="https://en.wikipedia.org/wiki/Gribingui" TargetMode="External"/><Relationship Id="rId1" Type="http://schemas.openxmlformats.org/officeDocument/2006/relationships/hyperlink" Target="https://en.wikipedia.org/wiki/Bangui" TargetMode="External"/><Relationship Id="rId6" Type="http://schemas.openxmlformats.org/officeDocument/2006/relationships/hyperlink" Target="https://en.wikipedia.org/wiki/Haute-Sangha" TargetMode="External"/><Relationship Id="rId11" Type="http://schemas.openxmlformats.org/officeDocument/2006/relationships/hyperlink" Target="https://en.wikipedia.org/wiki/Ombella-Mpoko" TargetMode="External"/><Relationship Id="rId5" Type="http://schemas.openxmlformats.org/officeDocument/2006/relationships/hyperlink" Target="https://en.wikipedia.org/wiki/Haute-Kotto" TargetMode="External"/><Relationship Id="rId15" Type="http://schemas.openxmlformats.org/officeDocument/2006/relationships/hyperlink" Target="https://en.wikipedia.org/wiki/Vakaga" TargetMode="External"/><Relationship Id="rId10" Type="http://schemas.openxmlformats.org/officeDocument/2006/relationships/hyperlink" Target="https://en.wikipedia.org/wiki/Nana-Mamb%C3%A9r%C3%A9" TargetMode="External"/><Relationship Id="rId4" Type="http://schemas.openxmlformats.org/officeDocument/2006/relationships/hyperlink" Target="https://en.wikipedia.org/wiki/Haut-Mbomou" TargetMode="External"/><Relationship Id="rId9" Type="http://schemas.openxmlformats.org/officeDocument/2006/relationships/hyperlink" Target="https://en.wikipedia.org/wiki/Mbomou" TargetMode="External"/><Relationship Id="rId14" Type="http://schemas.openxmlformats.org/officeDocument/2006/relationships/hyperlink" Target="https://en.wikipedia.org/wiki/Ouham-Pend%C3%A9" TargetMode="External"/></Relationships>
</file>

<file path=xl/worksheets/_rels/sheet94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Niari_Department" TargetMode="External"/><Relationship Id="rId3" Type="http://schemas.openxmlformats.org/officeDocument/2006/relationships/hyperlink" Target="https://en.wikipedia.org/wiki/Cuvette_Department" TargetMode="External"/><Relationship Id="rId7" Type="http://schemas.openxmlformats.org/officeDocument/2006/relationships/hyperlink" Target="https://en.wikipedia.org/wiki/Likouala_Department" TargetMode="External"/><Relationship Id="rId12" Type="http://schemas.openxmlformats.org/officeDocument/2006/relationships/hyperlink" Target="https://en.wikipedia.org/wiki/Sangha_Department_(Congo)" TargetMode="External"/><Relationship Id="rId2" Type="http://schemas.openxmlformats.org/officeDocument/2006/relationships/hyperlink" Target="https://en.wikipedia.org/wiki/Bouenza_Department" TargetMode="External"/><Relationship Id="rId1" Type="http://schemas.openxmlformats.org/officeDocument/2006/relationships/hyperlink" Target="https://en.wikipedia.org/wiki/Brazzaville" TargetMode="External"/><Relationship Id="rId6" Type="http://schemas.openxmlformats.org/officeDocument/2006/relationships/hyperlink" Target="https://en.wikipedia.org/wiki/L%C3%A9koumou_Department" TargetMode="External"/><Relationship Id="rId11" Type="http://schemas.openxmlformats.org/officeDocument/2006/relationships/hyperlink" Target="https://en.wikipedia.org/wiki/Pool_Department" TargetMode="External"/><Relationship Id="rId5" Type="http://schemas.openxmlformats.org/officeDocument/2006/relationships/hyperlink" Target="https://en.wikipedia.org/wiki/Kouilou_Department" TargetMode="External"/><Relationship Id="rId10" Type="http://schemas.openxmlformats.org/officeDocument/2006/relationships/hyperlink" Target="https://en.wikipedia.org/wiki/Pointe-Noire_Department" TargetMode="External"/><Relationship Id="rId4" Type="http://schemas.openxmlformats.org/officeDocument/2006/relationships/hyperlink" Target="https://en.wikipedia.org/wiki/Cuvette-Ouest_Department" TargetMode="External"/><Relationship Id="rId9" Type="http://schemas.openxmlformats.org/officeDocument/2006/relationships/hyperlink" Target="https://en.wikipedia.org/wiki/Plateaux_Department_(Congo)" TargetMode="External"/></Relationships>
</file>

<file path=xl/worksheets/_rels/sheet95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Khan_Yunis_Governorate" TargetMode="External"/><Relationship Id="rId13" Type="http://schemas.openxmlformats.org/officeDocument/2006/relationships/hyperlink" Target="https://en.wikipedia.org/wiki/Ramallah_and_al-Bireh_Governorate" TargetMode="External"/><Relationship Id="rId3" Type="http://schemas.openxmlformats.org/officeDocument/2006/relationships/hyperlink" Target="https://en.wikipedia.org/wiki/Gaza_Governorate" TargetMode="External"/><Relationship Id="rId7" Type="http://schemas.openxmlformats.org/officeDocument/2006/relationships/hyperlink" Target="https://en.wikipedia.org/wiki/Jerusalem_Governorate" TargetMode="External"/><Relationship Id="rId12" Type="http://schemas.openxmlformats.org/officeDocument/2006/relationships/hyperlink" Target="https://en.wikipedia.org/wiki/Rafah_Governorate" TargetMode="External"/><Relationship Id="rId2" Type="http://schemas.openxmlformats.org/officeDocument/2006/relationships/hyperlink" Target="https://en.wikipedia.org/wiki/Deir_al-Balah_Governorate" TargetMode="External"/><Relationship Id="rId16" Type="http://schemas.openxmlformats.org/officeDocument/2006/relationships/hyperlink" Target="https://en.wikipedia.org/wiki/Tulkarm_Governorate" TargetMode="External"/><Relationship Id="rId1" Type="http://schemas.openxmlformats.org/officeDocument/2006/relationships/hyperlink" Target="https://en.wikipedia.org/wiki/Bethlehem_Governorate" TargetMode="External"/><Relationship Id="rId6" Type="http://schemas.openxmlformats.org/officeDocument/2006/relationships/hyperlink" Target="https://en.wikipedia.org/wiki/Jericho_Governorate" TargetMode="External"/><Relationship Id="rId11" Type="http://schemas.openxmlformats.org/officeDocument/2006/relationships/hyperlink" Target="https://en.wikipedia.org/wiki/Qalqilya_Governorate" TargetMode="External"/><Relationship Id="rId5" Type="http://schemas.openxmlformats.org/officeDocument/2006/relationships/hyperlink" Target="https://en.wikipedia.org/wiki/Jenin_Governorate" TargetMode="External"/><Relationship Id="rId15" Type="http://schemas.openxmlformats.org/officeDocument/2006/relationships/hyperlink" Target="https://en.wikipedia.org/wiki/Tubas_Governorate" TargetMode="External"/><Relationship Id="rId10" Type="http://schemas.openxmlformats.org/officeDocument/2006/relationships/hyperlink" Target="https://en.wikipedia.org/wiki/North_Gaza_Governorate" TargetMode="External"/><Relationship Id="rId4" Type="http://schemas.openxmlformats.org/officeDocument/2006/relationships/hyperlink" Target="https://en.wikipedia.org/wiki/Hebron_Governorate" TargetMode="External"/><Relationship Id="rId9" Type="http://schemas.openxmlformats.org/officeDocument/2006/relationships/hyperlink" Target="https://en.wikipedia.org/wiki/Nablus_Governorate" TargetMode="External"/><Relationship Id="rId14" Type="http://schemas.openxmlformats.org/officeDocument/2006/relationships/hyperlink" Target="https://en.wikipedia.org/wiki/Salfit_Governorate" TargetMode="External"/></Relationships>
</file>

<file path=xl/worksheets/_rels/sheet96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Ngaraard" TargetMode="External"/><Relationship Id="rId13" Type="http://schemas.openxmlformats.org/officeDocument/2006/relationships/hyperlink" Target="https://en.wikipedia.org/wiki/Ngeremlengui" TargetMode="External"/><Relationship Id="rId3" Type="http://schemas.openxmlformats.org/officeDocument/2006/relationships/hyperlink" Target="https://en.wikipedia.org/wiki/Angaur" TargetMode="External"/><Relationship Id="rId7" Type="http://schemas.openxmlformats.org/officeDocument/2006/relationships/hyperlink" Target="https://en.wikipedia.org/wiki/Melekeok" TargetMode="External"/><Relationship Id="rId12" Type="http://schemas.openxmlformats.org/officeDocument/2006/relationships/hyperlink" Target="https://en.wikipedia.org/wiki/Ngchesar" TargetMode="External"/><Relationship Id="rId17" Type="http://schemas.openxmlformats.org/officeDocument/2006/relationships/drawing" Target="../drawings/drawing7.xml"/><Relationship Id="rId2" Type="http://schemas.openxmlformats.org/officeDocument/2006/relationships/hyperlink" Target="https://en.wikipedia.org/wiki/Airai" TargetMode="External"/><Relationship Id="rId16" Type="http://schemas.openxmlformats.org/officeDocument/2006/relationships/hyperlink" Target="https://en.wikipedia.org/wiki/Sonsorol" TargetMode="External"/><Relationship Id="rId1" Type="http://schemas.openxmlformats.org/officeDocument/2006/relationships/hyperlink" Target="https://en.wikipedia.org/wiki/Aimeliik" TargetMode="External"/><Relationship Id="rId6" Type="http://schemas.openxmlformats.org/officeDocument/2006/relationships/hyperlink" Target="https://en.wikipedia.org/wiki/Koror" TargetMode="External"/><Relationship Id="rId11" Type="http://schemas.openxmlformats.org/officeDocument/2006/relationships/hyperlink" Target="https://en.wikipedia.org/wiki/Ngatpang" TargetMode="External"/><Relationship Id="rId5" Type="http://schemas.openxmlformats.org/officeDocument/2006/relationships/hyperlink" Target="https://en.wikipedia.org/wiki/Kayangel" TargetMode="External"/><Relationship Id="rId15" Type="http://schemas.openxmlformats.org/officeDocument/2006/relationships/hyperlink" Target="https://en.wikipedia.org/wiki/Peleliu" TargetMode="External"/><Relationship Id="rId10" Type="http://schemas.openxmlformats.org/officeDocument/2006/relationships/hyperlink" Target="https://en.wikipedia.org/wiki/Ngardmau" TargetMode="External"/><Relationship Id="rId4" Type="http://schemas.openxmlformats.org/officeDocument/2006/relationships/hyperlink" Target="https://en.wikipedia.org/wiki/Hatohobei" TargetMode="External"/><Relationship Id="rId9" Type="http://schemas.openxmlformats.org/officeDocument/2006/relationships/hyperlink" Target="https://en.wikipedia.org/wiki/Ngarchelong" TargetMode="External"/><Relationship Id="rId14" Type="http://schemas.openxmlformats.org/officeDocument/2006/relationships/hyperlink" Target="https://en.wikipedia.org/wiki/Ngiwal" TargetMode="External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8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Umm_%C5%9Eal%C4%81l" TargetMode="External"/><Relationship Id="rId3" Type="http://schemas.openxmlformats.org/officeDocument/2006/relationships/hyperlink" Target="https://en.wikipedia.org/wiki/Al_Wakrah" TargetMode="External"/><Relationship Id="rId7" Type="http://schemas.openxmlformats.org/officeDocument/2006/relationships/hyperlink" Target="https://en.wikipedia.org/wiki/Al_Daayen" TargetMode="External"/><Relationship Id="rId2" Type="http://schemas.openxmlformats.org/officeDocument/2006/relationships/hyperlink" Target="https://en.wikipedia.org/wiki/Al_Khawr_(municipality)" TargetMode="External"/><Relationship Id="rId1" Type="http://schemas.openxmlformats.org/officeDocument/2006/relationships/hyperlink" Target="https://en.wikipedia.org/wiki/Ad_Daw%E1%B8%A9ah" TargetMode="External"/><Relationship Id="rId6" Type="http://schemas.openxmlformats.org/officeDocument/2006/relationships/hyperlink" Target="https://en.wikipedia.org/wiki/Al-Shahaniya" TargetMode="External"/><Relationship Id="rId5" Type="http://schemas.openxmlformats.org/officeDocument/2006/relationships/hyperlink" Target="https://en.wikipedia.org/wiki/Ash_Sham%C4%81l" TargetMode="External"/><Relationship Id="rId4" Type="http://schemas.openxmlformats.org/officeDocument/2006/relationships/hyperlink" Target="https://en.wikipedia.org/wiki/Ar_Rayy%C4%81n" TargetMode="External"/></Relationships>
</file>

<file path=xl/worksheets/_rels/sheet99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Marsa_(Malta)" TargetMode="External"/><Relationship Id="rId21" Type="http://schemas.openxmlformats.org/officeDocument/2006/relationships/hyperlink" Target="https://en.wikipedia.org/wiki/Kalkara" TargetMode="External"/><Relationship Id="rId34" Type="http://schemas.openxmlformats.org/officeDocument/2006/relationships/hyperlink" Target="https://en.wikipedia.org/wiki/Msida" TargetMode="External"/><Relationship Id="rId42" Type="http://schemas.openxmlformats.org/officeDocument/2006/relationships/hyperlink" Target="https://en.wikipedia.org/wiki/Qala_(Malta)" TargetMode="External"/><Relationship Id="rId47" Type="http://schemas.openxmlformats.org/officeDocument/2006/relationships/hyperlink" Target="https://en.wikipedia.org/wiki/Safi_(Malta)" TargetMode="External"/><Relationship Id="rId50" Type="http://schemas.openxmlformats.org/officeDocument/2006/relationships/hyperlink" Target="https://en.wikipedia.org/wiki/Saint_Lawrence,_Malta" TargetMode="External"/><Relationship Id="rId55" Type="http://schemas.openxmlformats.org/officeDocument/2006/relationships/hyperlink" Target="https://en.wikipedia.org/wiki/Si%C4%A1%C4%A1iewi" TargetMode="External"/><Relationship Id="rId63" Type="http://schemas.openxmlformats.org/officeDocument/2006/relationships/hyperlink" Target="https://en.wikipedia.org/wiki/Xg%C4%A7ajra" TargetMode="External"/><Relationship Id="rId68" Type="http://schemas.openxmlformats.org/officeDocument/2006/relationships/hyperlink" Target="https://en.wikipedia.org/wiki/%C5%BBurrieq" TargetMode="External"/><Relationship Id="rId7" Type="http://schemas.openxmlformats.org/officeDocument/2006/relationships/hyperlink" Target="https://en.wikipedia.org/wiki/Dingli" TargetMode="External"/><Relationship Id="rId2" Type="http://schemas.openxmlformats.org/officeDocument/2006/relationships/hyperlink" Target="https://en.wikipedia.org/wiki/Balzan" TargetMode="External"/><Relationship Id="rId16" Type="http://schemas.openxmlformats.org/officeDocument/2006/relationships/hyperlink" Target="https://en.wikipedia.org/wiki/G%C4%A7asri" TargetMode="External"/><Relationship Id="rId29" Type="http://schemas.openxmlformats.org/officeDocument/2006/relationships/hyperlink" Target="https://en.wikipedia.org/wiki/Mdina" TargetMode="External"/><Relationship Id="rId11" Type="http://schemas.openxmlformats.org/officeDocument/2006/relationships/hyperlink" Target="https://en.wikipedia.org/wiki/Gudja" TargetMode="External"/><Relationship Id="rId24" Type="http://schemas.openxmlformats.org/officeDocument/2006/relationships/hyperlink" Target="https://en.wikipedia.org/wiki/Lija" TargetMode="External"/><Relationship Id="rId32" Type="http://schemas.openxmlformats.org/officeDocument/2006/relationships/hyperlink" Target="https://en.wikipedia.org/wiki/Mosta" TargetMode="External"/><Relationship Id="rId37" Type="http://schemas.openxmlformats.org/officeDocument/2006/relationships/hyperlink" Target="https://en.wikipedia.org/wiki/Nadur" TargetMode="External"/><Relationship Id="rId40" Type="http://schemas.openxmlformats.org/officeDocument/2006/relationships/hyperlink" Target="https://en.wikipedia.org/wiki/Pembroke_(Malta)" TargetMode="External"/><Relationship Id="rId45" Type="http://schemas.openxmlformats.org/officeDocument/2006/relationships/hyperlink" Target="https://en.wikipedia.org/wiki/Rabat_Gozo" TargetMode="External"/><Relationship Id="rId53" Type="http://schemas.openxmlformats.org/officeDocument/2006/relationships/hyperlink" Target="https://en.wikipedia.org/wiki/Saint_Lucia%27s,_Malta" TargetMode="External"/><Relationship Id="rId58" Type="http://schemas.openxmlformats.org/officeDocument/2006/relationships/hyperlink" Target="https://en.wikipedia.org/wiki/Ta%27_Xbiex" TargetMode="External"/><Relationship Id="rId66" Type="http://schemas.openxmlformats.org/officeDocument/2006/relationships/hyperlink" Target="https://en.wikipedia.org/wiki/%C5%BBebbu%C4%A1_Malta" TargetMode="External"/><Relationship Id="rId5" Type="http://schemas.openxmlformats.org/officeDocument/2006/relationships/hyperlink" Target="https://en.wikipedia.org/wiki/Bir%C5%BCebbu%C4%A1a" TargetMode="External"/><Relationship Id="rId61" Type="http://schemas.openxmlformats.org/officeDocument/2006/relationships/hyperlink" Target="https://en.wikipedia.org/wiki/Xag%C4%A7ra" TargetMode="External"/><Relationship Id="rId19" Type="http://schemas.openxmlformats.org/officeDocument/2006/relationships/hyperlink" Target="https://en.wikipedia.org/wiki/Iklin" TargetMode="External"/><Relationship Id="rId14" Type="http://schemas.openxmlformats.org/officeDocument/2006/relationships/hyperlink" Target="https://en.wikipedia.org/wiki/G%C4%A7arb" TargetMode="External"/><Relationship Id="rId22" Type="http://schemas.openxmlformats.org/officeDocument/2006/relationships/hyperlink" Target="https://en.wikipedia.org/wiki/Ker%C4%8Bem" TargetMode="External"/><Relationship Id="rId27" Type="http://schemas.openxmlformats.org/officeDocument/2006/relationships/hyperlink" Target="https://en.wikipedia.org/wiki/Marsaskala" TargetMode="External"/><Relationship Id="rId30" Type="http://schemas.openxmlformats.org/officeDocument/2006/relationships/hyperlink" Target="https://en.wikipedia.org/wiki/Mellie%C4%A7a" TargetMode="External"/><Relationship Id="rId35" Type="http://schemas.openxmlformats.org/officeDocument/2006/relationships/hyperlink" Target="https://en.wikipedia.org/wiki/Mtarfa" TargetMode="External"/><Relationship Id="rId43" Type="http://schemas.openxmlformats.org/officeDocument/2006/relationships/hyperlink" Target="https://en.wikipedia.org/wiki/Qormi" TargetMode="External"/><Relationship Id="rId48" Type="http://schemas.openxmlformats.org/officeDocument/2006/relationships/hyperlink" Target="https://en.wikipedia.org/wiki/Saint_Julian%27s" TargetMode="External"/><Relationship Id="rId56" Type="http://schemas.openxmlformats.org/officeDocument/2006/relationships/hyperlink" Target="https://en.wikipedia.org/wiki/Sliema" TargetMode="External"/><Relationship Id="rId64" Type="http://schemas.openxmlformats.org/officeDocument/2006/relationships/hyperlink" Target="https://en.wikipedia.org/wiki/%C5%BBabbar" TargetMode="External"/><Relationship Id="rId8" Type="http://schemas.openxmlformats.org/officeDocument/2006/relationships/hyperlink" Target="https://en.wikipedia.org/wiki/Fgura" TargetMode="External"/><Relationship Id="rId51" Type="http://schemas.openxmlformats.org/officeDocument/2006/relationships/hyperlink" Target="https://en.wikipedia.org/wiki/Saint_Paul%27s_Bay" TargetMode="External"/><Relationship Id="rId3" Type="http://schemas.openxmlformats.org/officeDocument/2006/relationships/hyperlink" Target="https://en.wikipedia.org/wiki/Birgu" TargetMode="External"/><Relationship Id="rId12" Type="http://schemas.openxmlformats.org/officeDocument/2006/relationships/hyperlink" Target="https://en.wikipedia.org/wiki/G%C5%BCira" TargetMode="External"/><Relationship Id="rId17" Type="http://schemas.openxmlformats.org/officeDocument/2006/relationships/hyperlink" Target="https://en.wikipedia.org/wiki/G%C4%A7axaq" TargetMode="External"/><Relationship Id="rId25" Type="http://schemas.openxmlformats.org/officeDocument/2006/relationships/hyperlink" Target="https://en.wikipedia.org/wiki/Luqa" TargetMode="External"/><Relationship Id="rId33" Type="http://schemas.openxmlformats.org/officeDocument/2006/relationships/hyperlink" Target="https://en.wikipedia.org/wiki/Mqabba" TargetMode="External"/><Relationship Id="rId38" Type="http://schemas.openxmlformats.org/officeDocument/2006/relationships/hyperlink" Target="https://en.wikipedia.org/wiki/Naxxar" TargetMode="External"/><Relationship Id="rId46" Type="http://schemas.openxmlformats.org/officeDocument/2006/relationships/hyperlink" Target="https://en.wikipedia.org/wiki/Rabat_Malta" TargetMode="External"/><Relationship Id="rId59" Type="http://schemas.openxmlformats.org/officeDocument/2006/relationships/hyperlink" Target="https://en.wikipedia.org/wiki/Tarxien" TargetMode="External"/><Relationship Id="rId67" Type="http://schemas.openxmlformats.org/officeDocument/2006/relationships/hyperlink" Target="https://en.wikipedia.org/wiki/%C5%BBejtun" TargetMode="External"/><Relationship Id="rId20" Type="http://schemas.openxmlformats.org/officeDocument/2006/relationships/hyperlink" Target="https://en.wikipedia.org/wiki/Isla_(Malta)" TargetMode="External"/><Relationship Id="rId41" Type="http://schemas.openxmlformats.org/officeDocument/2006/relationships/hyperlink" Target="https://en.wikipedia.org/wiki/Piet%C3%A0_(Malta)" TargetMode="External"/><Relationship Id="rId54" Type="http://schemas.openxmlformats.org/officeDocument/2006/relationships/hyperlink" Target="https://en.wikipedia.org/wiki/Santa_Venera" TargetMode="External"/><Relationship Id="rId62" Type="http://schemas.openxmlformats.org/officeDocument/2006/relationships/hyperlink" Target="https://en.wikipedia.org/wiki/Xewkija" TargetMode="External"/><Relationship Id="rId1" Type="http://schemas.openxmlformats.org/officeDocument/2006/relationships/hyperlink" Target="https://en.wikipedia.org/wiki/Attard" TargetMode="External"/><Relationship Id="rId6" Type="http://schemas.openxmlformats.org/officeDocument/2006/relationships/hyperlink" Target="https://en.wikipedia.org/wiki/Bormla" TargetMode="External"/><Relationship Id="rId15" Type="http://schemas.openxmlformats.org/officeDocument/2006/relationships/hyperlink" Target="https://en.wikipedia.org/wiki/G%C4%A7arg%C4%A7ur" TargetMode="External"/><Relationship Id="rId23" Type="http://schemas.openxmlformats.org/officeDocument/2006/relationships/hyperlink" Target="https://en.wikipedia.org/wiki/Kirkop" TargetMode="External"/><Relationship Id="rId28" Type="http://schemas.openxmlformats.org/officeDocument/2006/relationships/hyperlink" Target="https://en.wikipedia.org/wiki/Marsaxlokk" TargetMode="External"/><Relationship Id="rId36" Type="http://schemas.openxmlformats.org/officeDocument/2006/relationships/hyperlink" Target="https://en.wikipedia.org/wiki/Munxar" TargetMode="External"/><Relationship Id="rId49" Type="http://schemas.openxmlformats.org/officeDocument/2006/relationships/hyperlink" Target="https://en.wikipedia.org/wiki/Saint_John,_Malta" TargetMode="External"/><Relationship Id="rId57" Type="http://schemas.openxmlformats.org/officeDocument/2006/relationships/hyperlink" Target="https://en.wikipedia.org/wiki/Swieqi" TargetMode="External"/><Relationship Id="rId10" Type="http://schemas.openxmlformats.org/officeDocument/2006/relationships/hyperlink" Target="https://en.wikipedia.org/wiki/Fontana_(Malta)" TargetMode="External"/><Relationship Id="rId31" Type="http://schemas.openxmlformats.org/officeDocument/2006/relationships/hyperlink" Target="https://en.wikipedia.org/wiki/M%C4%A1arr" TargetMode="External"/><Relationship Id="rId44" Type="http://schemas.openxmlformats.org/officeDocument/2006/relationships/hyperlink" Target="https://en.wikipedia.org/wiki/Qrendi" TargetMode="External"/><Relationship Id="rId52" Type="http://schemas.openxmlformats.org/officeDocument/2006/relationships/hyperlink" Target="https://en.wikipedia.org/wiki/Sannat" TargetMode="External"/><Relationship Id="rId60" Type="http://schemas.openxmlformats.org/officeDocument/2006/relationships/hyperlink" Target="https://en.wikipedia.org/wiki/Valletta" TargetMode="External"/><Relationship Id="rId65" Type="http://schemas.openxmlformats.org/officeDocument/2006/relationships/hyperlink" Target="https://en.wikipedia.org/wiki/%C5%BBebbu%C4%A1_Gozo" TargetMode="External"/><Relationship Id="rId4" Type="http://schemas.openxmlformats.org/officeDocument/2006/relationships/hyperlink" Target="https://en.wikipedia.org/wiki/Birkirkara" TargetMode="External"/><Relationship Id="rId9" Type="http://schemas.openxmlformats.org/officeDocument/2006/relationships/hyperlink" Target="https://en.wikipedia.org/wiki/Floriana" TargetMode="External"/><Relationship Id="rId13" Type="http://schemas.openxmlformats.org/officeDocument/2006/relationships/hyperlink" Target="https://en.wikipedia.org/wiki/G%C4%A7ajnsielem" TargetMode="External"/><Relationship Id="rId18" Type="http://schemas.openxmlformats.org/officeDocument/2006/relationships/hyperlink" Target="https://en.wikipedia.org/wiki/%C4%A6amrun" TargetMode="External"/><Relationship Id="rId39" Type="http://schemas.openxmlformats.org/officeDocument/2006/relationships/hyperlink" Target="https://en.wikipedia.org/wiki/Paola_(Malta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201ED-E903-4D99-BBA3-1D79D0988366}">
  <dimension ref="A1:F47"/>
  <sheetViews>
    <sheetView topLeftCell="A26" workbookViewId="0">
      <selection activeCell="C1" sqref="C1:F47"/>
    </sheetView>
  </sheetViews>
  <sheetFormatPr defaultRowHeight="14.5" x14ac:dyDescent="0.35"/>
  <cols>
    <col min="1" max="1" width="17.54296875" customWidth="1"/>
    <col min="2" max="2" width="33.6328125" customWidth="1"/>
    <col min="3" max="3" width="8.7265625" style="4"/>
    <col min="4" max="4" width="22.08984375" customWidth="1"/>
  </cols>
  <sheetData>
    <row r="1" spans="1:6" ht="15" thickBot="1" x14ac:dyDescent="0.4">
      <c r="A1" s="1" t="s">
        <v>0</v>
      </c>
      <c r="B1" s="2" t="s">
        <v>1</v>
      </c>
      <c r="C1" s="3">
        <v>3868</v>
      </c>
      <c r="D1" t="str">
        <f>_xlfn.CONCAT(B1," (Kenyan county)")</f>
        <v>Baringo (Kenyan county)</v>
      </c>
      <c r="E1" t="str">
        <f>B1</f>
        <v>Baringo</v>
      </c>
      <c r="F1" t="str">
        <f>A1</f>
        <v>KE-01</v>
      </c>
    </row>
    <row r="2" spans="1:6" ht="15" thickBot="1" x14ac:dyDescent="0.4">
      <c r="A2" s="1" t="s">
        <v>2</v>
      </c>
      <c r="B2" s="2" t="s">
        <v>3</v>
      </c>
      <c r="C2" s="3">
        <v>3868</v>
      </c>
      <c r="D2" t="str">
        <f>_xlfn.CONCAT(B2," (Kenyan county)")</f>
        <v>Bomet (Kenyan county)</v>
      </c>
      <c r="E2" t="str">
        <f>B2</f>
        <v>Bomet</v>
      </c>
      <c r="F2" t="str">
        <f>A2</f>
        <v>KE-02</v>
      </c>
    </row>
    <row r="3" spans="1:6" ht="15" thickBot="1" x14ac:dyDescent="0.4">
      <c r="A3" s="1" t="s">
        <v>4</v>
      </c>
      <c r="B3" s="2" t="s">
        <v>5</v>
      </c>
      <c r="C3" s="3">
        <v>3868</v>
      </c>
      <c r="D3" t="str">
        <f>_xlfn.CONCAT(B3," (Kenyan county)")</f>
        <v>Bungoma (Kenyan county)</v>
      </c>
      <c r="E3" t="str">
        <f>B3</f>
        <v>Bungoma</v>
      </c>
      <c r="F3" t="str">
        <f>A3</f>
        <v>KE-03</v>
      </c>
    </row>
    <row r="4" spans="1:6" ht="15" thickBot="1" x14ac:dyDescent="0.4">
      <c r="A4" s="1" t="s">
        <v>6</v>
      </c>
      <c r="B4" s="2" t="s">
        <v>7</v>
      </c>
      <c r="C4" s="3">
        <v>3868</v>
      </c>
      <c r="D4" t="str">
        <f t="shared" ref="D4:D47" si="0">_xlfn.CONCAT(B4," (Kenyan county)")</f>
        <v>Busia (Kenyan county)</v>
      </c>
      <c r="E4" t="str">
        <f t="shared" ref="E4:E47" si="1">B4</f>
        <v>Busia</v>
      </c>
      <c r="F4" t="str">
        <f t="shared" ref="F4:F47" si="2">A4</f>
        <v>KE-04</v>
      </c>
    </row>
    <row r="5" spans="1:6" ht="29.5" thickBot="1" x14ac:dyDescent="0.4">
      <c r="A5" s="1" t="s">
        <v>8</v>
      </c>
      <c r="B5" s="2" t="s">
        <v>9</v>
      </c>
      <c r="C5" s="3">
        <v>3868</v>
      </c>
      <c r="D5" t="str">
        <f t="shared" si="0"/>
        <v>Elgeyo/Marakwet (Kenyan county)</v>
      </c>
      <c r="E5" t="str">
        <f t="shared" si="1"/>
        <v>Elgeyo/Marakwet</v>
      </c>
      <c r="F5" t="str">
        <f t="shared" si="2"/>
        <v>KE-05</v>
      </c>
    </row>
    <row r="6" spans="1:6" ht="15" thickBot="1" x14ac:dyDescent="0.4">
      <c r="A6" s="1" t="s">
        <v>10</v>
      </c>
      <c r="B6" s="2" t="s">
        <v>11</v>
      </c>
      <c r="C6" s="3">
        <v>3868</v>
      </c>
      <c r="D6" t="str">
        <f t="shared" si="0"/>
        <v>Embu (Kenyan county)</v>
      </c>
      <c r="E6" t="str">
        <f t="shared" si="1"/>
        <v>Embu</v>
      </c>
      <c r="F6" t="str">
        <f t="shared" si="2"/>
        <v>KE-06</v>
      </c>
    </row>
    <row r="7" spans="1:6" ht="15" thickBot="1" x14ac:dyDescent="0.4">
      <c r="A7" s="1" t="s">
        <v>12</v>
      </c>
      <c r="B7" s="2" t="s">
        <v>13</v>
      </c>
      <c r="C7" s="3">
        <v>3868</v>
      </c>
      <c r="D7" t="str">
        <f t="shared" si="0"/>
        <v>Garissa (Kenyan county)</v>
      </c>
      <c r="E7" t="str">
        <f t="shared" si="1"/>
        <v>Garissa</v>
      </c>
      <c r="F7" t="str">
        <f t="shared" si="2"/>
        <v>KE-07</v>
      </c>
    </row>
    <row r="8" spans="1:6" ht="29.5" thickBot="1" x14ac:dyDescent="0.4">
      <c r="A8" s="1" t="s">
        <v>14</v>
      </c>
      <c r="B8" s="2" t="s">
        <v>15</v>
      </c>
      <c r="C8" s="3">
        <v>3868</v>
      </c>
      <c r="D8" t="str">
        <f t="shared" si="0"/>
        <v>Homa Bay (Kenyan county)</v>
      </c>
      <c r="E8" t="str">
        <f t="shared" si="1"/>
        <v>Homa Bay</v>
      </c>
      <c r="F8" t="str">
        <f t="shared" si="2"/>
        <v>KE-08</v>
      </c>
    </row>
    <row r="9" spans="1:6" ht="15" thickBot="1" x14ac:dyDescent="0.4">
      <c r="A9" s="1" t="s">
        <v>16</v>
      </c>
      <c r="B9" s="2" t="s">
        <v>17</v>
      </c>
      <c r="C9" s="3">
        <v>3868</v>
      </c>
      <c r="D9" t="str">
        <f t="shared" si="0"/>
        <v>Isiolo (Kenyan county)</v>
      </c>
      <c r="E9" t="str">
        <f t="shared" si="1"/>
        <v>Isiolo</v>
      </c>
      <c r="F9" t="str">
        <f t="shared" si="2"/>
        <v>KE-09</v>
      </c>
    </row>
    <row r="10" spans="1:6" ht="15" thickBot="1" x14ac:dyDescent="0.4">
      <c r="A10" s="1" t="s">
        <v>18</v>
      </c>
      <c r="B10" s="2" t="s">
        <v>19</v>
      </c>
      <c r="C10" s="3">
        <v>3868</v>
      </c>
      <c r="D10" t="str">
        <f t="shared" si="0"/>
        <v>Kajiado (Kenyan county)</v>
      </c>
      <c r="E10" t="str">
        <f t="shared" si="1"/>
        <v>Kajiado</v>
      </c>
      <c r="F10" t="str">
        <f t="shared" si="2"/>
        <v>KE-10</v>
      </c>
    </row>
    <row r="11" spans="1:6" ht="29.5" thickBot="1" x14ac:dyDescent="0.4">
      <c r="A11" s="1" t="s">
        <v>20</v>
      </c>
      <c r="B11" s="2" t="s">
        <v>21</v>
      </c>
      <c r="C11" s="3">
        <v>3868</v>
      </c>
      <c r="D11" t="str">
        <f t="shared" si="0"/>
        <v>Kakamega (Kenyan county)</v>
      </c>
      <c r="E11" t="str">
        <f t="shared" si="1"/>
        <v>Kakamega</v>
      </c>
      <c r="F11" t="str">
        <f t="shared" si="2"/>
        <v>KE-11</v>
      </c>
    </row>
    <row r="12" spans="1:6" ht="15" thickBot="1" x14ac:dyDescent="0.4">
      <c r="A12" s="1" t="s">
        <v>22</v>
      </c>
      <c r="B12" s="2" t="s">
        <v>23</v>
      </c>
      <c r="C12" s="3">
        <v>3868</v>
      </c>
      <c r="D12" t="str">
        <f t="shared" si="0"/>
        <v>Kericho (Kenyan county)</v>
      </c>
      <c r="E12" t="str">
        <f t="shared" si="1"/>
        <v>Kericho</v>
      </c>
      <c r="F12" t="str">
        <f t="shared" si="2"/>
        <v>KE-12</v>
      </c>
    </row>
    <row r="13" spans="1:6" ht="15" thickBot="1" x14ac:dyDescent="0.4">
      <c r="A13" s="1" t="s">
        <v>24</v>
      </c>
      <c r="B13" s="2" t="s">
        <v>25</v>
      </c>
      <c r="C13" s="3">
        <v>3868</v>
      </c>
      <c r="D13" t="str">
        <f t="shared" si="0"/>
        <v>Kiambu (Kenyan county)</v>
      </c>
      <c r="E13" t="str">
        <f t="shared" si="1"/>
        <v>Kiambu</v>
      </c>
      <c r="F13" t="str">
        <f t="shared" si="2"/>
        <v>KE-13</v>
      </c>
    </row>
    <row r="14" spans="1:6" ht="15" thickBot="1" x14ac:dyDescent="0.4">
      <c r="A14" s="1" t="s">
        <v>26</v>
      </c>
      <c r="B14" s="2" t="s">
        <v>27</v>
      </c>
      <c r="C14" s="3">
        <v>3868</v>
      </c>
      <c r="D14" t="str">
        <f t="shared" si="0"/>
        <v>Kilifi (Kenyan county)</v>
      </c>
      <c r="E14" t="str">
        <f t="shared" si="1"/>
        <v>Kilifi</v>
      </c>
      <c r="F14" t="str">
        <f t="shared" si="2"/>
        <v>KE-14</v>
      </c>
    </row>
    <row r="15" spans="1:6" ht="15" thickBot="1" x14ac:dyDescent="0.4">
      <c r="A15" s="1" t="s">
        <v>28</v>
      </c>
      <c r="B15" s="2" t="s">
        <v>29</v>
      </c>
      <c r="C15" s="3">
        <v>3868</v>
      </c>
      <c r="D15" t="str">
        <f t="shared" si="0"/>
        <v>Kirinyaga (Kenyan county)</v>
      </c>
      <c r="E15" t="str">
        <f t="shared" si="1"/>
        <v>Kirinyaga</v>
      </c>
      <c r="F15" t="str">
        <f t="shared" si="2"/>
        <v>KE-15</v>
      </c>
    </row>
    <row r="16" spans="1:6" ht="15" thickBot="1" x14ac:dyDescent="0.4">
      <c r="A16" s="1" t="s">
        <v>30</v>
      </c>
      <c r="B16" s="2" t="s">
        <v>31</v>
      </c>
      <c r="C16" s="3">
        <v>3868</v>
      </c>
      <c r="D16" t="str">
        <f t="shared" si="0"/>
        <v>Kisii (Kenyan county)</v>
      </c>
      <c r="E16" t="str">
        <f t="shared" si="1"/>
        <v>Kisii</v>
      </c>
      <c r="F16" t="str">
        <f t="shared" si="2"/>
        <v>KE-16</v>
      </c>
    </row>
    <row r="17" spans="1:6" ht="15" thickBot="1" x14ac:dyDescent="0.4">
      <c r="A17" s="1" t="s">
        <v>32</v>
      </c>
      <c r="B17" s="2" t="s">
        <v>33</v>
      </c>
      <c r="C17" s="3">
        <v>3868</v>
      </c>
      <c r="D17" t="str">
        <f t="shared" si="0"/>
        <v>Kisumu (Kenyan county)</v>
      </c>
      <c r="E17" t="str">
        <f t="shared" si="1"/>
        <v>Kisumu</v>
      </c>
      <c r="F17" t="str">
        <f t="shared" si="2"/>
        <v>KE-17</v>
      </c>
    </row>
    <row r="18" spans="1:6" ht="15" thickBot="1" x14ac:dyDescent="0.4">
      <c r="A18" s="1" t="s">
        <v>34</v>
      </c>
      <c r="B18" s="2" t="s">
        <v>35</v>
      </c>
      <c r="C18" s="3">
        <v>3868</v>
      </c>
      <c r="D18" t="str">
        <f t="shared" si="0"/>
        <v>Kitui (Kenyan county)</v>
      </c>
      <c r="E18" t="str">
        <f t="shared" si="1"/>
        <v>Kitui</v>
      </c>
      <c r="F18" t="str">
        <f t="shared" si="2"/>
        <v>KE-18</v>
      </c>
    </row>
    <row r="19" spans="1:6" ht="15" thickBot="1" x14ac:dyDescent="0.4">
      <c r="A19" s="1" t="s">
        <v>36</v>
      </c>
      <c r="B19" s="2" t="s">
        <v>37</v>
      </c>
      <c r="C19" s="3">
        <v>3868</v>
      </c>
      <c r="D19" t="str">
        <f t="shared" si="0"/>
        <v>Kwale (Kenyan county)</v>
      </c>
      <c r="E19" t="str">
        <f t="shared" si="1"/>
        <v>Kwale</v>
      </c>
      <c r="F19" t="str">
        <f t="shared" si="2"/>
        <v>KE-19</v>
      </c>
    </row>
    <row r="20" spans="1:6" ht="15" thickBot="1" x14ac:dyDescent="0.4">
      <c r="A20" s="1" t="s">
        <v>38</v>
      </c>
      <c r="B20" s="2" t="s">
        <v>39</v>
      </c>
      <c r="C20" s="3">
        <v>3868</v>
      </c>
      <c r="D20" t="str">
        <f t="shared" si="0"/>
        <v>Laikipia (Kenyan county)</v>
      </c>
      <c r="E20" t="str">
        <f t="shared" si="1"/>
        <v>Laikipia</v>
      </c>
      <c r="F20" t="str">
        <f t="shared" si="2"/>
        <v>KE-20</v>
      </c>
    </row>
    <row r="21" spans="1:6" ht="15" thickBot="1" x14ac:dyDescent="0.4">
      <c r="A21" s="1" t="s">
        <v>40</v>
      </c>
      <c r="B21" s="2" t="s">
        <v>41</v>
      </c>
      <c r="C21" s="3">
        <v>3868</v>
      </c>
      <c r="D21" t="str">
        <f t="shared" si="0"/>
        <v>Lamu (Kenyan county)</v>
      </c>
      <c r="E21" t="str">
        <f t="shared" si="1"/>
        <v>Lamu</v>
      </c>
      <c r="F21" t="str">
        <f t="shared" si="2"/>
        <v>KE-21</v>
      </c>
    </row>
    <row r="22" spans="1:6" ht="29.5" thickBot="1" x14ac:dyDescent="0.4">
      <c r="A22" s="1" t="s">
        <v>42</v>
      </c>
      <c r="B22" s="2" t="s">
        <v>43</v>
      </c>
      <c r="C22" s="3">
        <v>3868</v>
      </c>
      <c r="D22" t="str">
        <f t="shared" si="0"/>
        <v>Machakos (Kenyan county)</v>
      </c>
      <c r="E22" t="str">
        <f t="shared" si="1"/>
        <v>Machakos</v>
      </c>
      <c r="F22" t="str">
        <f t="shared" si="2"/>
        <v>KE-22</v>
      </c>
    </row>
    <row r="23" spans="1:6" ht="15" thickBot="1" x14ac:dyDescent="0.4">
      <c r="A23" s="1" t="s">
        <v>44</v>
      </c>
      <c r="B23" s="2" t="s">
        <v>45</v>
      </c>
      <c r="C23" s="3">
        <v>3868</v>
      </c>
      <c r="D23" t="str">
        <f t="shared" si="0"/>
        <v>Makueni (Kenyan county)</v>
      </c>
      <c r="E23" t="str">
        <f t="shared" si="1"/>
        <v>Makueni</v>
      </c>
      <c r="F23" t="str">
        <f t="shared" si="2"/>
        <v>KE-23</v>
      </c>
    </row>
    <row r="24" spans="1:6" ht="15" thickBot="1" x14ac:dyDescent="0.4">
      <c r="A24" s="1" t="s">
        <v>46</v>
      </c>
      <c r="B24" s="2" t="s">
        <v>47</v>
      </c>
      <c r="C24" s="3">
        <v>3868</v>
      </c>
      <c r="D24" t="str">
        <f t="shared" si="0"/>
        <v>Mandera (Kenyan county)</v>
      </c>
      <c r="E24" t="str">
        <f t="shared" si="1"/>
        <v>Mandera</v>
      </c>
      <c r="F24" t="str">
        <f t="shared" si="2"/>
        <v>KE-24</v>
      </c>
    </row>
    <row r="25" spans="1:6" ht="15" thickBot="1" x14ac:dyDescent="0.4">
      <c r="A25" s="1" t="s">
        <v>48</v>
      </c>
      <c r="B25" s="2" t="s">
        <v>49</v>
      </c>
      <c r="C25" s="3">
        <v>3868</v>
      </c>
      <c r="D25" t="str">
        <f t="shared" si="0"/>
        <v>Marsabit (Kenyan county)</v>
      </c>
      <c r="E25" t="str">
        <f t="shared" si="1"/>
        <v>Marsabit</v>
      </c>
      <c r="F25" t="str">
        <f t="shared" si="2"/>
        <v>KE-25</v>
      </c>
    </row>
    <row r="26" spans="1:6" ht="15" thickBot="1" x14ac:dyDescent="0.4">
      <c r="A26" s="1" t="s">
        <v>50</v>
      </c>
      <c r="B26" s="2" t="s">
        <v>51</v>
      </c>
      <c r="C26" s="3">
        <v>3868</v>
      </c>
      <c r="D26" t="str">
        <f t="shared" si="0"/>
        <v>Meru (Kenyan county)</v>
      </c>
      <c r="E26" t="str">
        <f t="shared" si="1"/>
        <v>Meru</v>
      </c>
      <c r="F26" t="str">
        <f t="shared" si="2"/>
        <v>KE-26</v>
      </c>
    </row>
    <row r="27" spans="1:6" ht="15" thickBot="1" x14ac:dyDescent="0.4">
      <c r="A27" s="1" t="s">
        <v>52</v>
      </c>
      <c r="B27" s="2" t="s">
        <v>53</v>
      </c>
      <c r="C27" s="3">
        <v>3868</v>
      </c>
      <c r="D27" t="str">
        <f t="shared" si="0"/>
        <v>Migori (Kenyan county)</v>
      </c>
      <c r="E27" t="str">
        <f t="shared" si="1"/>
        <v>Migori</v>
      </c>
      <c r="F27" t="str">
        <f t="shared" si="2"/>
        <v>KE-27</v>
      </c>
    </row>
    <row r="28" spans="1:6" ht="29.5" thickBot="1" x14ac:dyDescent="0.4">
      <c r="A28" s="1" t="s">
        <v>54</v>
      </c>
      <c r="B28" s="2" t="s">
        <v>55</v>
      </c>
      <c r="C28" s="3">
        <v>3868</v>
      </c>
      <c r="D28" t="str">
        <f t="shared" si="0"/>
        <v>Mombasa (Kenyan county)</v>
      </c>
      <c r="E28" t="str">
        <f t="shared" si="1"/>
        <v>Mombasa</v>
      </c>
      <c r="F28" t="str">
        <f t="shared" si="2"/>
        <v>KE-28</v>
      </c>
    </row>
    <row r="29" spans="1:6" ht="29.5" thickBot="1" x14ac:dyDescent="0.4">
      <c r="A29" s="1" t="s">
        <v>56</v>
      </c>
      <c r="B29" s="2" t="s">
        <v>57</v>
      </c>
      <c r="C29" s="3">
        <v>3868</v>
      </c>
      <c r="D29" t="str">
        <f t="shared" si="0"/>
        <v>Murang'a (Kenyan county)</v>
      </c>
      <c r="E29" t="str">
        <f t="shared" si="1"/>
        <v>Murang'a</v>
      </c>
      <c r="F29" t="str">
        <f t="shared" si="2"/>
        <v>KE-29</v>
      </c>
    </row>
    <row r="30" spans="1:6" ht="29.5" thickBot="1" x14ac:dyDescent="0.4">
      <c r="A30" s="1" t="s">
        <v>58</v>
      </c>
      <c r="B30" s="2" t="s">
        <v>59</v>
      </c>
      <c r="C30" s="3">
        <v>3868</v>
      </c>
      <c r="D30" t="str">
        <f t="shared" si="0"/>
        <v>Nairobi City (Kenyan county)</v>
      </c>
      <c r="E30" t="str">
        <f t="shared" si="1"/>
        <v>Nairobi City</v>
      </c>
      <c r="F30" t="str">
        <f t="shared" si="2"/>
        <v>KE-30</v>
      </c>
    </row>
    <row r="31" spans="1:6" ht="15" thickBot="1" x14ac:dyDescent="0.4">
      <c r="A31" s="1" t="s">
        <v>60</v>
      </c>
      <c r="B31" s="2" t="s">
        <v>61</v>
      </c>
      <c r="C31" s="3">
        <v>3868</v>
      </c>
      <c r="D31" t="str">
        <f t="shared" si="0"/>
        <v>Nakuru (Kenyan county)</v>
      </c>
      <c r="E31" t="str">
        <f t="shared" si="1"/>
        <v>Nakuru</v>
      </c>
      <c r="F31" t="str">
        <f t="shared" si="2"/>
        <v>KE-31</v>
      </c>
    </row>
    <row r="32" spans="1:6" ht="15" thickBot="1" x14ac:dyDescent="0.4">
      <c r="A32" s="1" t="s">
        <v>62</v>
      </c>
      <c r="B32" s="2" t="s">
        <v>63</v>
      </c>
      <c r="C32" s="3">
        <v>3868</v>
      </c>
      <c r="D32" t="str">
        <f t="shared" si="0"/>
        <v>Nandi (Kenyan county)</v>
      </c>
      <c r="E32" t="str">
        <f t="shared" si="1"/>
        <v>Nandi</v>
      </c>
      <c r="F32" t="str">
        <f t="shared" si="2"/>
        <v>KE-32</v>
      </c>
    </row>
    <row r="33" spans="1:6" ht="15" thickBot="1" x14ac:dyDescent="0.4">
      <c r="A33" s="1" t="s">
        <v>64</v>
      </c>
      <c r="B33" s="2" t="s">
        <v>65</v>
      </c>
      <c r="C33" s="3">
        <v>3868</v>
      </c>
      <c r="D33" t="str">
        <f t="shared" si="0"/>
        <v>Narok (Kenyan county)</v>
      </c>
      <c r="E33" t="str">
        <f t="shared" si="1"/>
        <v>Narok</v>
      </c>
      <c r="F33" t="str">
        <f t="shared" si="2"/>
        <v>KE-33</v>
      </c>
    </row>
    <row r="34" spans="1:6" ht="15" thickBot="1" x14ac:dyDescent="0.4">
      <c r="A34" s="1" t="s">
        <v>66</v>
      </c>
      <c r="B34" s="2" t="s">
        <v>67</v>
      </c>
      <c r="C34" s="3">
        <v>3868</v>
      </c>
      <c r="D34" t="str">
        <f t="shared" si="0"/>
        <v>Nyamira (Kenyan county)</v>
      </c>
      <c r="E34" t="str">
        <f t="shared" si="1"/>
        <v>Nyamira</v>
      </c>
      <c r="F34" t="str">
        <f t="shared" si="2"/>
        <v>KE-34</v>
      </c>
    </row>
    <row r="35" spans="1:6" ht="29.5" thickBot="1" x14ac:dyDescent="0.4">
      <c r="A35" s="1" t="s">
        <v>68</v>
      </c>
      <c r="B35" s="2" t="s">
        <v>69</v>
      </c>
      <c r="C35" s="3">
        <v>3868</v>
      </c>
      <c r="D35" t="str">
        <f t="shared" si="0"/>
        <v>Nyandarua (Kenyan county)</v>
      </c>
      <c r="E35" t="str">
        <f t="shared" si="1"/>
        <v>Nyandarua</v>
      </c>
      <c r="F35" t="str">
        <f t="shared" si="2"/>
        <v>KE-35</v>
      </c>
    </row>
    <row r="36" spans="1:6" ht="15" thickBot="1" x14ac:dyDescent="0.4">
      <c r="A36" s="1" t="s">
        <v>70</v>
      </c>
      <c r="B36" s="2" t="s">
        <v>71</v>
      </c>
      <c r="C36" s="3">
        <v>3868</v>
      </c>
      <c r="D36" t="str">
        <f t="shared" si="0"/>
        <v>Nyeri (Kenyan county)</v>
      </c>
      <c r="E36" t="str">
        <f t="shared" si="1"/>
        <v>Nyeri</v>
      </c>
      <c r="F36" t="str">
        <f t="shared" si="2"/>
        <v>KE-36</v>
      </c>
    </row>
    <row r="37" spans="1:6" ht="15" thickBot="1" x14ac:dyDescent="0.4">
      <c r="A37" s="1" t="s">
        <v>72</v>
      </c>
      <c r="B37" s="2" t="s">
        <v>73</v>
      </c>
      <c r="C37" s="3">
        <v>3868</v>
      </c>
      <c r="D37" t="str">
        <f t="shared" si="0"/>
        <v>Samburu (Kenyan county)</v>
      </c>
      <c r="E37" t="str">
        <f t="shared" si="1"/>
        <v>Samburu</v>
      </c>
      <c r="F37" t="str">
        <f t="shared" si="2"/>
        <v>KE-37</v>
      </c>
    </row>
    <row r="38" spans="1:6" ht="15" thickBot="1" x14ac:dyDescent="0.4">
      <c r="A38" s="1" t="s">
        <v>74</v>
      </c>
      <c r="B38" s="2" t="s">
        <v>75</v>
      </c>
      <c r="C38" s="3">
        <v>3868</v>
      </c>
      <c r="D38" t="str">
        <f t="shared" si="0"/>
        <v>Siaya (Kenyan county)</v>
      </c>
      <c r="E38" t="str">
        <f t="shared" si="1"/>
        <v>Siaya</v>
      </c>
      <c r="F38" t="str">
        <f t="shared" si="2"/>
        <v>KE-38</v>
      </c>
    </row>
    <row r="39" spans="1:6" ht="29.5" thickBot="1" x14ac:dyDescent="0.4">
      <c r="A39" s="1" t="s">
        <v>76</v>
      </c>
      <c r="B39" s="2" t="s">
        <v>77</v>
      </c>
      <c r="C39" s="3">
        <v>3868</v>
      </c>
      <c r="D39" t="str">
        <f t="shared" si="0"/>
        <v>Taita/Taveta (Kenyan county)</v>
      </c>
      <c r="E39" t="str">
        <f t="shared" si="1"/>
        <v>Taita/Taveta</v>
      </c>
      <c r="F39" t="str">
        <f t="shared" si="2"/>
        <v>KE-39</v>
      </c>
    </row>
    <row r="40" spans="1:6" ht="29.5" thickBot="1" x14ac:dyDescent="0.4">
      <c r="A40" s="1" t="s">
        <v>78</v>
      </c>
      <c r="B40" s="2" t="s">
        <v>79</v>
      </c>
      <c r="C40" s="3">
        <v>3868</v>
      </c>
      <c r="D40" t="str">
        <f t="shared" si="0"/>
        <v>Tana River (Kenyan county)</v>
      </c>
      <c r="E40" t="str">
        <f t="shared" si="1"/>
        <v>Tana River</v>
      </c>
      <c r="F40" t="str">
        <f t="shared" si="2"/>
        <v>KE-40</v>
      </c>
    </row>
    <row r="41" spans="1:6" ht="29.5" thickBot="1" x14ac:dyDescent="0.4">
      <c r="A41" s="1" t="s">
        <v>80</v>
      </c>
      <c r="B41" s="2" t="s">
        <v>81</v>
      </c>
      <c r="C41" s="3">
        <v>3868</v>
      </c>
      <c r="D41" t="str">
        <f t="shared" si="0"/>
        <v>Tharaka-Nithi (Kenyan county)</v>
      </c>
      <c r="E41" t="str">
        <f t="shared" si="1"/>
        <v>Tharaka-Nithi</v>
      </c>
      <c r="F41" t="str">
        <f t="shared" si="2"/>
        <v>KE-41</v>
      </c>
    </row>
    <row r="42" spans="1:6" ht="29.5" thickBot="1" x14ac:dyDescent="0.4">
      <c r="A42" s="1" t="s">
        <v>82</v>
      </c>
      <c r="B42" s="2" t="s">
        <v>83</v>
      </c>
      <c r="C42" s="3">
        <v>3868</v>
      </c>
      <c r="D42" t="str">
        <f t="shared" si="0"/>
        <v>Trans Nzoia (Kenyan county)</v>
      </c>
      <c r="E42" t="str">
        <f t="shared" si="1"/>
        <v>Trans Nzoia</v>
      </c>
      <c r="F42" t="str">
        <f t="shared" si="2"/>
        <v>KE-42</v>
      </c>
    </row>
    <row r="43" spans="1:6" ht="15" thickBot="1" x14ac:dyDescent="0.4">
      <c r="A43" s="1" t="s">
        <v>84</v>
      </c>
      <c r="B43" s="2" t="s">
        <v>85</v>
      </c>
      <c r="C43" s="3">
        <v>3868</v>
      </c>
      <c r="D43" t="str">
        <f t="shared" si="0"/>
        <v>Turkana (Kenyan county)</v>
      </c>
      <c r="E43" t="str">
        <f t="shared" si="1"/>
        <v>Turkana</v>
      </c>
      <c r="F43" t="str">
        <f t="shared" si="2"/>
        <v>KE-43</v>
      </c>
    </row>
    <row r="44" spans="1:6" ht="29.5" thickBot="1" x14ac:dyDescent="0.4">
      <c r="A44" s="1" t="s">
        <v>86</v>
      </c>
      <c r="B44" s="2" t="s">
        <v>87</v>
      </c>
      <c r="C44" s="3">
        <v>3868</v>
      </c>
      <c r="D44" t="str">
        <f t="shared" si="0"/>
        <v>Uasin Gishu (Kenyan county)</v>
      </c>
      <c r="E44" t="str">
        <f t="shared" si="1"/>
        <v>Uasin Gishu</v>
      </c>
      <c r="F44" t="str">
        <f t="shared" si="2"/>
        <v>KE-44</v>
      </c>
    </row>
    <row r="45" spans="1:6" ht="15" thickBot="1" x14ac:dyDescent="0.4">
      <c r="A45" s="1" t="s">
        <v>88</v>
      </c>
      <c r="B45" s="2" t="s">
        <v>89</v>
      </c>
      <c r="C45" s="3">
        <v>3868</v>
      </c>
      <c r="D45" t="str">
        <f t="shared" si="0"/>
        <v>Vihiga (Kenyan county)</v>
      </c>
      <c r="E45" t="str">
        <f t="shared" si="1"/>
        <v>Vihiga</v>
      </c>
      <c r="F45" t="str">
        <f t="shared" si="2"/>
        <v>KE-45</v>
      </c>
    </row>
    <row r="46" spans="1:6" ht="15" thickBot="1" x14ac:dyDescent="0.4">
      <c r="A46" s="1" t="s">
        <v>90</v>
      </c>
      <c r="B46" s="2" t="s">
        <v>91</v>
      </c>
      <c r="C46" s="3">
        <v>3868</v>
      </c>
      <c r="D46" t="str">
        <f t="shared" si="0"/>
        <v>Wajir (Kenyan county)</v>
      </c>
      <c r="E46" t="str">
        <f t="shared" si="1"/>
        <v>Wajir</v>
      </c>
      <c r="F46" t="str">
        <f t="shared" si="2"/>
        <v>KE-46</v>
      </c>
    </row>
    <row r="47" spans="1:6" ht="29.5" thickBot="1" x14ac:dyDescent="0.4">
      <c r="A47" s="1" t="s">
        <v>92</v>
      </c>
      <c r="B47" s="2" t="s">
        <v>93</v>
      </c>
      <c r="C47" s="3">
        <v>3868</v>
      </c>
      <c r="D47" t="str">
        <f t="shared" si="0"/>
        <v>West Pokot (Kenyan county)</v>
      </c>
      <c r="E47" t="str">
        <f t="shared" si="1"/>
        <v>West Pokot</v>
      </c>
      <c r="F47" t="str">
        <f t="shared" si="2"/>
        <v>KE-47</v>
      </c>
    </row>
  </sheetData>
  <hyperlinks>
    <hyperlink ref="B1" r:id="rId1" tooltip="Baringo County" display="https://en.wikipedia.org/wiki/Baringo_County" xr:uid="{DF613436-9558-4A76-966E-8B30B53A86F9}"/>
    <hyperlink ref="B2" r:id="rId2" tooltip="Bomet County" display="https://en.wikipedia.org/wiki/Bomet_County" xr:uid="{0C6F8345-A18C-4AF9-8B59-7A20F73F8ED6}"/>
    <hyperlink ref="B3" r:id="rId3" tooltip="Bungoma County" display="https://en.wikipedia.org/wiki/Bungoma_County" xr:uid="{87FCE5B2-4729-4053-A3D7-DFFE09D04558}"/>
    <hyperlink ref="B4" r:id="rId4" tooltip="Busia County" display="https://en.wikipedia.org/wiki/Busia_County" xr:uid="{0408E332-F065-4125-9FCE-BFF84CF22D8D}"/>
    <hyperlink ref="B5" r:id="rId5" tooltip="Elgeyo-Marakwet County" display="https://en.wikipedia.org/wiki/Elgeyo-Marakwet_County" xr:uid="{38E613F5-7F8B-4D64-9635-9B3628C4897C}"/>
    <hyperlink ref="B6" r:id="rId6" tooltip="Embu County" display="https://en.wikipedia.org/wiki/Embu_County" xr:uid="{C43DEF95-CE0E-47C9-95E6-CC551A497F32}"/>
    <hyperlink ref="B7" r:id="rId7" tooltip="Garissa County" display="https://en.wikipedia.org/wiki/Garissa_County" xr:uid="{B62BC0AB-2300-4E30-A76B-1D1B2038B6E8}"/>
    <hyperlink ref="B8" r:id="rId8" tooltip="Homa Bay County" display="https://en.wikipedia.org/wiki/Homa_Bay_County" xr:uid="{5965303E-BEAE-4312-908E-B6EDDA9CDE18}"/>
    <hyperlink ref="B9" r:id="rId9" tooltip="Isiolo County" display="https://en.wikipedia.org/wiki/Isiolo_County" xr:uid="{A01DFFC4-D85B-4DF3-9E75-40BA225EEA38}"/>
    <hyperlink ref="B10" r:id="rId10" tooltip="Kajiado County" display="https://en.wikipedia.org/wiki/Kajiado_County" xr:uid="{5759279E-43A2-41E6-A58B-6AFE12D2702C}"/>
    <hyperlink ref="B11" r:id="rId11" tooltip="Kakamega County" display="https://en.wikipedia.org/wiki/Kakamega_County" xr:uid="{B6BC5AAC-2253-47C9-9801-ECA59CAFEAB0}"/>
    <hyperlink ref="B12" r:id="rId12" tooltip="Kericho County" display="https://en.wikipedia.org/wiki/Kericho_County" xr:uid="{9B808EF6-121B-4E7B-96AF-80FCBE0CCD20}"/>
    <hyperlink ref="B13" r:id="rId13" tooltip="Kiambu County" display="https://en.wikipedia.org/wiki/Kiambu_County" xr:uid="{06A3F06B-8768-4AA3-9F60-0750539F1442}"/>
    <hyperlink ref="B14" r:id="rId14" tooltip="Kilifi County" display="https://en.wikipedia.org/wiki/Kilifi_County" xr:uid="{A998C7DD-5777-489B-A068-A516AC958750}"/>
    <hyperlink ref="B15" r:id="rId15" tooltip="Kirinyaga County" display="https://en.wikipedia.org/wiki/Kirinyaga_County" xr:uid="{5AF5E64D-BF38-4264-BE58-0877EED3F46D}"/>
    <hyperlink ref="B16" r:id="rId16" tooltip="Kisii County" display="https://en.wikipedia.org/wiki/Kisii_County" xr:uid="{7EC77897-7525-4959-AFB0-7F7CDECF3853}"/>
    <hyperlink ref="B17" r:id="rId17" tooltip="Kisumu County" display="https://en.wikipedia.org/wiki/Kisumu_County" xr:uid="{65B7E17B-851C-42C7-8000-2FC8EDC3B07A}"/>
    <hyperlink ref="B18" r:id="rId18" tooltip="Kitui County" display="https://en.wikipedia.org/wiki/Kitui_County" xr:uid="{8CF8C4E0-A9CE-413E-AA30-0105EBE98182}"/>
    <hyperlink ref="B19" r:id="rId19" tooltip="Kwale County" display="https://en.wikipedia.org/wiki/Kwale_County" xr:uid="{096552F2-5A3B-433A-B883-C2F19BE61069}"/>
    <hyperlink ref="B20" r:id="rId20" tooltip="Laikipia County" display="https://en.wikipedia.org/wiki/Laikipia_County" xr:uid="{D41CD56A-4C24-438A-B006-3B317DA1BDD1}"/>
    <hyperlink ref="B21" r:id="rId21" tooltip="Lamu County" display="https://en.wikipedia.org/wiki/Lamu_County" xr:uid="{A967243D-6AD3-4BE1-B23F-503B6D10C760}"/>
    <hyperlink ref="B22" r:id="rId22" tooltip="Machakos County" display="https://en.wikipedia.org/wiki/Machakos_County" xr:uid="{6A53DF37-6805-4198-B1F3-241C6F097346}"/>
    <hyperlink ref="B23" r:id="rId23" tooltip="Makueni County" display="https://en.wikipedia.org/wiki/Makueni_County" xr:uid="{84F066B2-B937-46D7-8489-DBF51A9971EB}"/>
    <hyperlink ref="B24" r:id="rId24" tooltip="Mandera County" display="https://en.wikipedia.org/wiki/Mandera_County" xr:uid="{05EF9A37-65D4-4AF8-88BB-4D1C37913BBB}"/>
    <hyperlink ref="B25" r:id="rId25" tooltip="Marsabit County" display="https://en.wikipedia.org/wiki/Marsabit_County" xr:uid="{8F819B60-E590-485C-B5A4-DAC711318F22}"/>
    <hyperlink ref="B26" r:id="rId26" tooltip="Meru County" display="https://en.wikipedia.org/wiki/Meru_County" xr:uid="{3F144D60-2651-4BB1-80BA-2486474F92CC}"/>
    <hyperlink ref="B27" r:id="rId27" tooltip="Migori County" display="https://en.wikipedia.org/wiki/Migori_County" xr:uid="{A3EA671B-F5AC-452C-9031-E6408759282A}"/>
    <hyperlink ref="B28" r:id="rId28" tooltip="Mombasa County" display="https://en.wikipedia.org/wiki/Mombasa_County" xr:uid="{23FBFDC0-ACB6-4088-B5DB-D815184D36B4}"/>
    <hyperlink ref="B29" r:id="rId29" tooltip="Murang'a County" display="https://en.wikipedia.org/wiki/Murang%27a_County" xr:uid="{D1A959F0-8352-4C2B-BFBD-16EDCB9C1392}"/>
    <hyperlink ref="B30" r:id="rId30" tooltip="Nairobi County" display="https://en.wikipedia.org/wiki/Nairobi_County" xr:uid="{97715DD6-40F1-4C5A-8A23-6E27D79D2E13}"/>
    <hyperlink ref="B31" r:id="rId31" tooltip="Nakuru County" display="https://en.wikipedia.org/wiki/Nakuru_County" xr:uid="{FF8D7FFD-1527-4F6B-AABD-17ADDD74AEDF}"/>
    <hyperlink ref="B32" r:id="rId32" tooltip="Nandi County" display="https://en.wikipedia.org/wiki/Nandi_County" xr:uid="{37A4CD8A-1B14-4964-A3DC-EF83D5D7E640}"/>
    <hyperlink ref="B33" r:id="rId33" tooltip="Narok County" display="https://en.wikipedia.org/wiki/Narok_County" xr:uid="{11B8A409-623F-48A3-9A42-ACF657E58569}"/>
    <hyperlink ref="B34" r:id="rId34" tooltip="Nyamira County" display="https://en.wikipedia.org/wiki/Nyamira_County" xr:uid="{01269A3D-827B-471E-AEA5-1C4029B2FAD6}"/>
    <hyperlink ref="B35" r:id="rId35" tooltip="Nyandarua County" display="https://en.wikipedia.org/wiki/Nyandarua_County" xr:uid="{285BF602-B697-4E9A-872D-2766C88D4225}"/>
    <hyperlink ref="B36" r:id="rId36" tooltip="Nyeri County" display="https://en.wikipedia.org/wiki/Nyeri_County" xr:uid="{1C55006E-C711-434F-B887-D81EEA71F951}"/>
    <hyperlink ref="B37" r:id="rId37" tooltip="Samburu County" display="https://en.wikipedia.org/wiki/Samburu_County" xr:uid="{AE515408-7CDB-41E6-9EC3-CF3176B12010}"/>
    <hyperlink ref="B38" r:id="rId38" tooltip="Siaya County" display="https://en.wikipedia.org/wiki/Siaya_County" xr:uid="{43CBB0F2-E626-46DA-AFA4-DE2BE95EA2E7}"/>
    <hyperlink ref="B39" r:id="rId39" tooltip="Taita-Taveta County" display="https://en.wikipedia.org/wiki/Taita-Taveta_County" xr:uid="{DC42DEDC-3CAB-4F4C-80DA-CE5A9F2902F6}"/>
    <hyperlink ref="B40" r:id="rId40" tooltip="Tana River County" display="https://en.wikipedia.org/wiki/Tana_River_County" xr:uid="{CF4B036B-D233-40CF-8B98-D8EB5509E0AB}"/>
    <hyperlink ref="B41" r:id="rId41" tooltip="Tharaka-Nithi County" display="https://en.wikipedia.org/wiki/Tharaka-Nithi_County" xr:uid="{CA464FF6-2334-4657-90FE-BD64F545F21F}"/>
    <hyperlink ref="B42" r:id="rId42" tooltip="Trans Nzoia County" display="https://en.wikipedia.org/wiki/Trans_Nzoia_County" xr:uid="{44D9277C-6E82-48D1-A87C-F3F4123C87FA}"/>
    <hyperlink ref="B43" r:id="rId43" tooltip="Turkana County" display="https://en.wikipedia.org/wiki/Turkana_County" xr:uid="{20D6FD0B-A5E4-4DAE-A5BB-BFB5E960A23C}"/>
    <hyperlink ref="B44" r:id="rId44" tooltip="Uasin Gishu County" display="https://en.wikipedia.org/wiki/Uasin_Gishu_County" xr:uid="{EA70730F-6488-4084-B066-8C289F5E49E0}"/>
    <hyperlink ref="B45" r:id="rId45" tooltip="Vihiga County" display="https://en.wikipedia.org/wiki/Vihiga_County" xr:uid="{CB86A127-D52D-4E8F-94F9-8AF6CBAF0DB0}"/>
    <hyperlink ref="B46" r:id="rId46" tooltip="Wajir County" display="https://en.wikipedia.org/wiki/Wajir_County" xr:uid="{429552BE-BD6C-4261-BE31-AC6E6FC39539}"/>
    <hyperlink ref="B47" r:id="rId47" tooltip="West Pokot County" display="https://en.wikipedia.org/wiki/West_Pokot_County" xr:uid="{2DBCA267-DE29-420F-8EBE-8F206AA543F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57503-1B6D-4C25-966B-BB3D8C01A376}">
  <dimension ref="A1:G32"/>
  <sheetViews>
    <sheetView workbookViewId="0">
      <selection activeCell="D1" sqref="D1:G32"/>
    </sheetView>
  </sheetViews>
  <sheetFormatPr defaultRowHeight="14.5" x14ac:dyDescent="0.35"/>
  <cols>
    <col min="2" max="2" width="29.08984375" customWidth="1"/>
    <col min="5" max="5" width="36.453125" bestFit="1" customWidth="1"/>
    <col min="6" max="6" width="18.36328125" customWidth="1"/>
  </cols>
  <sheetData>
    <row r="1" spans="1:7" ht="15" thickBot="1" x14ac:dyDescent="0.4">
      <c r="A1" s="1" t="s">
        <v>585</v>
      </c>
      <c r="B1" s="2" t="s">
        <v>586</v>
      </c>
      <c r="C1" s="5" t="s">
        <v>587</v>
      </c>
      <c r="D1">
        <v>3909</v>
      </c>
      <c r="E1" t="str">
        <f>_xlfn.CONCAT(B1," (Mexican ",C1,")")</f>
        <v>Ciudad de México (Mexican federal entity)</v>
      </c>
      <c r="F1" t="str">
        <f>B1</f>
        <v>Ciudad de México</v>
      </c>
      <c r="G1" t="str">
        <f>A1</f>
        <v>MX-CMX</v>
      </c>
    </row>
    <row r="2" spans="1:7" ht="15" thickBot="1" x14ac:dyDescent="0.4">
      <c r="A2" s="1" t="s">
        <v>588</v>
      </c>
      <c r="B2" s="2" t="s">
        <v>589</v>
      </c>
      <c r="C2" s="5" t="s">
        <v>590</v>
      </c>
      <c r="D2">
        <v>3909</v>
      </c>
      <c r="E2" t="str">
        <f t="shared" ref="E2:E32" si="0">_xlfn.CONCAT(B2," (Mexican ",C2,")")</f>
        <v>Aguascalientes (Mexican state)</v>
      </c>
      <c r="F2" t="str">
        <f t="shared" ref="F2:F32" si="1">B2</f>
        <v>Aguascalientes</v>
      </c>
      <c r="G2" t="str">
        <f t="shared" ref="G2:G32" si="2">A2</f>
        <v>MX-AGU</v>
      </c>
    </row>
    <row r="3" spans="1:7" ht="15" thickBot="1" x14ac:dyDescent="0.4">
      <c r="A3" s="1" t="s">
        <v>591</v>
      </c>
      <c r="B3" s="2" t="s">
        <v>592</v>
      </c>
      <c r="C3" s="5" t="s">
        <v>590</v>
      </c>
      <c r="D3">
        <v>3909</v>
      </c>
      <c r="E3" t="str">
        <f t="shared" si="0"/>
        <v>Baja California (Mexican state)</v>
      </c>
      <c r="F3" t="str">
        <f t="shared" si="1"/>
        <v>Baja California</v>
      </c>
      <c r="G3" t="str">
        <f t="shared" si="2"/>
        <v>MX-BCN</v>
      </c>
    </row>
    <row r="4" spans="1:7" ht="15" thickBot="1" x14ac:dyDescent="0.4">
      <c r="A4" s="1" t="s">
        <v>593</v>
      </c>
      <c r="B4" s="2" t="s">
        <v>594</v>
      </c>
      <c r="C4" s="5" t="s">
        <v>590</v>
      </c>
      <c r="D4">
        <v>3909</v>
      </c>
      <c r="E4" t="str">
        <f t="shared" si="0"/>
        <v>Baja California Sur (Mexican state)</v>
      </c>
      <c r="F4" t="str">
        <f t="shared" si="1"/>
        <v>Baja California Sur</v>
      </c>
      <c r="G4" t="str">
        <f t="shared" si="2"/>
        <v>MX-BCS</v>
      </c>
    </row>
    <row r="5" spans="1:7" ht="15" thickBot="1" x14ac:dyDescent="0.4">
      <c r="A5" s="1" t="s">
        <v>595</v>
      </c>
      <c r="B5" s="2" t="s">
        <v>596</v>
      </c>
      <c r="C5" s="5" t="s">
        <v>590</v>
      </c>
      <c r="D5">
        <v>3909</v>
      </c>
      <c r="E5" t="str">
        <f t="shared" si="0"/>
        <v>Campeche (Mexican state)</v>
      </c>
      <c r="F5" t="str">
        <f t="shared" si="1"/>
        <v>Campeche</v>
      </c>
      <c r="G5" t="str">
        <f t="shared" si="2"/>
        <v>MX-CAM</v>
      </c>
    </row>
    <row r="6" spans="1:7" ht="15" thickBot="1" x14ac:dyDescent="0.4">
      <c r="A6" s="1" t="s">
        <v>597</v>
      </c>
      <c r="B6" s="2" t="s">
        <v>598</v>
      </c>
      <c r="C6" s="5" t="s">
        <v>590</v>
      </c>
      <c r="D6">
        <v>3909</v>
      </c>
      <c r="E6" t="str">
        <f t="shared" si="0"/>
        <v>Coahuila de Zaragoza (Mexican state)</v>
      </c>
      <c r="F6" t="str">
        <f t="shared" si="1"/>
        <v>Coahuila de Zaragoza</v>
      </c>
      <c r="G6" t="str">
        <f t="shared" si="2"/>
        <v>MX-COA</v>
      </c>
    </row>
    <row r="7" spans="1:7" ht="15" thickBot="1" x14ac:dyDescent="0.4">
      <c r="A7" s="1" t="s">
        <v>599</v>
      </c>
      <c r="B7" s="2" t="s">
        <v>600</v>
      </c>
      <c r="C7" s="5" t="s">
        <v>590</v>
      </c>
      <c r="D7">
        <v>3909</v>
      </c>
      <c r="E7" t="str">
        <f t="shared" si="0"/>
        <v>Colima (Mexican state)</v>
      </c>
      <c r="F7" t="str">
        <f t="shared" si="1"/>
        <v>Colima</v>
      </c>
      <c r="G7" t="str">
        <f t="shared" si="2"/>
        <v>MX-COL</v>
      </c>
    </row>
    <row r="8" spans="1:7" ht="15" thickBot="1" x14ac:dyDescent="0.4">
      <c r="A8" s="1" t="s">
        <v>601</v>
      </c>
      <c r="B8" s="2" t="s">
        <v>602</v>
      </c>
      <c r="C8" s="5" t="s">
        <v>590</v>
      </c>
      <c r="D8">
        <v>3909</v>
      </c>
      <c r="E8" t="str">
        <f t="shared" si="0"/>
        <v>Chiapas (Mexican state)</v>
      </c>
      <c r="F8" t="str">
        <f t="shared" si="1"/>
        <v>Chiapas</v>
      </c>
      <c r="G8" t="str">
        <f t="shared" si="2"/>
        <v>MX-CHP</v>
      </c>
    </row>
    <row r="9" spans="1:7" ht="15" thickBot="1" x14ac:dyDescent="0.4">
      <c r="A9" s="1" t="s">
        <v>603</v>
      </c>
      <c r="B9" s="2" t="s">
        <v>604</v>
      </c>
      <c r="C9" s="5" t="s">
        <v>590</v>
      </c>
      <c r="D9">
        <v>3909</v>
      </c>
      <c r="E9" t="str">
        <f t="shared" si="0"/>
        <v>Chihuahua (Mexican state)</v>
      </c>
      <c r="F9" t="str">
        <f t="shared" si="1"/>
        <v>Chihuahua</v>
      </c>
      <c r="G9" t="str">
        <f t="shared" si="2"/>
        <v>MX-CHH</v>
      </c>
    </row>
    <row r="10" spans="1:7" ht="15" thickBot="1" x14ac:dyDescent="0.4">
      <c r="A10" s="1" t="s">
        <v>605</v>
      </c>
      <c r="B10" s="2" t="s">
        <v>606</v>
      </c>
      <c r="C10" s="5" t="s">
        <v>590</v>
      </c>
      <c r="D10">
        <v>3909</v>
      </c>
      <c r="E10" t="str">
        <f t="shared" si="0"/>
        <v>Durango (Mexican state)</v>
      </c>
      <c r="F10" t="str">
        <f t="shared" si="1"/>
        <v>Durango</v>
      </c>
      <c r="G10" t="str">
        <f t="shared" si="2"/>
        <v>MX-DUR</v>
      </c>
    </row>
    <row r="11" spans="1:7" ht="15" thickBot="1" x14ac:dyDescent="0.4">
      <c r="A11" s="1" t="s">
        <v>607</v>
      </c>
      <c r="B11" s="2" t="s">
        <v>608</v>
      </c>
      <c r="C11" s="5" t="s">
        <v>590</v>
      </c>
      <c r="D11">
        <v>3909</v>
      </c>
      <c r="E11" t="str">
        <f t="shared" si="0"/>
        <v>Guanajuato (Mexican state)</v>
      </c>
      <c r="F11" t="str">
        <f t="shared" si="1"/>
        <v>Guanajuato</v>
      </c>
      <c r="G11" t="str">
        <f t="shared" si="2"/>
        <v>MX-GUA</v>
      </c>
    </row>
    <row r="12" spans="1:7" ht="15" thickBot="1" x14ac:dyDescent="0.4">
      <c r="A12" s="1" t="s">
        <v>609</v>
      </c>
      <c r="B12" s="2" t="s">
        <v>610</v>
      </c>
      <c r="C12" s="5" t="s">
        <v>590</v>
      </c>
      <c r="D12">
        <v>3909</v>
      </c>
      <c r="E12" t="str">
        <f t="shared" si="0"/>
        <v>Guerrero (Mexican state)</v>
      </c>
      <c r="F12" t="str">
        <f t="shared" si="1"/>
        <v>Guerrero</v>
      </c>
      <c r="G12" t="str">
        <f t="shared" si="2"/>
        <v>MX-GRO</v>
      </c>
    </row>
    <row r="13" spans="1:7" ht="15" thickBot="1" x14ac:dyDescent="0.4">
      <c r="A13" s="1" t="s">
        <v>611</v>
      </c>
      <c r="B13" s="2" t="s">
        <v>612</v>
      </c>
      <c r="C13" s="5" t="s">
        <v>590</v>
      </c>
      <c r="D13">
        <v>3909</v>
      </c>
      <c r="E13" t="str">
        <f t="shared" si="0"/>
        <v>Hidalgo (Mexican state)</v>
      </c>
      <c r="F13" t="str">
        <f t="shared" si="1"/>
        <v>Hidalgo</v>
      </c>
      <c r="G13" t="str">
        <f t="shared" si="2"/>
        <v>MX-HID</v>
      </c>
    </row>
    <row r="14" spans="1:7" ht="15" thickBot="1" x14ac:dyDescent="0.4">
      <c r="A14" s="1" t="s">
        <v>613</v>
      </c>
      <c r="B14" s="2" t="s">
        <v>614</v>
      </c>
      <c r="C14" s="5" t="s">
        <v>590</v>
      </c>
      <c r="D14">
        <v>3909</v>
      </c>
      <c r="E14" t="str">
        <f t="shared" si="0"/>
        <v>Jalisco (Mexican state)</v>
      </c>
      <c r="F14" t="str">
        <f t="shared" si="1"/>
        <v>Jalisco</v>
      </c>
      <c r="G14" t="str">
        <f t="shared" si="2"/>
        <v>MX-JAL</v>
      </c>
    </row>
    <row r="15" spans="1:7" ht="15" thickBot="1" x14ac:dyDescent="0.4">
      <c r="A15" s="1" t="s">
        <v>615</v>
      </c>
      <c r="B15" s="2" t="s">
        <v>616</v>
      </c>
      <c r="C15" s="5" t="s">
        <v>590</v>
      </c>
      <c r="D15">
        <v>3909</v>
      </c>
      <c r="E15" t="str">
        <f t="shared" si="0"/>
        <v>México (Mexican state)</v>
      </c>
      <c r="F15" t="str">
        <f t="shared" si="1"/>
        <v>México</v>
      </c>
      <c r="G15" t="str">
        <f t="shared" si="2"/>
        <v>MX-MEX</v>
      </c>
    </row>
    <row r="16" spans="1:7" ht="15" thickBot="1" x14ac:dyDescent="0.4">
      <c r="A16" s="1" t="s">
        <v>617</v>
      </c>
      <c r="B16" s="2" t="s">
        <v>618</v>
      </c>
      <c r="C16" s="5" t="s">
        <v>590</v>
      </c>
      <c r="D16">
        <v>3909</v>
      </c>
      <c r="E16" t="str">
        <f t="shared" si="0"/>
        <v>Michoacán de Ocampo (Mexican state)</v>
      </c>
      <c r="F16" t="str">
        <f t="shared" si="1"/>
        <v>Michoacán de Ocampo</v>
      </c>
      <c r="G16" t="str">
        <f t="shared" si="2"/>
        <v>MX-MIC</v>
      </c>
    </row>
    <row r="17" spans="1:7" ht="15" thickBot="1" x14ac:dyDescent="0.4">
      <c r="A17" s="1" t="s">
        <v>619</v>
      </c>
      <c r="B17" s="2" t="s">
        <v>620</v>
      </c>
      <c r="C17" s="5" t="s">
        <v>590</v>
      </c>
      <c r="D17">
        <v>3909</v>
      </c>
      <c r="E17" t="str">
        <f t="shared" si="0"/>
        <v>Morelos (Mexican state)</v>
      </c>
      <c r="F17" t="str">
        <f t="shared" si="1"/>
        <v>Morelos</v>
      </c>
      <c r="G17" t="str">
        <f t="shared" si="2"/>
        <v>MX-MOR</v>
      </c>
    </row>
    <row r="18" spans="1:7" ht="15" thickBot="1" x14ac:dyDescent="0.4">
      <c r="A18" s="1" t="s">
        <v>621</v>
      </c>
      <c r="B18" s="2" t="s">
        <v>622</v>
      </c>
      <c r="C18" s="5" t="s">
        <v>590</v>
      </c>
      <c r="D18">
        <v>3909</v>
      </c>
      <c r="E18" t="str">
        <f t="shared" si="0"/>
        <v>Nayarit (Mexican state)</v>
      </c>
      <c r="F18" t="str">
        <f t="shared" si="1"/>
        <v>Nayarit</v>
      </c>
      <c r="G18" t="str">
        <f t="shared" si="2"/>
        <v>MX-NAY</v>
      </c>
    </row>
    <row r="19" spans="1:7" ht="15" thickBot="1" x14ac:dyDescent="0.4">
      <c r="A19" s="1" t="s">
        <v>623</v>
      </c>
      <c r="B19" s="2" t="s">
        <v>624</v>
      </c>
      <c r="C19" s="5" t="s">
        <v>590</v>
      </c>
      <c r="D19">
        <v>3909</v>
      </c>
      <c r="E19" t="str">
        <f t="shared" si="0"/>
        <v>Nuevo León (Mexican state)</v>
      </c>
      <c r="F19" t="str">
        <f t="shared" si="1"/>
        <v>Nuevo León</v>
      </c>
      <c r="G19" t="str">
        <f t="shared" si="2"/>
        <v>MX-NLE</v>
      </c>
    </row>
    <row r="20" spans="1:7" ht="15" thickBot="1" x14ac:dyDescent="0.4">
      <c r="A20" s="1" t="s">
        <v>625</v>
      </c>
      <c r="B20" s="2" t="s">
        <v>626</v>
      </c>
      <c r="C20" s="5" t="s">
        <v>590</v>
      </c>
      <c r="D20">
        <v>3909</v>
      </c>
      <c r="E20" t="str">
        <f t="shared" si="0"/>
        <v>Oaxaca (Mexican state)</v>
      </c>
      <c r="F20" t="str">
        <f t="shared" si="1"/>
        <v>Oaxaca</v>
      </c>
      <c r="G20" t="str">
        <f t="shared" si="2"/>
        <v>MX-OAX</v>
      </c>
    </row>
    <row r="21" spans="1:7" ht="15" thickBot="1" x14ac:dyDescent="0.4">
      <c r="A21" s="1" t="s">
        <v>627</v>
      </c>
      <c r="B21" s="2" t="s">
        <v>628</v>
      </c>
      <c r="C21" s="5" t="s">
        <v>590</v>
      </c>
      <c r="D21">
        <v>3909</v>
      </c>
      <c r="E21" t="str">
        <f t="shared" si="0"/>
        <v>Puebla (Mexican state)</v>
      </c>
      <c r="F21" t="str">
        <f t="shared" si="1"/>
        <v>Puebla</v>
      </c>
      <c r="G21" t="str">
        <f t="shared" si="2"/>
        <v>MX-PUE</v>
      </c>
    </row>
    <row r="22" spans="1:7" ht="15" thickBot="1" x14ac:dyDescent="0.4">
      <c r="A22" s="1" t="s">
        <v>629</v>
      </c>
      <c r="B22" s="2" t="s">
        <v>630</v>
      </c>
      <c r="C22" s="5" t="s">
        <v>590</v>
      </c>
      <c r="D22">
        <v>3909</v>
      </c>
      <c r="E22" t="str">
        <f t="shared" si="0"/>
        <v>Querétaro (Mexican state)</v>
      </c>
      <c r="F22" t="str">
        <f t="shared" si="1"/>
        <v>Querétaro</v>
      </c>
      <c r="G22" t="str">
        <f t="shared" si="2"/>
        <v>MX-QUE</v>
      </c>
    </row>
    <row r="23" spans="1:7" ht="15" thickBot="1" x14ac:dyDescent="0.4">
      <c r="A23" s="1" t="s">
        <v>631</v>
      </c>
      <c r="B23" s="2" t="s">
        <v>632</v>
      </c>
      <c r="C23" s="5" t="s">
        <v>590</v>
      </c>
      <c r="D23">
        <v>3909</v>
      </c>
      <c r="E23" t="str">
        <f t="shared" si="0"/>
        <v>Quintana Roo (Mexican state)</v>
      </c>
      <c r="F23" t="str">
        <f t="shared" si="1"/>
        <v>Quintana Roo</v>
      </c>
      <c r="G23" t="str">
        <f t="shared" si="2"/>
        <v>MX-ROO</v>
      </c>
    </row>
    <row r="24" spans="1:7" ht="15" thickBot="1" x14ac:dyDescent="0.4">
      <c r="A24" s="1" t="s">
        <v>633</v>
      </c>
      <c r="B24" s="2" t="s">
        <v>634</v>
      </c>
      <c r="C24" s="5" t="s">
        <v>590</v>
      </c>
      <c r="D24">
        <v>3909</v>
      </c>
      <c r="E24" t="str">
        <f t="shared" si="0"/>
        <v>San Luis Potosí (Mexican state)</v>
      </c>
      <c r="F24" t="str">
        <f t="shared" si="1"/>
        <v>San Luis Potosí</v>
      </c>
      <c r="G24" t="str">
        <f t="shared" si="2"/>
        <v>MX-SLP</v>
      </c>
    </row>
    <row r="25" spans="1:7" ht="15" thickBot="1" x14ac:dyDescent="0.4">
      <c r="A25" s="1" t="s">
        <v>635</v>
      </c>
      <c r="B25" s="2" t="s">
        <v>636</v>
      </c>
      <c r="C25" s="5" t="s">
        <v>590</v>
      </c>
      <c r="D25">
        <v>3909</v>
      </c>
      <c r="E25" t="str">
        <f t="shared" si="0"/>
        <v>Sinaloa (Mexican state)</v>
      </c>
      <c r="F25" t="str">
        <f t="shared" si="1"/>
        <v>Sinaloa</v>
      </c>
      <c r="G25" t="str">
        <f t="shared" si="2"/>
        <v>MX-SIN</v>
      </c>
    </row>
    <row r="26" spans="1:7" ht="15" thickBot="1" x14ac:dyDescent="0.4">
      <c r="A26" s="1" t="s">
        <v>637</v>
      </c>
      <c r="B26" s="2" t="s">
        <v>638</v>
      </c>
      <c r="C26" s="5" t="s">
        <v>590</v>
      </c>
      <c r="D26">
        <v>3909</v>
      </c>
      <c r="E26" t="str">
        <f t="shared" si="0"/>
        <v>Sonora (Mexican state)</v>
      </c>
      <c r="F26" t="str">
        <f t="shared" si="1"/>
        <v>Sonora</v>
      </c>
      <c r="G26" t="str">
        <f t="shared" si="2"/>
        <v>MX-SON</v>
      </c>
    </row>
    <row r="27" spans="1:7" ht="15" thickBot="1" x14ac:dyDescent="0.4">
      <c r="A27" s="1" t="s">
        <v>639</v>
      </c>
      <c r="B27" s="2" t="s">
        <v>640</v>
      </c>
      <c r="C27" s="5" t="s">
        <v>590</v>
      </c>
      <c r="D27">
        <v>3909</v>
      </c>
      <c r="E27" t="str">
        <f t="shared" si="0"/>
        <v>Tabasco (Mexican state)</v>
      </c>
      <c r="F27" t="str">
        <f t="shared" si="1"/>
        <v>Tabasco</v>
      </c>
      <c r="G27" t="str">
        <f t="shared" si="2"/>
        <v>MX-TAB</v>
      </c>
    </row>
    <row r="28" spans="1:7" ht="15" thickBot="1" x14ac:dyDescent="0.4">
      <c r="A28" s="1" t="s">
        <v>641</v>
      </c>
      <c r="B28" s="2" t="s">
        <v>642</v>
      </c>
      <c r="C28" s="5" t="s">
        <v>590</v>
      </c>
      <c r="D28">
        <v>3909</v>
      </c>
      <c r="E28" t="str">
        <f t="shared" si="0"/>
        <v>Tamaulipas (Mexican state)</v>
      </c>
      <c r="F28" t="str">
        <f t="shared" si="1"/>
        <v>Tamaulipas</v>
      </c>
      <c r="G28" t="str">
        <f t="shared" si="2"/>
        <v>MX-TAM</v>
      </c>
    </row>
    <row r="29" spans="1:7" ht="15" thickBot="1" x14ac:dyDescent="0.4">
      <c r="A29" s="1" t="s">
        <v>643</v>
      </c>
      <c r="B29" s="2" t="s">
        <v>644</v>
      </c>
      <c r="C29" s="5" t="s">
        <v>590</v>
      </c>
      <c r="D29">
        <v>3909</v>
      </c>
      <c r="E29" t="str">
        <f t="shared" si="0"/>
        <v>Tlaxcala (Mexican state)</v>
      </c>
      <c r="F29" t="str">
        <f t="shared" si="1"/>
        <v>Tlaxcala</v>
      </c>
      <c r="G29" t="str">
        <f t="shared" si="2"/>
        <v>MX-TLA</v>
      </c>
    </row>
    <row r="30" spans="1:7" ht="15" thickBot="1" x14ac:dyDescent="0.4">
      <c r="A30" s="1" t="s">
        <v>645</v>
      </c>
      <c r="B30" s="2" t="s">
        <v>646</v>
      </c>
      <c r="C30" s="5" t="s">
        <v>590</v>
      </c>
      <c r="D30">
        <v>3909</v>
      </c>
      <c r="E30" t="str">
        <f t="shared" si="0"/>
        <v>Veracruz de Ignacio de la Llave (Mexican state)</v>
      </c>
      <c r="F30" t="str">
        <f t="shared" si="1"/>
        <v>Veracruz de Ignacio de la Llave</v>
      </c>
      <c r="G30" t="str">
        <f t="shared" si="2"/>
        <v>MX-VER</v>
      </c>
    </row>
    <row r="31" spans="1:7" ht="15" thickBot="1" x14ac:dyDescent="0.4">
      <c r="A31" s="1" t="s">
        <v>647</v>
      </c>
      <c r="B31" s="2" t="s">
        <v>648</v>
      </c>
      <c r="C31" s="5" t="s">
        <v>590</v>
      </c>
      <c r="D31">
        <v>3909</v>
      </c>
      <c r="E31" t="str">
        <f t="shared" si="0"/>
        <v>Yucatán (Mexican state)</v>
      </c>
      <c r="F31" t="str">
        <f t="shared" si="1"/>
        <v>Yucatán</v>
      </c>
      <c r="G31" t="str">
        <f t="shared" si="2"/>
        <v>MX-YUC</v>
      </c>
    </row>
    <row r="32" spans="1:7" ht="15" thickBot="1" x14ac:dyDescent="0.4">
      <c r="A32" s="1" t="s">
        <v>649</v>
      </c>
      <c r="B32" s="2" t="s">
        <v>650</v>
      </c>
      <c r="C32" s="5" t="s">
        <v>590</v>
      </c>
      <c r="D32">
        <v>3909</v>
      </c>
      <c r="E32" t="str">
        <f t="shared" si="0"/>
        <v>Zacatecas (Mexican state)</v>
      </c>
      <c r="F32" t="str">
        <f t="shared" si="1"/>
        <v>Zacatecas</v>
      </c>
      <c r="G32" t="str">
        <f t="shared" si="2"/>
        <v>MX-ZAC</v>
      </c>
    </row>
  </sheetData>
  <hyperlinks>
    <hyperlink ref="B1" r:id="rId1" tooltip="Ciudad de México" display="https://en.wikipedia.org/wiki/Ciudad_de_M%C3%A9xico" xr:uid="{7805BC0D-2517-425E-BA57-1D5157BC6E0F}"/>
    <hyperlink ref="B2" r:id="rId2" tooltip="Aguascalientes" display="https://en.wikipedia.org/wiki/Aguascalientes" xr:uid="{F57FAED0-82AA-4698-BDF1-A63B75A60B9D}"/>
    <hyperlink ref="B3" r:id="rId3" tooltip="Baja California" display="https://en.wikipedia.org/wiki/Baja_California" xr:uid="{2665727C-B0F8-4307-AE2C-E25FC424C5EE}"/>
    <hyperlink ref="B4" r:id="rId4" tooltip="Baja California Sur" display="https://en.wikipedia.org/wiki/Baja_California_Sur" xr:uid="{516C7DBD-67D8-4FBC-82FD-2BE969950FF6}"/>
    <hyperlink ref="B5" r:id="rId5" tooltip="Campeche" display="https://en.wikipedia.org/wiki/Campeche" xr:uid="{138DF214-5111-42F5-B3D5-FE02C67E6D91}"/>
    <hyperlink ref="B6" r:id="rId6" tooltip="Coahuila de Zaragoza" display="https://en.wikipedia.org/wiki/Coahuila_de_Zaragoza" xr:uid="{793E20AC-CD1D-46E6-8FA8-B39A4A1310DF}"/>
    <hyperlink ref="B7" r:id="rId7" tooltip="Colima" display="https://en.wikipedia.org/wiki/Colima" xr:uid="{EBFF17AA-9D4E-4663-B3F8-9D624BCB33C9}"/>
    <hyperlink ref="B8" r:id="rId8" tooltip="Chiapas" display="https://en.wikipedia.org/wiki/Chiapas" xr:uid="{CED06F5F-73FC-40FA-AC00-47C946EFDA6F}"/>
    <hyperlink ref="B9" r:id="rId9" tooltip="Chihuahua (state)" display="https://en.wikipedia.org/wiki/Chihuahua_(state)" xr:uid="{C1166B34-3EB8-4752-867C-D26091617EED}"/>
    <hyperlink ref="B10" r:id="rId10" tooltip="Durango" display="https://en.wikipedia.org/wiki/Durango" xr:uid="{6920718C-6F00-4F45-BBDC-648E741C9124}"/>
    <hyperlink ref="B11" r:id="rId11" tooltip="Guanajuato" display="https://en.wikipedia.org/wiki/Guanajuato" xr:uid="{AC94C304-29AF-4AB2-A8F7-F9DBC2489496}"/>
    <hyperlink ref="B12" r:id="rId12" tooltip="Guerrero" display="https://en.wikipedia.org/wiki/Guerrero" xr:uid="{F1335D18-4BAE-4E0B-9E08-51FEAD8BB895}"/>
    <hyperlink ref="B13" r:id="rId13" tooltip="Hidalgo (state)" display="https://en.wikipedia.org/wiki/Hidalgo_(state)" xr:uid="{8FAE0E50-A113-4010-8AE0-26C2D81C4E4B}"/>
    <hyperlink ref="B14" r:id="rId14" tooltip="Jalisco" display="https://en.wikipedia.org/wiki/Jalisco" xr:uid="{C1E60E10-E7BE-4533-8081-A16EA5213C8A}"/>
    <hyperlink ref="B15" r:id="rId15" tooltip="State of Mexico" display="https://en.wikipedia.org/wiki/State_of_Mexico" xr:uid="{610651C4-5816-47BC-895D-EB5CFDBA48FB}"/>
    <hyperlink ref="B16" r:id="rId16" tooltip="Michoacán de Ocampo" display="https://en.wikipedia.org/wiki/Michoac%C3%A1n_de_Ocampo" xr:uid="{56116160-21B1-41F9-82AF-AC0292FCFE51}"/>
    <hyperlink ref="B17" r:id="rId17" tooltip="Morelos" display="https://en.wikipedia.org/wiki/Morelos" xr:uid="{FD8C328D-0FD1-4DA6-8F0E-C5E24AB8805E}"/>
    <hyperlink ref="B18" r:id="rId18" tooltip="Nayarit" display="https://en.wikipedia.org/wiki/Nayarit" xr:uid="{80437BF8-1CFE-4DFE-B6DF-A5177E11624A}"/>
    <hyperlink ref="B19" r:id="rId19" tooltip="Nuevo León" display="https://en.wikipedia.org/wiki/Nuevo_Le%C3%B3n" xr:uid="{678407A6-95BC-498A-AC74-33C0BFD0EA67}"/>
    <hyperlink ref="B20" r:id="rId20" tooltip="Oaxaca" display="https://en.wikipedia.org/wiki/Oaxaca" xr:uid="{97C487B1-8A2E-4908-B194-D62C7D660439}"/>
    <hyperlink ref="B21" r:id="rId21" tooltip="Puebla" display="https://en.wikipedia.org/wiki/Puebla" xr:uid="{3AB54F2F-D036-44E3-ADC7-00501261424A}"/>
    <hyperlink ref="B22" r:id="rId22" tooltip="Querétaro" display="https://en.wikipedia.org/wiki/Quer%C3%A9taro" xr:uid="{8E5984F3-2A16-420A-9606-E47678C41805}"/>
    <hyperlink ref="B23" r:id="rId23" tooltip="Quintana Roo" display="https://en.wikipedia.org/wiki/Quintana_Roo" xr:uid="{D6215695-9F77-45D2-87DD-D26CB18EFF21}"/>
    <hyperlink ref="B24" r:id="rId24" tooltip="San Luis Potosí" display="https://en.wikipedia.org/wiki/San_Luis_Potos%C3%AD" xr:uid="{78C0431A-7AE1-4F16-B09B-4BD878E4BD8C}"/>
    <hyperlink ref="B25" r:id="rId25" tooltip="Sinaloa" display="https://en.wikipedia.org/wiki/Sinaloa" xr:uid="{83EB68CF-D460-42BF-B0B7-34E699F7DB97}"/>
    <hyperlink ref="B26" r:id="rId26" tooltip="Sonora" display="https://en.wikipedia.org/wiki/Sonora" xr:uid="{F10AF2F4-6058-476C-AE76-8DF811154EC1}"/>
    <hyperlink ref="B27" r:id="rId27" tooltip="Tabasco" display="https://en.wikipedia.org/wiki/Tabasco" xr:uid="{86B170CC-742F-477F-84C2-9F5B1C9A1FB4}"/>
    <hyperlink ref="B28" r:id="rId28" tooltip="Tamaulipas" display="https://en.wikipedia.org/wiki/Tamaulipas" xr:uid="{6B8D8C94-2ABD-4927-975C-49D8EDBDD80B}"/>
    <hyperlink ref="B29" r:id="rId29" tooltip="Tlaxcala" display="https://en.wikipedia.org/wiki/Tlaxcala" xr:uid="{F317B784-F14C-43FB-AE66-8089731753E7}"/>
    <hyperlink ref="B30" r:id="rId30" tooltip="Veracruz de Ignacio de la Llave" display="https://en.wikipedia.org/wiki/Veracruz_de_Ignacio_de_la_Llave" xr:uid="{89FD2232-F505-4336-9E7E-C31206F64D37}"/>
    <hyperlink ref="B31" r:id="rId31" tooltip="Yucatán" display="https://en.wikipedia.org/wiki/Yucat%C3%A1n" xr:uid="{F7712365-2164-404D-9C94-D66E8D16E9FA}"/>
    <hyperlink ref="B32" r:id="rId32" tooltip="Zacatecas" display="https://en.wikipedia.org/wiki/Zacatecas" xr:uid="{D87EB927-FDDC-4F95-8395-DF369D5CABFA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A0D2B-2B5E-4044-8D28-F56CD6CBC74B}">
  <dimension ref="A1:G13"/>
  <sheetViews>
    <sheetView workbookViewId="0">
      <selection activeCell="D1" sqref="D1:G13"/>
    </sheetView>
  </sheetViews>
  <sheetFormatPr defaultRowHeight="14.5" x14ac:dyDescent="0.35"/>
  <cols>
    <col min="5" max="5" width="42.26953125" bestFit="1" customWidth="1"/>
    <col min="6" max="6" width="21.26953125" bestFit="1" customWidth="1"/>
  </cols>
  <sheetData>
    <row r="1" spans="1:7" ht="29.5" thickBot="1" x14ac:dyDescent="0.4">
      <c r="A1" s="1" t="s">
        <v>4451</v>
      </c>
      <c r="B1" s="2" t="s">
        <v>4452</v>
      </c>
      <c r="C1" s="5" t="s">
        <v>1465</v>
      </c>
      <c r="D1">
        <v>3871</v>
      </c>
      <c r="E1" t="str">
        <f>_xlfn.CONCAT(B1," (Mauritian ",C1,")")</f>
        <v>Agalega Islands (Mauritian dependency)</v>
      </c>
      <c r="F1" t="str">
        <f>B1</f>
        <v>Agalega Islands</v>
      </c>
      <c r="G1" t="str">
        <f>A1</f>
        <v>MU-AG</v>
      </c>
    </row>
    <row r="2" spans="1:7" ht="43.5" x14ac:dyDescent="0.35">
      <c r="A2" s="9" t="s">
        <v>4453</v>
      </c>
      <c r="B2" s="13" t="s">
        <v>4454</v>
      </c>
      <c r="C2" s="11" t="s">
        <v>1465</v>
      </c>
      <c r="D2">
        <v>3871</v>
      </c>
      <c r="E2" t="str">
        <f t="shared" ref="E2:E13" si="0">_xlfn.CONCAT(B2," (Mauritian ",C2,")")</f>
        <v>Cargados Carajos Shoals (Mauritian dependency)</v>
      </c>
      <c r="F2" t="str">
        <f t="shared" ref="F2:F13" si="1">B2</f>
        <v>Cargados Carajos Shoals</v>
      </c>
      <c r="G2" t="str">
        <f t="shared" ref="G2:G13" si="2">A2</f>
        <v>MU-CC</v>
      </c>
    </row>
    <row r="3" spans="1:7" ht="15" thickBot="1" x14ac:dyDescent="0.4">
      <c r="A3" s="10"/>
      <c r="B3" s="14"/>
      <c r="C3" s="12"/>
      <c r="D3">
        <v>3871</v>
      </c>
      <c r="E3" t="str">
        <f t="shared" si="0"/>
        <v xml:space="preserve"> (Mauritian )</v>
      </c>
      <c r="F3">
        <f t="shared" si="1"/>
        <v>0</v>
      </c>
      <c r="G3">
        <f t="shared" si="2"/>
        <v>0</v>
      </c>
    </row>
    <row r="4" spans="1:7" ht="29.5" thickBot="1" x14ac:dyDescent="0.4">
      <c r="A4" s="1" t="s">
        <v>4455</v>
      </c>
      <c r="B4" s="2" t="s">
        <v>4456</v>
      </c>
      <c r="C4" s="5" t="s">
        <v>1465</v>
      </c>
      <c r="D4">
        <v>3871</v>
      </c>
      <c r="E4" t="str">
        <f t="shared" si="0"/>
        <v>Rodrigues Island (Mauritian dependency)</v>
      </c>
      <c r="F4" t="str">
        <f t="shared" si="1"/>
        <v>Rodrigues Island</v>
      </c>
      <c r="G4" t="str">
        <f t="shared" si="2"/>
        <v>MU-RO</v>
      </c>
    </row>
    <row r="5" spans="1:7" ht="29.5" thickBot="1" x14ac:dyDescent="0.4">
      <c r="A5" s="1" t="s">
        <v>4457</v>
      </c>
      <c r="B5" s="2" t="s">
        <v>4458</v>
      </c>
      <c r="C5" s="5" t="s">
        <v>473</v>
      </c>
      <c r="D5">
        <v>3871</v>
      </c>
      <c r="E5" t="str">
        <f t="shared" si="0"/>
        <v>Black River (Mauritian district)</v>
      </c>
      <c r="F5" t="str">
        <f t="shared" si="1"/>
        <v>Black River</v>
      </c>
      <c r="G5" t="str">
        <f t="shared" si="2"/>
        <v>MU-BL</v>
      </c>
    </row>
    <row r="6" spans="1:7" ht="15" thickBot="1" x14ac:dyDescent="0.4">
      <c r="A6" s="1" t="s">
        <v>4459</v>
      </c>
      <c r="B6" s="2" t="s">
        <v>4460</v>
      </c>
      <c r="C6" s="5" t="s">
        <v>473</v>
      </c>
      <c r="D6">
        <v>3871</v>
      </c>
      <c r="E6" t="str">
        <f t="shared" si="0"/>
        <v>Flacq (Mauritian district)</v>
      </c>
      <c r="F6" t="str">
        <f t="shared" si="1"/>
        <v>Flacq</v>
      </c>
      <c r="G6" t="str">
        <f t="shared" si="2"/>
        <v>MU-FL</v>
      </c>
    </row>
    <row r="7" spans="1:7" ht="29.5" thickBot="1" x14ac:dyDescent="0.4">
      <c r="A7" s="1" t="s">
        <v>4461</v>
      </c>
      <c r="B7" s="2" t="s">
        <v>4462</v>
      </c>
      <c r="C7" s="5" t="s">
        <v>473</v>
      </c>
      <c r="D7">
        <v>3871</v>
      </c>
      <c r="E7" t="str">
        <f t="shared" si="0"/>
        <v>Grand Port (Mauritian district)</v>
      </c>
      <c r="F7" t="str">
        <f t="shared" si="1"/>
        <v>Grand Port</v>
      </c>
      <c r="G7" t="str">
        <f t="shared" si="2"/>
        <v>MU-GP</v>
      </c>
    </row>
    <row r="8" spans="1:7" ht="15" thickBot="1" x14ac:dyDescent="0.4">
      <c r="A8" s="1" t="s">
        <v>4463</v>
      </c>
      <c r="B8" s="2" t="s">
        <v>4464</v>
      </c>
      <c r="C8" s="5" t="s">
        <v>473</v>
      </c>
      <c r="D8">
        <v>3871</v>
      </c>
      <c r="E8" t="str">
        <f t="shared" si="0"/>
        <v>Moka (Mauritian district)</v>
      </c>
      <c r="F8" t="str">
        <f t="shared" si="1"/>
        <v>Moka</v>
      </c>
      <c r="G8" t="str">
        <f t="shared" si="2"/>
        <v>MU-MO</v>
      </c>
    </row>
    <row r="9" spans="1:7" ht="29.5" thickBot="1" x14ac:dyDescent="0.4">
      <c r="A9" s="1" t="s">
        <v>4465</v>
      </c>
      <c r="B9" s="2" t="s">
        <v>4466</v>
      </c>
      <c r="C9" s="5" t="s">
        <v>473</v>
      </c>
      <c r="D9">
        <v>3871</v>
      </c>
      <c r="E9" t="str">
        <f t="shared" si="0"/>
        <v>Pamplemousses (Mauritian district)</v>
      </c>
      <c r="F9" t="str">
        <f t="shared" si="1"/>
        <v>Pamplemousses</v>
      </c>
      <c r="G9" t="str">
        <f t="shared" si="2"/>
        <v>MU-PA</v>
      </c>
    </row>
    <row r="10" spans="1:7" ht="29.5" thickBot="1" x14ac:dyDescent="0.4">
      <c r="A10" s="1" t="s">
        <v>4467</v>
      </c>
      <c r="B10" s="2" t="s">
        <v>4468</v>
      </c>
      <c r="C10" s="5" t="s">
        <v>473</v>
      </c>
      <c r="D10">
        <v>3871</v>
      </c>
      <c r="E10" t="str">
        <f t="shared" si="0"/>
        <v>Plaines Wilhems (Mauritian district)</v>
      </c>
      <c r="F10" t="str">
        <f t="shared" si="1"/>
        <v>Plaines Wilhems</v>
      </c>
      <c r="G10" t="str">
        <f t="shared" si="2"/>
        <v>MU-PW</v>
      </c>
    </row>
    <row r="11" spans="1:7" ht="29.5" thickBot="1" x14ac:dyDescent="0.4">
      <c r="A11" s="1" t="s">
        <v>4469</v>
      </c>
      <c r="B11" s="2" t="s">
        <v>4470</v>
      </c>
      <c r="C11" s="5" t="s">
        <v>473</v>
      </c>
      <c r="D11">
        <v>3871</v>
      </c>
      <c r="E11" t="str">
        <f t="shared" si="0"/>
        <v>Port Louis (Mauritian district)</v>
      </c>
      <c r="F11" t="str">
        <f t="shared" si="1"/>
        <v>Port Louis</v>
      </c>
      <c r="G11" t="str">
        <f t="shared" si="2"/>
        <v>MU-PL</v>
      </c>
    </row>
    <row r="12" spans="1:7" ht="44" thickBot="1" x14ac:dyDescent="0.4">
      <c r="A12" s="1" t="s">
        <v>4471</v>
      </c>
      <c r="B12" s="2" t="s">
        <v>4472</v>
      </c>
      <c r="C12" s="5" t="s">
        <v>473</v>
      </c>
      <c r="D12">
        <v>3871</v>
      </c>
      <c r="E12" t="str">
        <f t="shared" si="0"/>
        <v>Rivière du Rempart (Mauritian district)</v>
      </c>
      <c r="F12" t="str">
        <f t="shared" si="1"/>
        <v>Rivière du Rempart</v>
      </c>
      <c r="G12" t="str">
        <f t="shared" si="2"/>
        <v>MU-RR</v>
      </c>
    </row>
    <row r="13" spans="1:7" ht="15" thickBot="1" x14ac:dyDescent="0.4">
      <c r="A13" s="1" t="s">
        <v>4473</v>
      </c>
      <c r="B13" s="2" t="s">
        <v>4474</v>
      </c>
      <c r="C13" s="5" t="s">
        <v>473</v>
      </c>
      <c r="D13">
        <v>3871</v>
      </c>
      <c r="E13" t="str">
        <f t="shared" si="0"/>
        <v>Savanne (Mauritian district)</v>
      </c>
      <c r="F13" t="str">
        <f t="shared" si="1"/>
        <v>Savanne</v>
      </c>
      <c r="G13" t="str">
        <f t="shared" si="2"/>
        <v>MU-SA</v>
      </c>
    </row>
  </sheetData>
  <mergeCells count="2">
    <mergeCell ref="A2:A3"/>
    <mergeCell ref="C2:C3"/>
  </mergeCells>
  <hyperlinks>
    <hyperlink ref="B1" r:id="rId1" tooltip="Agalega Islands" display="https://en.wikipedia.org/wiki/Agalega_Islands" xr:uid="{4210A053-8761-4740-8F2C-BD592C0125BA}"/>
    <hyperlink ref="B2" r:id="rId2" tooltip="Cargados Carajos Shoals" display="https://en.wikipedia.org/wiki/Cargados_Carajos_Shoals" xr:uid="{00FC85E0-5DDA-4E6F-B02F-A09404775888}"/>
    <hyperlink ref="B4" r:id="rId3" tooltip="Rodrigues Island" display="https://en.wikipedia.org/wiki/Rodrigues_Island" xr:uid="{7BF7025A-6C6C-43AA-8550-37C5ABDA57A8}"/>
    <hyperlink ref="B5" r:id="rId4" tooltip="Black River District" display="https://en.wikipedia.org/wiki/Black_River_District" xr:uid="{B4C7027F-63B4-4D2D-9634-D2B72CB925A6}"/>
    <hyperlink ref="B6" r:id="rId5" tooltip="Flacq District" display="https://en.wikipedia.org/wiki/Flacq_District" xr:uid="{C6ACD9BA-FC13-4873-BE32-11D107D078F0}"/>
    <hyperlink ref="B7" r:id="rId6" tooltip="Grand Port District" display="https://en.wikipedia.org/wiki/Grand_Port_District" xr:uid="{DF24C567-A94E-4B5E-9DE7-83C39C2B5917}"/>
    <hyperlink ref="B8" r:id="rId7" tooltip="Moka District" display="https://en.wikipedia.org/wiki/Moka_District" xr:uid="{A59E02BA-7D0E-4DA2-951C-57E260616F12}"/>
    <hyperlink ref="B9" r:id="rId8" tooltip="Pamplemousses District" display="https://en.wikipedia.org/wiki/Pamplemousses_District" xr:uid="{FE8E960B-7462-40FD-BC5E-E523ADEA373E}"/>
    <hyperlink ref="B10" r:id="rId9" tooltip="Plaines Wilhems District" display="https://en.wikipedia.org/wiki/Plaines_Wilhems_District" xr:uid="{2729F98B-A959-46A6-AB93-A379208FD4D9}"/>
    <hyperlink ref="B11" r:id="rId10" tooltip="Port Louis District" display="https://en.wikipedia.org/wiki/Port_Louis_District" xr:uid="{44555D80-CD71-4F87-BE56-A4817547542A}"/>
    <hyperlink ref="B12" r:id="rId11" tooltip="Rivière du Rempart District" display="https://en.wikipedia.org/wiki/Rivi%C3%A8re_du_Rempart_District" xr:uid="{7308E727-9D86-4A32-85DE-3883CA3C4D83}"/>
    <hyperlink ref="B13" r:id="rId12" tooltip="Savanne District" display="https://en.wikipedia.org/wiki/Savanne_District" xr:uid="{923F19DC-0777-48E2-8F37-746B6CCBDDF3}"/>
  </hyperlink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C99FD-E783-4932-95B3-3F808B68D967}">
  <dimension ref="A1:I5"/>
  <sheetViews>
    <sheetView workbookViewId="0">
      <selection activeCell="F1" sqref="F1:I5"/>
    </sheetView>
  </sheetViews>
  <sheetFormatPr defaultRowHeight="14.5" x14ac:dyDescent="0.35"/>
  <cols>
    <col min="7" max="7" width="26" bestFit="1" customWidth="1"/>
  </cols>
  <sheetData>
    <row r="1" spans="1:9" ht="18.5" thickBot="1" x14ac:dyDescent="0.4">
      <c r="A1" s="1" t="s">
        <v>4475</v>
      </c>
      <c r="B1" s="2" t="s">
        <v>4486</v>
      </c>
      <c r="C1" s="5" t="s">
        <v>4476</v>
      </c>
      <c r="D1" s="5" t="s">
        <v>4477</v>
      </c>
      <c r="E1" s="5" t="s">
        <v>466</v>
      </c>
      <c r="F1">
        <v>3862</v>
      </c>
      <c r="G1" t="str">
        <f>_xlfn.CONCAT(B1, " (Rwandan ",E1,")")</f>
        <v>Kigali (Rwandan city)</v>
      </c>
      <c r="H1" t="str">
        <f>B1</f>
        <v>Kigali</v>
      </c>
      <c r="I1" t="str">
        <f>A1</f>
        <v>RW-01</v>
      </c>
    </row>
    <row r="2" spans="1:9" ht="15" thickBot="1" x14ac:dyDescent="0.4">
      <c r="A2" s="1" t="s">
        <v>4478</v>
      </c>
      <c r="B2" s="2" t="s">
        <v>1171</v>
      </c>
      <c r="C2" s="5" t="s">
        <v>1994</v>
      </c>
      <c r="D2" s="5" t="s">
        <v>4479</v>
      </c>
      <c r="E2" s="5" t="s">
        <v>149</v>
      </c>
      <c r="F2">
        <v>3862</v>
      </c>
      <c r="G2" t="str">
        <f t="shared" ref="G2:G5" si="0">_xlfn.CONCAT(B2, " (Rwandan ",E2,")")</f>
        <v>Eastern (Rwandan province)</v>
      </c>
      <c r="H2" t="str">
        <f t="shared" ref="H2:H5" si="1">B2</f>
        <v>Eastern</v>
      </c>
      <c r="I2" t="str">
        <f t="shared" ref="I2:I5" si="2">A2</f>
        <v>RW-02</v>
      </c>
    </row>
    <row r="3" spans="1:9" ht="15" thickBot="1" x14ac:dyDescent="0.4">
      <c r="A3" s="1" t="s">
        <v>4480</v>
      </c>
      <c r="B3" s="2" t="s">
        <v>1181</v>
      </c>
      <c r="C3" s="5" t="s">
        <v>2001</v>
      </c>
      <c r="D3" s="5" t="s">
        <v>4481</v>
      </c>
      <c r="E3" s="5" t="s">
        <v>149</v>
      </c>
      <c r="F3">
        <v>3862</v>
      </c>
      <c r="G3" t="str">
        <f t="shared" si="0"/>
        <v>Northern (Rwandan province)</v>
      </c>
      <c r="H3" t="str">
        <f t="shared" si="1"/>
        <v>Northern</v>
      </c>
      <c r="I3" t="str">
        <f t="shared" si="2"/>
        <v>RW-03</v>
      </c>
    </row>
    <row r="4" spans="1:9" ht="18.5" thickBot="1" x14ac:dyDescent="0.4">
      <c r="A4" s="1" t="s">
        <v>4482</v>
      </c>
      <c r="B4" s="2" t="s">
        <v>1185</v>
      </c>
      <c r="C4" s="5" t="s">
        <v>2012</v>
      </c>
      <c r="D4" s="5" t="s">
        <v>4483</v>
      </c>
      <c r="E4" s="5" t="s">
        <v>149</v>
      </c>
      <c r="F4">
        <v>3862</v>
      </c>
      <c r="G4" t="str">
        <f t="shared" si="0"/>
        <v>Western (Rwandan province)</v>
      </c>
      <c r="H4" t="str">
        <f t="shared" si="1"/>
        <v>Western</v>
      </c>
      <c r="I4" t="str">
        <f t="shared" si="2"/>
        <v>RW-04</v>
      </c>
    </row>
    <row r="5" spans="1:9" ht="15" thickBot="1" x14ac:dyDescent="0.4">
      <c r="A5" s="1" t="s">
        <v>4484</v>
      </c>
      <c r="B5" s="2" t="s">
        <v>1183</v>
      </c>
      <c r="C5" s="5" t="s">
        <v>2006</v>
      </c>
      <c r="D5" s="5" t="s">
        <v>4485</v>
      </c>
      <c r="E5" s="5" t="s">
        <v>149</v>
      </c>
      <c r="F5">
        <v>3862</v>
      </c>
      <c r="G5" t="str">
        <f t="shared" si="0"/>
        <v>Southern (Rwandan province)</v>
      </c>
      <c r="H5" t="str">
        <f t="shared" si="1"/>
        <v>Southern</v>
      </c>
      <c r="I5" t="str">
        <f t="shared" si="2"/>
        <v>RW-05</v>
      </c>
    </row>
  </sheetData>
  <hyperlinks>
    <hyperlink ref="B1" r:id="rId1" tooltip="Kigali" display="https://en.wikipedia.org/wiki/Kigali" xr:uid="{CFD745F3-276C-4811-9929-F7221485B3D7}"/>
    <hyperlink ref="B2" r:id="rId2" tooltip="Eastern Province, Rwanda" display="https://en.wikipedia.org/wiki/Eastern_Province,_Rwanda" xr:uid="{43F01F73-EA00-4455-B4FB-C8CA30D543CB}"/>
    <hyperlink ref="B3" r:id="rId3" tooltip="Northern Province, Rwanda" display="https://en.wikipedia.org/wiki/Northern_Province,_Rwanda" xr:uid="{200AAF51-1E98-437C-9580-8CC431DA908D}"/>
    <hyperlink ref="B4" r:id="rId4" tooltip="Western Province, Rwanda" display="https://en.wikipedia.org/wiki/Western_Province,_Rwanda" xr:uid="{29578A29-1962-4089-AF98-48614492CA4A}"/>
    <hyperlink ref="B5" r:id="rId5" tooltip="Southern Province, Rwanda" display="https://en.wikipedia.org/wiki/Southern_Province,_Rwanda" xr:uid="{F4CE0A18-A9C3-4830-9E5A-076E7EB97123}"/>
  </hyperlink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ADD57-9241-41C5-BC09-BD812066D3A6}">
  <dimension ref="A1:F13"/>
  <sheetViews>
    <sheetView workbookViewId="0">
      <selection activeCell="C1" sqref="C1:F13"/>
    </sheetView>
  </sheetViews>
  <sheetFormatPr defaultRowHeight="14.5" x14ac:dyDescent="0.35"/>
  <cols>
    <col min="4" max="4" width="23.7265625" bestFit="1" customWidth="1"/>
  </cols>
  <sheetData>
    <row r="1" spans="1:6" ht="15" thickBot="1" x14ac:dyDescent="0.4">
      <c r="A1" s="1" t="s">
        <v>4487</v>
      </c>
      <c r="B1" s="2" t="s">
        <v>4488</v>
      </c>
      <c r="C1">
        <v>3946</v>
      </c>
      <c r="D1" t="str">
        <f>_xlfn.CONCAT(B1," (Saudi Arabian region)")</f>
        <v>'Asīr (Saudi Arabian region)</v>
      </c>
      <c r="E1" t="str">
        <f>B1</f>
        <v>'Asīr</v>
      </c>
      <c r="F1" t="str">
        <f>A1</f>
        <v>SA-14</v>
      </c>
    </row>
    <row r="2" spans="1:6" ht="15" thickBot="1" x14ac:dyDescent="0.4">
      <c r="A2" s="1" t="s">
        <v>4489</v>
      </c>
      <c r="B2" s="2" t="s">
        <v>4490</v>
      </c>
      <c r="C2">
        <v>3946</v>
      </c>
      <c r="D2" t="str">
        <f t="shared" ref="D2:D13" si="0">_xlfn.CONCAT(B2," (Saudi Arabian region)")</f>
        <v>Al Bāḩah (Saudi Arabian region)</v>
      </c>
      <c r="E2" t="str">
        <f t="shared" ref="E2:E13" si="1">B2</f>
        <v>Al Bāḩah</v>
      </c>
      <c r="F2" t="str">
        <f t="shared" ref="F2:F13" si="2">A2</f>
        <v>SA-11</v>
      </c>
    </row>
    <row r="3" spans="1:6" ht="73" thickBot="1" x14ac:dyDescent="0.4">
      <c r="A3" s="1" t="s">
        <v>4491</v>
      </c>
      <c r="B3" s="2" t="s">
        <v>4492</v>
      </c>
      <c r="C3">
        <v>3946</v>
      </c>
      <c r="D3" t="str">
        <f t="shared" si="0"/>
        <v>Al Ḩudūd ash Shamālīyah (Saudi Arabian region)</v>
      </c>
      <c r="E3" t="str">
        <f t="shared" si="1"/>
        <v>Al Ḩudūd ash Shamālīyah</v>
      </c>
      <c r="F3" t="str">
        <f t="shared" si="2"/>
        <v>SA-08</v>
      </c>
    </row>
    <row r="4" spans="1:6" ht="15" thickBot="1" x14ac:dyDescent="0.4">
      <c r="A4" s="1" t="s">
        <v>4493</v>
      </c>
      <c r="B4" s="2" t="s">
        <v>4494</v>
      </c>
      <c r="C4">
        <v>3946</v>
      </c>
      <c r="D4" t="str">
        <f t="shared" si="0"/>
        <v>Al Jawf (Saudi Arabian region)</v>
      </c>
      <c r="E4" t="str">
        <f t="shared" si="1"/>
        <v>Al Jawf</v>
      </c>
      <c r="F4" t="str">
        <f t="shared" si="2"/>
        <v>SA-12</v>
      </c>
    </row>
    <row r="5" spans="1:6" ht="73" thickBot="1" x14ac:dyDescent="0.4">
      <c r="A5" s="1" t="s">
        <v>4495</v>
      </c>
      <c r="B5" s="2" t="s">
        <v>4496</v>
      </c>
      <c r="C5">
        <v>3946</v>
      </c>
      <c r="D5" t="str">
        <f t="shared" si="0"/>
        <v>Al Madīnah al Munawwarah (Saudi Arabian region)</v>
      </c>
      <c r="E5" t="str">
        <f t="shared" si="1"/>
        <v>Al Madīnah al Munawwarah</v>
      </c>
      <c r="F5" t="str">
        <f t="shared" si="2"/>
        <v>SA-03</v>
      </c>
    </row>
    <row r="6" spans="1:6" ht="15" thickBot="1" x14ac:dyDescent="0.4">
      <c r="A6" s="1" t="s">
        <v>4497</v>
      </c>
      <c r="B6" s="2" t="s">
        <v>4498</v>
      </c>
      <c r="C6">
        <v>3946</v>
      </c>
      <c r="D6" t="str">
        <f t="shared" si="0"/>
        <v>Al Qaşīm (Saudi Arabian region)</v>
      </c>
      <c r="E6" t="str">
        <f t="shared" si="1"/>
        <v>Al Qaşīm</v>
      </c>
      <c r="F6" t="str">
        <f t="shared" si="2"/>
        <v>SA-05</v>
      </c>
    </row>
    <row r="7" spans="1:6" ht="15" thickBot="1" x14ac:dyDescent="0.4">
      <c r="A7" s="1" t="s">
        <v>4499</v>
      </c>
      <c r="B7" s="2" t="s">
        <v>4500</v>
      </c>
      <c r="C7">
        <v>3946</v>
      </c>
      <c r="D7" t="str">
        <f t="shared" si="0"/>
        <v>Ar Riyāḑ (Saudi Arabian region)</v>
      </c>
      <c r="E7" t="str">
        <f t="shared" si="1"/>
        <v>Ar Riyāḑ</v>
      </c>
      <c r="F7" t="str">
        <f t="shared" si="2"/>
        <v>SA-01</v>
      </c>
    </row>
    <row r="8" spans="1:6" ht="44" thickBot="1" x14ac:dyDescent="0.4">
      <c r="A8" s="1" t="s">
        <v>4501</v>
      </c>
      <c r="B8" s="2" t="s">
        <v>2401</v>
      </c>
      <c r="C8">
        <v>3946</v>
      </c>
      <c r="D8" t="str">
        <f t="shared" si="0"/>
        <v>Ash Sharqīyah (Saudi Arabian region)</v>
      </c>
      <c r="E8" t="str">
        <f t="shared" si="1"/>
        <v>Ash Sharqīyah</v>
      </c>
      <c r="F8" t="str">
        <f t="shared" si="2"/>
        <v>SA-04</v>
      </c>
    </row>
    <row r="9" spans="1:6" ht="15" thickBot="1" x14ac:dyDescent="0.4">
      <c r="A9" s="1" t="s">
        <v>4502</v>
      </c>
      <c r="B9" s="2" t="s">
        <v>4503</v>
      </c>
      <c r="C9">
        <v>3946</v>
      </c>
      <c r="D9" t="str">
        <f t="shared" si="0"/>
        <v>Ḩā'il (Saudi Arabian region)</v>
      </c>
      <c r="E9" t="str">
        <f t="shared" si="1"/>
        <v>Ḩā'il</v>
      </c>
      <c r="F9" t="str">
        <f t="shared" si="2"/>
        <v>SA-06</v>
      </c>
    </row>
    <row r="10" spans="1:6" ht="15" thickBot="1" x14ac:dyDescent="0.4">
      <c r="A10" s="1" t="s">
        <v>4504</v>
      </c>
      <c r="B10" s="2" t="s">
        <v>4505</v>
      </c>
      <c r="C10">
        <v>3946</v>
      </c>
      <c r="D10" t="str">
        <f t="shared" si="0"/>
        <v>Jāzān (Saudi Arabian region)</v>
      </c>
      <c r="E10" t="str">
        <f t="shared" si="1"/>
        <v>Jāzān</v>
      </c>
      <c r="F10" t="str">
        <f t="shared" si="2"/>
        <v>SA-09</v>
      </c>
    </row>
    <row r="11" spans="1:6" ht="58.5" thickBot="1" x14ac:dyDescent="0.4">
      <c r="A11" s="1" t="s">
        <v>4506</v>
      </c>
      <c r="B11" s="2" t="s">
        <v>4507</v>
      </c>
      <c r="C11">
        <v>3946</v>
      </c>
      <c r="D11" t="str">
        <f t="shared" si="0"/>
        <v>Makkah al Mukarramah (Saudi Arabian region)</v>
      </c>
      <c r="E11" t="str">
        <f t="shared" si="1"/>
        <v>Makkah al Mukarramah</v>
      </c>
      <c r="F11" t="str">
        <f t="shared" si="2"/>
        <v>SA-02</v>
      </c>
    </row>
    <row r="12" spans="1:6" ht="15" thickBot="1" x14ac:dyDescent="0.4">
      <c r="A12" s="1" t="s">
        <v>4508</v>
      </c>
      <c r="B12" s="2" t="s">
        <v>4509</v>
      </c>
      <c r="C12">
        <v>3946</v>
      </c>
      <c r="D12" t="str">
        <f t="shared" si="0"/>
        <v>Najrān (Saudi Arabian region)</v>
      </c>
      <c r="E12" t="str">
        <f t="shared" si="1"/>
        <v>Najrān</v>
      </c>
      <c r="F12" t="str">
        <f t="shared" si="2"/>
        <v>SA-10</v>
      </c>
    </row>
    <row r="13" spans="1:6" ht="15" thickBot="1" x14ac:dyDescent="0.4">
      <c r="A13" s="1" t="s">
        <v>4510</v>
      </c>
      <c r="B13" s="2" t="s">
        <v>4511</v>
      </c>
      <c r="C13">
        <v>3946</v>
      </c>
      <c r="D13" t="str">
        <f t="shared" si="0"/>
        <v>Tabūk (Saudi Arabian region)</v>
      </c>
      <c r="E13" t="str">
        <f t="shared" si="1"/>
        <v>Tabūk</v>
      </c>
      <c r="F13" t="str">
        <f t="shared" si="2"/>
        <v>SA-07</v>
      </c>
    </row>
  </sheetData>
  <hyperlinks>
    <hyperlink ref="B1" r:id="rId1" tooltip="ٰĀsīr Province" display="https://en.wikipedia.org/wiki/%D9%B0%C4%80s%C4%ABr_Province" xr:uid="{8835CCC4-8D50-4321-B164-36B46886C81F}"/>
    <hyperlink ref="B2" r:id="rId2" tooltip="Al Bāḩah Province" display="https://en.wikipedia.org/wiki/Al_B%C4%81%E1%B8%A9ah_Province" xr:uid="{B32324C1-BF0B-4BBA-833F-5D552B8D2B9D}"/>
    <hyperlink ref="B3" r:id="rId3" tooltip="Al Ḩudūd ash Shamālīyah Province" display="https://en.wikipedia.org/wiki/Al_%E1%B8%A8ud%C5%ABd_ash_Sham%C4%81l%C4%AByah_Province" xr:uid="{521B4DAE-D891-4600-BD67-59B92A854FEB}"/>
    <hyperlink ref="B4" r:id="rId4" tooltip="Al Jawf Province" display="https://en.wikipedia.org/wiki/Al_Jawf_Province" xr:uid="{D869CA67-94F2-47F6-B34D-32A24269BEFD}"/>
    <hyperlink ref="B5" r:id="rId5" tooltip="Medina Region" display="https://en.wikipedia.org/wiki/Medina_Region" xr:uid="{260B38EB-CEA6-455F-AE5C-A7E2B019A82F}"/>
    <hyperlink ref="B6" r:id="rId6" tooltip="Al Qaşīm Province" display="https://en.wikipedia.org/wiki/Al_Qa%C5%9F%C4%ABm_Province" xr:uid="{D3305067-9A37-4114-931D-26490A37DFCD}"/>
    <hyperlink ref="B7" r:id="rId7" tooltip="Ar Riyāḑ Province" display="https://en.wikipedia.org/wiki/Ar_Riy%C4%81%E1%B8%91_Province" xr:uid="{1B1CC816-9320-4945-9442-9AE8CB730907}"/>
    <hyperlink ref="B8" r:id="rId8" tooltip="Ash Sharqīyah Province" display="https://en.wikipedia.org/wiki/Ash_Sharq%C4%AByah_Province" xr:uid="{38847B71-3D98-4881-A45D-AF80B75431DA}"/>
    <hyperlink ref="B9" r:id="rId9" tooltip="Ḩā'il Province" display="https://en.wikipedia.org/wiki/%E1%B8%A8%C4%81%27il_Province" xr:uid="{EBD163C2-E527-4E9A-B42B-E276E8BF6237}"/>
    <hyperlink ref="B10" r:id="rId10" tooltip="Jīzān Province" display="https://en.wikipedia.org/wiki/J%C4%ABz%C4%81n_Province" xr:uid="{ABABFCA4-900C-497E-9269-6D98FA3055E7}"/>
    <hyperlink ref="B11" r:id="rId11" tooltip="Mecca Region" display="https://en.wikipedia.org/wiki/Mecca_Region" xr:uid="{FEC20D4D-B075-4A99-8BDC-B930B1A2465D}"/>
    <hyperlink ref="B12" r:id="rId12" tooltip="Najrān Province" display="https://en.wikipedia.org/wiki/Najr%C4%81n_Province" xr:uid="{5AC60120-1E11-46B4-9692-FA13C136EC9B}"/>
    <hyperlink ref="B13" r:id="rId13" tooltip="Tabūk Province" display="https://en.wikipedia.org/wiki/Tab%C5%ABk_Province" xr:uid="{A3C9A046-D570-46DF-BDBD-75A7B2E7386B}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2B35A-EE94-45C5-B89E-8EEF87DEC291}">
  <dimension ref="A1:G10"/>
  <sheetViews>
    <sheetView workbookViewId="0">
      <selection activeCell="D1" sqref="D1:G10"/>
    </sheetView>
  </sheetViews>
  <sheetFormatPr defaultRowHeight="14.5" x14ac:dyDescent="0.35"/>
  <cols>
    <col min="5" max="5" width="38.90625" bestFit="1" customWidth="1"/>
  </cols>
  <sheetData>
    <row r="1" spans="1:7" ht="18.5" thickBot="1" x14ac:dyDescent="0.4">
      <c r="A1" s="1" t="s">
        <v>4512</v>
      </c>
      <c r="B1" s="2" t="s">
        <v>4528</v>
      </c>
      <c r="C1" s="5" t="s">
        <v>653</v>
      </c>
      <c r="D1">
        <v>4046</v>
      </c>
      <c r="E1" t="str">
        <f>_xlfn.CONCAT(B1," (",C1," of Solomon Islands)")</f>
        <v>Honiara (capital territory of Solomon Islands)</v>
      </c>
      <c r="F1" t="str">
        <f>B1</f>
        <v>Honiara</v>
      </c>
      <c r="G1" t="str">
        <f>A1</f>
        <v>SB-CT</v>
      </c>
    </row>
    <row r="2" spans="1:7" ht="15" thickBot="1" x14ac:dyDescent="0.4">
      <c r="A2" s="1" t="s">
        <v>4513</v>
      </c>
      <c r="B2" s="2" t="s">
        <v>1167</v>
      </c>
      <c r="C2" s="5" t="s">
        <v>149</v>
      </c>
      <c r="D2">
        <v>4046</v>
      </c>
      <c r="E2" t="str">
        <f t="shared" ref="E2:E10" si="0">_xlfn.CONCAT(B2," (",C2," of Solomon Islands)")</f>
        <v>Central (province of Solomon Islands)</v>
      </c>
      <c r="F2" t="str">
        <f t="shared" ref="F2:F10" si="1">B2</f>
        <v>Central</v>
      </c>
      <c r="G2" t="str">
        <f t="shared" ref="G2:G10" si="2">A2</f>
        <v>SB-CE</v>
      </c>
    </row>
    <row r="3" spans="1:7" ht="15" thickBot="1" x14ac:dyDescent="0.4">
      <c r="A3" s="1" t="s">
        <v>4514</v>
      </c>
      <c r="B3" s="2" t="s">
        <v>3190</v>
      </c>
      <c r="C3" s="5" t="s">
        <v>149</v>
      </c>
      <c r="D3">
        <v>4046</v>
      </c>
      <c r="E3" t="str">
        <f t="shared" si="0"/>
        <v>Choiseul (province of Solomon Islands)</v>
      </c>
      <c r="F3" t="str">
        <f t="shared" si="1"/>
        <v>Choiseul</v>
      </c>
      <c r="G3" t="str">
        <f t="shared" si="2"/>
        <v>SB-CH</v>
      </c>
    </row>
    <row r="4" spans="1:7" ht="29.5" thickBot="1" x14ac:dyDescent="0.4">
      <c r="A4" s="1" t="s">
        <v>4515</v>
      </c>
      <c r="B4" s="2" t="s">
        <v>4516</v>
      </c>
      <c r="C4" s="5" t="s">
        <v>149</v>
      </c>
      <c r="D4">
        <v>4046</v>
      </c>
      <c r="E4" t="str">
        <f t="shared" si="0"/>
        <v>Guadalcanal (province of Solomon Islands)</v>
      </c>
      <c r="F4" t="str">
        <f t="shared" si="1"/>
        <v>Guadalcanal</v>
      </c>
      <c r="G4" t="str">
        <f t="shared" si="2"/>
        <v>SB-GU</v>
      </c>
    </row>
    <row r="5" spans="1:7" ht="15" thickBot="1" x14ac:dyDescent="0.4">
      <c r="A5" s="1" t="s">
        <v>4517</v>
      </c>
      <c r="B5" s="2" t="s">
        <v>4518</v>
      </c>
      <c r="C5" s="5" t="s">
        <v>149</v>
      </c>
      <c r="D5">
        <v>4046</v>
      </c>
      <c r="E5" t="str">
        <f t="shared" si="0"/>
        <v>Isabel (province of Solomon Islands)</v>
      </c>
      <c r="F5" t="str">
        <f t="shared" si="1"/>
        <v>Isabel</v>
      </c>
      <c r="G5" t="str">
        <f t="shared" si="2"/>
        <v>SB-IS</v>
      </c>
    </row>
    <row r="6" spans="1:7" ht="29.5" thickBot="1" x14ac:dyDescent="0.4">
      <c r="A6" s="1" t="s">
        <v>4519</v>
      </c>
      <c r="B6" s="2" t="s">
        <v>4520</v>
      </c>
      <c r="C6" s="5" t="s">
        <v>149</v>
      </c>
      <c r="D6">
        <v>4046</v>
      </c>
      <c r="E6" t="str">
        <f t="shared" si="0"/>
        <v>Makira-Ulawa (province of Solomon Islands)</v>
      </c>
      <c r="F6" t="str">
        <f t="shared" si="1"/>
        <v>Makira-Ulawa</v>
      </c>
      <c r="G6" t="str">
        <f t="shared" si="2"/>
        <v>SB-MK</v>
      </c>
    </row>
    <row r="7" spans="1:7" ht="15" thickBot="1" x14ac:dyDescent="0.4">
      <c r="A7" s="1" t="s">
        <v>4521</v>
      </c>
      <c r="B7" s="2" t="s">
        <v>4522</v>
      </c>
      <c r="C7" s="5" t="s">
        <v>149</v>
      </c>
      <c r="D7">
        <v>4046</v>
      </c>
      <c r="E7" t="str">
        <f t="shared" si="0"/>
        <v>Malaita (province of Solomon Islands)</v>
      </c>
      <c r="F7" t="str">
        <f t="shared" si="1"/>
        <v>Malaita</v>
      </c>
      <c r="G7" t="str">
        <f t="shared" si="2"/>
        <v>SB-ML</v>
      </c>
    </row>
    <row r="8" spans="1:7" ht="44" thickBot="1" x14ac:dyDescent="0.4">
      <c r="A8" s="1" t="s">
        <v>4523</v>
      </c>
      <c r="B8" s="2" t="s">
        <v>4524</v>
      </c>
      <c r="C8" s="5" t="s">
        <v>149</v>
      </c>
      <c r="D8">
        <v>4046</v>
      </c>
      <c r="E8" t="str">
        <f t="shared" si="0"/>
        <v>Rennell and Bellona (province of Solomon Islands)</v>
      </c>
      <c r="F8" t="str">
        <f t="shared" si="1"/>
        <v>Rennell and Bellona</v>
      </c>
      <c r="G8" t="str">
        <f t="shared" si="2"/>
        <v>SB-RB</v>
      </c>
    </row>
    <row r="9" spans="1:7" ht="15" thickBot="1" x14ac:dyDescent="0.4">
      <c r="A9" s="1" t="s">
        <v>4525</v>
      </c>
      <c r="B9" s="2" t="s">
        <v>4526</v>
      </c>
      <c r="C9" s="5" t="s">
        <v>149</v>
      </c>
      <c r="D9">
        <v>4046</v>
      </c>
      <c r="E9" t="str">
        <f t="shared" si="0"/>
        <v>Temotu (province of Solomon Islands)</v>
      </c>
      <c r="F9" t="str">
        <f t="shared" si="1"/>
        <v>Temotu</v>
      </c>
      <c r="G9" t="str">
        <f t="shared" si="2"/>
        <v>SB-TE</v>
      </c>
    </row>
    <row r="10" spans="1:7" ht="15" thickBot="1" x14ac:dyDescent="0.4">
      <c r="A10" s="1" t="s">
        <v>4527</v>
      </c>
      <c r="B10" s="2" t="s">
        <v>1185</v>
      </c>
      <c r="C10" s="5" t="s">
        <v>149</v>
      </c>
      <c r="D10">
        <v>4046</v>
      </c>
      <c r="E10" t="str">
        <f t="shared" si="0"/>
        <v>Western (province of Solomon Islands)</v>
      </c>
      <c r="F10" t="str">
        <f t="shared" si="1"/>
        <v>Western</v>
      </c>
      <c r="G10" t="str">
        <f t="shared" si="2"/>
        <v>SB-WE</v>
      </c>
    </row>
  </sheetData>
  <hyperlinks>
    <hyperlink ref="B1" r:id="rId1" tooltip="Capital Territory (Solomon Islands)" display="https://en.wikipedia.org/wiki/Capital_Territory_(Solomon_Islands)" xr:uid="{ACDDF958-FC03-4100-9771-777C7562D14C}"/>
    <hyperlink ref="B2" r:id="rId2" tooltip="Central Province (Solomon Islands)" display="https://en.wikipedia.org/wiki/Central_Province_(Solomon_Islands)" xr:uid="{6E889BB5-D0C2-405E-B7C2-E93D3F7808BB}"/>
    <hyperlink ref="B3" r:id="rId3" tooltip="Choiseul Province" display="https://en.wikipedia.org/wiki/Choiseul_Province" xr:uid="{3987041E-8B67-4026-A061-883D2D39B9D9}"/>
    <hyperlink ref="B4" r:id="rId4" tooltip="Guadalcanal Province" display="https://en.wikipedia.org/wiki/Guadalcanal_Province" xr:uid="{345F6931-BA30-4539-9163-04C21B12FB1D}"/>
    <hyperlink ref="B5" r:id="rId5" tooltip="Isabel Province" display="https://en.wikipedia.org/wiki/Isabel_Province" xr:uid="{CAD2FDC6-533A-4484-99AB-0189FA8EBD08}"/>
    <hyperlink ref="B6" r:id="rId6" tooltip="Makira-Ulawa Province" display="https://en.wikipedia.org/wiki/Makira-Ulawa_Province" xr:uid="{0D029D19-9205-4574-AE8E-485EDEAB8D1D}"/>
    <hyperlink ref="B7" r:id="rId7" tooltip="Malaita Province" display="https://en.wikipedia.org/wiki/Malaita_Province" xr:uid="{3FB081FA-ADFD-4D8F-A7F0-9E224F6F841D}"/>
    <hyperlink ref="B8" r:id="rId8" tooltip="Rennell and Bellona Province" display="https://en.wikipedia.org/wiki/Rennell_and_Bellona_Province" xr:uid="{B1CAC84A-4E0B-4454-9B03-F69A774379E7}"/>
    <hyperlink ref="B9" r:id="rId9" tooltip="Temotu Province" display="https://en.wikipedia.org/wiki/Temotu_Province" xr:uid="{412B2723-731D-45CE-8BFC-0B4F21CF052D}"/>
    <hyperlink ref="B10" r:id="rId10" tooltip="Western Province (Solomon Islands)" display="https://en.wikipedia.org/wiki/Western_Province_(Solomon_Islands)" xr:uid="{FAE48705-1021-4421-A0F1-9D4A65C7A9E5}"/>
  </hyperlink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A3880-6E24-4479-93F4-640200F4C84F}">
  <dimension ref="A1:H27"/>
  <sheetViews>
    <sheetView workbookViewId="0">
      <selection activeCell="E1" sqref="E1:H27"/>
    </sheetView>
  </sheetViews>
  <sheetFormatPr defaultRowHeight="14.5" x14ac:dyDescent="0.35"/>
  <cols>
    <col min="6" max="6" width="28.81640625" bestFit="1" customWidth="1"/>
    <col min="7" max="7" width="12.1796875" bestFit="1" customWidth="1"/>
  </cols>
  <sheetData>
    <row r="1" spans="1:8" ht="29.5" thickBot="1" x14ac:dyDescent="0.4">
      <c r="A1" s="1" t="s">
        <v>4529</v>
      </c>
      <c r="B1" s="2" t="s">
        <v>4530</v>
      </c>
      <c r="C1" s="5" t="s">
        <v>4530</v>
      </c>
      <c r="D1" s="5" t="s">
        <v>4531</v>
      </c>
      <c r="E1">
        <v>3873</v>
      </c>
      <c r="F1" t="str">
        <f>_xlfn.CONCAT(B1," (Seychelles district)")</f>
        <v>Anse aux Pins (Seychelles district)</v>
      </c>
      <c r="G1" t="str">
        <f>B1</f>
        <v>Anse aux Pins</v>
      </c>
      <c r="H1" t="str">
        <f>A1</f>
        <v>SC-01</v>
      </c>
    </row>
    <row r="2" spans="1:8" ht="29.5" thickBot="1" x14ac:dyDescent="0.4">
      <c r="A2" s="1" t="s">
        <v>4532</v>
      </c>
      <c r="B2" s="2" t="s">
        <v>4533</v>
      </c>
      <c r="C2" s="5" t="s">
        <v>4533</v>
      </c>
      <c r="D2" s="5" t="s">
        <v>4534</v>
      </c>
      <c r="E2">
        <v>3873</v>
      </c>
      <c r="F2" t="str">
        <f t="shared" ref="F2:F27" si="0">_xlfn.CONCAT(B2," (Seychelles district)")</f>
        <v>Anse Boileau (Seychelles district)</v>
      </c>
      <c r="G2" t="str">
        <f t="shared" ref="G2:G27" si="1">B2</f>
        <v>Anse Boileau</v>
      </c>
      <c r="H2" t="str">
        <f t="shared" ref="H2:H27" si="2">A2</f>
        <v>SC-02</v>
      </c>
    </row>
    <row r="3" spans="1:8" ht="29.5" thickBot="1" x14ac:dyDescent="0.4">
      <c r="A3" s="1" t="s">
        <v>4535</v>
      </c>
      <c r="B3" s="2" t="s">
        <v>4536</v>
      </c>
      <c r="C3" s="5" t="s">
        <v>4537</v>
      </c>
      <c r="D3" s="5" t="s">
        <v>4538</v>
      </c>
      <c r="E3">
        <v>3873</v>
      </c>
      <c r="F3" t="str">
        <f t="shared" si="0"/>
        <v>Anse Etoile (Seychelles district)</v>
      </c>
      <c r="G3" t="str">
        <f t="shared" si="1"/>
        <v>Anse Etoile</v>
      </c>
      <c r="H3" t="str">
        <f t="shared" si="2"/>
        <v>SC-03</v>
      </c>
    </row>
    <row r="4" spans="1:8" ht="29.5" thickBot="1" x14ac:dyDescent="0.4">
      <c r="A4" s="1" t="s">
        <v>4539</v>
      </c>
      <c r="B4" s="2" t="s">
        <v>4540</v>
      </c>
      <c r="C4" s="5" t="s">
        <v>4540</v>
      </c>
      <c r="D4" s="5" t="s">
        <v>4541</v>
      </c>
      <c r="E4">
        <v>3873</v>
      </c>
      <c r="F4" t="str">
        <f t="shared" si="0"/>
        <v>Anse Royale (Seychelles district)</v>
      </c>
      <c r="G4" t="str">
        <f t="shared" si="1"/>
        <v>Anse Royale</v>
      </c>
      <c r="H4" t="str">
        <f t="shared" si="2"/>
        <v>SC-05</v>
      </c>
    </row>
    <row r="5" spans="1:8" ht="15" thickBot="1" x14ac:dyDescent="0.4">
      <c r="A5" s="1" t="s">
        <v>4542</v>
      </c>
      <c r="B5" s="2" t="s">
        <v>4543</v>
      </c>
      <c r="C5" s="5" t="s">
        <v>4543</v>
      </c>
      <c r="D5" s="5" t="s">
        <v>4544</v>
      </c>
      <c r="E5">
        <v>3873</v>
      </c>
      <c r="F5" t="str">
        <f t="shared" si="0"/>
        <v>Au Cap (Seychelles district)</v>
      </c>
      <c r="G5" t="str">
        <f t="shared" si="1"/>
        <v>Au Cap</v>
      </c>
      <c r="H5" t="str">
        <f t="shared" si="2"/>
        <v>SC-04</v>
      </c>
    </row>
    <row r="6" spans="1:8" ht="29.5" thickBot="1" x14ac:dyDescent="0.4">
      <c r="A6" s="1" t="s">
        <v>4545</v>
      </c>
      <c r="B6" s="2" t="s">
        <v>4546</v>
      </c>
      <c r="C6" s="5" t="s">
        <v>4546</v>
      </c>
      <c r="D6" s="5" t="s">
        <v>4547</v>
      </c>
      <c r="E6">
        <v>3873</v>
      </c>
      <c r="F6" t="str">
        <f t="shared" si="0"/>
        <v>Baie Lazare (Seychelles district)</v>
      </c>
      <c r="G6" t="str">
        <f t="shared" si="1"/>
        <v>Baie Lazare</v>
      </c>
      <c r="H6" t="str">
        <f t="shared" si="2"/>
        <v>SC-06</v>
      </c>
    </row>
    <row r="7" spans="1:8" ht="44" thickBot="1" x14ac:dyDescent="0.4">
      <c r="A7" s="1" t="s">
        <v>4548</v>
      </c>
      <c r="B7" s="2" t="s">
        <v>4549</v>
      </c>
      <c r="C7" s="5" t="s">
        <v>4550</v>
      </c>
      <c r="D7" s="5" t="s">
        <v>4551</v>
      </c>
      <c r="E7">
        <v>3873</v>
      </c>
      <c r="F7" t="str">
        <f t="shared" si="0"/>
        <v>Baie Sainte Anne (Seychelles district)</v>
      </c>
      <c r="G7" t="str">
        <f t="shared" si="1"/>
        <v>Baie Sainte Anne</v>
      </c>
      <c r="H7" t="str">
        <f t="shared" si="2"/>
        <v>SC-07</v>
      </c>
    </row>
    <row r="8" spans="1:8" ht="29.5" thickBot="1" x14ac:dyDescent="0.4">
      <c r="A8" s="1" t="s">
        <v>4552</v>
      </c>
      <c r="B8" s="2" t="s">
        <v>4553</v>
      </c>
      <c r="C8" s="5" t="s">
        <v>4553</v>
      </c>
      <c r="D8" s="5" t="s">
        <v>4554</v>
      </c>
      <c r="E8">
        <v>3873</v>
      </c>
      <c r="F8" t="str">
        <f t="shared" si="0"/>
        <v>Beau Vallon (Seychelles district)</v>
      </c>
      <c r="G8" t="str">
        <f t="shared" si="1"/>
        <v>Beau Vallon</v>
      </c>
      <c r="H8" t="str">
        <f t="shared" si="2"/>
        <v>SC-08</v>
      </c>
    </row>
    <row r="9" spans="1:8" ht="15" thickBot="1" x14ac:dyDescent="0.4">
      <c r="A9" s="1" t="s">
        <v>4555</v>
      </c>
      <c r="B9" s="2" t="s">
        <v>4556</v>
      </c>
      <c r="C9" s="5" t="s">
        <v>4556</v>
      </c>
      <c r="D9" s="5" t="s">
        <v>4557</v>
      </c>
      <c r="E9">
        <v>3873</v>
      </c>
      <c r="F9" t="str">
        <f t="shared" si="0"/>
        <v>Bel Air (Seychelles district)</v>
      </c>
      <c r="G9" t="str">
        <f t="shared" si="1"/>
        <v>Bel Air</v>
      </c>
      <c r="H9" t="str">
        <f t="shared" si="2"/>
        <v>SC-09</v>
      </c>
    </row>
    <row r="10" spans="1:8" ht="29.5" thickBot="1" x14ac:dyDescent="0.4">
      <c r="A10" s="1" t="s">
        <v>4558</v>
      </c>
      <c r="B10" s="2" t="s">
        <v>4559</v>
      </c>
      <c r="C10" s="5" t="s">
        <v>4559</v>
      </c>
      <c r="D10" s="5" t="s">
        <v>4560</v>
      </c>
      <c r="E10">
        <v>3873</v>
      </c>
      <c r="F10" t="str">
        <f t="shared" si="0"/>
        <v>Bel Ombre (Seychelles district)</v>
      </c>
      <c r="G10" t="str">
        <f t="shared" si="1"/>
        <v>Bel Ombre</v>
      </c>
      <c r="H10" t="str">
        <f t="shared" si="2"/>
        <v>SC-10</v>
      </c>
    </row>
    <row r="11" spans="1:8" ht="15" thickBot="1" x14ac:dyDescent="0.4">
      <c r="A11" s="1" t="s">
        <v>4561</v>
      </c>
      <c r="B11" s="2" t="s">
        <v>4562</v>
      </c>
      <c r="C11" s="5" t="s">
        <v>4562</v>
      </c>
      <c r="D11" s="5" t="s">
        <v>4563</v>
      </c>
      <c r="E11">
        <v>3873</v>
      </c>
      <c r="F11" t="str">
        <f t="shared" si="0"/>
        <v>Cascade (Seychelles district)</v>
      </c>
      <c r="G11" t="str">
        <f t="shared" si="1"/>
        <v>Cascade</v>
      </c>
      <c r="H11" t="str">
        <f t="shared" si="2"/>
        <v>SC-11</v>
      </c>
    </row>
    <row r="12" spans="1:8" ht="29.5" thickBot="1" x14ac:dyDescent="0.4">
      <c r="A12" s="1" t="s">
        <v>4564</v>
      </c>
      <c r="B12" s="2" t="s">
        <v>4565</v>
      </c>
      <c r="C12" s="5" t="s">
        <v>4566</v>
      </c>
      <c r="D12" s="5" t="s">
        <v>4567</v>
      </c>
      <c r="E12">
        <v>3873</v>
      </c>
      <c r="F12" t="str">
        <f t="shared" si="0"/>
        <v>English River (Seychelles district)</v>
      </c>
      <c r="G12" t="str">
        <f t="shared" si="1"/>
        <v>English River</v>
      </c>
      <c r="H12" t="str">
        <f t="shared" si="2"/>
        <v>SC-16</v>
      </c>
    </row>
    <row r="13" spans="1:8" ht="15" thickBot="1" x14ac:dyDescent="0.4">
      <c r="A13" s="1" t="s">
        <v>4568</v>
      </c>
      <c r="B13" s="2" t="s">
        <v>4569</v>
      </c>
      <c r="C13" s="5" t="s">
        <v>4569</v>
      </c>
      <c r="D13" s="5" t="s">
        <v>4570</v>
      </c>
      <c r="E13">
        <v>3873</v>
      </c>
      <c r="F13" t="str">
        <f t="shared" si="0"/>
        <v>Glacis (Seychelles district)</v>
      </c>
      <c r="G13" t="str">
        <f t="shared" si="1"/>
        <v>Glacis</v>
      </c>
      <c r="H13" t="str">
        <f t="shared" si="2"/>
        <v>SC-12</v>
      </c>
    </row>
    <row r="14" spans="1:8" ht="44" thickBot="1" x14ac:dyDescent="0.4">
      <c r="A14" s="1" t="s">
        <v>4571</v>
      </c>
      <c r="B14" s="2" t="s">
        <v>4572</v>
      </c>
      <c r="C14" s="5" t="s">
        <v>4573</v>
      </c>
      <c r="D14" s="5" t="s">
        <v>4574</v>
      </c>
      <c r="E14">
        <v>3873</v>
      </c>
      <c r="F14" t="str">
        <f t="shared" si="0"/>
        <v>Grand Anse Mahe (Seychelles district)</v>
      </c>
      <c r="G14" t="str">
        <f t="shared" si="1"/>
        <v>Grand Anse Mahe</v>
      </c>
      <c r="H14" t="str">
        <f t="shared" si="2"/>
        <v>SC-13</v>
      </c>
    </row>
    <row r="15" spans="1:8" ht="44" thickBot="1" x14ac:dyDescent="0.4">
      <c r="A15" s="1" t="s">
        <v>4575</v>
      </c>
      <c r="B15" s="2" t="s">
        <v>4576</v>
      </c>
      <c r="C15" s="5" t="s">
        <v>4577</v>
      </c>
      <c r="D15" s="5" t="s">
        <v>4578</v>
      </c>
      <c r="E15">
        <v>3873</v>
      </c>
      <c r="F15" t="str">
        <f t="shared" si="0"/>
        <v>Grand Anse Praslin (Seychelles district)</v>
      </c>
      <c r="G15" t="str">
        <f t="shared" si="1"/>
        <v>Grand Anse Praslin</v>
      </c>
      <c r="H15" t="str">
        <f t="shared" si="2"/>
        <v>SC-14</v>
      </c>
    </row>
    <row r="16" spans="1:8" ht="44" thickBot="1" x14ac:dyDescent="0.4">
      <c r="A16" s="1" t="s">
        <v>4579</v>
      </c>
      <c r="B16" s="2" t="s">
        <v>4580</v>
      </c>
      <c r="C16" s="5" t="s">
        <v>4581</v>
      </c>
      <c r="D16" s="5"/>
      <c r="E16">
        <v>3873</v>
      </c>
      <c r="F16" t="str">
        <f t="shared" si="0"/>
        <v>Ile Perseverance I (Seychelles district)</v>
      </c>
      <c r="G16" t="str">
        <f t="shared" si="1"/>
        <v>Ile Perseverance I</v>
      </c>
      <c r="H16" t="str">
        <f t="shared" si="2"/>
        <v>SC-26</v>
      </c>
    </row>
    <row r="17" spans="1:8" ht="44" thickBot="1" x14ac:dyDescent="0.4">
      <c r="A17" s="1" t="s">
        <v>4582</v>
      </c>
      <c r="B17" s="2" t="s">
        <v>4583</v>
      </c>
      <c r="C17" s="5" t="s">
        <v>4584</v>
      </c>
      <c r="D17" s="5"/>
      <c r="E17">
        <v>3873</v>
      </c>
      <c r="F17" t="str">
        <f t="shared" si="0"/>
        <v>Ile Perseverance II (Seychelles district)</v>
      </c>
      <c r="G17" t="str">
        <f t="shared" si="1"/>
        <v>Ile Perseverance II</v>
      </c>
      <c r="H17" t="str">
        <f t="shared" si="2"/>
        <v>SC-27</v>
      </c>
    </row>
    <row r="18" spans="1:8" ht="15" thickBot="1" x14ac:dyDescent="0.4">
      <c r="A18" s="1" t="s">
        <v>4585</v>
      </c>
      <c r="B18" s="2" t="s">
        <v>4586</v>
      </c>
      <c r="C18" s="5" t="s">
        <v>4586</v>
      </c>
      <c r="D18" s="5" t="s">
        <v>4587</v>
      </c>
      <c r="E18">
        <v>3873</v>
      </c>
      <c r="F18" t="str">
        <f t="shared" si="0"/>
        <v>La Digue (Seychelles district)</v>
      </c>
      <c r="G18" t="str">
        <f t="shared" si="1"/>
        <v>La Digue</v>
      </c>
      <c r="H18" t="str">
        <f t="shared" si="2"/>
        <v>SC-15</v>
      </c>
    </row>
    <row r="19" spans="1:8" ht="44" thickBot="1" x14ac:dyDescent="0.4">
      <c r="A19" s="1" t="s">
        <v>4588</v>
      </c>
      <c r="B19" s="2" t="s">
        <v>4589</v>
      </c>
      <c r="C19" s="5" t="s">
        <v>4589</v>
      </c>
      <c r="D19" s="5" t="s">
        <v>4590</v>
      </c>
      <c r="E19">
        <v>3873</v>
      </c>
      <c r="F19" t="str">
        <f t="shared" si="0"/>
        <v>Les Mamelles (Seychelles district)</v>
      </c>
      <c r="G19" t="str">
        <f t="shared" si="1"/>
        <v>Les Mamelles</v>
      </c>
      <c r="H19" t="str">
        <f t="shared" si="2"/>
        <v>SC-24</v>
      </c>
    </row>
    <row r="20" spans="1:8" ht="29.5" thickBot="1" x14ac:dyDescent="0.4">
      <c r="A20" s="1" t="s">
        <v>4591</v>
      </c>
      <c r="B20" s="2" t="s">
        <v>4592</v>
      </c>
      <c r="C20" s="5" t="s">
        <v>4592</v>
      </c>
      <c r="D20" s="5" t="s">
        <v>4593</v>
      </c>
      <c r="E20">
        <v>3873</v>
      </c>
      <c r="F20" t="str">
        <f t="shared" si="0"/>
        <v>Mont Buxton (Seychelles district)</v>
      </c>
      <c r="G20" t="str">
        <f t="shared" si="1"/>
        <v>Mont Buxton</v>
      </c>
      <c r="H20" t="str">
        <f t="shared" si="2"/>
        <v>SC-17</v>
      </c>
    </row>
    <row r="21" spans="1:8" ht="29.5" thickBot="1" x14ac:dyDescent="0.4">
      <c r="A21" s="1" t="s">
        <v>4594</v>
      </c>
      <c r="B21" s="2" t="s">
        <v>4595</v>
      </c>
      <c r="C21" s="5" t="s">
        <v>4595</v>
      </c>
      <c r="D21" s="5" t="s">
        <v>4596</v>
      </c>
      <c r="E21">
        <v>3873</v>
      </c>
      <c r="F21" t="str">
        <f t="shared" si="0"/>
        <v>Mont Fleuri (Seychelles district)</v>
      </c>
      <c r="G21" t="str">
        <f t="shared" si="1"/>
        <v>Mont Fleuri</v>
      </c>
      <c r="H21" t="str">
        <f t="shared" si="2"/>
        <v>SC-18</v>
      </c>
    </row>
    <row r="22" spans="1:8" ht="15" thickBot="1" x14ac:dyDescent="0.4">
      <c r="A22" s="1" t="s">
        <v>4597</v>
      </c>
      <c r="B22" s="2" t="s">
        <v>4598</v>
      </c>
      <c r="C22" s="5" t="s">
        <v>4598</v>
      </c>
      <c r="D22" s="5" t="s">
        <v>4599</v>
      </c>
      <c r="E22">
        <v>3873</v>
      </c>
      <c r="F22" t="str">
        <f t="shared" si="0"/>
        <v>Plaisance (Seychelles district)</v>
      </c>
      <c r="G22" t="str">
        <f t="shared" si="1"/>
        <v>Plaisance</v>
      </c>
      <c r="H22" t="str">
        <f t="shared" si="2"/>
        <v>SC-19</v>
      </c>
    </row>
    <row r="23" spans="1:8" ht="29.5" thickBot="1" x14ac:dyDescent="0.4">
      <c r="A23" s="1" t="s">
        <v>4600</v>
      </c>
      <c r="B23" s="2" t="s">
        <v>4601</v>
      </c>
      <c r="C23" s="5" t="s">
        <v>4602</v>
      </c>
      <c r="D23" s="5" t="s">
        <v>4603</v>
      </c>
      <c r="E23">
        <v>3873</v>
      </c>
      <c r="F23" t="str">
        <f t="shared" si="0"/>
        <v>Pointe Larue (Seychelles district)</v>
      </c>
      <c r="G23" t="str">
        <f t="shared" si="1"/>
        <v>Pointe Larue</v>
      </c>
      <c r="H23" t="str">
        <f t="shared" si="2"/>
        <v>SC-20</v>
      </c>
    </row>
    <row r="24" spans="1:8" ht="29.5" thickBot="1" x14ac:dyDescent="0.4">
      <c r="A24" s="1" t="s">
        <v>4604</v>
      </c>
      <c r="B24" s="2" t="s">
        <v>4605</v>
      </c>
      <c r="C24" s="5" t="s">
        <v>4605</v>
      </c>
      <c r="D24" s="5" t="s">
        <v>4606</v>
      </c>
      <c r="E24">
        <v>3873</v>
      </c>
      <c r="F24" t="str">
        <f t="shared" si="0"/>
        <v>Port Glaud (Seychelles district)</v>
      </c>
      <c r="G24" t="str">
        <f t="shared" si="1"/>
        <v>Port Glaud</v>
      </c>
      <c r="H24" t="str">
        <f t="shared" si="2"/>
        <v>SC-21</v>
      </c>
    </row>
    <row r="25" spans="1:8" ht="29.5" thickBot="1" x14ac:dyDescent="0.4">
      <c r="A25" s="1" t="s">
        <v>4607</v>
      </c>
      <c r="B25" s="2" t="s">
        <v>4608</v>
      </c>
      <c r="C25" s="5" t="s">
        <v>4609</v>
      </c>
      <c r="D25" s="5" t="s">
        <v>4610</v>
      </c>
      <c r="E25">
        <v>3873</v>
      </c>
      <c r="F25" t="str">
        <f t="shared" si="0"/>
        <v>Roche Caiman (Seychelles district)</v>
      </c>
      <c r="G25" t="str">
        <f t="shared" si="1"/>
        <v>Roche Caiman</v>
      </c>
      <c r="H25" t="str">
        <f t="shared" si="2"/>
        <v>SC-25</v>
      </c>
    </row>
    <row r="26" spans="1:8" ht="29.5" thickBot="1" x14ac:dyDescent="0.4">
      <c r="A26" s="1" t="s">
        <v>4611</v>
      </c>
      <c r="B26" s="2" t="s">
        <v>4612</v>
      </c>
      <c r="C26" s="5" t="s">
        <v>4613</v>
      </c>
      <c r="D26" s="5" t="s">
        <v>4614</v>
      </c>
      <c r="E26">
        <v>3873</v>
      </c>
      <c r="F26" t="str">
        <f t="shared" si="0"/>
        <v>Saint Louis (Seychelles district)</v>
      </c>
      <c r="G26" t="str">
        <f t="shared" si="1"/>
        <v>Saint Louis</v>
      </c>
      <c r="H26" t="str">
        <f t="shared" si="2"/>
        <v>SC-22</v>
      </c>
    </row>
    <row r="27" spans="1:8" ht="29.5" thickBot="1" x14ac:dyDescent="0.4">
      <c r="A27" s="1" t="s">
        <v>4615</v>
      </c>
      <c r="B27" s="2" t="s">
        <v>4616</v>
      </c>
      <c r="C27" s="5" t="s">
        <v>4616</v>
      </c>
      <c r="D27" s="5" t="s">
        <v>4616</v>
      </c>
      <c r="E27">
        <v>3873</v>
      </c>
      <c r="F27" t="str">
        <f t="shared" si="0"/>
        <v>Takamaka (Seychelles district)</v>
      </c>
      <c r="G27" t="str">
        <f t="shared" si="1"/>
        <v>Takamaka</v>
      </c>
      <c r="H27" t="str">
        <f t="shared" si="2"/>
        <v>SC-23</v>
      </c>
    </row>
  </sheetData>
  <hyperlinks>
    <hyperlink ref="B1" r:id="rId1" tooltip="Anse aux Pins" display="https://en.wikipedia.org/wiki/Anse_aux_Pins" xr:uid="{31A971D2-16B5-456C-8B08-8EF6BF972318}"/>
    <hyperlink ref="B2" r:id="rId2" tooltip="Anse Boileau" display="https://en.wikipedia.org/wiki/Anse_Boileau" xr:uid="{437C9449-8825-473B-A878-21059721A4F0}"/>
    <hyperlink ref="B3" r:id="rId3" tooltip="Anse Etoile" display="https://en.wikipedia.org/wiki/Anse_Etoile" xr:uid="{017C77CF-A6B7-4FC5-811B-B99FEA7A7D9A}"/>
    <hyperlink ref="B4" r:id="rId4" tooltip="Anse Royale" display="https://en.wikipedia.org/wiki/Anse_Royale" xr:uid="{E3F37D83-CBF1-4DFB-BACE-E790055A6073}"/>
    <hyperlink ref="B5" r:id="rId5" tooltip="Au Cap" display="https://en.wikipedia.org/wiki/Au_Cap" xr:uid="{41B3A0A8-220D-4CD6-9003-F51CE0009A9B}"/>
    <hyperlink ref="B6" r:id="rId6" tooltip="Baie Lazare" display="https://en.wikipedia.org/wiki/Baie_Lazare" xr:uid="{28D855A0-272F-4733-8148-344846518A6C}"/>
    <hyperlink ref="B7" r:id="rId7" tooltip="Baie Sainte Anne" display="https://en.wikipedia.org/wiki/Baie_Sainte_Anne" xr:uid="{22EE4751-1390-4CE3-AA50-58333C452BAE}"/>
    <hyperlink ref="B8" r:id="rId8" tooltip="Beau Vallon (Seychelles)" display="https://en.wikipedia.org/wiki/Beau_Vallon_(Seychelles)" xr:uid="{2D37F2C6-5781-496F-9D2F-2E5F7EE65847}"/>
    <hyperlink ref="B9" r:id="rId9" tooltip="Bel Air (Seychelles)" display="https://en.wikipedia.org/wiki/Bel_Air_(Seychelles)" xr:uid="{C3D7E7A6-982D-4CFE-B5A7-9AD2989FB2D0}"/>
    <hyperlink ref="B10" r:id="rId10" tooltip="Bel Ombre (Seychelles)" display="https://en.wikipedia.org/wiki/Bel_Ombre_(Seychelles)" xr:uid="{C641E760-D284-45A2-82E6-6E1F6BF33BA3}"/>
    <hyperlink ref="B11" r:id="rId11" tooltip="Cascade (Seychelles)" display="https://en.wikipedia.org/wiki/Cascade_(Seychelles)" xr:uid="{C0BBDEEB-0A5A-4C92-BC2A-2BEF99827056}"/>
    <hyperlink ref="B12" r:id="rId12" tooltip="English River (Seychelles)" display="https://en.wikipedia.org/wiki/English_River_(Seychelles)" xr:uid="{4856DA41-225B-4762-88B3-2D690AB10EEE}"/>
    <hyperlink ref="B13" r:id="rId13" tooltip="Glacis (Seychelles)" display="https://en.wikipedia.org/wiki/Glacis_(Seychelles)" xr:uid="{957E7BA4-AB36-45C7-B445-7D608A6E75AC}"/>
    <hyperlink ref="B14" r:id="rId14" tooltip="Grand Anse Mahe" display="https://en.wikipedia.org/wiki/Grand_Anse_Mahe" xr:uid="{9B670061-0915-4F12-8A9F-DED3A71D1ECF}"/>
    <hyperlink ref="B15" r:id="rId15" tooltip="Grand Anse Praslin" display="https://en.wikipedia.org/wiki/Grand_Anse_Praslin" xr:uid="{23B93351-6F38-4BCF-9352-BF1C1181D391}"/>
    <hyperlink ref="B16" r:id="rId16" tooltip="Perseverance Island, Seychelles" display="https://en.wikipedia.org/wiki/Perseverance_Island,_Seychelles" xr:uid="{FC060615-6D99-4AAC-8F72-6198A8DC85A0}"/>
    <hyperlink ref="B17" r:id="rId17" tooltip="Perseverance Island, Seychelles" display="https://en.wikipedia.org/wiki/Perseverance_Island,_Seychelles" xr:uid="{01541B98-8006-4161-AC45-BA8577CDA1C7}"/>
    <hyperlink ref="B18" r:id="rId18" tooltip="La Digue" display="https://en.wikipedia.org/wiki/La_Digue" xr:uid="{75B643F5-407A-4D56-B61F-76404DAC0DD4}"/>
    <hyperlink ref="B19" r:id="rId19" tooltip="Les Mamelles" display="https://en.wikipedia.org/wiki/Les_Mamelles" xr:uid="{A6DD62F8-5EDC-48A6-AE8E-AE29F37A3296}"/>
    <hyperlink ref="B20" r:id="rId20" tooltip="Mont Buxton" display="https://en.wikipedia.org/wiki/Mont_Buxton" xr:uid="{6B911043-5813-4FB6-8534-EB188913C642}"/>
    <hyperlink ref="B21" r:id="rId21" tooltip="Mont Fleuri" display="https://en.wikipedia.org/wiki/Mont_Fleuri" xr:uid="{782C6066-F9D6-44F0-9491-F8CF233F9DD7}"/>
    <hyperlink ref="B22" r:id="rId22" tooltip="Plaisance (Seychelles)" display="https://en.wikipedia.org/wiki/Plaisance_(Seychelles)" xr:uid="{6ADA532F-9458-4752-9E1C-04082FCA164D}"/>
    <hyperlink ref="B23" r:id="rId23" tooltip="Pointe Larue" display="https://en.wikipedia.org/wiki/Pointe_Larue" xr:uid="{FF04E61F-5855-4403-9472-6015CFBB1397}"/>
    <hyperlink ref="B24" r:id="rId24" tooltip="Port Glaud" display="https://en.wikipedia.org/wiki/Port_Glaud" xr:uid="{8B621E8A-0620-440F-8D0D-79BDF39358B8}"/>
    <hyperlink ref="B25" r:id="rId25" tooltip="Roche Caiman" display="https://en.wikipedia.org/wiki/Roche_Caiman" xr:uid="{3751EA68-6BDC-4670-99E3-7E411CB763DF}"/>
    <hyperlink ref="B26" r:id="rId26" tooltip="Saint Louis (Seychelles)" display="https://en.wikipedia.org/wiki/Saint_Louis_(Seychelles)" xr:uid="{53D31894-AC66-4304-A9FE-F061BD250F96}"/>
    <hyperlink ref="B27" r:id="rId27" tooltip="Takamaka (Seychelles)" display="https://en.wikipedia.org/wiki/Takamaka_(Seychelles)" xr:uid="{37236D45-D34D-44B9-ADF6-C8AF93047055}"/>
  </hyperlink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19D96-785C-4E0C-BA82-4867A3B90A9E}">
  <dimension ref="A1:G19"/>
  <sheetViews>
    <sheetView workbookViewId="0">
      <selection activeCell="D1" sqref="D1:G18"/>
    </sheetView>
  </sheetViews>
  <sheetFormatPr defaultRowHeight="14.5" x14ac:dyDescent="0.35"/>
  <cols>
    <col min="2" max="2" width="27.6328125" customWidth="1"/>
    <col min="5" max="5" width="29.54296875" bestFit="1" customWidth="1"/>
    <col min="6" max="6" width="14.90625" bestFit="1" customWidth="1"/>
  </cols>
  <sheetData>
    <row r="1" spans="1:7" ht="29.5" customHeight="1" thickBot="1" x14ac:dyDescent="0.4">
      <c r="A1" s="1" t="s">
        <v>4618</v>
      </c>
      <c r="B1" s="2" t="s">
        <v>2345</v>
      </c>
      <c r="C1" s="5" t="s">
        <v>2346</v>
      </c>
      <c r="D1">
        <v>3833</v>
      </c>
      <c r="E1" t="str">
        <f>_xlfn.CONCAT(B1," (Sudanese state)")</f>
        <v>Al Baḩr al Aḩmar (Sudanese state)</v>
      </c>
      <c r="F1" t="str">
        <f>B1</f>
        <v>Al Baḩr al Aḩmar</v>
      </c>
      <c r="G1" t="str">
        <f>A1</f>
        <v>SD-RS</v>
      </c>
    </row>
    <row r="2" spans="1:7" ht="15" thickBot="1" x14ac:dyDescent="0.4">
      <c r="A2" s="1" t="s">
        <v>4619</v>
      </c>
      <c r="B2" s="2" t="s">
        <v>4620</v>
      </c>
      <c r="C2" s="5" t="s">
        <v>4621</v>
      </c>
      <c r="D2">
        <v>3833</v>
      </c>
      <c r="E2" t="str">
        <f t="shared" ref="E2:E19" si="0">_xlfn.CONCAT(B2," (Sudanese state)")</f>
        <v>Al Jazīrah (Sudanese state)</v>
      </c>
      <c r="F2" t="str">
        <f t="shared" ref="F2:F19" si="1">B2</f>
        <v>Al Jazīrah</v>
      </c>
      <c r="G2" t="str">
        <f t="shared" ref="G2:G19" si="2">A2</f>
        <v>SD-GZ</v>
      </c>
    </row>
    <row r="3" spans="1:7" ht="29.5" thickBot="1" x14ac:dyDescent="0.4">
      <c r="A3" s="1" t="s">
        <v>4622</v>
      </c>
      <c r="B3" s="2" t="s">
        <v>4623</v>
      </c>
      <c r="C3" s="5" t="s">
        <v>4624</v>
      </c>
      <c r="D3">
        <v>3833</v>
      </c>
      <c r="E3" t="str">
        <f t="shared" si="0"/>
        <v>Al Kharţūm (Sudanese state)</v>
      </c>
      <c r="F3" t="str">
        <f t="shared" si="1"/>
        <v>Al Kharţūm</v>
      </c>
      <c r="G3" t="str">
        <f t="shared" si="2"/>
        <v>SD-KH</v>
      </c>
    </row>
    <row r="4" spans="1:7" ht="29.5" thickBot="1" x14ac:dyDescent="0.4">
      <c r="A4" s="1" t="s">
        <v>4625</v>
      </c>
      <c r="B4" s="2" t="s">
        <v>4626</v>
      </c>
      <c r="C4" s="5" t="s">
        <v>4627</v>
      </c>
      <c r="D4">
        <v>3833</v>
      </c>
      <c r="E4" t="str">
        <f t="shared" si="0"/>
        <v>Al Qaḑārif (Sudanese state)</v>
      </c>
      <c r="F4" t="str">
        <f t="shared" si="1"/>
        <v>Al Qaḑārif</v>
      </c>
      <c r="G4" t="str">
        <f t="shared" si="2"/>
        <v>SD-GD</v>
      </c>
    </row>
    <row r="5" spans="1:7" ht="29.5" thickBot="1" x14ac:dyDescent="0.4">
      <c r="A5" s="1" t="s">
        <v>4628</v>
      </c>
      <c r="B5" s="2" t="s">
        <v>4629</v>
      </c>
      <c r="C5" s="5" t="s">
        <v>4630</v>
      </c>
      <c r="D5">
        <v>3833</v>
      </c>
      <c r="E5" t="str">
        <f t="shared" si="0"/>
        <v>An Nīl al Abyaḑ (Sudanese state)</v>
      </c>
      <c r="F5" t="str">
        <f t="shared" si="1"/>
        <v>An Nīl al Abyaḑ</v>
      </c>
      <c r="G5" t="str">
        <f t="shared" si="2"/>
        <v>SD-NW</v>
      </c>
    </row>
    <row r="6" spans="1:7" ht="29.5" thickBot="1" x14ac:dyDescent="0.4">
      <c r="A6" s="1" t="s">
        <v>4631</v>
      </c>
      <c r="B6" s="2" t="s">
        <v>4632</v>
      </c>
      <c r="C6" s="5" t="s">
        <v>4633</v>
      </c>
      <c r="D6">
        <v>3833</v>
      </c>
      <c r="E6" t="str">
        <f t="shared" si="0"/>
        <v>An Nīl al Azraq (Sudanese state)</v>
      </c>
      <c r="F6" t="str">
        <f t="shared" si="1"/>
        <v>An Nīl al Azraq</v>
      </c>
      <c r="G6" t="str">
        <f t="shared" si="2"/>
        <v>SD-NB</v>
      </c>
    </row>
    <row r="7" spans="1:7" ht="44" thickBot="1" x14ac:dyDescent="0.4">
      <c r="A7" s="1" t="s">
        <v>4634</v>
      </c>
      <c r="B7" s="2" t="s">
        <v>1585</v>
      </c>
      <c r="C7" s="5" t="s">
        <v>1181</v>
      </c>
      <c r="D7">
        <v>3833</v>
      </c>
      <c r="E7" t="str">
        <f t="shared" si="0"/>
        <v>Ash Shamālīyah (Sudanese state)</v>
      </c>
      <c r="F7" t="str">
        <f t="shared" si="1"/>
        <v>Ash Shamālīyah</v>
      </c>
      <c r="G7" t="str">
        <f t="shared" si="2"/>
        <v>SD-NO</v>
      </c>
    </row>
    <row r="8" spans="1:7" ht="29.5" thickBot="1" x14ac:dyDescent="0.4">
      <c r="A8" s="1" t="s">
        <v>4635</v>
      </c>
      <c r="B8" s="2" t="s">
        <v>4636</v>
      </c>
      <c r="C8" s="5" t="s">
        <v>4637</v>
      </c>
      <c r="D8">
        <v>3833</v>
      </c>
      <c r="E8" t="str">
        <f t="shared" si="0"/>
        <v>Gharb Dārfūr (Sudanese state)</v>
      </c>
      <c r="F8" t="str">
        <f t="shared" si="1"/>
        <v>Gharb Dārfūr</v>
      </c>
      <c r="G8" t="str">
        <f t="shared" si="2"/>
        <v>SD-DW</v>
      </c>
    </row>
    <row r="9" spans="1:7" ht="29.5" thickBot="1" x14ac:dyDescent="0.4">
      <c r="A9" s="1" t="s">
        <v>4638</v>
      </c>
      <c r="B9" s="2" t="s">
        <v>4639</v>
      </c>
      <c r="C9" s="5" t="s">
        <v>4640</v>
      </c>
      <c r="D9">
        <v>3833</v>
      </c>
      <c r="E9" t="str">
        <f t="shared" si="0"/>
        <v>Gharb Kurdufān (Sudanese state)</v>
      </c>
      <c r="F9" t="str">
        <f t="shared" si="1"/>
        <v>Gharb Kurdufān</v>
      </c>
      <c r="G9" t="str">
        <f t="shared" si="2"/>
        <v>SD-GK</v>
      </c>
    </row>
    <row r="10" spans="1:7" ht="29.5" thickBot="1" x14ac:dyDescent="0.4">
      <c r="A10" s="1" t="s">
        <v>4641</v>
      </c>
      <c r="B10" s="2" t="s">
        <v>4642</v>
      </c>
      <c r="C10" s="5" t="s">
        <v>4643</v>
      </c>
      <c r="D10">
        <v>3833</v>
      </c>
      <c r="E10" t="str">
        <f t="shared" si="0"/>
        <v>Janūb Dārfūr (Sudanese state)</v>
      </c>
      <c r="F10" t="str">
        <f t="shared" si="1"/>
        <v>Janūb Dārfūr</v>
      </c>
      <c r="G10" t="str">
        <f t="shared" si="2"/>
        <v>SD-DS</v>
      </c>
    </row>
    <row r="11" spans="1:7" ht="29.5" thickBot="1" x14ac:dyDescent="0.4">
      <c r="A11" s="1" t="s">
        <v>4644</v>
      </c>
      <c r="B11" s="2" t="s">
        <v>4645</v>
      </c>
      <c r="C11" s="5" t="s">
        <v>4646</v>
      </c>
      <c r="D11">
        <v>3833</v>
      </c>
      <c r="E11" t="str">
        <f t="shared" si="0"/>
        <v>Janūb Kurdufān (Sudanese state)</v>
      </c>
      <c r="F11" t="str">
        <f t="shared" si="1"/>
        <v>Janūb Kurdufān</v>
      </c>
      <c r="G11" t="str">
        <f t="shared" si="2"/>
        <v>SD-KS</v>
      </c>
    </row>
    <row r="12" spans="1:7" ht="15" thickBot="1" x14ac:dyDescent="0.4">
      <c r="A12" s="1" t="s">
        <v>4647</v>
      </c>
      <c r="B12" s="2" t="s">
        <v>4648</v>
      </c>
      <c r="C12" s="5" t="s">
        <v>4649</v>
      </c>
      <c r="D12">
        <v>3833</v>
      </c>
      <c r="E12" t="str">
        <f t="shared" si="0"/>
        <v>Kassalā (Sudanese state)</v>
      </c>
      <c r="F12" t="str">
        <f t="shared" si="1"/>
        <v>Kassalā</v>
      </c>
      <c r="G12" t="str">
        <f t="shared" si="2"/>
        <v>SD-KA</v>
      </c>
    </row>
    <row r="13" spans="1:7" ht="29.5" thickBot="1" x14ac:dyDescent="0.4">
      <c r="A13" s="1" t="s">
        <v>4650</v>
      </c>
      <c r="B13" s="2" t="s">
        <v>4651</v>
      </c>
      <c r="C13" s="5" t="s">
        <v>4652</v>
      </c>
      <c r="D13">
        <v>3833</v>
      </c>
      <c r="E13" t="str">
        <f t="shared" si="0"/>
        <v>Nahr an Nīl (Sudanese state)</v>
      </c>
      <c r="F13" t="str">
        <f t="shared" si="1"/>
        <v>Nahr an Nīl</v>
      </c>
      <c r="G13" t="str">
        <f t="shared" si="2"/>
        <v>SD-NR</v>
      </c>
    </row>
    <row r="14" spans="1:7" ht="29.5" thickBot="1" x14ac:dyDescent="0.4">
      <c r="A14" s="1" t="s">
        <v>4653</v>
      </c>
      <c r="B14" s="2" t="s">
        <v>4654</v>
      </c>
      <c r="C14" s="5" t="s">
        <v>4655</v>
      </c>
      <c r="D14">
        <v>3833</v>
      </c>
      <c r="E14" t="str">
        <f t="shared" si="0"/>
        <v>Shamāl Dārfūr (Sudanese state)</v>
      </c>
      <c r="F14" t="str">
        <f t="shared" si="1"/>
        <v>Shamāl Dārfūr</v>
      </c>
      <c r="G14" t="str">
        <f t="shared" si="2"/>
        <v>SD-DN</v>
      </c>
    </row>
    <row r="15" spans="1:7" ht="29.5" thickBot="1" x14ac:dyDescent="0.4">
      <c r="A15" s="1" t="s">
        <v>4656</v>
      </c>
      <c r="B15" s="2" t="s">
        <v>4657</v>
      </c>
      <c r="C15" s="5" t="s">
        <v>4658</v>
      </c>
      <c r="D15">
        <v>3833</v>
      </c>
      <c r="E15" t="str">
        <f t="shared" si="0"/>
        <v>Shamāl Kurdufān (Sudanese state)</v>
      </c>
      <c r="F15" t="str">
        <f t="shared" si="1"/>
        <v>Shamāl Kurdufān</v>
      </c>
      <c r="G15" t="str">
        <f t="shared" si="2"/>
        <v>SD-KN</v>
      </c>
    </row>
    <row r="16" spans="1:7" ht="29.5" thickBot="1" x14ac:dyDescent="0.4">
      <c r="A16" s="1" t="s">
        <v>4659</v>
      </c>
      <c r="B16" s="2" t="s">
        <v>4660</v>
      </c>
      <c r="C16" s="5" t="s">
        <v>4661</v>
      </c>
      <c r="D16">
        <v>3833</v>
      </c>
      <c r="E16" t="str">
        <f t="shared" si="0"/>
        <v>Sharq Dārfūr (Sudanese state)</v>
      </c>
      <c r="F16" t="str">
        <f t="shared" si="1"/>
        <v>Sharq Dārfūr</v>
      </c>
      <c r="G16" t="str">
        <f t="shared" si="2"/>
        <v>SD-DE</v>
      </c>
    </row>
    <row r="17" spans="1:7" ht="15" thickBot="1" x14ac:dyDescent="0.4">
      <c r="A17" s="1" t="s">
        <v>4662</v>
      </c>
      <c r="B17" s="2" t="s">
        <v>4663</v>
      </c>
      <c r="C17" s="5" t="s">
        <v>4664</v>
      </c>
      <c r="D17">
        <v>3833</v>
      </c>
      <c r="E17" t="str">
        <f t="shared" si="0"/>
        <v>Sinnār (Sudanese state)</v>
      </c>
      <c r="F17" t="str">
        <f t="shared" si="1"/>
        <v>Sinnār</v>
      </c>
      <c r="G17" t="str">
        <f t="shared" si="2"/>
        <v>SD-SI</v>
      </c>
    </row>
    <row r="18" spans="1:7" ht="29" x14ac:dyDescent="0.35">
      <c r="A18" s="9" t="s">
        <v>4665</v>
      </c>
      <c r="B18" s="13" t="s">
        <v>4666</v>
      </c>
      <c r="C18" s="7" t="s">
        <v>4668</v>
      </c>
      <c r="D18">
        <v>3833</v>
      </c>
      <c r="E18" t="str">
        <f t="shared" si="0"/>
        <v>Wasaţ Dārfūr (Sudanese state)</v>
      </c>
      <c r="F18" t="str">
        <f t="shared" si="1"/>
        <v>Wasaţ Dārfūr</v>
      </c>
      <c r="G18" t="str">
        <f t="shared" si="2"/>
        <v>SD-DC</v>
      </c>
    </row>
    <row r="19" spans="1:7" ht="18.5" thickBot="1" x14ac:dyDescent="0.4">
      <c r="A19" s="10"/>
      <c r="B19" s="14" t="s">
        <v>4667</v>
      </c>
      <c r="C19" s="14" t="s">
        <v>4617</v>
      </c>
    </row>
  </sheetData>
  <mergeCells count="1">
    <mergeCell ref="A18:A19"/>
  </mergeCells>
  <hyperlinks>
    <hyperlink ref="B1" r:id="rId1" tooltip="Al Baḩr al Aḩmar (state)" display="https://en.wikipedia.org/wiki/Al_Ba%E1%B8%A9r_al_A%E1%B8%A9mar_(state)" xr:uid="{B2007A57-6D3D-43E2-BF09-AACFFFEDAA52}"/>
    <hyperlink ref="B2" r:id="rId2" tooltip="Al Jazīrah (state)" display="https://en.wikipedia.org/wiki/Al_Jaz%C4%ABrah_(state)" xr:uid="{2913FC07-80BD-4949-BA0E-46B10BC15C5F}"/>
    <hyperlink ref="B3" r:id="rId3" tooltip="Al Kharţūm (state)" display="https://en.wikipedia.org/wiki/Al_Khar%C5%A3%C5%ABm_(state)" xr:uid="{763D182C-D0A3-4CA7-8FAC-D7B44F4E3919}"/>
    <hyperlink ref="B4" r:id="rId4" tooltip="Al Qaḑārif (state)" display="https://en.wikipedia.org/wiki/Al_Qa%E1%B8%91%C4%81rif_(state)" xr:uid="{C80FC105-9BBE-458E-8337-59CBED364F3A}"/>
    <hyperlink ref="B5" r:id="rId5" tooltip="An Nīl al Abyaḑ (state)" display="https://en.wikipedia.org/wiki/An_N%C4%ABl_al_Abya%E1%B8%91_(state)" xr:uid="{329B6C20-57E2-48A8-99D4-27257DAA41AD}"/>
    <hyperlink ref="B6" r:id="rId6" tooltip="An Nīl al Azraq (state)" display="https://en.wikipedia.org/wiki/An_N%C4%ABl_al_Azraq_(state)" xr:uid="{C31C1E13-14E0-4F76-BB65-BC4496D76D96}"/>
    <hyperlink ref="B7" r:id="rId7" tooltip="Ash Shamālīyah (state)" display="https://en.wikipedia.org/wiki/Ash_Sham%C4%81l%C4%AByah_(state)" xr:uid="{469D53B9-7BF5-4B9F-AB6B-E847A0807DD2}"/>
    <hyperlink ref="B8" r:id="rId8" tooltip="Gharb Dārfūr" display="https://en.wikipedia.org/wiki/Gharb_D%C4%81rf%C5%ABr" xr:uid="{EC16B66D-60C8-4607-9722-DA33C7808981}"/>
    <hyperlink ref="B9" r:id="rId9" tooltip="Gharb Kurdufān" display="https://en.wikipedia.org/wiki/Gharb_Kurduf%C4%81n" xr:uid="{D8E36CA9-6683-4F09-8AEE-7ACB7939E420}"/>
    <hyperlink ref="B10" r:id="rId10" tooltip="Janūb Dārfūr" display="https://en.wikipedia.org/wiki/Jan%C5%ABb_D%C4%81rf%C5%ABr" xr:uid="{BC6E8812-A29F-44A9-993E-3BB17B40B811}"/>
    <hyperlink ref="B11" r:id="rId11" tooltip="Janūb Kurdufān" display="https://en.wikipedia.org/wiki/Jan%C5%ABb_Kurduf%C4%81n" xr:uid="{B24A16DA-8238-4187-B6D3-C0658AAF8BE1}"/>
    <hyperlink ref="B12" r:id="rId12" tooltip="Kassalā (state)" display="https://en.wikipedia.org/wiki/Kassal%C4%81_(state)" xr:uid="{22A0CF11-A335-41B3-9D88-1C6C92F5F623}"/>
    <hyperlink ref="B13" r:id="rId13" tooltip="An Nīl (state)" display="https://en.wikipedia.org/wiki/An_N%C4%ABl_(state)" xr:uid="{3A9F572C-6E13-4FF9-A727-29946895BE10}"/>
    <hyperlink ref="B14" r:id="rId14" tooltip="Shamāl Dārfūr" display="https://en.wikipedia.org/wiki/Sham%C4%81l_D%C4%81rf%C5%ABr" xr:uid="{D3066FEC-28C9-4B9A-A80C-A5364198ABA4}"/>
    <hyperlink ref="B15" r:id="rId15" tooltip="Shamāl Kurdufān" display="https://en.wikipedia.org/wiki/Sham%C4%81l_Kurduf%C4%81n" xr:uid="{C95367A3-A9D2-4CE1-924F-6158C56ED723}"/>
    <hyperlink ref="B16" r:id="rId16" tooltip="East Darfur" display="https://en.wikipedia.org/wiki/East_Darfur" xr:uid="{F14877AB-1BE6-4754-B893-C1C927412220}"/>
    <hyperlink ref="B17" r:id="rId17" tooltip="Sinnār (state)" display="https://en.wikipedia.org/wiki/Sinn%C4%81r_(state)" xr:uid="{A22FA039-4785-4386-BC0F-234E8460F8C0}"/>
    <hyperlink ref="B18" r:id="rId18" tooltip="Central Darfur" display="https://en.wikipedia.org/wiki/Central_Darfur" xr:uid="{6A03078C-1B6A-470A-9ED8-67691B9A6606}"/>
  </hyperlink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1F24A-D3B2-41E3-867A-6BE5A9C38C21}">
  <dimension ref="A1:F3"/>
  <sheetViews>
    <sheetView workbookViewId="0">
      <selection activeCell="C1" sqref="C1:F3"/>
    </sheetView>
  </sheetViews>
  <sheetFormatPr defaultRowHeight="14.5" x14ac:dyDescent="0.35"/>
  <cols>
    <col min="1" max="1" width="4.26953125" bestFit="1" customWidth="1"/>
    <col min="3" max="3" width="4.81640625" bestFit="1" customWidth="1"/>
    <col min="4" max="5" width="15" bestFit="1" customWidth="1"/>
  </cols>
  <sheetData>
    <row r="1" spans="1:6" ht="29.5" thickBot="1" x14ac:dyDescent="0.4">
      <c r="A1" s="1" t="s">
        <v>4669</v>
      </c>
      <c r="B1" s="2" t="s">
        <v>4670</v>
      </c>
      <c r="C1">
        <v>4087</v>
      </c>
      <c r="D1" t="str">
        <f>B1</f>
        <v>Ascension</v>
      </c>
      <c r="E1" t="str">
        <f>B1</f>
        <v>Ascension</v>
      </c>
      <c r="F1" t="str">
        <f>A1</f>
        <v>SH-AC</v>
      </c>
    </row>
    <row r="2" spans="1:6" ht="29.5" thickBot="1" x14ac:dyDescent="0.4">
      <c r="A2" s="1" t="s">
        <v>4671</v>
      </c>
      <c r="B2" s="2" t="s">
        <v>4672</v>
      </c>
      <c r="C2">
        <v>4087</v>
      </c>
      <c r="D2" t="str">
        <f t="shared" ref="D2:D3" si="0">B2</f>
        <v>Saint Helena</v>
      </c>
      <c r="E2" t="str">
        <f t="shared" ref="E2:E3" si="1">B2</f>
        <v>Saint Helena</v>
      </c>
      <c r="F2" t="str">
        <f t="shared" ref="F2:F3" si="2">A2</f>
        <v>SH-HL</v>
      </c>
    </row>
    <row r="3" spans="1:6" ht="29.5" thickBot="1" x14ac:dyDescent="0.4">
      <c r="A3" s="1" t="s">
        <v>4673</v>
      </c>
      <c r="B3" s="2" t="s">
        <v>4674</v>
      </c>
      <c r="C3">
        <v>4087</v>
      </c>
      <c r="D3" t="str">
        <f t="shared" si="0"/>
        <v>Tristan da Cunha</v>
      </c>
      <c r="E3" t="str">
        <f t="shared" si="1"/>
        <v>Tristan da Cunha</v>
      </c>
      <c r="F3" t="str">
        <f t="shared" si="2"/>
        <v>SH-TA</v>
      </c>
    </row>
  </sheetData>
  <hyperlinks>
    <hyperlink ref="B1" r:id="rId1" tooltip="Ascension Island" display="https://en.wikipedia.org/wiki/Ascension_Island" xr:uid="{B5CD552B-D0A1-435E-B102-4D7C87D94CEC}"/>
    <hyperlink ref="B2" r:id="rId2" tooltip="Saint Helena" display="https://en.wikipedia.org/wiki/Saint_Helena" xr:uid="{AD0E6617-6DFB-4403-A167-34034958F0AF}"/>
    <hyperlink ref="B3" r:id="rId3" tooltip="Tristan da Cunha" display="https://en.wikipedia.org/wiki/Tristan_da_Cunha" xr:uid="{D3D1F70E-1B01-48B4-97FA-66632BAF996F}"/>
  </hyperlink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3F3FC-68AA-4C6E-B3CE-73FF03D39B71}">
  <dimension ref="A1:G14"/>
  <sheetViews>
    <sheetView workbookViewId="0">
      <selection activeCell="D1" sqref="D1:G14"/>
    </sheetView>
  </sheetViews>
  <sheetFormatPr defaultRowHeight="14.5" x14ac:dyDescent="0.35"/>
  <cols>
    <col min="5" max="5" width="40.54296875" bestFit="1" customWidth="1"/>
    <col min="6" max="6" width="26.26953125" bestFit="1" customWidth="1"/>
  </cols>
  <sheetData>
    <row r="1" spans="1:7" ht="15" thickBot="1" x14ac:dyDescent="0.4">
      <c r="A1" s="1" t="s">
        <v>5402</v>
      </c>
      <c r="B1" s="2" t="s">
        <v>5403</v>
      </c>
      <c r="C1" s="5" t="s">
        <v>466</v>
      </c>
      <c r="D1" s="20">
        <v>3956</v>
      </c>
      <c r="E1" t="str">
        <f>_xlfn.CONCAT(B1," (Uzbek ",C1,")")</f>
        <v>Toshkent (Uzbek city)</v>
      </c>
      <c r="F1" t="str">
        <f>B1</f>
        <v>Toshkent</v>
      </c>
      <c r="G1" t="str">
        <f>A1</f>
        <v>UZ-TK</v>
      </c>
    </row>
    <row r="2" spans="1:7" ht="15" thickBot="1" x14ac:dyDescent="0.4">
      <c r="A2" s="1" t="s">
        <v>5404</v>
      </c>
      <c r="B2" s="2" t="s">
        <v>5405</v>
      </c>
      <c r="C2" s="5" t="s">
        <v>1036</v>
      </c>
      <c r="D2" s="20">
        <v>3956</v>
      </c>
      <c r="E2" t="str">
        <f t="shared" ref="E2:E14" si="0">_xlfn.CONCAT(B2," (Uzbek ",C2,")")</f>
        <v>Andijon (Uzbek region)</v>
      </c>
      <c r="F2" t="str">
        <f t="shared" ref="F2:F14" si="1">B2</f>
        <v>Andijon</v>
      </c>
      <c r="G2" t="str">
        <f t="shared" ref="G2:G14" si="2">A2</f>
        <v>UZ-AN</v>
      </c>
    </row>
    <row r="3" spans="1:7" ht="15" thickBot="1" x14ac:dyDescent="0.4">
      <c r="A3" s="1" t="s">
        <v>5406</v>
      </c>
      <c r="B3" s="2" t="s">
        <v>5407</v>
      </c>
      <c r="C3" s="5" t="s">
        <v>1036</v>
      </c>
      <c r="D3" s="20">
        <v>3956</v>
      </c>
      <c r="E3" t="str">
        <f t="shared" si="0"/>
        <v>Buxoro (Uzbek region)</v>
      </c>
      <c r="F3" t="str">
        <f t="shared" si="1"/>
        <v>Buxoro</v>
      </c>
      <c r="G3" t="str">
        <f t="shared" si="2"/>
        <v>UZ-BU</v>
      </c>
    </row>
    <row r="4" spans="1:7" ht="15" thickBot="1" x14ac:dyDescent="0.4">
      <c r="A4" s="1" t="s">
        <v>5408</v>
      </c>
      <c r="B4" s="2" t="s">
        <v>5409</v>
      </c>
      <c r="C4" s="5" t="s">
        <v>1036</v>
      </c>
      <c r="D4" s="20">
        <v>3956</v>
      </c>
      <c r="E4" t="str">
        <f t="shared" si="0"/>
        <v>Farg‘ona (Uzbek region)</v>
      </c>
      <c r="F4" t="str">
        <f t="shared" si="1"/>
        <v>Farg‘ona</v>
      </c>
      <c r="G4" t="str">
        <f t="shared" si="2"/>
        <v>UZ-FA</v>
      </c>
    </row>
    <row r="5" spans="1:7" ht="15" thickBot="1" x14ac:dyDescent="0.4">
      <c r="A5" s="1" t="s">
        <v>5410</v>
      </c>
      <c r="B5" s="2" t="s">
        <v>5411</v>
      </c>
      <c r="C5" s="5" t="s">
        <v>1036</v>
      </c>
      <c r="D5" s="20">
        <v>3956</v>
      </c>
      <c r="E5" t="str">
        <f t="shared" si="0"/>
        <v>Jizzax (Uzbek region)</v>
      </c>
      <c r="F5" t="str">
        <f t="shared" si="1"/>
        <v>Jizzax</v>
      </c>
      <c r="G5" t="str">
        <f t="shared" si="2"/>
        <v>UZ-JI</v>
      </c>
    </row>
    <row r="6" spans="1:7" ht="29.5" thickBot="1" x14ac:dyDescent="0.4">
      <c r="A6" s="1" t="s">
        <v>5412</v>
      </c>
      <c r="B6" s="2" t="s">
        <v>5413</v>
      </c>
      <c r="C6" s="5" t="s">
        <v>1036</v>
      </c>
      <c r="D6" s="20">
        <v>3956</v>
      </c>
      <c r="E6" t="str">
        <f t="shared" si="0"/>
        <v>Namangan (Uzbek region)</v>
      </c>
      <c r="F6" t="str">
        <f t="shared" si="1"/>
        <v>Namangan</v>
      </c>
      <c r="G6" t="str">
        <f t="shared" si="2"/>
        <v>UZ-NG</v>
      </c>
    </row>
    <row r="7" spans="1:7" ht="15" thickBot="1" x14ac:dyDescent="0.4">
      <c r="A7" s="1" t="s">
        <v>5414</v>
      </c>
      <c r="B7" s="2" t="s">
        <v>5415</v>
      </c>
      <c r="C7" s="5" t="s">
        <v>1036</v>
      </c>
      <c r="D7" s="20">
        <v>3956</v>
      </c>
      <c r="E7" t="str">
        <f t="shared" si="0"/>
        <v>Navoiy (Uzbek region)</v>
      </c>
      <c r="F7" t="str">
        <f t="shared" si="1"/>
        <v>Navoiy</v>
      </c>
      <c r="G7" t="str">
        <f t="shared" si="2"/>
        <v>UZ-NW</v>
      </c>
    </row>
    <row r="8" spans="1:7" ht="29.5" thickBot="1" x14ac:dyDescent="0.4">
      <c r="A8" s="1" t="s">
        <v>5416</v>
      </c>
      <c r="B8" s="2" t="s">
        <v>5417</v>
      </c>
      <c r="C8" s="5" t="s">
        <v>1036</v>
      </c>
      <c r="D8" s="20">
        <v>3956</v>
      </c>
      <c r="E8" t="str">
        <f t="shared" si="0"/>
        <v>Qashqadaryo (Uzbek region)</v>
      </c>
      <c r="F8" t="str">
        <f t="shared" si="1"/>
        <v>Qashqadaryo</v>
      </c>
      <c r="G8" t="str">
        <f t="shared" si="2"/>
        <v>UZ-QA</v>
      </c>
    </row>
    <row r="9" spans="1:7" ht="29.5" thickBot="1" x14ac:dyDescent="0.4">
      <c r="A9" s="1" t="s">
        <v>5418</v>
      </c>
      <c r="B9" s="2" t="s">
        <v>5419</v>
      </c>
      <c r="C9" s="5" t="s">
        <v>1036</v>
      </c>
      <c r="D9" s="20">
        <v>3956</v>
      </c>
      <c r="E9" t="str">
        <f t="shared" si="0"/>
        <v>Samarqand (Uzbek region)</v>
      </c>
      <c r="F9" t="str">
        <f t="shared" si="1"/>
        <v>Samarqand</v>
      </c>
      <c r="G9" t="str">
        <f t="shared" si="2"/>
        <v>UZ-SA</v>
      </c>
    </row>
    <row r="10" spans="1:7" ht="15" thickBot="1" x14ac:dyDescent="0.4">
      <c r="A10" s="1" t="s">
        <v>5420</v>
      </c>
      <c r="B10" s="2" t="s">
        <v>5421</v>
      </c>
      <c r="C10" s="5" t="s">
        <v>1036</v>
      </c>
      <c r="D10" s="20">
        <v>3956</v>
      </c>
      <c r="E10" t="str">
        <f t="shared" si="0"/>
        <v>Sirdaryo (Uzbek region)</v>
      </c>
      <c r="F10" t="str">
        <f t="shared" si="1"/>
        <v>Sirdaryo</v>
      </c>
      <c r="G10" t="str">
        <f t="shared" si="2"/>
        <v>UZ-SI</v>
      </c>
    </row>
    <row r="11" spans="1:7" ht="29.5" thickBot="1" x14ac:dyDescent="0.4">
      <c r="A11" s="1" t="s">
        <v>5422</v>
      </c>
      <c r="B11" s="2" t="s">
        <v>5423</v>
      </c>
      <c r="C11" s="5" t="s">
        <v>1036</v>
      </c>
      <c r="D11" s="20">
        <v>3956</v>
      </c>
      <c r="E11" t="str">
        <f t="shared" si="0"/>
        <v>Surxondaryo (Uzbek region)</v>
      </c>
      <c r="F11" t="str">
        <f t="shared" si="1"/>
        <v>Surxondaryo</v>
      </c>
      <c r="G11" t="str">
        <f t="shared" si="2"/>
        <v>UZ-SU</v>
      </c>
    </row>
    <row r="12" spans="1:7" ht="15" thickBot="1" x14ac:dyDescent="0.4">
      <c r="A12" s="1" t="s">
        <v>5424</v>
      </c>
      <c r="B12" s="2" t="s">
        <v>5403</v>
      </c>
      <c r="C12" s="5" t="s">
        <v>1036</v>
      </c>
      <c r="D12" s="20">
        <v>3956</v>
      </c>
      <c r="E12" t="str">
        <f t="shared" si="0"/>
        <v>Toshkent (Uzbek region)</v>
      </c>
      <c r="F12" t="str">
        <f t="shared" si="1"/>
        <v>Toshkent</v>
      </c>
      <c r="G12" t="str">
        <f t="shared" si="2"/>
        <v>UZ-TO</v>
      </c>
    </row>
    <row r="13" spans="1:7" ht="15" thickBot="1" x14ac:dyDescent="0.4">
      <c r="A13" s="1" t="s">
        <v>5425</v>
      </c>
      <c r="B13" s="2" t="s">
        <v>5426</v>
      </c>
      <c r="C13" s="5" t="s">
        <v>1036</v>
      </c>
      <c r="D13" s="20">
        <v>3956</v>
      </c>
      <c r="E13" t="str">
        <f t="shared" si="0"/>
        <v>Xorazm (Uzbek region)</v>
      </c>
      <c r="F13" t="str">
        <f t="shared" si="1"/>
        <v>Xorazm</v>
      </c>
      <c r="G13" t="str">
        <f t="shared" si="2"/>
        <v>UZ-XO</v>
      </c>
    </row>
    <row r="14" spans="1:7" ht="58.5" thickBot="1" x14ac:dyDescent="0.4">
      <c r="A14" s="1" t="s">
        <v>5427</v>
      </c>
      <c r="B14" s="2" t="s">
        <v>5428</v>
      </c>
      <c r="C14" s="5" t="s">
        <v>1085</v>
      </c>
      <c r="D14" s="20">
        <v>3956</v>
      </c>
      <c r="E14" t="str">
        <f t="shared" si="0"/>
        <v>Qoraqalpog‘iston Respublikasi (Uzbek republic)</v>
      </c>
      <c r="F14" t="str">
        <f t="shared" si="1"/>
        <v>Qoraqalpog‘iston Respublikasi</v>
      </c>
      <c r="G14" t="str">
        <f t="shared" si="2"/>
        <v>UZ-QR</v>
      </c>
    </row>
  </sheetData>
  <hyperlinks>
    <hyperlink ref="B1" r:id="rId1" tooltip="Tashkent" display="https://en.wikipedia.org/wiki/Tashkent" xr:uid="{8670BEB9-50B3-475A-9F8A-5F2F9D287D9D}"/>
    <hyperlink ref="B2" r:id="rId2" tooltip="Andijan Region" display="https://en.wikipedia.org/wiki/Andijan_Region" xr:uid="{CDFDE6ED-F39A-4515-8080-16D88D2AB14C}"/>
    <hyperlink ref="B3" r:id="rId3" tooltip="Bukhara Region" display="https://en.wikipedia.org/wiki/Bukhara_Region" xr:uid="{23C72505-56C1-408E-997A-9E6908DFE1FF}"/>
    <hyperlink ref="B4" r:id="rId4" tooltip="Fergana Region" display="https://en.wikipedia.org/wiki/Fergana_Region" xr:uid="{770B1060-B2A2-4B85-881D-DF83A32EE9F8}"/>
    <hyperlink ref="B5" r:id="rId5" tooltip="Jizzakh Region" display="https://en.wikipedia.org/wiki/Jizzakh_Region" xr:uid="{B90E1F05-8F6A-472D-BEFE-9F62F40D0CFA}"/>
    <hyperlink ref="B6" r:id="rId6" tooltip="Namangan Region" display="https://en.wikipedia.org/wiki/Namangan_Region" xr:uid="{7614199C-8284-492F-9CF8-AA5C050B3D53}"/>
    <hyperlink ref="B7" r:id="rId7" tooltip="Navoiy Region" display="https://en.wikipedia.org/wiki/Navoiy_Region" xr:uid="{B958649C-FC0E-42F8-BC3D-68C229B3488E}"/>
    <hyperlink ref="B8" r:id="rId8" tooltip="Qashqadaryo Region" display="https://en.wikipedia.org/wiki/Qashqadaryo_Region" xr:uid="{28B267C1-7172-42BE-BF66-01324E532712}"/>
    <hyperlink ref="B9" r:id="rId9" tooltip="Samarqand Region" display="https://en.wikipedia.org/wiki/Samarqand_Region" xr:uid="{4F496D6A-2470-45F7-A5B6-3186FF0E981A}"/>
    <hyperlink ref="B10" r:id="rId10" tooltip="Sirdaryo Region" display="https://en.wikipedia.org/wiki/Sirdaryo_Region" xr:uid="{9AFB1030-61D2-4016-B83C-6699E1AEDA65}"/>
    <hyperlink ref="B11" r:id="rId11" tooltip="Surxondaryo Region" display="https://en.wikipedia.org/wiki/Surxondaryo_Region" xr:uid="{0B904573-B9DB-4C29-809C-D3CD87F65FEF}"/>
    <hyperlink ref="B12" r:id="rId12" tooltip="Tashkent Region" display="https://en.wikipedia.org/wiki/Tashkent_Region" xr:uid="{5984D33B-5FA1-40EE-916D-E783AE781D18}"/>
    <hyperlink ref="B13" r:id="rId13" tooltip="Xorazm Region" display="https://en.wikipedia.org/wiki/Xorazm_Region" xr:uid="{A798E54D-8E11-4E5C-9F8E-C432A05C145A}"/>
    <hyperlink ref="B14" r:id="rId14" tooltip="Karakalpakstan" display="https://en.wikipedia.org/wiki/Karakalpakstan" xr:uid="{DB97F6CE-A2B7-44D6-B5D9-DF3CDF17181F}"/>
  </hyperlink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00FCB-69FB-4857-A264-76E9318033C3}">
  <dimension ref="A1:F6"/>
  <sheetViews>
    <sheetView workbookViewId="0">
      <selection activeCell="C1" sqref="C1:F6"/>
    </sheetView>
  </sheetViews>
  <sheetFormatPr defaultRowHeight="14.5" x14ac:dyDescent="0.35"/>
  <cols>
    <col min="4" max="4" width="49.90625" bestFit="1" customWidth="1"/>
    <col min="5" max="5" width="11.90625" bestFit="1" customWidth="1"/>
  </cols>
  <sheetData>
    <row r="1" spans="1:6" ht="15" thickBot="1" x14ac:dyDescent="0.4">
      <c r="A1" s="1" t="s">
        <v>5429</v>
      </c>
      <c r="B1" s="2" t="s">
        <v>5430</v>
      </c>
      <c r="C1">
        <v>3917</v>
      </c>
      <c r="D1" t="str">
        <f>_xlfn.CONCAT(B1, " (parish of Saint Vincent and the Grenadines)")</f>
        <v>Charlotte (parish of Saint Vincent and the Grenadines)</v>
      </c>
      <c r="E1" t="str">
        <f>B1</f>
        <v>Charlotte</v>
      </c>
      <c r="F1" t="str">
        <f>A1</f>
        <v>VC-01</v>
      </c>
    </row>
    <row r="2" spans="1:6" ht="29.5" thickBot="1" x14ac:dyDescent="0.4">
      <c r="A2" s="1" t="s">
        <v>5431</v>
      </c>
      <c r="B2" s="2" t="s">
        <v>5432</v>
      </c>
      <c r="C2">
        <v>3917</v>
      </c>
      <c r="D2" t="str">
        <f t="shared" ref="D2:D6" si="0">_xlfn.CONCAT(B2, " (parish of Saint Vincent and the Grenadines)")</f>
        <v>Grenadines (parish of Saint Vincent and the Grenadines)</v>
      </c>
      <c r="E2" t="str">
        <f t="shared" ref="E2:E6" si="1">B2</f>
        <v>Grenadines</v>
      </c>
      <c r="F2" t="str">
        <f t="shared" ref="F2:F6" si="2">A2</f>
        <v>VC-06</v>
      </c>
    </row>
    <row r="3" spans="1:6" ht="29.5" thickBot="1" x14ac:dyDescent="0.4">
      <c r="A3" s="1" t="s">
        <v>5433</v>
      </c>
      <c r="B3" s="2" t="s">
        <v>1425</v>
      </c>
      <c r="C3">
        <v>3917</v>
      </c>
      <c r="D3" t="str">
        <f t="shared" si="0"/>
        <v>Saint Andrew (parish of Saint Vincent and the Grenadines)</v>
      </c>
      <c r="E3" t="str">
        <f t="shared" si="1"/>
        <v>Saint Andrew</v>
      </c>
      <c r="F3" t="str">
        <f t="shared" si="2"/>
        <v>VC-02</v>
      </c>
    </row>
    <row r="4" spans="1:6" ht="29.5" thickBot="1" x14ac:dyDescent="0.4">
      <c r="A4" s="1" t="s">
        <v>5434</v>
      </c>
      <c r="B4" s="2" t="s">
        <v>2108</v>
      </c>
      <c r="C4">
        <v>3917</v>
      </c>
      <c r="D4" t="str">
        <f t="shared" si="0"/>
        <v>Saint David (parish of Saint Vincent and the Grenadines)</v>
      </c>
      <c r="E4" t="str">
        <f t="shared" si="1"/>
        <v>Saint David</v>
      </c>
      <c r="F4" t="str">
        <f t="shared" si="2"/>
        <v>VC-03</v>
      </c>
    </row>
    <row r="5" spans="1:6" ht="29.5" thickBot="1" x14ac:dyDescent="0.4">
      <c r="A5" s="1" t="s">
        <v>5435</v>
      </c>
      <c r="B5" s="2" t="s">
        <v>1452</v>
      </c>
      <c r="C5">
        <v>3917</v>
      </c>
      <c r="D5" t="str">
        <f t="shared" si="0"/>
        <v>Saint George (parish of Saint Vincent and the Grenadines)</v>
      </c>
      <c r="E5" t="str">
        <f t="shared" si="1"/>
        <v>Saint George</v>
      </c>
      <c r="F5" t="str">
        <f t="shared" si="2"/>
        <v>VC-04</v>
      </c>
    </row>
    <row r="6" spans="1:6" ht="29.5" thickBot="1" x14ac:dyDescent="0.4">
      <c r="A6" s="1" t="s">
        <v>5436</v>
      </c>
      <c r="B6" s="2" t="s">
        <v>2117</v>
      </c>
      <c r="C6">
        <v>3917</v>
      </c>
      <c r="D6" t="str">
        <f t="shared" si="0"/>
        <v>Saint Patrick (parish of Saint Vincent and the Grenadines)</v>
      </c>
      <c r="E6" t="str">
        <f t="shared" si="1"/>
        <v>Saint Patrick</v>
      </c>
      <c r="F6" t="str">
        <f t="shared" si="2"/>
        <v>VC-05</v>
      </c>
    </row>
  </sheetData>
  <hyperlinks>
    <hyperlink ref="B1" r:id="rId1" tooltip="Charlotte Parish (Saint Vincent and the Grenadines)" display="https://en.wikipedia.org/wiki/Charlotte_Parish_(Saint_Vincent_and_the_Grenadines)" xr:uid="{AC9C95D8-F310-4863-9145-96BBA61EAEF8}"/>
    <hyperlink ref="B2" r:id="rId2" tooltip="Grenadines Parish" display="https://en.wikipedia.org/wiki/Grenadines_Parish" xr:uid="{AEF2DFCF-4C12-4B82-A061-1E74B56F4B14}"/>
    <hyperlink ref="B3" r:id="rId3" tooltip="Saint Andrew Parish (Saint Vincent and the Grenadines)" display="https://en.wikipedia.org/wiki/Saint_Andrew_Parish_(Saint_Vincent_and_the_Grenadines)" xr:uid="{64DDBD10-A579-4939-96DC-FA3A68980F99}"/>
    <hyperlink ref="B4" r:id="rId4" tooltip="Saint David Parish (Saint Vincent and the Grenadines)" display="https://en.wikipedia.org/wiki/Saint_David_Parish_(Saint_Vincent_and_the_Grenadines)" xr:uid="{35141CEF-6503-41B3-9F47-1F4D941193A2}"/>
    <hyperlink ref="B5" r:id="rId5" tooltip="Saint George Parish (Saint Vincent and the Grenadines)" display="https://en.wikipedia.org/wiki/Saint_George_Parish_(Saint_Vincent_and_the_Grenadines)" xr:uid="{06F44B16-7DF2-4E58-9754-5F05D94A757B}"/>
    <hyperlink ref="B6" r:id="rId6" tooltip="Saint Patrick Parish (Saint Vincent and the Grenadines)" display="https://en.wikipedia.org/wiki/Saint_Patrick_Parish_(Saint_Vincent_and_the_Grenadines)" xr:uid="{200A1B43-F9A1-43D7-9FAB-FF8B46C1266A}"/>
  </hyperlink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27CFC-1B36-4763-A683-AF59189700C8}">
  <dimension ref="A1:G25"/>
  <sheetViews>
    <sheetView topLeftCell="A10" workbookViewId="0">
      <selection activeCell="D1" sqref="D1:G25"/>
    </sheetView>
  </sheetViews>
  <sheetFormatPr defaultRowHeight="14.5" x14ac:dyDescent="0.35"/>
  <cols>
    <col min="5" max="5" width="26.1796875" bestFit="1" customWidth="1"/>
    <col min="6" max="6" width="9.90625" bestFit="1" customWidth="1"/>
  </cols>
  <sheetData>
    <row r="1" spans="1:7" ht="29.5" thickBot="1" x14ac:dyDescent="0.4">
      <c r="A1" s="1" t="s">
        <v>5437</v>
      </c>
      <c r="B1" s="2" t="s">
        <v>5438</v>
      </c>
      <c r="C1" s="5" t="s">
        <v>590</v>
      </c>
      <c r="D1">
        <v>3932</v>
      </c>
      <c r="E1" t="str">
        <f>_xlfn.CONCAT(B1," (Venezuelan ",C1,")")</f>
        <v> Amazonas (Venezuelan state)</v>
      </c>
      <c r="F1" t="str">
        <f>B1</f>
        <v> Amazonas</v>
      </c>
      <c r="G1" t="str">
        <f>A1</f>
        <v>VE-Z</v>
      </c>
    </row>
    <row r="2" spans="1:7" ht="29.5" thickBot="1" x14ac:dyDescent="0.4">
      <c r="A2" s="1" t="s">
        <v>5439</v>
      </c>
      <c r="B2" s="2" t="s">
        <v>5440</v>
      </c>
      <c r="C2" s="5" t="s">
        <v>590</v>
      </c>
      <c r="D2">
        <v>3932</v>
      </c>
      <c r="E2" t="str">
        <f t="shared" ref="E2:E25" si="0">_xlfn.CONCAT(B2," (Venezuelan ",C2,")")</f>
        <v> Anzoátegui (Venezuelan state)</v>
      </c>
      <c r="F2" t="str">
        <f t="shared" ref="F2:F25" si="1">B2</f>
        <v> Anzoátegui</v>
      </c>
      <c r="G2" t="str">
        <f t="shared" ref="G2:G25" si="2">A2</f>
        <v>VE-B</v>
      </c>
    </row>
    <row r="3" spans="1:7" ht="15" thickBot="1" x14ac:dyDescent="0.4">
      <c r="A3" s="1" t="s">
        <v>5441</v>
      </c>
      <c r="B3" s="2" t="s">
        <v>5442</v>
      </c>
      <c r="C3" s="5" t="s">
        <v>590</v>
      </c>
      <c r="D3">
        <v>3932</v>
      </c>
      <c r="E3" t="str">
        <f t="shared" si="0"/>
        <v> Apure (Venezuelan state)</v>
      </c>
      <c r="F3" t="str">
        <f t="shared" si="1"/>
        <v> Apure</v>
      </c>
      <c r="G3" t="str">
        <f t="shared" si="2"/>
        <v>VE-C</v>
      </c>
    </row>
    <row r="4" spans="1:7" ht="15" thickBot="1" x14ac:dyDescent="0.4">
      <c r="A4" s="1" t="s">
        <v>5443</v>
      </c>
      <c r="B4" s="2" t="s">
        <v>5444</v>
      </c>
      <c r="C4" s="5" t="s">
        <v>590</v>
      </c>
      <c r="D4">
        <v>3932</v>
      </c>
      <c r="E4" t="str">
        <f t="shared" si="0"/>
        <v> Aragua (Venezuelan state)</v>
      </c>
      <c r="F4" t="str">
        <f t="shared" si="1"/>
        <v> Aragua</v>
      </c>
      <c r="G4" t="str">
        <f t="shared" si="2"/>
        <v>VE-D</v>
      </c>
    </row>
    <row r="5" spans="1:7" ht="15" thickBot="1" x14ac:dyDescent="0.4">
      <c r="A5" s="1" t="s">
        <v>5445</v>
      </c>
      <c r="B5" s="2" t="s">
        <v>5446</v>
      </c>
      <c r="C5" s="5" t="s">
        <v>590</v>
      </c>
      <c r="D5">
        <v>3932</v>
      </c>
      <c r="E5" t="str">
        <f t="shared" si="0"/>
        <v> Barinas (Venezuelan state)</v>
      </c>
      <c r="F5" t="str">
        <f t="shared" si="1"/>
        <v> Barinas</v>
      </c>
      <c r="G5" t="str">
        <f t="shared" si="2"/>
        <v>VE-E</v>
      </c>
    </row>
    <row r="6" spans="1:7" ht="15" thickBot="1" x14ac:dyDescent="0.4">
      <c r="A6" s="1" t="s">
        <v>5447</v>
      </c>
      <c r="B6" s="2" t="s">
        <v>5448</v>
      </c>
      <c r="C6" s="5" t="s">
        <v>590</v>
      </c>
      <c r="D6">
        <v>3932</v>
      </c>
      <c r="E6" t="str">
        <f t="shared" si="0"/>
        <v> Bolívar (Venezuelan state)</v>
      </c>
      <c r="F6" t="str">
        <f t="shared" si="1"/>
        <v> Bolívar</v>
      </c>
      <c r="G6" t="str">
        <f t="shared" si="2"/>
        <v>VE-F</v>
      </c>
    </row>
    <row r="7" spans="1:7" ht="29.5" thickBot="1" x14ac:dyDescent="0.4">
      <c r="A7" s="1" t="s">
        <v>5449</v>
      </c>
      <c r="B7" s="2" t="s">
        <v>5450</v>
      </c>
      <c r="C7" s="5" t="s">
        <v>590</v>
      </c>
      <c r="D7">
        <v>3932</v>
      </c>
      <c r="E7" t="str">
        <f t="shared" si="0"/>
        <v> Carabobo (Venezuelan state)</v>
      </c>
      <c r="F7" t="str">
        <f t="shared" si="1"/>
        <v> Carabobo</v>
      </c>
      <c r="G7" t="str">
        <f t="shared" si="2"/>
        <v>VE-G</v>
      </c>
    </row>
    <row r="8" spans="1:7" ht="15" thickBot="1" x14ac:dyDescent="0.4">
      <c r="A8" s="1" t="s">
        <v>5451</v>
      </c>
      <c r="B8" s="2" t="s">
        <v>5452</v>
      </c>
      <c r="C8" s="5" t="s">
        <v>590</v>
      </c>
      <c r="D8">
        <v>3932</v>
      </c>
      <c r="E8" t="str">
        <f t="shared" si="0"/>
        <v> Cojedes (Venezuelan state)</v>
      </c>
      <c r="F8" t="str">
        <f t="shared" si="1"/>
        <v> Cojedes</v>
      </c>
      <c r="G8" t="str">
        <f t="shared" si="2"/>
        <v>VE-H</v>
      </c>
    </row>
    <row r="9" spans="1:7" ht="29.5" thickBot="1" x14ac:dyDescent="0.4">
      <c r="A9" s="1" t="s">
        <v>5453</v>
      </c>
      <c r="B9" s="2" t="s">
        <v>5454</v>
      </c>
      <c r="C9" s="5" t="s">
        <v>590</v>
      </c>
      <c r="D9">
        <v>3932</v>
      </c>
      <c r="E9" t="str">
        <f t="shared" si="0"/>
        <v> Delta Amacuro (Venezuelan state)</v>
      </c>
      <c r="F9" t="str">
        <f t="shared" si="1"/>
        <v> Delta Amacuro</v>
      </c>
      <c r="G9" t="str">
        <f t="shared" si="2"/>
        <v>VE-Y</v>
      </c>
    </row>
    <row r="10" spans="1:7" ht="58.5" thickBot="1" x14ac:dyDescent="0.4">
      <c r="A10" s="1" t="s">
        <v>5455</v>
      </c>
      <c r="B10" s="2" t="s">
        <v>5456</v>
      </c>
      <c r="C10" s="5" t="s">
        <v>5457</v>
      </c>
      <c r="D10">
        <v>3932</v>
      </c>
      <c r="E10" t="str">
        <f t="shared" si="0"/>
        <v> Dependencias Federales (Venezuelan federal dependency)</v>
      </c>
      <c r="F10" t="str">
        <f t="shared" si="1"/>
        <v> Dependencias Federales</v>
      </c>
      <c r="G10" t="str">
        <f t="shared" si="2"/>
        <v>VE-W</v>
      </c>
    </row>
    <row r="11" spans="1:7" ht="29.5" thickBot="1" x14ac:dyDescent="0.4">
      <c r="A11" s="1" t="s">
        <v>5458</v>
      </c>
      <c r="B11" s="2" t="s">
        <v>5459</v>
      </c>
      <c r="C11" s="5" t="s">
        <v>5460</v>
      </c>
      <c r="D11">
        <v>3932</v>
      </c>
      <c r="E11" t="str">
        <f t="shared" si="0"/>
        <v> Distrito Capital (Venezuelan capital district)</v>
      </c>
      <c r="F11" t="str">
        <f t="shared" si="1"/>
        <v> Distrito Capital</v>
      </c>
      <c r="G11" t="str">
        <f t="shared" si="2"/>
        <v>VE-A</v>
      </c>
    </row>
    <row r="12" spans="1:7" ht="15" thickBot="1" x14ac:dyDescent="0.4">
      <c r="A12" s="1" t="s">
        <v>5461</v>
      </c>
      <c r="B12" s="2" t="s">
        <v>5462</v>
      </c>
      <c r="C12" s="5" t="s">
        <v>590</v>
      </c>
      <c r="D12">
        <v>3932</v>
      </c>
      <c r="E12" t="str">
        <f t="shared" si="0"/>
        <v> Falcón (Venezuelan state)</v>
      </c>
      <c r="F12" t="str">
        <f t="shared" si="1"/>
        <v> Falcón</v>
      </c>
      <c r="G12" t="str">
        <f t="shared" si="2"/>
        <v>VE-I</v>
      </c>
    </row>
    <row r="13" spans="1:7" ht="15" thickBot="1" x14ac:dyDescent="0.4">
      <c r="A13" s="1" t="s">
        <v>5463</v>
      </c>
      <c r="B13" s="2" t="s">
        <v>5464</v>
      </c>
      <c r="C13" s="5" t="s">
        <v>590</v>
      </c>
      <c r="D13">
        <v>3932</v>
      </c>
      <c r="E13" t="str">
        <f t="shared" si="0"/>
        <v> Guárico (Venezuelan state)</v>
      </c>
      <c r="F13" t="str">
        <f t="shared" si="1"/>
        <v> Guárico</v>
      </c>
      <c r="G13" t="str">
        <f t="shared" si="2"/>
        <v>VE-J</v>
      </c>
    </row>
    <row r="14" spans="1:7" ht="15" thickBot="1" x14ac:dyDescent="0.4">
      <c r="A14" s="1" t="s">
        <v>5465</v>
      </c>
      <c r="B14" s="5" t="s">
        <v>5466</v>
      </c>
      <c r="C14" s="5" t="s">
        <v>590</v>
      </c>
      <c r="D14">
        <v>3932</v>
      </c>
      <c r="E14" t="str">
        <f t="shared" si="0"/>
        <v> La Guaira (Venezuelan state)</v>
      </c>
      <c r="F14" t="str">
        <f t="shared" si="1"/>
        <v> La Guaira</v>
      </c>
      <c r="G14" t="str">
        <f t="shared" si="2"/>
        <v>VE-X</v>
      </c>
    </row>
    <row r="15" spans="1:7" ht="15" thickBot="1" x14ac:dyDescent="0.4">
      <c r="A15" s="1" t="s">
        <v>5467</v>
      </c>
      <c r="B15" s="2" t="s">
        <v>5468</v>
      </c>
      <c r="C15" s="5" t="s">
        <v>590</v>
      </c>
      <c r="D15">
        <v>3932</v>
      </c>
      <c r="E15" t="str">
        <f t="shared" si="0"/>
        <v> Lara (Venezuelan state)</v>
      </c>
      <c r="F15" t="str">
        <f t="shared" si="1"/>
        <v> Lara</v>
      </c>
      <c r="G15" t="str">
        <f t="shared" si="2"/>
        <v>VE-K</v>
      </c>
    </row>
    <row r="16" spans="1:7" ht="15" thickBot="1" x14ac:dyDescent="0.4">
      <c r="A16" s="1" t="s">
        <v>5469</v>
      </c>
      <c r="B16" s="2" t="s">
        <v>5470</v>
      </c>
      <c r="C16" s="5" t="s">
        <v>590</v>
      </c>
      <c r="D16">
        <v>3932</v>
      </c>
      <c r="E16" t="str">
        <f t="shared" si="0"/>
        <v> Mérida (Venezuelan state)</v>
      </c>
      <c r="F16" t="str">
        <f t="shared" si="1"/>
        <v> Mérida</v>
      </c>
      <c r="G16" t="str">
        <f t="shared" si="2"/>
        <v>VE-L</v>
      </c>
    </row>
    <row r="17" spans="1:7" ht="15" thickBot="1" x14ac:dyDescent="0.4">
      <c r="A17" s="1" t="s">
        <v>5471</v>
      </c>
      <c r="B17" s="2" t="s">
        <v>5472</v>
      </c>
      <c r="C17" s="5" t="s">
        <v>590</v>
      </c>
      <c r="D17">
        <v>3932</v>
      </c>
      <c r="E17" t="str">
        <f t="shared" si="0"/>
        <v> Miranda (Venezuelan state)</v>
      </c>
      <c r="F17" t="str">
        <f t="shared" si="1"/>
        <v> Miranda</v>
      </c>
      <c r="G17" t="str">
        <f t="shared" si="2"/>
        <v>VE-M</v>
      </c>
    </row>
    <row r="18" spans="1:7" ht="29.5" thickBot="1" x14ac:dyDescent="0.4">
      <c r="A18" s="1" t="s">
        <v>5473</v>
      </c>
      <c r="B18" s="2" t="s">
        <v>5474</v>
      </c>
      <c r="C18" s="5" t="s">
        <v>590</v>
      </c>
      <c r="D18">
        <v>3932</v>
      </c>
      <c r="E18" t="str">
        <f t="shared" si="0"/>
        <v> Monagas (Venezuelan state)</v>
      </c>
      <c r="F18" t="str">
        <f t="shared" si="1"/>
        <v> Monagas</v>
      </c>
      <c r="G18" t="str">
        <f t="shared" si="2"/>
        <v>VE-N</v>
      </c>
    </row>
    <row r="19" spans="1:7" ht="29.5" thickBot="1" x14ac:dyDescent="0.4">
      <c r="A19" s="1" t="s">
        <v>5475</v>
      </c>
      <c r="B19" s="2" t="s">
        <v>5476</v>
      </c>
      <c r="C19" s="5" t="s">
        <v>590</v>
      </c>
      <c r="D19">
        <v>3932</v>
      </c>
      <c r="E19" t="str">
        <f t="shared" si="0"/>
        <v> Nueva Esparta (Venezuelan state)</v>
      </c>
      <c r="F19" t="str">
        <f t="shared" si="1"/>
        <v> Nueva Esparta</v>
      </c>
      <c r="G19" t="str">
        <f t="shared" si="2"/>
        <v>VE-O</v>
      </c>
    </row>
    <row r="20" spans="1:7" ht="29.5" thickBot="1" x14ac:dyDescent="0.4">
      <c r="A20" s="1" t="s">
        <v>5477</v>
      </c>
      <c r="B20" s="2" t="s">
        <v>5478</v>
      </c>
      <c r="C20" s="5" t="s">
        <v>590</v>
      </c>
      <c r="D20">
        <v>3932</v>
      </c>
      <c r="E20" t="str">
        <f t="shared" si="0"/>
        <v> Portuguesa (Venezuelan state)</v>
      </c>
      <c r="F20" t="str">
        <f t="shared" si="1"/>
        <v> Portuguesa</v>
      </c>
      <c r="G20" t="str">
        <f t="shared" si="2"/>
        <v>VE-P</v>
      </c>
    </row>
    <row r="21" spans="1:7" ht="15" thickBot="1" x14ac:dyDescent="0.4">
      <c r="A21" s="1" t="s">
        <v>5479</v>
      </c>
      <c r="B21" s="2" t="s">
        <v>5480</v>
      </c>
      <c r="C21" s="5" t="s">
        <v>590</v>
      </c>
      <c r="D21">
        <v>3932</v>
      </c>
      <c r="E21" t="str">
        <f t="shared" si="0"/>
        <v> Sucre (Venezuelan state)</v>
      </c>
      <c r="F21" t="str">
        <f t="shared" si="1"/>
        <v> Sucre</v>
      </c>
      <c r="G21" t="str">
        <f t="shared" si="2"/>
        <v>VE-R</v>
      </c>
    </row>
    <row r="22" spans="1:7" ht="15" thickBot="1" x14ac:dyDescent="0.4">
      <c r="A22" s="1" t="s">
        <v>5481</v>
      </c>
      <c r="B22" s="2" t="s">
        <v>5482</v>
      </c>
      <c r="C22" s="5" t="s">
        <v>590</v>
      </c>
      <c r="D22">
        <v>3932</v>
      </c>
      <c r="E22" t="str">
        <f t="shared" si="0"/>
        <v> Táchira (Venezuelan state)</v>
      </c>
      <c r="F22" t="str">
        <f t="shared" si="1"/>
        <v> Táchira</v>
      </c>
      <c r="G22" t="str">
        <f t="shared" si="2"/>
        <v>VE-S</v>
      </c>
    </row>
    <row r="23" spans="1:7" ht="15" thickBot="1" x14ac:dyDescent="0.4">
      <c r="A23" s="1" t="s">
        <v>5483</v>
      </c>
      <c r="B23" s="2" t="s">
        <v>5484</v>
      </c>
      <c r="C23" s="5" t="s">
        <v>590</v>
      </c>
      <c r="D23">
        <v>3932</v>
      </c>
      <c r="E23" t="str">
        <f t="shared" si="0"/>
        <v> Trujillo (Venezuelan state)</v>
      </c>
      <c r="F23" t="str">
        <f t="shared" si="1"/>
        <v> Trujillo</v>
      </c>
      <c r="G23" t="str">
        <f t="shared" si="2"/>
        <v>VE-T</v>
      </c>
    </row>
    <row r="24" spans="1:7" ht="15" thickBot="1" x14ac:dyDescent="0.4">
      <c r="A24" s="1" t="s">
        <v>5485</v>
      </c>
      <c r="B24" s="2" t="s">
        <v>5486</v>
      </c>
      <c r="C24" s="5" t="s">
        <v>590</v>
      </c>
      <c r="D24">
        <v>3932</v>
      </c>
      <c r="E24" t="str">
        <f t="shared" si="0"/>
        <v> Yaracuy (Venezuelan state)</v>
      </c>
      <c r="F24" t="str">
        <f t="shared" si="1"/>
        <v> Yaracuy</v>
      </c>
      <c r="G24" t="str">
        <f t="shared" si="2"/>
        <v>VE-U</v>
      </c>
    </row>
    <row r="25" spans="1:7" ht="15" thickBot="1" x14ac:dyDescent="0.4">
      <c r="A25" s="1" t="s">
        <v>5487</v>
      </c>
      <c r="B25" s="2" t="s">
        <v>5488</v>
      </c>
      <c r="C25" s="5" t="s">
        <v>590</v>
      </c>
      <c r="D25">
        <v>3932</v>
      </c>
      <c r="E25" t="str">
        <f t="shared" si="0"/>
        <v> Zulia (Venezuelan state)</v>
      </c>
      <c r="F25" t="str">
        <f t="shared" si="1"/>
        <v> Zulia</v>
      </c>
      <c r="G25" t="str">
        <f t="shared" si="2"/>
        <v>VE-V</v>
      </c>
    </row>
  </sheetData>
  <hyperlinks>
    <hyperlink ref="B1" r:id="rId1" tooltip="Amazonas (Brazilian state)" display="https://en.wikipedia.org/wiki/Amazonas_(Brazilian_state)" xr:uid="{682B8250-8D2A-46A9-A314-BC88408BA538}"/>
    <hyperlink ref="B2" r:id="rId2" tooltip="Anzoátegui" display="https://en.wikipedia.org/wiki/Anzo%C3%A1tegui" xr:uid="{DDBDE0C4-D177-4A0A-A746-67AF67550ADB}"/>
    <hyperlink ref="B3" r:id="rId3" tooltip="Apure" display="https://en.wikipedia.org/wiki/Apure" xr:uid="{E0AA2B39-0530-435C-AF62-E7B274CA2822}"/>
    <hyperlink ref="B4" r:id="rId4" tooltip="Aragua" display="https://en.wikipedia.org/wiki/Aragua" xr:uid="{05BFC5A3-1FE8-42E6-A75B-043959BDE102}"/>
    <hyperlink ref="B5" r:id="rId5" tooltip="Barinas, Venezuela" display="https://en.wikipedia.org/wiki/Barinas,_Venezuela" xr:uid="{290B488F-E7E4-41DB-9517-388EF1EA96D4}"/>
    <hyperlink ref="B6" r:id="rId6" tooltip="Bolívar (state)" display="https://en.wikipedia.org/wiki/Bol%C3%ADvar_(state)" xr:uid="{0031AF0E-DADC-4EC1-A820-0C7DFBF32B3F}"/>
    <hyperlink ref="B7" r:id="rId7" tooltip="Carabobo" display="https://en.wikipedia.org/wiki/Carabobo" xr:uid="{B6A2EC8A-F9FD-4CF8-BDB6-71C7273AC1C1}"/>
    <hyperlink ref="B8" r:id="rId8" tooltip="Cojedes, Venezuela" display="https://en.wikipedia.org/wiki/Cojedes,_Venezuela" xr:uid="{0452829D-A618-4741-8A88-094EFBE8FC31}"/>
    <hyperlink ref="B9" r:id="rId9" tooltip="Delta Amacuro" display="https://en.wikipedia.org/wiki/Delta_Amacuro" xr:uid="{CA119EDD-27FE-4BA8-9637-767F9120C257}"/>
    <hyperlink ref="B10" r:id="rId10" tooltip="Federal Dependencies of Venezuela" display="https://en.wikipedia.org/wiki/Federal_Dependencies_of_Venezuela" xr:uid="{9B0C20DB-BBB5-4D96-9B21-D2AA46000BF2}"/>
    <hyperlink ref="B11" r:id="rId11" tooltip="Distrito Federal (Venezuela)" display="https://en.wikipedia.org/wiki/Distrito_Federal_(Venezuela)" xr:uid="{74D6AD08-1F2D-4499-ADE9-F6BBBF667858}"/>
    <hyperlink ref="B12" r:id="rId12" tooltip="Falcón" display="https://en.wikipedia.org/wiki/Falc%C3%B3n" xr:uid="{1A85F789-269A-48D1-A552-67210E35E77B}"/>
    <hyperlink ref="B13" r:id="rId13" tooltip="Guárico" display="https://en.wikipedia.org/wiki/Gu%C3%A1rico" xr:uid="{1DAF23EB-75E1-4418-85E1-BC0F991B02C4}"/>
    <hyperlink ref="B15" r:id="rId14" tooltip="Lara, Venezuela" display="https://en.wikipedia.org/wiki/Lara,_Venezuela" xr:uid="{0B4BC574-EC3E-4B39-A5A0-17BFABAADA06}"/>
    <hyperlink ref="B16" r:id="rId15" tooltip="Mérida (state)" display="https://en.wikipedia.org/wiki/M%C3%A9rida_(state)" xr:uid="{81F85023-3B36-4C00-BAD5-EB0FEF131B3C}"/>
    <hyperlink ref="B17" r:id="rId16" tooltip="Miranda (state)" display="https://en.wikipedia.org/wiki/Miranda_(state)" xr:uid="{F804657A-36F7-4EC4-B241-30CE874DEAE4}"/>
    <hyperlink ref="B18" r:id="rId17" tooltip="Monagas" display="https://en.wikipedia.org/wiki/Monagas" xr:uid="{775ABB3E-D586-4B8E-B93C-FFDD2861F647}"/>
    <hyperlink ref="B19" r:id="rId18" tooltip="Nueva Esparta" display="https://en.wikipedia.org/wiki/Nueva_Esparta" xr:uid="{290EB49E-032B-4E59-A7D9-C1EB7747F93C}"/>
    <hyperlink ref="B20" r:id="rId19" tooltip="Portuguesa (Venezuela)" display="https://en.wikipedia.org/wiki/Portuguesa_(Venezuela)" xr:uid="{96F166DF-36B5-4B99-9349-04AFC92A0A4D}"/>
    <hyperlink ref="B21" r:id="rId20" tooltip="Sucre, Venezuela" display="https://en.wikipedia.org/wiki/Sucre,_Venezuela" xr:uid="{7497635A-ABFA-4018-A70D-DF96832647FD}"/>
    <hyperlink ref="B22" r:id="rId21" tooltip="Táchira" display="https://en.wikipedia.org/wiki/T%C3%A1chira" xr:uid="{10247F27-FD66-4013-ABA5-849569CBA51C}"/>
    <hyperlink ref="B23" r:id="rId22" tooltip="Trujillo (state)" display="https://en.wikipedia.org/wiki/Trujillo_(state)" xr:uid="{691C0DAE-4F64-43F7-AC4C-F174C8805EF1}"/>
    <hyperlink ref="B24" r:id="rId23" tooltip="Yaracuy" display="https://en.wikipedia.org/wiki/Yaracuy" xr:uid="{6A197692-6841-46A0-8CF8-056FE667A635}"/>
    <hyperlink ref="B25" r:id="rId24" tooltip="Zulia" display="https://en.wikipedia.org/wiki/Zulia" xr:uid="{A75476B6-7BF3-4239-8657-9AC3A7C968A7}"/>
  </hyperlinks>
  <pageMargins left="0.7" right="0.7" top="0.75" bottom="0.75" header="0.3" footer="0.3"/>
  <drawing r:id="rId2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D126F-2E29-4643-9FFB-8671C5E510A9}">
  <dimension ref="A1:G37"/>
  <sheetViews>
    <sheetView topLeftCell="A16" workbookViewId="0">
      <selection activeCell="D1" sqref="D1:G37"/>
    </sheetView>
  </sheetViews>
  <sheetFormatPr defaultRowHeight="14.5" x14ac:dyDescent="0.35"/>
  <cols>
    <col min="2" max="2" width="32.6328125" customWidth="1"/>
    <col min="5" max="5" width="48.90625" bestFit="1" customWidth="1"/>
    <col min="6" max="6" width="26.54296875" bestFit="1" customWidth="1"/>
  </cols>
  <sheetData>
    <row r="1" spans="1:7" ht="58.5" thickBot="1" x14ac:dyDescent="0.4">
      <c r="A1" s="1" t="s">
        <v>651</v>
      </c>
      <c r="B1" s="2" t="s">
        <v>652</v>
      </c>
      <c r="C1" s="5" t="s">
        <v>653</v>
      </c>
      <c r="D1">
        <v>3848</v>
      </c>
      <c r="E1" t="str">
        <f>_xlfn.CONCAT(B1," (Nigerian ",C1,")")</f>
        <v>Abuja Federal Capital Territory (Nigerian capital territory)</v>
      </c>
      <c r="F1" t="str">
        <f>B1</f>
        <v>Abuja Federal Capital Territory</v>
      </c>
      <c r="G1" t="str">
        <f>A1</f>
        <v>NG-FC</v>
      </c>
    </row>
    <row r="2" spans="1:7" ht="15" thickBot="1" x14ac:dyDescent="0.4">
      <c r="A2" s="1" t="s">
        <v>654</v>
      </c>
      <c r="B2" s="2" t="s">
        <v>655</v>
      </c>
      <c r="C2" s="5" t="s">
        <v>590</v>
      </c>
      <c r="D2">
        <v>3848</v>
      </c>
      <c r="E2" t="str">
        <f t="shared" ref="E2:E37" si="0">_xlfn.CONCAT(B2," (Nigerian ",C2,")")</f>
        <v>Abia (Nigerian state)</v>
      </c>
      <c r="F2" t="str">
        <f t="shared" ref="F2:F37" si="1">B2</f>
        <v>Abia</v>
      </c>
      <c r="G2" t="str">
        <f t="shared" ref="G2:G37" si="2">A2</f>
        <v>NG-AB</v>
      </c>
    </row>
    <row r="3" spans="1:7" ht="29.5" thickBot="1" x14ac:dyDescent="0.4">
      <c r="A3" s="1" t="s">
        <v>656</v>
      </c>
      <c r="B3" s="2" t="s">
        <v>657</v>
      </c>
      <c r="C3" s="5" t="s">
        <v>590</v>
      </c>
      <c r="D3">
        <v>3848</v>
      </c>
      <c r="E3" t="str">
        <f t="shared" si="0"/>
        <v>Adamawa (Nigerian state)</v>
      </c>
      <c r="F3" t="str">
        <f t="shared" si="1"/>
        <v>Adamawa</v>
      </c>
      <c r="G3" t="str">
        <f t="shared" si="2"/>
        <v>NG-AD</v>
      </c>
    </row>
    <row r="4" spans="1:7" ht="29.5" thickBot="1" x14ac:dyDescent="0.4">
      <c r="A4" s="1" t="s">
        <v>658</v>
      </c>
      <c r="B4" s="2" t="s">
        <v>659</v>
      </c>
      <c r="C4" s="5" t="s">
        <v>590</v>
      </c>
      <c r="D4">
        <v>3848</v>
      </c>
      <c r="E4" t="str">
        <f t="shared" si="0"/>
        <v>Akwa Ibom (Nigerian state)</v>
      </c>
      <c r="F4" t="str">
        <f t="shared" si="1"/>
        <v>Akwa Ibom</v>
      </c>
      <c r="G4" t="str">
        <f t="shared" si="2"/>
        <v>NG-AK</v>
      </c>
    </row>
    <row r="5" spans="1:7" ht="15" thickBot="1" x14ac:dyDescent="0.4">
      <c r="A5" s="1" t="s">
        <v>660</v>
      </c>
      <c r="B5" s="2" t="s">
        <v>661</v>
      </c>
      <c r="C5" s="5" t="s">
        <v>590</v>
      </c>
      <c r="D5">
        <v>3848</v>
      </c>
      <c r="E5" t="str">
        <f t="shared" si="0"/>
        <v>Anambra (Nigerian state)</v>
      </c>
      <c r="F5" t="str">
        <f t="shared" si="1"/>
        <v>Anambra</v>
      </c>
      <c r="G5" t="str">
        <f t="shared" si="2"/>
        <v>NG-AN</v>
      </c>
    </row>
    <row r="6" spans="1:7" ht="15" thickBot="1" x14ac:dyDescent="0.4">
      <c r="A6" s="1" t="s">
        <v>662</v>
      </c>
      <c r="B6" s="2" t="s">
        <v>663</v>
      </c>
      <c r="C6" s="5" t="s">
        <v>590</v>
      </c>
      <c r="D6">
        <v>3848</v>
      </c>
      <c r="E6" t="str">
        <f t="shared" si="0"/>
        <v>Bauchi (Nigerian state)</v>
      </c>
      <c r="F6" t="str">
        <f t="shared" si="1"/>
        <v>Bauchi</v>
      </c>
      <c r="G6" t="str">
        <f t="shared" si="2"/>
        <v>NG-BA</v>
      </c>
    </row>
    <row r="7" spans="1:7" ht="15" thickBot="1" x14ac:dyDescent="0.4">
      <c r="A7" s="1" t="s">
        <v>664</v>
      </c>
      <c r="B7" s="2" t="s">
        <v>665</v>
      </c>
      <c r="C7" s="5" t="s">
        <v>590</v>
      </c>
      <c r="D7">
        <v>3848</v>
      </c>
      <c r="E7" t="str">
        <f t="shared" si="0"/>
        <v>Bayelsa (Nigerian state)</v>
      </c>
      <c r="F7" t="str">
        <f t="shared" si="1"/>
        <v>Bayelsa</v>
      </c>
      <c r="G7" t="str">
        <f t="shared" si="2"/>
        <v>NG-BY</v>
      </c>
    </row>
    <row r="8" spans="1:7" ht="15" thickBot="1" x14ac:dyDescent="0.4">
      <c r="A8" s="1" t="s">
        <v>666</v>
      </c>
      <c r="B8" s="2" t="s">
        <v>667</v>
      </c>
      <c r="C8" s="5" t="s">
        <v>590</v>
      </c>
      <c r="D8">
        <v>3848</v>
      </c>
      <c r="E8" t="str">
        <f t="shared" si="0"/>
        <v>Benue (Nigerian state)</v>
      </c>
      <c r="F8" t="str">
        <f t="shared" si="1"/>
        <v>Benue</v>
      </c>
      <c r="G8" t="str">
        <f t="shared" si="2"/>
        <v>NG-BE</v>
      </c>
    </row>
    <row r="9" spans="1:7" ht="15" thickBot="1" x14ac:dyDescent="0.4">
      <c r="A9" s="1" t="s">
        <v>668</v>
      </c>
      <c r="B9" s="2" t="s">
        <v>669</v>
      </c>
      <c r="C9" s="5" t="s">
        <v>590</v>
      </c>
      <c r="D9">
        <v>3848</v>
      </c>
      <c r="E9" t="str">
        <f t="shared" si="0"/>
        <v>Borno (Nigerian state)</v>
      </c>
      <c r="F9" t="str">
        <f t="shared" si="1"/>
        <v>Borno</v>
      </c>
      <c r="G9" t="str">
        <f t="shared" si="2"/>
        <v>NG-BO</v>
      </c>
    </row>
    <row r="10" spans="1:7" ht="29.5" thickBot="1" x14ac:dyDescent="0.4">
      <c r="A10" s="1" t="s">
        <v>670</v>
      </c>
      <c r="B10" s="2" t="s">
        <v>671</v>
      </c>
      <c r="C10" s="5" t="s">
        <v>590</v>
      </c>
      <c r="D10">
        <v>3848</v>
      </c>
      <c r="E10" t="str">
        <f t="shared" si="0"/>
        <v>Cross River (Nigerian state)</v>
      </c>
      <c r="F10" t="str">
        <f t="shared" si="1"/>
        <v>Cross River</v>
      </c>
      <c r="G10" t="str">
        <f t="shared" si="2"/>
        <v>NG-CR</v>
      </c>
    </row>
    <row r="11" spans="1:7" ht="15" thickBot="1" x14ac:dyDescent="0.4">
      <c r="A11" s="1" t="s">
        <v>672</v>
      </c>
      <c r="B11" s="2" t="s">
        <v>673</v>
      </c>
      <c r="C11" s="5" t="s">
        <v>590</v>
      </c>
      <c r="D11">
        <v>3848</v>
      </c>
      <c r="E11" t="str">
        <f t="shared" si="0"/>
        <v>Delta (Nigerian state)</v>
      </c>
      <c r="F11" t="str">
        <f t="shared" si="1"/>
        <v>Delta</v>
      </c>
      <c r="G11" t="str">
        <f t="shared" si="2"/>
        <v>NG-DE</v>
      </c>
    </row>
    <row r="12" spans="1:7" ht="15" thickBot="1" x14ac:dyDescent="0.4">
      <c r="A12" s="1" t="s">
        <v>674</v>
      </c>
      <c r="B12" s="2" t="s">
        <v>675</v>
      </c>
      <c r="C12" s="5" t="s">
        <v>590</v>
      </c>
      <c r="D12">
        <v>3848</v>
      </c>
      <c r="E12" t="str">
        <f t="shared" si="0"/>
        <v>Ebonyi (Nigerian state)</v>
      </c>
      <c r="F12" t="str">
        <f t="shared" si="1"/>
        <v>Ebonyi</v>
      </c>
      <c r="G12" t="str">
        <f t="shared" si="2"/>
        <v>NG-EB</v>
      </c>
    </row>
    <row r="13" spans="1:7" ht="15" thickBot="1" x14ac:dyDescent="0.4">
      <c r="A13" s="1" t="s">
        <v>676</v>
      </c>
      <c r="B13" s="2" t="s">
        <v>677</v>
      </c>
      <c r="C13" s="5" t="s">
        <v>590</v>
      </c>
      <c r="D13">
        <v>3848</v>
      </c>
      <c r="E13" t="str">
        <f t="shared" si="0"/>
        <v>Edo (Nigerian state)</v>
      </c>
      <c r="F13" t="str">
        <f t="shared" si="1"/>
        <v>Edo</v>
      </c>
      <c r="G13" t="str">
        <f t="shared" si="2"/>
        <v>NG-ED</v>
      </c>
    </row>
    <row r="14" spans="1:7" ht="15" thickBot="1" x14ac:dyDescent="0.4">
      <c r="A14" s="1" t="s">
        <v>678</v>
      </c>
      <c r="B14" s="2" t="s">
        <v>679</v>
      </c>
      <c r="C14" s="5" t="s">
        <v>590</v>
      </c>
      <c r="D14">
        <v>3848</v>
      </c>
      <c r="E14" t="str">
        <f t="shared" si="0"/>
        <v>Ekiti (Nigerian state)</v>
      </c>
      <c r="F14" t="str">
        <f t="shared" si="1"/>
        <v>Ekiti</v>
      </c>
      <c r="G14" t="str">
        <f t="shared" si="2"/>
        <v>NG-EK</v>
      </c>
    </row>
    <row r="15" spans="1:7" ht="15" thickBot="1" x14ac:dyDescent="0.4">
      <c r="A15" s="1" t="s">
        <v>680</v>
      </c>
      <c r="B15" s="2" t="s">
        <v>681</v>
      </c>
      <c r="C15" s="5" t="s">
        <v>590</v>
      </c>
      <c r="D15">
        <v>3848</v>
      </c>
      <c r="E15" t="str">
        <f t="shared" si="0"/>
        <v>Enugu (Nigerian state)</v>
      </c>
      <c r="F15" t="str">
        <f t="shared" si="1"/>
        <v>Enugu</v>
      </c>
      <c r="G15" t="str">
        <f t="shared" si="2"/>
        <v>NG-EN</v>
      </c>
    </row>
    <row r="16" spans="1:7" ht="15" thickBot="1" x14ac:dyDescent="0.4">
      <c r="A16" s="1" t="s">
        <v>682</v>
      </c>
      <c r="B16" s="2" t="s">
        <v>683</v>
      </c>
      <c r="C16" s="5" t="s">
        <v>590</v>
      </c>
      <c r="D16">
        <v>3848</v>
      </c>
      <c r="E16" t="str">
        <f t="shared" si="0"/>
        <v>Gombe (Nigerian state)</v>
      </c>
      <c r="F16" t="str">
        <f t="shared" si="1"/>
        <v>Gombe</v>
      </c>
      <c r="G16" t="str">
        <f t="shared" si="2"/>
        <v>NG-GO</v>
      </c>
    </row>
    <row r="17" spans="1:7" ht="15" thickBot="1" x14ac:dyDescent="0.4">
      <c r="A17" s="1" t="s">
        <v>684</v>
      </c>
      <c r="B17" s="2" t="s">
        <v>685</v>
      </c>
      <c r="C17" s="5" t="s">
        <v>590</v>
      </c>
      <c r="D17">
        <v>3848</v>
      </c>
      <c r="E17" t="str">
        <f t="shared" si="0"/>
        <v>Imo (Nigerian state)</v>
      </c>
      <c r="F17" t="str">
        <f t="shared" si="1"/>
        <v>Imo</v>
      </c>
      <c r="G17" t="str">
        <f t="shared" si="2"/>
        <v>NG-IM</v>
      </c>
    </row>
    <row r="18" spans="1:7" ht="15" thickBot="1" x14ac:dyDescent="0.4">
      <c r="A18" s="1" t="s">
        <v>686</v>
      </c>
      <c r="B18" s="2" t="s">
        <v>687</v>
      </c>
      <c r="C18" s="5" t="s">
        <v>590</v>
      </c>
      <c r="D18">
        <v>3848</v>
      </c>
      <c r="E18" t="str">
        <f t="shared" si="0"/>
        <v>Jigawa (Nigerian state)</v>
      </c>
      <c r="F18" t="str">
        <f t="shared" si="1"/>
        <v>Jigawa</v>
      </c>
      <c r="G18" t="str">
        <f t="shared" si="2"/>
        <v>NG-JI</v>
      </c>
    </row>
    <row r="19" spans="1:7" ht="15" thickBot="1" x14ac:dyDescent="0.4">
      <c r="A19" s="1" t="s">
        <v>688</v>
      </c>
      <c r="B19" s="2" t="s">
        <v>689</v>
      </c>
      <c r="C19" s="5" t="s">
        <v>590</v>
      </c>
      <c r="D19">
        <v>3848</v>
      </c>
      <c r="E19" t="str">
        <f t="shared" si="0"/>
        <v>Kaduna (Nigerian state)</v>
      </c>
      <c r="F19" t="str">
        <f t="shared" si="1"/>
        <v>Kaduna</v>
      </c>
      <c r="G19" t="str">
        <f t="shared" si="2"/>
        <v>NG-KD</v>
      </c>
    </row>
    <row r="20" spans="1:7" ht="15" thickBot="1" x14ac:dyDescent="0.4">
      <c r="A20" s="1" t="s">
        <v>690</v>
      </c>
      <c r="B20" s="2" t="s">
        <v>691</v>
      </c>
      <c r="C20" s="5" t="s">
        <v>590</v>
      </c>
      <c r="D20">
        <v>3848</v>
      </c>
      <c r="E20" t="str">
        <f t="shared" si="0"/>
        <v>Kano (Nigerian state)</v>
      </c>
      <c r="F20" t="str">
        <f t="shared" si="1"/>
        <v>Kano</v>
      </c>
      <c r="G20" t="str">
        <f t="shared" si="2"/>
        <v>NG-KN</v>
      </c>
    </row>
    <row r="21" spans="1:7" ht="15" thickBot="1" x14ac:dyDescent="0.4">
      <c r="A21" s="1" t="s">
        <v>692</v>
      </c>
      <c r="B21" s="2" t="s">
        <v>693</v>
      </c>
      <c r="C21" s="5" t="s">
        <v>590</v>
      </c>
      <c r="D21">
        <v>3848</v>
      </c>
      <c r="E21" t="str">
        <f t="shared" si="0"/>
        <v>Katsina (Nigerian state)</v>
      </c>
      <c r="F21" t="str">
        <f t="shared" si="1"/>
        <v>Katsina</v>
      </c>
      <c r="G21" t="str">
        <f t="shared" si="2"/>
        <v>NG-KT</v>
      </c>
    </row>
    <row r="22" spans="1:7" ht="15" thickBot="1" x14ac:dyDescent="0.4">
      <c r="A22" s="1" t="s">
        <v>694</v>
      </c>
      <c r="B22" s="2" t="s">
        <v>695</v>
      </c>
      <c r="C22" s="5" t="s">
        <v>590</v>
      </c>
      <c r="D22">
        <v>3848</v>
      </c>
      <c r="E22" t="str">
        <f t="shared" si="0"/>
        <v>Kebbi (Nigerian state)</v>
      </c>
      <c r="F22" t="str">
        <f t="shared" si="1"/>
        <v>Kebbi</v>
      </c>
      <c r="G22" t="str">
        <f t="shared" si="2"/>
        <v>NG-KE</v>
      </c>
    </row>
    <row r="23" spans="1:7" ht="15" thickBot="1" x14ac:dyDescent="0.4">
      <c r="A23" s="1" t="s">
        <v>696</v>
      </c>
      <c r="B23" s="2" t="s">
        <v>697</v>
      </c>
      <c r="C23" s="5" t="s">
        <v>590</v>
      </c>
      <c r="D23">
        <v>3848</v>
      </c>
      <c r="E23" t="str">
        <f t="shared" si="0"/>
        <v>Kogi (Nigerian state)</v>
      </c>
      <c r="F23" t="str">
        <f t="shared" si="1"/>
        <v>Kogi</v>
      </c>
      <c r="G23" t="str">
        <f t="shared" si="2"/>
        <v>NG-KO</v>
      </c>
    </row>
    <row r="24" spans="1:7" ht="15" thickBot="1" x14ac:dyDescent="0.4">
      <c r="A24" s="1" t="s">
        <v>698</v>
      </c>
      <c r="B24" s="2" t="s">
        <v>699</v>
      </c>
      <c r="C24" s="5" t="s">
        <v>590</v>
      </c>
      <c r="D24">
        <v>3848</v>
      </c>
      <c r="E24" t="str">
        <f t="shared" si="0"/>
        <v>Kwara (Nigerian state)</v>
      </c>
      <c r="F24" t="str">
        <f t="shared" si="1"/>
        <v>Kwara</v>
      </c>
      <c r="G24" t="str">
        <f t="shared" si="2"/>
        <v>NG-KW</v>
      </c>
    </row>
    <row r="25" spans="1:7" ht="15" thickBot="1" x14ac:dyDescent="0.4">
      <c r="A25" s="1" t="s">
        <v>700</v>
      </c>
      <c r="B25" s="2" t="s">
        <v>701</v>
      </c>
      <c r="C25" s="5" t="s">
        <v>590</v>
      </c>
      <c r="D25">
        <v>3848</v>
      </c>
      <c r="E25" t="str">
        <f t="shared" si="0"/>
        <v>Lagos (Nigerian state)</v>
      </c>
      <c r="F25" t="str">
        <f t="shared" si="1"/>
        <v>Lagos</v>
      </c>
      <c r="G25" t="str">
        <f t="shared" si="2"/>
        <v>NG-LA</v>
      </c>
    </row>
    <row r="26" spans="1:7" ht="29.5" thickBot="1" x14ac:dyDescent="0.4">
      <c r="A26" s="1" t="s">
        <v>702</v>
      </c>
      <c r="B26" s="2" t="s">
        <v>703</v>
      </c>
      <c r="C26" s="5" t="s">
        <v>590</v>
      </c>
      <c r="D26">
        <v>3848</v>
      </c>
      <c r="E26" t="str">
        <f t="shared" si="0"/>
        <v>Nasarawa (Nigerian state)</v>
      </c>
      <c r="F26" t="str">
        <f t="shared" si="1"/>
        <v>Nasarawa</v>
      </c>
      <c r="G26" t="str">
        <f t="shared" si="2"/>
        <v>NG-NA</v>
      </c>
    </row>
    <row r="27" spans="1:7" ht="15" thickBot="1" x14ac:dyDescent="0.4">
      <c r="A27" s="1" t="s">
        <v>704</v>
      </c>
      <c r="B27" s="2" t="s">
        <v>705</v>
      </c>
      <c r="C27" s="5" t="s">
        <v>590</v>
      </c>
      <c r="D27">
        <v>3848</v>
      </c>
      <c r="E27" t="str">
        <f t="shared" si="0"/>
        <v>Niger (Nigerian state)</v>
      </c>
      <c r="F27" t="str">
        <f t="shared" si="1"/>
        <v>Niger</v>
      </c>
      <c r="G27" t="str">
        <f t="shared" si="2"/>
        <v>NG-NI</v>
      </c>
    </row>
    <row r="28" spans="1:7" ht="15" thickBot="1" x14ac:dyDescent="0.4">
      <c r="A28" s="1" t="s">
        <v>706</v>
      </c>
      <c r="B28" s="2" t="s">
        <v>707</v>
      </c>
      <c r="C28" s="5" t="s">
        <v>590</v>
      </c>
      <c r="D28">
        <v>3848</v>
      </c>
      <c r="E28" t="str">
        <f t="shared" si="0"/>
        <v>Ogun (Nigerian state)</v>
      </c>
      <c r="F28" t="str">
        <f t="shared" si="1"/>
        <v>Ogun</v>
      </c>
      <c r="G28" t="str">
        <f t="shared" si="2"/>
        <v>NG-OG</v>
      </c>
    </row>
    <row r="29" spans="1:7" ht="15" thickBot="1" x14ac:dyDescent="0.4">
      <c r="A29" s="1" t="s">
        <v>708</v>
      </c>
      <c r="B29" s="2" t="s">
        <v>709</v>
      </c>
      <c r="C29" s="5" t="s">
        <v>590</v>
      </c>
      <c r="D29">
        <v>3848</v>
      </c>
      <c r="E29" t="str">
        <f t="shared" si="0"/>
        <v>Ondo (Nigerian state)</v>
      </c>
      <c r="F29" t="str">
        <f t="shared" si="1"/>
        <v>Ondo</v>
      </c>
      <c r="G29" t="str">
        <f t="shared" si="2"/>
        <v>NG-ON</v>
      </c>
    </row>
    <row r="30" spans="1:7" ht="15" thickBot="1" x14ac:dyDescent="0.4">
      <c r="A30" s="1" t="s">
        <v>710</v>
      </c>
      <c r="B30" s="2" t="s">
        <v>711</v>
      </c>
      <c r="C30" s="5" t="s">
        <v>590</v>
      </c>
      <c r="D30">
        <v>3848</v>
      </c>
      <c r="E30" t="str">
        <f t="shared" si="0"/>
        <v>Osun (Nigerian state)</v>
      </c>
      <c r="F30" t="str">
        <f t="shared" si="1"/>
        <v>Osun</v>
      </c>
      <c r="G30" t="str">
        <f t="shared" si="2"/>
        <v>NG-OS</v>
      </c>
    </row>
    <row r="31" spans="1:7" ht="15" thickBot="1" x14ac:dyDescent="0.4">
      <c r="A31" s="1" t="s">
        <v>712</v>
      </c>
      <c r="B31" s="2" t="s">
        <v>713</v>
      </c>
      <c r="C31" s="5" t="s">
        <v>590</v>
      </c>
      <c r="D31">
        <v>3848</v>
      </c>
      <c r="E31" t="str">
        <f t="shared" si="0"/>
        <v>Oyo (Nigerian state)</v>
      </c>
      <c r="F31" t="str">
        <f t="shared" si="1"/>
        <v>Oyo</v>
      </c>
      <c r="G31" t="str">
        <f t="shared" si="2"/>
        <v>NG-OY</v>
      </c>
    </row>
    <row r="32" spans="1:7" ht="15" thickBot="1" x14ac:dyDescent="0.4">
      <c r="A32" s="1" t="s">
        <v>714</v>
      </c>
      <c r="B32" s="2" t="s">
        <v>715</v>
      </c>
      <c r="C32" s="5" t="s">
        <v>590</v>
      </c>
      <c r="D32">
        <v>3848</v>
      </c>
      <c r="E32" t="str">
        <f t="shared" si="0"/>
        <v>Plateau (Nigerian state)</v>
      </c>
      <c r="F32" t="str">
        <f t="shared" si="1"/>
        <v>Plateau</v>
      </c>
      <c r="G32" t="str">
        <f t="shared" si="2"/>
        <v>NG-PL</v>
      </c>
    </row>
    <row r="33" spans="1:7" ht="15" thickBot="1" x14ac:dyDescent="0.4">
      <c r="A33" s="1" t="s">
        <v>716</v>
      </c>
      <c r="B33" s="2" t="s">
        <v>717</v>
      </c>
      <c r="C33" s="5" t="s">
        <v>590</v>
      </c>
      <c r="D33">
        <v>3848</v>
      </c>
      <c r="E33" t="str">
        <f t="shared" si="0"/>
        <v>Rivers (Nigerian state)</v>
      </c>
      <c r="F33" t="str">
        <f t="shared" si="1"/>
        <v>Rivers</v>
      </c>
      <c r="G33" t="str">
        <f t="shared" si="2"/>
        <v>NG-RI</v>
      </c>
    </row>
    <row r="34" spans="1:7" ht="15" thickBot="1" x14ac:dyDescent="0.4">
      <c r="A34" s="1" t="s">
        <v>718</v>
      </c>
      <c r="B34" s="2" t="s">
        <v>719</v>
      </c>
      <c r="C34" s="5" t="s">
        <v>590</v>
      </c>
      <c r="D34">
        <v>3848</v>
      </c>
      <c r="E34" t="str">
        <f t="shared" si="0"/>
        <v>Sokoto (Nigerian state)</v>
      </c>
      <c r="F34" t="str">
        <f t="shared" si="1"/>
        <v>Sokoto</v>
      </c>
      <c r="G34" t="str">
        <f t="shared" si="2"/>
        <v>NG-SO</v>
      </c>
    </row>
    <row r="35" spans="1:7" ht="15" thickBot="1" x14ac:dyDescent="0.4">
      <c r="A35" s="1" t="s">
        <v>720</v>
      </c>
      <c r="B35" s="2" t="s">
        <v>721</v>
      </c>
      <c r="C35" s="5" t="s">
        <v>590</v>
      </c>
      <c r="D35">
        <v>3848</v>
      </c>
      <c r="E35" t="str">
        <f t="shared" si="0"/>
        <v>Taraba (Nigerian state)</v>
      </c>
      <c r="F35" t="str">
        <f t="shared" si="1"/>
        <v>Taraba</v>
      </c>
      <c r="G35" t="str">
        <f t="shared" si="2"/>
        <v>NG-TA</v>
      </c>
    </row>
    <row r="36" spans="1:7" ht="15" thickBot="1" x14ac:dyDescent="0.4">
      <c r="A36" s="1" t="s">
        <v>722</v>
      </c>
      <c r="B36" s="2" t="s">
        <v>723</v>
      </c>
      <c r="C36" s="5" t="s">
        <v>590</v>
      </c>
      <c r="D36">
        <v>3848</v>
      </c>
      <c r="E36" t="str">
        <f t="shared" si="0"/>
        <v>Yobe (Nigerian state)</v>
      </c>
      <c r="F36" t="str">
        <f t="shared" si="1"/>
        <v>Yobe</v>
      </c>
      <c r="G36" t="str">
        <f t="shared" si="2"/>
        <v>NG-YO</v>
      </c>
    </row>
    <row r="37" spans="1:7" ht="15" thickBot="1" x14ac:dyDescent="0.4">
      <c r="A37" s="1" t="s">
        <v>724</v>
      </c>
      <c r="B37" s="2" t="s">
        <v>725</v>
      </c>
      <c r="C37" s="5" t="s">
        <v>590</v>
      </c>
      <c r="D37">
        <v>3848</v>
      </c>
      <c r="E37" t="str">
        <f t="shared" si="0"/>
        <v>Zamfara (Nigerian state)</v>
      </c>
      <c r="F37" t="str">
        <f t="shared" si="1"/>
        <v>Zamfara</v>
      </c>
      <c r="G37" t="str">
        <f t="shared" si="2"/>
        <v>NG-ZA</v>
      </c>
    </row>
  </sheetData>
  <hyperlinks>
    <hyperlink ref="B1" r:id="rId1" tooltip="Federal Capital Territory (Nigeria)" display="https://en.wikipedia.org/wiki/Federal_Capital_Territory_(Nigeria)" xr:uid="{7CC79400-91FE-440A-93E1-56A4B0DF2897}"/>
    <hyperlink ref="B2" r:id="rId2" tooltip="Abia State" display="https://en.wikipedia.org/wiki/Abia_State" xr:uid="{7AB34959-71D1-4435-B142-88D28C168939}"/>
    <hyperlink ref="B3" r:id="rId3" tooltip="Adamawa State" display="https://en.wikipedia.org/wiki/Adamawa_State" xr:uid="{9FE3C119-73C1-4683-ABF7-AD3920111206}"/>
    <hyperlink ref="B4" r:id="rId4" tooltip="Akwa Ibom State" display="https://en.wikipedia.org/wiki/Akwa_Ibom_State" xr:uid="{6E0C4B1A-5C5B-44A3-895A-58023A4CE466}"/>
    <hyperlink ref="B5" r:id="rId5" tooltip="Anambra State" display="https://en.wikipedia.org/wiki/Anambra_State" xr:uid="{F7B750C9-8594-4014-9DE4-5B85B5C5C643}"/>
    <hyperlink ref="B6" r:id="rId6" tooltip="Bauchi State" display="https://en.wikipedia.org/wiki/Bauchi_State" xr:uid="{601CC91E-251B-4480-A2E9-181624763B85}"/>
    <hyperlink ref="B7" r:id="rId7" tooltip="Bayelsa State" display="https://en.wikipedia.org/wiki/Bayelsa_State" xr:uid="{56522DC0-4D8C-452F-8353-5925346C8CA6}"/>
    <hyperlink ref="B8" r:id="rId8" tooltip="Benue State" display="https://en.wikipedia.org/wiki/Benue_State" xr:uid="{E985B1FB-ABDE-4117-8C8C-DFE15806A778}"/>
    <hyperlink ref="B9" r:id="rId9" tooltip="Borno State" display="https://en.wikipedia.org/wiki/Borno_State" xr:uid="{F046D197-EFB1-4C24-BA7D-DEA9BE029F40}"/>
    <hyperlink ref="B10" r:id="rId10" tooltip="Cross River State" display="https://en.wikipedia.org/wiki/Cross_River_State" xr:uid="{37057639-9A00-445A-A703-FB28E4672F32}"/>
    <hyperlink ref="B11" r:id="rId11" tooltip="Delta State" display="https://en.wikipedia.org/wiki/Delta_State" xr:uid="{5A4ED191-7710-45A4-AAE9-E940125FB794}"/>
    <hyperlink ref="B12" r:id="rId12" tooltip="Ebonyi State" display="https://en.wikipedia.org/wiki/Ebonyi_State" xr:uid="{DC2B3546-6366-4971-A993-3783DC9E82FE}"/>
    <hyperlink ref="B13" r:id="rId13" tooltip="Edo State" display="https://en.wikipedia.org/wiki/Edo_State" xr:uid="{58E09F5E-0F7B-4088-9D1B-6564245D3562}"/>
    <hyperlink ref="B14" r:id="rId14" tooltip="Ekiti State" display="https://en.wikipedia.org/wiki/Ekiti_State" xr:uid="{B4DE84C5-6F91-4766-A321-ECDD1EE9F9AB}"/>
    <hyperlink ref="B15" r:id="rId15" tooltip="Enugu State" display="https://en.wikipedia.org/wiki/Enugu_State" xr:uid="{75CBDB89-9DB7-45FF-977F-B2E00F1FC4D0}"/>
    <hyperlink ref="B16" r:id="rId16" tooltip="Gombe State" display="https://en.wikipedia.org/wiki/Gombe_State" xr:uid="{CA3A45FC-50BC-4ABA-AC25-F671E4A7F41F}"/>
    <hyperlink ref="B17" r:id="rId17" tooltip="Imo State" display="https://en.wikipedia.org/wiki/Imo_State" xr:uid="{4535348E-53CB-4D96-9D42-CFC071250F85}"/>
    <hyperlink ref="B18" r:id="rId18" tooltip="Jigawa State" display="https://en.wikipedia.org/wiki/Jigawa_State" xr:uid="{900173FE-EADA-4B17-9B96-0116498685AA}"/>
    <hyperlink ref="B19" r:id="rId19" tooltip="Kaduna State" display="https://en.wikipedia.org/wiki/Kaduna_State" xr:uid="{55869C47-CAC6-439D-B9D6-ED4BBDB8E718}"/>
    <hyperlink ref="B20" r:id="rId20" tooltip="Kano State" display="https://en.wikipedia.org/wiki/Kano_State" xr:uid="{F97B9BF5-631B-4DA3-9280-69A1250FEC49}"/>
    <hyperlink ref="B21" r:id="rId21" tooltip="Katsina State" display="https://en.wikipedia.org/wiki/Katsina_State" xr:uid="{CB8CF1A9-FA0D-4C41-98F2-4DB2B2701166}"/>
    <hyperlink ref="B22" r:id="rId22" tooltip="Kebbi State" display="https://en.wikipedia.org/wiki/Kebbi_State" xr:uid="{207C61E4-9028-4D7F-932E-511EB9D205F7}"/>
    <hyperlink ref="B23" r:id="rId23" tooltip="Kogi State" display="https://en.wikipedia.org/wiki/Kogi_State" xr:uid="{BAB782C0-189B-4950-81D2-C48F36522590}"/>
    <hyperlink ref="B24" r:id="rId24" tooltip="Kwara State" display="https://en.wikipedia.org/wiki/Kwara_State" xr:uid="{DB41EA16-010B-46DA-B9BA-CB28C3E79F05}"/>
    <hyperlink ref="B25" r:id="rId25" tooltip="Lagos State" display="https://en.wikipedia.org/wiki/Lagos_State" xr:uid="{661B7AFC-5325-4E1E-9375-0BF328EF9E17}"/>
    <hyperlink ref="B26" r:id="rId26" tooltip="Nasarawa State" display="https://en.wikipedia.org/wiki/Nasarawa_State" xr:uid="{BBE04CEE-C0F5-44AA-89E1-118114743376}"/>
    <hyperlink ref="B27" r:id="rId27" tooltip="Niger State" display="https://en.wikipedia.org/wiki/Niger_State" xr:uid="{BB7DA3A3-3B1B-4F00-AC2F-01F9166263FB}"/>
    <hyperlink ref="B28" r:id="rId28" tooltip="Ogun State" display="https://en.wikipedia.org/wiki/Ogun_State" xr:uid="{F53D6225-A79B-4D4D-9F28-6BE16254C359}"/>
    <hyperlink ref="B29" r:id="rId29" tooltip="Ondo State" display="https://en.wikipedia.org/wiki/Ondo_State" xr:uid="{AE4428F2-0188-48D7-9C4D-25F83FD7F004}"/>
    <hyperlink ref="B30" r:id="rId30" tooltip="Osun State" display="https://en.wikipedia.org/wiki/Osun_State" xr:uid="{E08EBD38-6242-4E9B-ACE7-466D8DFD4811}"/>
    <hyperlink ref="B31" r:id="rId31" tooltip="Oyo State" display="https://en.wikipedia.org/wiki/Oyo_State" xr:uid="{9DE629B2-ADAD-439A-8915-E3F0F6760A50}"/>
    <hyperlink ref="B32" r:id="rId32" tooltip="Plateau State" display="https://en.wikipedia.org/wiki/Plateau_State" xr:uid="{0C24D35A-7D19-4C55-9AB8-C49D89F9CF4C}"/>
    <hyperlink ref="B33" r:id="rId33" tooltip="Rivers State" display="https://en.wikipedia.org/wiki/Rivers_State" xr:uid="{CF47FB26-C140-4F4B-9406-E8AD5622362C}"/>
    <hyperlink ref="B34" r:id="rId34" tooltip="Sokoto State" display="https://en.wikipedia.org/wiki/Sokoto_State" xr:uid="{A93A5AA3-2296-4D29-8131-CBAC1953279E}"/>
    <hyperlink ref="B35" r:id="rId35" tooltip="Taraba State" display="https://en.wikipedia.org/wiki/Taraba_State" xr:uid="{62DD7811-8461-4178-8C3A-0B5BFB1532E3}"/>
    <hyperlink ref="B36" r:id="rId36" tooltip="Yobe State" display="https://en.wikipedia.org/wiki/Yobe_State" xr:uid="{F7DFB39D-F5F6-4E43-B9A0-6B2AA5805DAC}"/>
    <hyperlink ref="B37" r:id="rId37" tooltip="Zamfara State" display="https://en.wikipedia.org/wiki/Zamfara_State" xr:uid="{10269A7D-B0C8-41D9-8DDA-91FE62BDE86B}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33A98-4D36-4FE0-9074-A9F321DE3787}">
  <dimension ref="A1:F6"/>
  <sheetViews>
    <sheetView workbookViewId="0">
      <selection activeCell="C2" sqref="C2:F6"/>
    </sheetView>
  </sheetViews>
  <sheetFormatPr defaultRowHeight="14.5" x14ac:dyDescent="0.35"/>
  <cols>
    <col min="3" max="3" width="4.81640625" bestFit="1" customWidth="1"/>
    <col min="4" max="4" width="27.54296875" bestFit="1" customWidth="1"/>
  </cols>
  <sheetData>
    <row r="1" spans="1:6" ht="15" thickBot="1" x14ac:dyDescent="0.4">
      <c r="A1" s="1" t="s">
        <v>5489</v>
      </c>
      <c r="B1" s="2" t="s">
        <v>5490</v>
      </c>
      <c r="C1">
        <v>4047</v>
      </c>
      <c r="D1" t="str">
        <f>_xlfn.CONCAT(B1," (Vanuatuan province)")</f>
        <v>Malampa (Vanuatuan province)</v>
      </c>
      <c r="E1" t="str">
        <f>B1</f>
        <v>Malampa</v>
      </c>
      <c r="F1" t="str">
        <f>A1</f>
        <v>VU-MAP</v>
      </c>
    </row>
    <row r="2" spans="1:6" ht="15" thickBot="1" x14ac:dyDescent="0.4">
      <c r="A2" s="1" t="s">
        <v>5491</v>
      </c>
      <c r="B2" s="2" t="s">
        <v>5492</v>
      </c>
      <c r="C2">
        <v>4047</v>
      </c>
      <c r="D2" t="str">
        <f t="shared" ref="D2:D6" si="0">_xlfn.CONCAT(B2," (Vanuatuan province)")</f>
        <v>Pénama (Vanuatuan province)</v>
      </c>
      <c r="E2" t="str">
        <f t="shared" ref="E2:E6" si="1">B2</f>
        <v>Pénama</v>
      </c>
      <c r="F2" t="str">
        <f t="shared" ref="F2:F6" si="2">A2</f>
        <v>VU-PAM</v>
      </c>
    </row>
    <row r="3" spans="1:6" ht="15" thickBot="1" x14ac:dyDescent="0.4">
      <c r="A3" s="1" t="s">
        <v>5493</v>
      </c>
      <c r="B3" s="2" t="s">
        <v>5494</v>
      </c>
      <c r="C3">
        <v>4047</v>
      </c>
      <c r="D3" t="str">
        <f t="shared" si="0"/>
        <v>Sanma (Vanuatuan province)</v>
      </c>
      <c r="E3" t="str">
        <f t="shared" si="1"/>
        <v>Sanma</v>
      </c>
      <c r="F3" t="str">
        <f t="shared" si="2"/>
        <v>VU-SAM</v>
      </c>
    </row>
    <row r="4" spans="1:6" ht="15" thickBot="1" x14ac:dyDescent="0.4">
      <c r="A4" s="1" t="s">
        <v>5495</v>
      </c>
      <c r="B4" s="2" t="s">
        <v>5496</v>
      </c>
      <c r="C4">
        <v>4047</v>
      </c>
      <c r="D4" t="str">
        <f t="shared" si="0"/>
        <v>Shéfa (Vanuatuan province)</v>
      </c>
      <c r="E4" t="str">
        <f t="shared" si="1"/>
        <v>Shéfa</v>
      </c>
      <c r="F4" t="str">
        <f t="shared" si="2"/>
        <v>VU-SEE</v>
      </c>
    </row>
    <row r="5" spans="1:6" ht="15" thickBot="1" x14ac:dyDescent="0.4">
      <c r="A5" s="1" t="s">
        <v>5497</v>
      </c>
      <c r="B5" s="2" t="s">
        <v>5498</v>
      </c>
      <c r="C5">
        <v>4047</v>
      </c>
      <c r="D5" t="str">
        <f t="shared" si="0"/>
        <v>Taféa (Vanuatuan province)</v>
      </c>
      <c r="E5" t="str">
        <f t="shared" si="1"/>
        <v>Taféa</v>
      </c>
      <c r="F5" t="str">
        <f t="shared" si="2"/>
        <v>VU-TAE</v>
      </c>
    </row>
    <row r="6" spans="1:6" ht="15" thickBot="1" x14ac:dyDescent="0.4">
      <c r="A6" s="1" t="s">
        <v>5499</v>
      </c>
      <c r="B6" s="2" t="s">
        <v>5500</v>
      </c>
      <c r="C6">
        <v>4047</v>
      </c>
      <c r="D6" t="str">
        <f t="shared" si="0"/>
        <v>Torba (Vanuatuan province)</v>
      </c>
      <c r="E6" t="str">
        <f t="shared" si="1"/>
        <v>Torba</v>
      </c>
      <c r="F6" t="str">
        <f t="shared" si="2"/>
        <v>VU-TOB</v>
      </c>
    </row>
  </sheetData>
  <hyperlinks>
    <hyperlink ref="B1" r:id="rId1" tooltip="Malampa Province" display="https://en.wikipedia.org/wiki/Malampa_Province" xr:uid="{1DC9588F-864C-4A79-8675-29EB7462F684}"/>
    <hyperlink ref="B2" r:id="rId2" tooltip="Pénama Province" display="https://en.wikipedia.org/wiki/P%C3%A9nama_Province" xr:uid="{7DAF111F-D5CF-4F04-AACB-513EBD034DA6}"/>
    <hyperlink ref="B3" r:id="rId3" tooltip="Sanma Province" display="https://en.wikipedia.org/wiki/Sanma_Province" xr:uid="{460E8EBB-8E4C-4091-B508-C3025F5FB654}"/>
    <hyperlink ref="B4" r:id="rId4" tooltip="Shéfa Province" display="https://en.wikipedia.org/wiki/Sh%C3%A9fa_Province" xr:uid="{FF33DE6D-5C9B-4517-AC33-087DFB840EC6}"/>
    <hyperlink ref="B5" r:id="rId5" tooltip="Taféa Province" display="https://en.wikipedia.org/wiki/Taf%C3%A9a_Province" xr:uid="{9FB77399-DB86-4386-8E45-F480E2837DD6}"/>
    <hyperlink ref="B6" r:id="rId6" tooltip="Torba Province" display="https://en.wikipedia.org/wiki/Torba_Province" xr:uid="{196C1927-217A-415E-9D1C-552857294CE0}"/>
  </hyperlink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3EA57-BF4C-4B90-A0FE-DD7AE8AE8D6C}">
  <dimension ref="A1:G22"/>
  <sheetViews>
    <sheetView workbookViewId="0">
      <selection activeCell="E1" sqref="E1:E22"/>
    </sheetView>
  </sheetViews>
  <sheetFormatPr defaultRowHeight="14.5" x14ac:dyDescent="0.35"/>
  <cols>
    <col min="5" max="5" width="40" bestFit="1" customWidth="1"/>
  </cols>
  <sheetData>
    <row r="1" spans="1:7" ht="15" thickBot="1" x14ac:dyDescent="0.4">
      <c r="A1" s="1" t="s">
        <v>5501</v>
      </c>
      <c r="B1" s="2" t="s">
        <v>5502</v>
      </c>
      <c r="C1" s="5" t="s">
        <v>2768</v>
      </c>
      <c r="D1">
        <v>3949</v>
      </c>
      <c r="E1" t="str">
        <f>_xlfn.CONCAT(B1," (Yemeni ",C1,")")</f>
        <v>‘Adan (Yemeni governorate)</v>
      </c>
      <c r="F1" t="str">
        <f>B1</f>
        <v>‘Adan</v>
      </c>
      <c r="G1" t="str">
        <f>A1</f>
        <v>YE-AD</v>
      </c>
    </row>
    <row r="2" spans="1:7" ht="15" thickBot="1" x14ac:dyDescent="0.4">
      <c r="A2" s="1" t="s">
        <v>5503</v>
      </c>
      <c r="B2" s="2" t="s">
        <v>5504</v>
      </c>
      <c r="C2" s="5" t="s">
        <v>2768</v>
      </c>
      <c r="D2">
        <v>3949</v>
      </c>
      <c r="E2" t="str">
        <f t="shared" ref="E2:E22" si="0">_xlfn.CONCAT(B2," (Yemeni ",C2,")")</f>
        <v>‘Amrān (Yemeni governorate)</v>
      </c>
      <c r="F2" t="str">
        <f t="shared" ref="F2:F22" si="1">B2</f>
        <v>‘Amrān</v>
      </c>
      <c r="G2" t="str">
        <f t="shared" ref="G2:G22" si="2">A2</f>
        <v>YE-AM</v>
      </c>
    </row>
    <row r="3" spans="1:7" ht="15" thickBot="1" x14ac:dyDescent="0.4">
      <c r="A3" s="1" t="s">
        <v>5505</v>
      </c>
      <c r="B3" s="2" t="s">
        <v>5506</v>
      </c>
      <c r="C3" s="5" t="s">
        <v>2768</v>
      </c>
      <c r="D3">
        <v>3949</v>
      </c>
      <c r="E3" t="str">
        <f t="shared" si="0"/>
        <v>Abyan (Yemeni governorate)</v>
      </c>
      <c r="F3" t="str">
        <f t="shared" si="1"/>
        <v>Abyan</v>
      </c>
      <c r="G3" t="str">
        <f t="shared" si="2"/>
        <v>YE-AB</v>
      </c>
    </row>
    <row r="4" spans="1:7" ht="15" thickBot="1" x14ac:dyDescent="0.4">
      <c r="A4" s="1" t="s">
        <v>5507</v>
      </c>
      <c r="B4" s="2" t="s">
        <v>5508</v>
      </c>
      <c r="C4" s="5" t="s">
        <v>2768</v>
      </c>
      <c r="D4">
        <v>3949</v>
      </c>
      <c r="E4" t="str">
        <f t="shared" si="0"/>
        <v>Aḑ Ḑāli‘ (Yemeni governorate)</v>
      </c>
      <c r="F4" t="str">
        <f t="shared" si="1"/>
        <v>Aḑ Ḑāli‘</v>
      </c>
      <c r="G4" t="str">
        <f t="shared" si="2"/>
        <v>YE-DA</v>
      </c>
    </row>
    <row r="5" spans="1:7" ht="15" thickBot="1" x14ac:dyDescent="0.4">
      <c r="A5" s="1" t="s">
        <v>5509</v>
      </c>
      <c r="B5" s="2" t="s">
        <v>5510</v>
      </c>
      <c r="C5" s="5" t="s">
        <v>2768</v>
      </c>
      <c r="D5">
        <v>3949</v>
      </c>
      <c r="E5" t="str">
        <f t="shared" si="0"/>
        <v>Al Bayḑā’ (Yemeni governorate)</v>
      </c>
      <c r="F5" t="str">
        <f t="shared" si="1"/>
        <v>Al Bayḑā’</v>
      </c>
      <c r="G5" t="str">
        <f t="shared" si="2"/>
        <v>YE-BA</v>
      </c>
    </row>
    <row r="6" spans="1:7" ht="44" thickBot="1" x14ac:dyDescent="0.4">
      <c r="A6" s="1" t="s">
        <v>5511</v>
      </c>
      <c r="B6" s="2" t="s">
        <v>5512</v>
      </c>
      <c r="C6" s="5" t="s">
        <v>2768</v>
      </c>
      <c r="D6">
        <v>3949</v>
      </c>
      <c r="E6" t="str">
        <f t="shared" si="0"/>
        <v>Al Ḩudaydah (Yemeni governorate)</v>
      </c>
      <c r="F6" t="str">
        <f t="shared" si="1"/>
        <v>Al Ḩudaydah</v>
      </c>
      <c r="G6" t="str">
        <f t="shared" si="2"/>
        <v>YE-HU</v>
      </c>
    </row>
    <row r="7" spans="1:7" ht="15" thickBot="1" x14ac:dyDescent="0.4">
      <c r="A7" s="1" t="s">
        <v>5513</v>
      </c>
      <c r="B7" s="2" t="s">
        <v>4494</v>
      </c>
      <c r="C7" s="5" t="s">
        <v>2768</v>
      </c>
      <c r="D7">
        <v>3949</v>
      </c>
      <c r="E7" t="str">
        <f t="shared" si="0"/>
        <v>Al Jawf (Yemeni governorate)</v>
      </c>
      <c r="F7" t="str">
        <f t="shared" si="1"/>
        <v>Al Jawf</v>
      </c>
      <c r="G7" t="str">
        <f t="shared" si="2"/>
        <v>YE-JA</v>
      </c>
    </row>
    <row r="8" spans="1:7" ht="29.5" thickBot="1" x14ac:dyDescent="0.4">
      <c r="A8" s="1" t="s">
        <v>5514</v>
      </c>
      <c r="B8" s="2" t="s">
        <v>5515</v>
      </c>
      <c r="C8" s="5" t="s">
        <v>2768</v>
      </c>
      <c r="D8">
        <v>3949</v>
      </c>
      <c r="E8" t="str">
        <f t="shared" si="0"/>
        <v>Al Mahrah (Yemeni governorate)</v>
      </c>
      <c r="F8" t="str">
        <f t="shared" si="1"/>
        <v>Al Mahrah</v>
      </c>
      <c r="G8" t="str">
        <f t="shared" si="2"/>
        <v>YE-MR</v>
      </c>
    </row>
    <row r="9" spans="1:7" ht="29.5" thickBot="1" x14ac:dyDescent="0.4">
      <c r="A9" s="1" t="s">
        <v>5516</v>
      </c>
      <c r="B9" s="2" t="s">
        <v>5517</v>
      </c>
      <c r="C9" s="5" t="s">
        <v>2768</v>
      </c>
      <c r="D9">
        <v>3949</v>
      </c>
      <c r="E9" t="str">
        <f t="shared" si="0"/>
        <v>Al Maḩwīt (Yemeni governorate)</v>
      </c>
      <c r="F9" t="str">
        <f t="shared" si="1"/>
        <v>Al Maḩwīt</v>
      </c>
      <c r="G9" t="str">
        <f t="shared" si="2"/>
        <v>YE-MW</v>
      </c>
    </row>
    <row r="10" spans="1:7" ht="58.5" thickBot="1" x14ac:dyDescent="0.4">
      <c r="A10" s="1" t="s">
        <v>5518</v>
      </c>
      <c r="B10" s="2" t="s">
        <v>5519</v>
      </c>
      <c r="C10" s="5" t="s">
        <v>344</v>
      </c>
      <c r="D10">
        <v>3949</v>
      </c>
      <c r="E10" t="str">
        <f t="shared" si="0"/>
        <v>Amānat al ‘Āşimah [city] (Yemeni municipality)</v>
      </c>
      <c r="F10" t="str">
        <f t="shared" si="1"/>
        <v>Amānat al ‘Āşimah [city]</v>
      </c>
      <c r="G10" t="str">
        <f t="shared" si="2"/>
        <v>YE-SA</v>
      </c>
    </row>
    <row r="11" spans="1:7" ht="29.5" thickBot="1" x14ac:dyDescent="0.4">
      <c r="A11" s="1" t="s">
        <v>5520</v>
      </c>
      <c r="B11" s="2" t="s">
        <v>5521</v>
      </c>
      <c r="C11" s="5" t="s">
        <v>2768</v>
      </c>
      <c r="D11">
        <v>3949</v>
      </c>
      <c r="E11" t="str">
        <f t="shared" si="0"/>
        <v>Arkhabīl Suquţrá (Yemeni governorate)</v>
      </c>
      <c r="F11" t="str">
        <f t="shared" si="1"/>
        <v>Arkhabīl Suquţrá</v>
      </c>
      <c r="G11" t="str">
        <f t="shared" si="2"/>
        <v>YE-SU</v>
      </c>
    </row>
    <row r="12" spans="1:7" ht="15" thickBot="1" x14ac:dyDescent="0.4">
      <c r="A12" s="1" t="s">
        <v>5522</v>
      </c>
      <c r="B12" s="2" t="s">
        <v>5523</v>
      </c>
      <c r="C12" s="5" t="s">
        <v>2768</v>
      </c>
      <c r="D12">
        <v>3949</v>
      </c>
      <c r="E12" t="str">
        <f t="shared" si="0"/>
        <v>Dhamār (Yemeni governorate)</v>
      </c>
      <c r="F12" t="str">
        <f t="shared" si="1"/>
        <v>Dhamār</v>
      </c>
      <c r="G12" t="str">
        <f t="shared" si="2"/>
        <v>YE-DH</v>
      </c>
    </row>
    <row r="13" spans="1:7" ht="29.5" thickBot="1" x14ac:dyDescent="0.4">
      <c r="A13" s="1" t="s">
        <v>5524</v>
      </c>
      <c r="B13" s="2" t="s">
        <v>5525</v>
      </c>
      <c r="C13" s="5" t="s">
        <v>2768</v>
      </c>
      <c r="D13">
        <v>3949</v>
      </c>
      <c r="E13" t="str">
        <f t="shared" si="0"/>
        <v>Ḩaḑramawt (Yemeni governorate)</v>
      </c>
      <c r="F13" t="str">
        <f t="shared" si="1"/>
        <v>Ḩaḑramawt</v>
      </c>
      <c r="G13" t="str">
        <f t="shared" si="2"/>
        <v>YE-HD</v>
      </c>
    </row>
    <row r="14" spans="1:7" ht="15" thickBot="1" x14ac:dyDescent="0.4">
      <c r="A14" s="1" t="s">
        <v>5526</v>
      </c>
      <c r="B14" s="2" t="s">
        <v>5527</v>
      </c>
      <c r="C14" s="5" t="s">
        <v>2768</v>
      </c>
      <c r="D14">
        <v>3949</v>
      </c>
      <c r="E14" t="str">
        <f t="shared" si="0"/>
        <v>Ḩajjah (Yemeni governorate)</v>
      </c>
      <c r="F14" t="str">
        <f t="shared" si="1"/>
        <v>Ḩajjah</v>
      </c>
      <c r="G14" t="str">
        <f t="shared" si="2"/>
        <v>YE-HJ</v>
      </c>
    </row>
    <row r="15" spans="1:7" ht="15" thickBot="1" x14ac:dyDescent="0.4">
      <c r="A15" s="1" t="s">
        <v>5528</v>
      </c>
      <c r="B15" s="2" t="s">
        <v>5529</v>
      </c>
      <c r="C15" s="5" t="s">
        <v>2768</v>
      </c>
      <c r="D15">
        <v>3949</v>
      </c>
      <c r="E15" t="str">
        <f t="shared" si="0"/>
        <v>Ibb (Yemeni governorate)</v>
      </c>
      <c r="F15" t="str">
        <f t="shared" si="1"/>
        <v>Ibb</v>
      </c>
      <c r="G15" t="str">
        <f t="shared" si="2"/>
        <v>YE-IB</v>
      </c>
    </row>
    <row r="16" spans="1:7" ht="15" thickBot="1" x14ac:dyDescent="0.4">
      <c r="A16" s="1" t="s">
        <v>5530</v>
      </c>
      <c r="B16" s="2" t="s">
        <v>5531</v>
      </c>
      <c r="C16" s="5" t="s">
        <v>2768</v>
      </c>
      <c r="D16">
        <v>3949</v>
      </c>
      <c r="E16" t="str">
        <f t="shared" si="0"/>
        <v>Laḩij (Yemeni governorate)</v>
      </c>
      <c r="F16" t="str">
        <f t="shared" si="1"/>
        <v>Laḩij</v>
      </c>
      <c r="G16" t="str">
        <f t="shared" si="2"/>
        <v>YE-LA</v>
      </c>
    </row>
    <row r="17" spans="1:7" ht="15" thickBot="1" x14ac:dyDescent="0.4">
      <c r="A17" s="1" t="s">
        <v>5532</v>
      </c>
      <c r="B17" s="2" t="s">
        <v>5533</v>
      </c>
      <c r="C17" s="5" t="s">
        <v>2768</v>
      </c>
      <c r="D17">
        <v>3949</v>
      </c>
      <c r="E17" t="str">
        <f t="shared" si="0"/>
        <v>Ma’rib (Yemeni governorate)</v>
      </c>
      <c r="F17" t="str">
        <f t="shared" si="1"/>
        <v>Ma’rib</v>
      </c>
      <c r="G17" t="str">
        <f t="shared" si="2"/>
        <v>YE-MA</v>
      </c>
    </row>
    <row r="18" spans="1:7" ht="15" thickBot="1" x14ac:dyDescent="0.4">
      <c r="A18" s="1" t="s">
        <v>5534</v>
      </c>
      <c r="B18" s="2" t="s">
        <v>5535</v>
      </c>
      <c r="C18" s="5" t="s">
        <v>2768</v>
      </c>
      <c r="D18">
        <v>3949</v>
      </c>
      <c r="E18" t="str">
        <f t="shared" si="0"/>
        <v>Raymah (Yemeni governorate)</v>
      </c>
      <c r="F18" t="str">
        <f t="shared" si="1"/>
        <v>Raymah</v>
      </c>
      <c r="G18" t="str">
        <f t="shared" si="2"/>
        <v>YE-RA</v>
      </c>
    </row>
    <row r="19" spans="1:7" ht="15" thickBot="1" x14ac:dyDescent="0.4">
      <c r="A19" s="1" t="s">
        <v>5536</v>
      </c>
      <c r="B19" s="2" t="s">
        <v>5537</v>
      </c>
      <c r="C19" s="5" t="s">
        <v>2768</v>
      </c>
      <c r="D19">
        <v>3949</v>
      </c>
      <c r="E19" t="str">
        <f t="shared" si="0"/>
        <v>Şāʻdah (Yemeni governorate)</v>
      </c>
      <c r="F19" t="str">
        <f t="shared" si="1"/>
        <v>Şāʻdah</v>
      </c>
      <c r="G19" t="str">
        <f t="shared" si="2"/>
        <v>YE-SD</v>
      </c>
    </row>
    <row r="20" spans="1:7" ht="15" thickBot="1" x14ac:dyDescent="0.4">
      <c r="A20" s="1" t="s">
        <v>5538</v>
      </c>
      <c r="B20" s="2" t="s">
        <v>5539</v>
      </c>
      <c r="C20" s="5" t="s">
        <v>2768</v>
      </c>
      <c r="D20">
        <v>3949</v>
      </c>
      <c r="E20" t="str">
        <f t="shared" si="0"/>
        <v>Şanʻā’ (Yemeni governorate)</v>
      </c>
      <c r="F20" t="str">
        <f t="shared" si="1"/>
        <v>Şanʻā’</v>
      </c>
      <c r="G20" t="str">
        <f t="shared" si="2"/>
        <v>YE-SN</v>
      </c>
    </row>
    <row r="21" spans="1:7" ht="15" thickBot="1" x14ac:dyDescent="0.4">
      <c r="A21" s="1" t="s">
        <v>5540</v>
      </c>
      <c r="B21" s="2" t="s">
        <v>5541</v>
      </c>
      <c r="C21" s="5" t="s">
        <v>2768</v>
      </c>
      <c r="D21">
        <v>3949</v>
      </c>
      <c r="E21" t="str">
        <f t="shared" si="0"/>
        <v>Shabwah (Yemeni governorate)</v>
      </c>
      <c r="F21" t="str">
        <f t="shared" si="1"/>
        <v>Shabwah</v>
      </c>
      <c r="G21" t="str">
        <f t="shared" si="2"/>
        <v>YE-SH</v>
      </c>
    </row>
    <row r="22" spans="1:7" ht="15" thickBot="1" x14ac:dyDescent="0.4">
      <c r="A22" s="1" t="s">
        <v>5542</v>
      </c>
      <c r="B22" s="2" t="s">
        <v>5543</v>
      </c>
      <c r="C22" s="5" t="s">
        <v>2768</v>
      </c>
      <c r="D22">
        <v>3949</v>
      </c>
      <c r="E22" t="str">
        <f t="shared" si="0"/>
        <v>Tāʻizz (Yemeni governorate)</v>
      </c>
      <c r="F22" t="str">
        <f t="shared" si="1"/>
        <v>Tāʻizz</v>
      </c>
      <c r="G22" t="str">
        <f t="shared" si="2"/>
        <v>YE-TA</v>
      </c>
    </row>
  </sheetData>
  <hyperlinks>
    <hyperlink ref="B1" r:id="rId1" tooltip="'Adan Governorate" display="https://en.wikipedia.org/wiki/%27Adan_Governorate" xr:uid="{C95B6838-20DD-42BF-B354-89E5C086F0A8}"/>
    <hyperlink ref="B2" r:id="rId2" tooltip="'Amrān Governorate" display="https://en.wikipedia.org/wiki/%27Amr%C4%81n_Governorate" xr:uid="{1CCF6A79-7121-4D6E-9EB8-4B6D356FB6BE}"/>
    <hyperlink ref="B3" r:id="rId3" tooltip="Abyān Governorate" display="https://en.wikipedia.org/wiki/Aby%C4%81n_Governorate" xr:uid="{8E64D1FC-F12D-4F6D-8869-DFF407266571}"/>
    <hyperlink ref="B4" r:id="rId4" tooltip="Aḑ Ḑāli' Governorate" display="https://en.wikipedia.org/wiki/A%E1%B8%91_%E1%B8%90%C4%81li%27_Governorate" xr:uid="{43D66442-91CC-4289-AE35-D4FA936A1E10}"/>
    <hyperlink ref="B5" r:id="rId5" tooltip="Al Bayḑā' Governorate" display="https://en.wikipedia.org/wiki/Al_Bay%E1%B8%91%C4%81%27_Governorate" xr:uid="{B4BB6232-5178-4934-A7B3-B5FE7B3D5768}"/>
    <hyperlink ref="B6" r:id="rId6" tooltip="Al Ḩudaydah Governorate" display="https://en.wikipedia.org/wiki/Al_%E1%B8%A8udaydah_Governorate" xr:uid="{932C8685-0201-4EA0-8A57-3EAD08F782FC}"/>
    <hyperlink ref="B7" r:id="rId7" tooltip="Al Jawf Governorate" display="https://en.wikipedia.org/wiki/Al_Jawf_Governorate" xr:uid="{341B6DAD-352B-4B65-AD74-1F7F92F974C8}"/>
    <hyperlink ref="B8" r:id="rId8" tooltip="Al Mahrah Governorate" display="https://en.wikipedia.org/wiki/Al_Mahrah_Governorate" xr:uid="{7E72DC48-10C1-44FB-BC6C-1681ECE56FE8}"/>
    <hyperlink ref="B9" r:id="rId9" tooltip="Al Maḩwit Governorate" display="https://en.wikipedia.org/wiki/Al_Ma%E1%B8%A9wit_Governorate" xr:uid="{A24F68EE-155A-4554-A28B-25A1E7BE02D2}"/>
    <hyperlink ref="B10" r:id="rId10" tooltip="Şan‘ā'" display="https://en.wikipedia.org/wiki/%C5%9Ean%E2%80%98%C4%81%27" xr:uid="{AF1A20FE-CAE8-465E-B8EB-84513554D9F9}"/>
    <hyperlink ref="B11" r:id="rId11" tooltip="Socotra Governorate" display="https://en.wikipedia.org/wiki/Socotra_Governorate" xr:uid="{D1018D52-AC39-4359-9388-118E170F6D2B}"/>
    <hyperlink ref="B12" r:id="rId12" tooltip="Dhamār Governorate" display="https://en.wikipedia.org/wiki/Dham%C4%81r_Governorate" xr:uid="{271A30D9-5375-4DD1-8946-A6BED09A2409}"/>
    <hyperlink ref="B13" r:id="rId13" tooltip="Ḩaḑramawt Governorate" display="https://en.wikipedia.org/wiki/%E1%B8%A8a%E1%B8%91ramawt_Governorate" xr:uid="{305E45EC-9DF9-4C74-A325-82C50C4E74DA}"/>
    <hyperlink ref="B14" r:id="rId14" tooltip="Ḩajjah Governorate" display="https://en.wikipedia.org/wiki/%E1%B8%A8ajjah_Governorate" xr:uid="{24733B10-5762-4A1E-90D2-0FCC555D32FD}"/>
    <hyperlink ref="B15" r:id="rId15" tooltip="Ibb Governorate" display="https://en.wikipedia.org/wiki/Ibb_Governorate" xr:uid="{16CE987B-E379-48C4-BE56-C2B791E91635}"/>
    <hyperlink ref="B16" r:id="rId16" tooltip="Laḩij Governorate" display="https://en.wikipedia.org/wiki/La%E1%B8%A9ij_Governorate" xr:uid="{B004DB68-7FF4-4BE0-AAF9-86C9599D0D3F}"/>
    <hyperlink ref="B17" r:id="rId17" tooltip="Ma'rib Governorate" display="https://en.wikipedia.org/wiki/Ma%27rib_Governorate" xr:uid="{5E25C477-B34D-41FE-ACD2-8D125BFE345D}"/>
    <hyperlink ref="B18" r:id="rId18" tooltip="Raymah Governorate" display="https://en.wikipedia.org/wiki/Raymah_Governorate" xr:uid="{CE003BD9-8BC5-4F16-8421-576A0864C365}"/>
    <hyperlink ref="B19" r:id="rId19" tooltip="Şa‘dah Governorate" display="https://en.wikipedia.org/wiki/%C5%9Ea%E2%80%98dah_Governorate" xr:uid="{E16BF8BC-953A-468D-9F14-3B8A51EEC00A}"/>
    <hyperlink ref="B20" r:id="rId20" tooltip="Şan‘ā' Governorate" display="https://en.wikipedia.org/wiki/%C5%9Ean%E2%80%98%C4%81%27_Governorate" xr:uid="{3D0A8C62-ECD5-4BE0-A6F4-9154D37391D0}"/>
    <hyperlink ref="B21" r:id="rId21" tooltip="Shabwah Governorate" display="https://en.wikipedia.org/wiki/Shabwah_Governorate" xr:uid="{A33E3551-A034-4E5D-8A8B-218EE397B65C}"/>
    <hyperlink ref="B22" r:id="rId22" tooltip="Taiz Governorate" display="https://en.wikipedia.org/wiki/Taiz_Governorate" xr:uid="{1FB0576E-7CA4-4935-A263-E3088633163A}"/>
  </hyperlink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D43D3-919D-4CE9-926A-5A3480E1D667}">
  <dimension ref="A1:F10"/>
  <sheetViews>
    <sheetView workbookViewId="0">
      <selection activeCell="C1" sqref="C1:F10"/>
    </sheetView>
  </sheetViews>
  <sheetFormatPr defaultRowHeight="14.5" x14ac:dyDescent="0.35"/>
  <cols>
    <col min="4" max="4" width="29.453125" bestFit="1" customWidth="1"/>
  </cols>
  <sheetData>
    <row r="1" spans="1:6" ht="29.5" thickBot="1" x14ac:dyDescent="0.4">
      <c r="A1" s="1" t="s">
        <v>5544</v>
      </c>
      <c r="B1" s="2" t="s">
        <v>5545</v>
      </c>
      <c r="C1">
        <v>3877</v>
      </c>
      <c r="D1" t="str">
        <f>_xlfn.CONCAT(B1," (Zimbabwean province)")</f>
        <v>Bulawayo (Zimbabwean province)</v>
      </c>
      <c r="E1" t="str">
        <f>B1</f>
        <v>Bulawayo</v>
      </c>
      <c r="F1" t="str">
        <f>A1</f>
        <v>ZW-BU</v>
      </c>
    </row>
    <row r="2" spans="1:6" ht="15" thickBot="1" x14ac:dyDescent="0.4">
      <c r="A2" s="1" t="s">
        <v>5546</v>
      </c>
      <c r="B2" s="2" t="s">
        <v>5547</v>
      </c>
      <c r="C2">
        <v>3877</v>
      </c>
      <c r="D2" t="str">
        <f t="shared" ref="D2:D10" si="0">_xlfn.CONCAT(B2," (Zimbabwean province)")</f>
        <v>Harare (Zimbabwean province)</v>
      </c>
      <c r="E2" t="str">
        <f t="shared" ref="E2:E10" si="1">B2</f>
        <v>Harare</v>
      </c>
      <c r="F2" t="str">
        <f t="shared" ref="F2:F10" si="2">A2</f>
        <v>ZW-HA</v>
      </c>
    </row>
    <row r="3" spans="1:6" ht="29.5" thickBot="1" x14ac:dyDescent="0.4">
      <c r="A3" s="1" t="s">
        <v>5548</v>
      </c>
      <c r="B3" s="2" t="s">
        <v>5549</v>
      </c>
      <c r="C3">
        <v>3877</v>
      </c>
      <c r="D3" t="str">
        <f t="shared" si="0"/>
        <v>Manicaland (Zimbabwean province)</v>
      </c>
      <c r="E3" t="str">
        <f t="shared" si="1"/>
        <v>Manicaland</v>
      </c>
      <c r="F3" t="str">
        <f t="shared" si="2"/>
        <v>ZW-MA</v>
      </c>
    </row>
    <row r="4" spans="1:6" ht="44" thickBot="1" x14ac:dyDescent="0.4">
      <c r="A4" s="1" t="s">
        <v>5550</v>
      </c>
      <c r="B4" s="2" t="s">
        <v>5551</v>
      </c>
      <c r="C4">
        <v>3877</v>
      </c>
      <c r="D4" t="str">
        <f t="shared" si="0"/>
        <v>Mashonaland Central (Zimbabwean province)</v>
      </c>
      <c r="E4" t="str">
        <f t="shared" si="1"/>
        <v>Mashonaland Central</v>
      </c>
      <c r="F4" t="str">
        <f t="shared" si="2"/>
        <v>ZW-MC</v>
      </c>
    </row>
    <row r="5" spans="1:6" ht="29.5" thickBot="1" x14ac:dyDescent="0.4">
      <c r="A5" s="1" t="s">
        <v>5552</v>
      </c>
      <c r="B5" s="2" t="s">
        <v>5553</v>
      </c>
      <c r="C5">
        <v>3877</v>
      </c>
      <c r="D5" t="str">
        <f t="shared" si="0"/>
        <v>Mashonaland East (Zimbabwean province)</v>
      </c>
      <c r="E5" t="str">
        <f t="shared" si="1"/>
        <v>Mashonaland East</v>
      </c>
      <c r="F5" t="str">
        <f t="shared" si="2"/>
        <v>ZW-ME</v>
      </c>
    </row>
    <row r="6" spans="1:6" ht="44" thickBot="1" x14ac:dyDescent="0.4">
      <c r="A6" s="1" t="s">
        <v>5554</v>
      </c>
      <c r="B6" s="2" t="s">
        <v>5555</v>
      </c>
      <c r="C6">
        <v>3877</v>
      </c>
      <c r="D6" t="str">
        <f t="shared" si="0"/>
        <v>Mashonaland West (Zimbabwean province)</v>
      </c>
      <c r="E6" t="str">
        <f t="shared" si="1"/>
        <v>Mashonaland West</v>
      </c>
      <c r="F6" t="str">
        <f t="shared" si="2"/>
        <v>ZW-MW</v>
      </c>
    </row>
    <row r="7" spans="1:6" ht="29.5" thickBot="1" x14ac:dyDescent="0.4">
      <c r="A7" s="1" t="s">
        <v>5556</v>
      </c>
      <c r="B7" s="2" t="s">
        <v>5557</v>
      </c>
      <c r="C7">
        <v>3877</v>
      </c>
      <c r="D7" t="str">
        <f t="shared" si="0"/>
        <v>Masvingo (Zimbabwean province)</v>
      </c>
      <c r="E7" t="str">
        <f t="shared" si="1"/>
        <v>Masvingo</v>
      </c>
      <c r="F7" t="str">
        <f t="shared" si="2"/>
        <v>ZW-MV</v>
      </c>
    </row>
    <row r="8" spans="1:6" ht="44" thickBot="1" x14ac:dyDescent="0.4">
      <c r="A8" s="1" t="s">
        <v>5558</v>
      </c>
      <c r="B8" s="2" t="s">
        <v>5559</v>
      </c>
      <c r="C8">
        <v>3877</v>
      </c>
      <c r="D8" t="str">
        <f t="shared" si="0"/>
        <v>Matabeleland North (Zimbabwean province)</v>
      </c>
      <c r="E8" t="str">
        <f t="shared" si="1"/>
        <v>Matabeleland North</v>
      </c>
      <c r="F8" t="str">
        <f t="shared" si="2"/>
        <v>ZW-MN</v>
      </c>
    </row>
    <row r="9" spans="1:6" ht="44" thickBot="1" x14ac:dyDescent="0.4">
      <c r="A9" s="1" t="s">
        <v>5560</v>
      </c>
      <c r="B9" s="2" t="s">
        <v>5561</v>
      </c>
      <c r="C9">
        <v>3877</v>
      </c>
      <c r="D9" t="str">
        <f t="shared" si="0"/>
        <v>Matabeleland South (Zimbabwean province)</v>
      </c>
      <c r="E9" t="str">
        <f t="shared" si="1"/>
        <v>Matabeleland South</v>
      </c>
      <c r="F9" t="str">
        <f t="shared" si="2"/>
        <v>ZW-MS</v>
      </c>
    </row>
    <row r="10" spans="1:6" ht="15" thickBot="1" x14ac:dyDescent="0.4">
      <c r="A10" s="1" t="s">
        <v>5562</v>
      </c>
      <c r="B10" s="2" t="s">
        <v>5563</v>
      </c>
      <c r="C10">
        <v>3877</v>
      </c>
      <c r="D10" t="str">
        <f t="shared" si="0"/>
        <v>Midlands (Zimbabwean province)</v>
      </c>
      <c r="E10" t="str">
        <f t="shared" si="1"/>
        <v>Midlands</v>
      </c>
      <c r="F10" t="str">
        <f t="shared" si="2"/>
        <v>ZW-MI</v>
      </c>
    </row>
  </sheetData>
  <hyperlinks>
    <hyperlink ref="B1" r:id="rId1" tooltip="Bulawayo Province" display="https://en.wikipedia.org/wiki/Bulawayo_Province" xr:uid="{41EE91E6-134F-4A9D-A785-1FB7FFCC2EE3}"/>
    <hyperlink ref="B2" r:id="rId2" tooltip="Harare Province" display="https://en.wikipedia.org/wiki/Harare_Province" xr:uid="{EDD2AE33-8553-4766-A0AF-2EDBBD9E44D2}"/>
    <hyperlink ref="B3" r:id="rId3" tooltip="Manicaland Province" display="https://en.wikipedia.org/wiki/Manicaland_Province" xr:uid="{A008D269-1DD6-4A91-A70E-EDB25EBBD01F}"/>
    <hyperlink ref="B4" r:id="rId4" tooltip="Mashonaland Central Province" display="https://en.wikipedia.org/wiki/Mashonaland_Central_Province" xr:uid="{6416B8E7-28BC-48FE-80DF-9F6AEE2D7ADF}"/>
    <hyperlink ref="B5" r:id="rId5" tooltip="Mashonaland East Province" display="https://en.wikipedia.org/wiki/Mashonaland_East_Province" xr:uid="{0D5A054E-87EA-473A-93E5-8FF99E6D69EC}"/>
    <hyperlink ref="B6" r:id="rId6" tooltip="Mashonaland West Province" display="https://en.wikipedia.org/wiki/Mashonaland_West_Province" xr:uid="{5A524850-31A8-48DF-A96B-D46612A29EF2}"/>
    <hyperlink ref="B7" r:id="rId7" tooltip="Masvingo Province" display="https://en.wikipedia.org/wiki/Masvingo_Province" xr:uid="{79FF34CE-A15F-4E18-8E45-E9AC6DDB8ECF}"/>
    <hyperlink ref="B8" r:id="rId8" tooltip="Matabeleland North Province" display="https://en.wikipedia.org/wiki/Matabeleland_North_Province" xr:uid="{199F2FDA-5D88-428E-9FDA-ECFD1BF8A437}"/>
    <hyperlink ref="B9" r:id="rId9" tooltip="Matabeleland South Province" display="https://en.wikipedia.org/wiki/Matabeleland_South_Province" xr:uid="{1155D143-13D2-4785-8C3E-99426A5122CB}"/>
    <hyperlink ref="B10" r:id="rId10" tooltip="Midlands Province" display="https://en.wikipedia.org/wiki/Midlands_Province" xr:uid="{6EDA1D4D-00B7-4EBC-B2E4-011FA9208C11}"/>
  </hyperlinks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1A8CC-9A0A-4CCB-8255-6D1FB8B6DA1C}">
  <dimension ref="A1:B10"/>
  <sheetViews>
    <sheetView workbookViewId="0">
      <selection activeCell="C1" sqref="C1"/>
    </sheetView>
  </sheetViews>
  <sheetFormatPr defaultRowHeight="14.5" x14ac:dyDescent="0.35"/>
  <sheetData>
    <row r="1" spans="1:2" ht="29.5" thickBot="1" x14ac:dyDescent="0.4">
      <c r="A1" s="1" t="s">
        <v>4765</v>
      </c>
      <c r="B1" s="2" t="s">
        <v>4766</v>
      </c>
    </row>
    <row r="2" spans="1:2" ht="29.5" thickBot="1" x14ac:dyDescent="0.4">
      <c r="A2" s="1" t="s">
        <v>4767</v>
      </c>
      <c r="B2" s="2" t="s">
        <v>4768</v>
      </c>
    </row>
    <row r="3" spans="1:2" ht="15" thickBot="1" x14ac:dyDescent="0.4">
      <c r="A3" s="1" t="s">
        <v>4769</v>
      </c>
      <c r="B3" s="2" t="s">
        <v>4770</v>
      </c>
    </row>
    <row r="4" spans="1:2" ht="29.5" thickBot="1" x14ac:dyDescent="0.4">
      <c r="A4" s="1" t="s">
        <v>4771</v>
      </c>
      <c r="B4" s="2" t="s">
        <v>4772</v>
      </c>
    </row>
    <row r="5" spans="1:2" ht="15" thickBot="1" x14ac:dyDescent="0.4">
      <c r="A5" s="1" t="s">
        <v>4773</v>
      </c>
      <c r="B5" s="2" t="s">
        <v>4774</v>
      </c>
    </row>
    <row r="6" spans="1:2" ht="15" thickBot="1" x14ac:dyDescent="0.4">
      <c r="A6" s="1" t="s">
        <v>4775</v>
      </c>
      <c r="B6" s="2" t="s">
        <v>4776</v>
      </c>
    </row>
    <row r="7" spans="1:2" ht="29.5" thickBot="1" x14ac:dyDescent="0.4">
      <c r="A7" s="1" t="s">
        <v>4777</v>
      </c>
      <c r="B7" s="2" t="s">
        <v>4778</v>
      </c>
    </row>
    <row r="8" spans="1:2" ht="29.5" thickBot="1" x14ac:dyDescent="0.4">
      <c r="A8" s="1" t="s">
        <v>4779</v>
      </c>
      <c r="B8" s="2" t="s">
        <v>4780</v>
      </c>
    </row>
    <row r="9" spans="1:2" ht="15" thickBot="1" x14ac:dyDescent="0.4">
      <c r="A9" s="1" t="s">
        <v>4781</v>
      </c>
      <c r="B9" s="2" t="s">
        <v>4782</v>
      </c>
    </row>
    <row r="10" spans="1:2" ht="15" thickBot="1" x14ac:dyDescent="0.4">
      <c r="A10" s="1" t="s">
        <v>4783</v>
      </c>
      <c r="B10" s="2" t="s">
        <v>4784</v>
      </c>
    </row>
  </sheetData>
  <hyperlinks>
    <hyperlink ref="B1" r:id="rId1" tooltip="Brokopondo District" display="https://en.wikipedia.org/wiki/Brokopondo_District" xr:uid="{150F346D-494D-483B-9AA8-D1C335A7D31E}"/>
    <hyperlink ref="B2" r:id="rId2" tooltip="Commewijne District" display="https://en.wikipedia.org/wiki/Commewijne_District" xr:uid="{0165798E-6355-4E8D-BDBE-84A53300F192}"/>
    <hyperlink ref="B3" r:id="rId3" tooltip="Coronie District" display="https://en.wikipedia.org/wiki/Coronie_District" xr:uid="{E16B4C57-443F-4A02-ADF1-5D2EE692BF8D}"/>
    <hyperlink ref="B4" r:id="rId4" tooltip="Marowijne District" display="https://en.wikipedia.org/wiki/Marowijne_District" xr:uid="{B352056B-B689-4778-8D8D-9299A0AF8618}"/>
    <hyperlink ref="B5" r:id="rId5" tooltip="Nickerie District" display="https://en.wikipedia.org/wiki/Nickerie_District" xr:uid="{89FA2BAB-C849-48ED-877C-E4D22FE83B4B}"/>
    <hyperlink ref="B6" r:id="rId6" tooltip="Para District" display="https://en.wikipedia.org/wiki/Para_District" xr:uid="{C2CA7754-6947-40DF-AD04-150C9F55B80B}"/>
    <hyperlink ref="B7" r:id="rId7" tooltip="Paramaribo District" display="https://en.wikipedia.org/wiki/Paramaribo_District" xr:uid="{BE0F4B39-0E7F-4DF1-804B-6C5E70B8EF44}"/>
    <hyperlink ref="B8" r:id="rId8" tooltip="Saramacca District" display="https://en.wikipedia.org/wiki/Saramacca_District" xr:uid="{D0F0AFA6-4D8B-4629-BFA9-FD4F83482533}"/>
    <hyperlink ref="B9" r:id="rId9" tooltip="Sipaliwini District" display="https://en.wikipedia.org/wiki/Sipaliwini_District" xr:uid="{4A082A10-EEE4-415C-A71C-FEC6A037B0E0}"/>
    <hyperlink ref="B10" r:id="rId10" tooltip="Wanica District" display="https://en.wikipedia.org/wiki/Wanica_District" xr:uid="{71300595-206F-4630-90E3-CC6290B91FCA}"/>
  </hyperlink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C5559-D7E8-4865-B726-3FB3A7A055D1}">
  <dimension ref="A1:F10"/>
  <sheetViews>
    <sheetView workbookViewId="0">
      <selection activeCell="C1" sqref="C1:F10"/>
    </sheetView>
  </sheetViews>
  <sheetFormatPr defaultRowHeight="14.5" x14ac:dyDescent="0.35"/>
  <cols>
    <col min="4" max="4" width="28.36328125" bestFit="1" customWidth="1"/>
    <col min="5" max="5" width="11.1796875" bestFit="1" customWidth="1"/>
  </cols>
  <sheetData>
    <row r="1" spans="1:6" ht="29.5" thickBot="1" x14ac:dyDescent="0.4">
      <c r="A1" s="1" t="s">
        <v>4765</v>
      </c>
      <c r="B1" s="2" t="s">
        <v>4766</v>
      </c>
      <c r="C1">
        <v>3930</v>
      </c>
      <c r="D1" t="str">
        <f>_xlfn.CONCAT(B1," (Surinamese distict)")</f>
        <v>Brokopondo (Surinamese distict)</v>
      </c>
      <c r="E1" t="str">
        <f>B1</f>
        <v>Brokopondo</v>
      </c>
      <c r="F1" t="str">
        <f>A1</f>
        <v>SR-BR</v>
      </c>
    </row>
    <row r="2" spans="1:6" ht="29.5" thickBot="1" x14ac:dyDescent="0.4">
      <c r="A2" s="1" t="s">
        <v>4767</v>
      </c>
      <c r="B2" s="2" t="s">
        <v>4768</v>
      </c>
      <c r="C2">
        <v>3930</v>
      </c>
      <c r="D2" t="str">
        <f t="shared" ref="D2:D10" si="0">_xlfn.CONCAT(B2," (Surinamese distict)")</f>
        <v>Commewijne (Surinamese distict)</v>
      </c>
      <c r="E2" t="str">
        <f t="shared" ref="E2:E10" si="1">B2</f>
        <v>Commewijne</v>
      </c>
      <c r="F2" t="str">
        <f t="shared" ref="F2:F10" si="2">A2</f>
        <v>SR-CM</v>
      </c>
    </row>
    <row r="3" spans="1:6" ht="15" thickBot="1" x14ac:dyDescent="0.4">
      <c r="A3" s="1" t="s">
        <v>4769</v>
      </c>
      <c r="B3" s="2" t="s">
        <v>4770</v>
      </c>
      <c r="C3">
        <v>3930</v>
      </c>
      <c r="D3" t="str">
        <f t="shared" si="0"/>
        <v>Coronie (Surinamese distict)</v>
      </c>
      <c r="E3" t="str">
        <f t="shared" si="1"/>
        <v>Coronie</v>
      </c>
      <c r="F3" t="str">
        <f t="shared" si="2"/>
        <v>SR-CR</v>
      </c>
    </row>
    <row r="4" spans="1:6" ht="29.5" thickBot="1" x14ac:dyDescent="0.4">
      <c r="A4" s="1" t="s">
        <v>4771</v>
      </c>
      <c r="B4" s="2" t="s">
        <v>4772</v>
      </c>
      <c r="C4">
        <v>3930</v>
      </c>
      <c r="D4" t="str">
        <f t="shared" si="0"/>
        <v>Marowijne (Surinamese distict)</v>
      </c>
      <c r="E4" t="str">
        <f t="shared" si="1"/>
        <v>Marowijne</v>
      </c>
      <c r="F4" t="str">
        <f t="shared" si="2"/>
        <v>SR-MA</v>
      </c>
    </row>
    <row r="5" spans="1:6" ht="15" thickBot="1" x14ac:dyDescent="0.4">
      <c r="A5" s="1" t="s">
        <v>4773</v>
      </c>
      <c r="B5" s="2" t="s">
        <v>4774</v>
      </c>
      <c r="C5">
        <v>3930</v>
      </c>
      <c r="D5" t="str">
        <f t="shared" si="0"/>
        <v>Nickerie (Surinamese distict)</v>
      </c>
      <c r="E5" t="str">
        <f t="shared" si="1"/>
        <v>Nickerie</v>
      </c>
      <c r="F5" t="str">
        <f t="shared" si="2"/>
        <v>SR-NI</v>
      </c>
    </row>
    <row r="6" spans="1:6" ht="15" thickBot="1" x14ac:dyDescent="0.4">
      <c r="A6" s="1" t="s">
        <v>4775</v>
      </c>
      <c r="B6" s="2" t="s">
        <v>4776</v>
      </c>
      <c r="C6">
        <v>3930</v>
      </c>
      <c r="D6" t="str">
        <f t="shared" si="0"/>
        <v>Para (Surinamese distict)</v>
      </c>
      <c r="E6" t="str">
        <f t="shared" si="1"/>
        <v>Para</v>
      </c>
      <c r="F6" t="str">
        <f t="shared" si="2"/>
        <v>SR-PR</v>
      </c>
    </row>
    <row r="7" spans="1:6" ht="29.5" thickBot="1" x14ac:dyDescent="0.4">
      <c r="A7" s="1" t="s">
        <v>4777</v>
      </c>
      <c r="B7" s="2" t="s">
        <v>4778</v>
      </c>
      <c r="C7">
        <v>3930</v>
      </c>
      <c r="D7" t="str">
        <f t="shared" si="0"/>
        <v>Paramaribo (Surinamese distict)</v>
      </c>
      <c r="E7" t="str">
        <f t="shared" si="1"/>
        <v>Paramaribo</v>
      </c>
      <c r="F7" t="str">
        <f t="shared" si="2"/>
        <v>SR-PM</v>
      </c>
    </row>
    <row r="8" spans="1:6" ht="29.5" thickBot="1" x14ac:dyDescent="0.4">
      <c r="A8" s="1" t="s">
        <v>4779</v>
      </c>
      <c r="B8" s="2" t="s">
        <v>4780</v>
      </c>
      <c r="C8">
        <v>3930</v>
      </c>
      <c r="D8" t="str">
        <f t="shared" si="0"/>
        <v>Saramacca (Surinamese distict)</v>
      </c>
      <c r="E8" t="str">
        <f t="shared" si="1"/>
        <v>Saramacca</v>
      </c>
      <c r="F8" t="str">
        <f t="shared" si="2"/>
        <v>SR-SA</v>
      </c>
    </row>
    <row r="9" spans="1:6" ht="15" thickBot="1" x14ac:dyDescent="0.4">
      <c r="A9" s="1" t="s">
        <v>4781</v>
      </c>
      <c r="B9" s="2" t="s">
        <v>4782</v>
      </c>
      <c r="C9">
        <v>3930</v>
      </c>
      <c r="D9" t="str">
        <f t="shared" si="0"/>
        <v>Sipaliwini (Surinamese distict)</v>
      </c>
      <c r="E9" t="str">
        <f t="shared" si="1"/>
        <v>Sipaliwini</v>
      </c>
      <c r="F9" t="str">
        <f t="shared" si="2"/>
        <v>SR-SI</v>
      </c>
    </row>
    <row r="10" spans="1:6" ht="15" thickBot="1" x14ac:dyDescent="0.4">
      <c r="A10" s="1" t="s">
        <v>4783</v>
      </c>
      <c r="B10" s="2" t="s">
        <v>4784</v>
      </c>
      <c r="C10">
        <v>3930</v>
      </c>
      <c r="D10" t="str">
        <f t="shared" si="0"/>
        <v>Wanica (Surinamese distict)</v>
      </c>
      <c r="E10" t="str">
        <f t="shared" si="1"/>
        <v>Wanica</v>
      </c>
      <c r="F10" t="str">
        <f t="shared" si="2"/>
        <v>SR-WA</v>
      </c>
    </row>
  </sheetData>
  <hyperlinks>
    <hyperlink ref="B1" r:id="rId1" tooltip="Brokopondo District" display="https://en.wikipedia.org/wiki/Brokopondo_District" xr:uid="{FF4979FC-725D-4507-AC9C-616DA488E2C1}"/>
    <hyperlink ref="B2" r:id="rId2" tooltip="Commewijne District" display="https://en.wikipedia.org/wiki/Commewijne_District" xr:uid="{6C926987-031C-42B5-9C82-3A4B6A07F3A5}"/>
    <hyperlink ref="B3" r:id="rId3" tooltip="Coronie District" display="https://en.wikipedia.org/wiki/Coronie_District" xr:uid="{3BBACB78-F8DF-4E1E-9A9A-A7B1AEDC42DD}"/>
    <hyperlink ref="B4" r:id="rId4" tooltip="Marowijne District" display="https://en.wikipedia.org/wiki/Marowijne_District" xr:uid="{C0334A02-D66D-4A99-A3D2-4FE726E51D8D}"/>
    <hyperlink ref="B5" r:id="rId5" tooltip="Nickerie District" display="https://en.wikipedia.org/wiki/Nickerie_District" xr:uid="{B800B5C5-15F0-4D5D-8F1F-862C1E410608}"/>
    <hyperlink ref="B6" r:id="rId6" tooltip="Para District" display="https://en.wikipedia.org/wiki/Para_District" xr:uid="{4A36BD3E-869E-41BD-A71D-8DFDECAADFDE}"/>
    <hyperlink ref="B7" r:id="rId7" tooltip="Paramaribo District" display="https://en.wikipedia.org/wiki/Paramaribo_District" xr:uid="{5514CA5D-20AF-47CA-89FC-4A4D94ED3759}"/>
    <hyperlink ref="B8" r:id="rId8" tooltip="Saramacca District" display="https://en.wikipedia.org/wiki/Saramacca_District" xr:uid="{89A82BE6-90F1-4F7B-AD50-74E763096747}"/>
    <hyperlink ref="B9" r:id="rId9" tooltip="Sipaliwini District" display="https://en.wikipedia.org/wiki/Sipaliwini_District" xr:uid="{BE58373B-91CB-4E6C-BEBE-9D82FE61497E}"/>
    <hyperlink ref="B10" r:id="rId10" tooltip="Wanica District" display="https://en.wikipedia.org/wiki/Wanica_District" xr:uid="{3618CDE7-ABD6-4E60-9F0C-BFA9D6CD501A}"/>
  </hyperlinks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4024B-6929-4A32-8470-76877C863F3C}">
  <dimension ref="A1:F10"/>
  <sheetViews>
    <sheetView workbookViewId="0">
      <selection activeCell="C1" sqref="C1:F10"/>
    </sheetView>
  </sheetViews>
  <sheetFormatPr defaultRowHeight="14.5" x14ac:dyDescent="0.35"/>
  <cols>
    <col min="4" max="4" width="35.90625" bestFit="1" customWidth="1"/>
    <col min="5" max="5" width="15.90625" bestFit="1" customWidth="1"/>
  </cols>
  <sheetData>
    <row r="1" spans="1:6" ht="44" thickBot="1" x14ac:dyDescent="0.4">
      <c r="A1" s="1" t="s">
        <v>4785</v>
      </c>
      <c r="B1" s="2" t="s">
        <v>4786</v>
      </c>
      <c r="C1">
        <v>4093</v>
      </c>
      <c r="D1" t="str">
        <f>_xlfn.CONCAT(B1, " (South Sudanese state)")</f>
        <v> Central Equatoria (South Sudanese state)</v>
      </c>
      <c r="E1" t="str">
        <f>B1</f>
        <v> Central Equatoria</v>
      </c>
      <c r="F1" t="str">
        <f>A1</f>
        <v>SS-EC</v>
      </c>
    </row>
    <row r="2" spans="1:6" ht="44" thickBot="1" x14ac:dyDescent="0.4">
      <c r="A2" s="1" t="s">
        <v>4787</v>
      </c>
      <c r="B2" s="2" t="s">
        <v>4788</v>
      </c>
      <c r="C2">
        <v>4093</v>
      </c>
      <c r="D2" t="str">
        <f t="shared" ref="D2:D10" si="0">_xlfn.CONCAT(B2, " (South Sudanese state)")</f>
        <v> Eastern Equatoria (South Sudanese state)</v>
      </c>
      <c r="E2" t="str">
        <f t="shared" ref="E2:E10" si="1">B2</f>
        <v> Eastern Equatoria</v>
      </c>
      <c r="F2" t="str">
        <f t="shared" ref="F2:F10" si="2">A2</f>
        <v>SS-EE</v>
      </c>
    </row>
    <row r="3" spans="1:6" ht="15" thickBot="1" x14ac:dyDescent="0.4">
      <c r="A3" s="1" t="s">
        <v>4789</v>
      </c>
      <c r="B3" s="2" t="s">
        <v>4790</v>
      </c>
      <c r="C3">
        <v>4093</v>
      </c>
      <c r="D3" t="str">
        <f t="shared" si="0"/>
        <v> Jonglei (South Sudanese state)</v>
      </c>
      <c r="E3" t="str">
        <f t="shared" si="1"/>
        <v> Jonglei</v>
      </c>
      <c r="F3" t="str">
        <f t="shared" si="2"/>
        <v>SS-JG</v>
      </c>
    </row>
    <row r="4" spans="1:6" ht="15" thickBot="1" x14ac:dyDescent="0.4">
      <c r="A4" s="1" t="s">
        <v>4791</v>
      </c>
      <c r="B4" s="2" t="s">
        <v>4792</v>
      </c>
      <c r="C4">
        <v>4093</v>
      </c>
      <c r="D4" t="str">
        <f t="shared" si="0"/>
        <v> Lakes (South Sudanese state)</v>
      </c>
      <c r="E4" t="str">
        <f t="shared" si="1"/>
        <v> Lakes</v>
      </c>
      <c r="F4" t="str">
        <f t="shared" si="2"/>
        <v>SS-LK</v>
      </c>
    </row>
    <row r="5" spans="1:6" ht="44" thickBot="1" x14ac:dyDescent="0.4">
      <c r="A5" s="1" t="s">
        <v>4793</v>
      </c>
      <c r="B5" s="2" t="s">
        <v>4794</v>
      </c>
      <c r="C5">
        <v>4093</v>
      </c>
      <c r="D5" t="str">
        <f t="shared" si="0"/>
        <v> Northern Bahr el Ghazal (South Sudanese state)</v>
      </c>
      <c r="E5" t="str">
        <f t="shared" si="1"/>
        <v> Northern Bahr el Ghazal</v>
      </c>
      <c r="F5" t="str">
        <f t="shared" si="2"/>
        <v>SS-BN</v>
      </c>
    </row>
    <row r="6" spans="1:6" ht="15" thickBot="1" x14ac:dyDescent="0.4">
      <c r="A6" s="1" t="s">
        <v>4795</v>
      </c>
      <c r="B6" s="2" t="s">
        <v>4796</v>
      </c>
      <c r="C6">
        <v>4093</v>
      </c>
      <c r="D6" t="str">
        <f t="shared" si="0"/>
        <v> Unity (South Sudanese state)</v>
      </c>
      <c r="E6" t="str">
        <f t="shared" si="1"/>
        <v> Unity</v>
      </c>
      <c r="F6" t="str">
        <f t="shared" si="2"/>
        <v>SS-UY</v>
      </c>
    </row>
    <row r="7" spans="1:6" ht="29.5" thickBot="1" x14ac:dyDescent="0.4">
      <c r="A7" s="1" t="s">
        <v>4797</v>
      </c>
      <c r="B7" s="2" t="s">
        <v>4798</v>
      </c>
      <c r="C7">
        <v>4093</v>
      </c>
      <c r="D7" t="str">
        <f t="shared" si="0"/>
        <v> Upper Nile (South Sudanese state)</v>
      </c>
      <c r="E7" t="str">
        <f t="shared" si="1"/>
        <v> Upper Nile</v>
      </c>
      <c r="F7" t="str">
        <f t="shared" si="2"/>
        <v>SS-NU</v>
      </c>
    </row>
    <row r="8" spans="1:6" ht="15" thickBot="1" x14ac:dyDescent="0.4">
      <c r="A8" s="1" t="s">
        <v>4799</v>
      </c>
      <c r="B8" s="2" t="s">
        <v>4800</v>
      </c>
      <c r="C8">
        <v>4093</v>
      </c>
      <c r="D8" t="str">
        <f t="shared" si="0"/>
        <v> Warrap (South Sudanese state)</v>
      </c>
      <c r="E8" t="str">
        <f t="shared" si="1"/>
        <v> Warrap</v>
      </c>
      <c r="F8" t="str">
        <f t="shared" si="2"/>
        <v>SS-WR</v>
      </c>
    </row>
    <row r="9" spans="1:6" ht="44" thickBot="1" x14ac:dyDescent="0.4">
      <c r="A9" s="1" t="s">
        <v>4801</v>
      </c>
      <c r="B9" s="2" t="s">
        <v>4802</v>
      </c>
      <c r="C9">
        <v>4093</v>
      </c>
      <c r="D9" t="str">
        <f t="shared" si="0"/>
        <v> Western Bahr el Ghazal (South Sudanese state)</v>
      </c>
      <c r="E9" t="str">
        <f t="shared" si="1"/>
        <v> Western Bahr el Ghazal</v>
      </c>
      <c r="F9" t="str">
        <f t="shared" si="2"/>
        <v>SS-BW</v>
      </c>
    </row>
    <row r="10" spans="1:6" ht="58.5" thickBot="1" x14ac:dyDescent="0.4">
      <c r="A10" s="1" t="s">
        <v>4803</v>
      </c>
      <c r="B10" s="2" t="s">
        <v>4804</v>
      </c>
      <c r="C10">
        <v>4093</v>
      </c>
      <c r="D10" t="str">
        <f t="shared" si="0"/>
        <v> Western Equatoria (South Sudanese state)</v>
      </c>
      <c r="E10" t="str">
        <f t="shared" si="1"/>
        <v> Western Equatoria</v>
      </c>
      <c r="F10" t="str">
        <f t="shared" si="2"/>
        <v>SS-EW</v>
      </c>
    </row>
  </sheetData>
  <hyperlinks>
    <hyperlink ref="B1" r:id="rId1" tooltip="Central Equatoria" display="https://en.wikipedia.org/wiki/Central_Equatoria" xr:uid="{13461671-17E0-40AD-A550-BA756C06C292}"/>
    <hyperlink ref="B2" r:id="rId2" tooltip="Eastern Equatoria" display="https://en.wikipedia.org/wiki/Eastern_Equatoria" xr:uid="{133E8994-AFFE-4DD5-BB72-C9702E595FEA}"/>
    <hyperlink ref="B3" r:id="rId3" tooltip="Jonglei" display="https://en.wikipedia.org/wiki/Jonglei" xr:uid="{29E9190A-1D06-45CC-A293-B74D8B2473AA}"/>
    <hyperlink ref="B4" r:id="rId4" tooltip="Lakes (state)" display="https://en.wikipedia.org/wiki/Lakes_(state)" xr:uid="{12409EF7-6793-419B-BB1A-ED17B745AB79}"/>
    <hyperlink ref="B5" r:id="rId5" tooltip="Northern Bahr el Ghazal" display="https://en.wikipedia.org/wiki/Northern_Bahr_el_Ghazal" xr:uid="{89D84277-E21A-49C9-A2D3-EB657993BF4F}"/>
    <hyperlink ref="B6" r:id="rId6" tooltip="Unity State" display="https://en.wikipedia.org/wiki/Unity_State" xr:uid="{2EC6B5E8-4518-4324-ADED-9C45F58F460C}"/>
    <hyperlink ref="B7" r:id="rId7" tooltip="Upper Nile (state)" display="https://en.wikipedia.org/wiki/Upper_Nile_(state)" xr:uid="{5E91AED9-B27E-47EC-858A-15FE96DEF214}"/>
    <hyperlink ref="B8" r:id="rId8" tooltip="Warrap (state)" display="https://en.wikipedia.org/wiki/Warrap_(state)" xr:uid="{9D078483-E6EA-4BC4-B3F3-1FF5EB40B6B7}"/>
    <hyperlink ref="B9" r:id="rId9" tooltip="Western Bahr el Ghazal" display="https://en.wikipedia.org/wiki/Western_Bahr_el_Ghazal" xr:uid="{96CB0BB6-E52E-4E55-AACA-2E64FF9A13AF}"/>
    <hyperlink ref="B10" r:id="rId10" tooltip="Western Equatoria" display="https://en.wikipedia.org/wiki/Western_Equatoria" xr:uid="{ED998E3E-BD12-4121-8494-E9344909AAEC}"/>
  </hyperlinks>
  <pageMargins left="0.7" right="0.7" top="0.75" bottom="0.75" header="0.3" footer="0.3"/>
  <drawing r:id="rId1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59AD9-77A6-450F-AFE3-9FDBAFFCBAE8}">
  <dimension ref="A1:F14"/>
  <sheetViews>
    <sheetView workbookViewId="0">
      <selection activeCell="C1" sqref="C1:F14"/>
    </sheetView>
  </sheetViews>
  <sheetFormatPr defaultRowHeight="14.5" x14ac:dyDescent="0.35"/>
  <cols>
    <col min="3" max="3" width="4.81640625" bestFit="1" customWidth="1"/>
    <col min="4" max="4" width="36.08984375" bestFit="1" customWidth="1"/>
    <col min="5" max="5" width="11.26953125" bestFit="1" customWidth="1"/>
  </cols>
  <sheetData>
    <row r="1" spans="1:6" ht="29.5" thickBot="1" x14ac:dyDescent="0.4">
      <c r="A1" s="1" t="s">
        <v>4805</v>
      </c>
      <c r="B1" s="2" t="s">
        <v>4806</v>
      </c>
      <c r="C1">
        <v>3901</v>
      </c>
      <c r="D1" t="str">
        <f>_xlfn.CONCAT(B1," (El Salvadorean department)")</f>
        <v>Ahuachapán (El Salvadorean department)</v>
      </c>
      <c r="E1" t="str">
        <f>B1</f>
        <v>Ahuachapán</v>
      </c>
      <c r="F1" t="str">
        <f>A1</f>
        <v>SV-AH</v>
      </c>
    </row>
    <row r="2" spans="1:6" ht="15" thickBot="1" x14ac:dyDescent="0.4">
      <c r="A2" s="1" t="s">
        <v>4807</v>
      </c>
      <c r="B2" s="2" t="s">
        <v>4808</v>
      </c>
      <c r="C2">
        <v>3901</v>
      </c>
      <c r="D2" t="str">
        <f t="shared" ref="D2:D14" si="0">_xlfn.CONCAT(B2," (El Salvadorean department)")</f>
        <v>Cabañas (El Salvadorean department)</v>
      </c>
      <c r="E2" t="str">
        <f t="shared" ref="E2:E14" si="1">B2</f>
        <v>Cabañas</v>
      </c>
      <c r="F2" t="str">
        <f t="shared" ref="F2:F14" si="2">A2</f>
        <v>SV-CA</v>
      </c>
    </row>
    <row r="3" spans="1:6" ht="29.5" thickBot="1" x14ac:dyDescent="0.4">
      <c r="A3" s="1" t="s">
        <v>4809</v>
      </c>
      <c r="B3" s="2" t="s">
        <v>4810</v>
      </c>
      <c r="C3">
        <v>3901</v>
      </c>
      <c r="D3" t="str">
        <f t="shared" si="0"/>
        <v>Chalatenango (El Salvadorean department)</v>
      </c>
      <c r="E3" t="str">
        <f t="shared" si="1"/>
        <v>Chalatenango</v>
      </c>
      <c r="F3" t="str">
        <f t="shared" si="2"/>
        <v>SV-CH</v>
      </c>
    </row>
    <row r="4" spans="1:6" ht="29.5" thickBot="1" x14ac:dyDescent="0.4">
      <c r="A4" s="1" t="s">
        <v>4811</v>
      </c>
      <c r="B4" s="2" t="s">
        <v>4812</v>
      </c>
      <c r="C4">
        <v>3901</v>
      </c>
      <c r="D4" t="str">
        <f t="shared" si="0"/>
        <v>Cuscatlán (El Salvadorean department)</v>
      </c>
      <c r="E4" t="str">
        <f t="shared" si="1"/>
        <v>Cuscatlán</v>
      </c>
      <c r="F4" t="str">
        <f t="shared" si="2"/>
        <v>SV-CU</v>
      </c>
    </row>
    <row r="5" spans="1:6" ht="29.5" thickBot="1" x14ac:dyDescent="0.4">
      <c r="A5" s="1" t="s">
        <v>4813</v>
      </c>
      <c r="B5" s="2" t="s">
        <v>3990</v>
      </c>
      <c r="C5">
        <v>3901</v>
      </c>
      <c r="D5" t="str">
        <f t="shared" si="0"/>
        <v>La Libertad (El Salvadorean department)</v>
      </c>
      <c r="E5" t="str">
        <f t="shared" si="1"/>
        <v>La Libertad</v>
      </c>
      <c r="F5" t="str">
        <f t="shared" si="2"/>
        <v>SV-LI</v>
      </c>
    </row>
    <row r="6" spans="1:6" ht="15" thickBot="1" x14ac:dyDescent="0.4">
      <c r="A6" s="1" t="s">
        <v>4814</v>
      </c>
      <c r="B6" s="2" t="s">
        <v>1420</v>
      </c>
      <c r="C6">
        <v>3901</v>
      </c>
      <c r="D6" t="str">
        <f t="shared" si="0"/>
        <v>La Paz (El Salvadorean department)</v>
      </c>
      <c r="E6" t="str">
        <f t="shared" si="1"/>
        <v>La Paz</v>
      </c>
      <c r="F6" t="str">
        <f t="shared" si="2"/>
        <v>SV-PA</v>
      </c>
    </row>
    <row r="7" spans="1:6" ht="15" thickBot="1" x14ac:dyDescent="0.4">
      <c r="A7" s="1" t="s">
        <v>4815</v>
      </c>
      <c r="B7" s="2" t="s">
        <v>4816</v>
      </c>
      <c r="C7">
        <v>3901</v>
      </c>
      <c r="D7" t="str">
        <f t="shared" si="0"/>
        <v>La Unión (El Salvadorean department)</v>
      </c>
      <c r="E7" t="str">
        <f t="shared" si="1"/>
        <v>La Unión</v>
      </c>
      <c r="F7" t="str">
        <f t="shared" si="2"/>
        <v>SV-UN</v>
      </c>
    </row>
    <row r="8" spans="1:6" ht="15" thickBot="1" x14ac:dyDescent="0.4">
      <c r="A8" s="1" t="s">
        <v>4817</v>
      </c>
      <c r="B8" s="2" t="s">
        <v>4818</v>
      </c>
      <c r="C8">
        <v>3901</v>
      </c>
      <c r="D8" t="str">
        <f t="shared" si="0"/>
        <v>Morazán (El Salvadorean department)</v>
      </c>
      <c r="E8" t="str">
        <f t="shared" si="1"/>
        <v>Morazán</v>
      </c>
      <c r="F8" t="str">
        <f t="shared" si="2"/>
        <v>SV-MO</v>
      </c>
    </row>
    <row r="9" spans="1:6" ht="29.5" thickBot="1" x14ac:dyDescent="0.4">
      <c r="A9" s="1" t="s">
        <v>4819</v>
      </c>
      <c r="B9" s="2" t="s">
        <v>4820</v>
      </c>
      <c r="C9">
        <v>3901</v>
      </c>
      <c r="D9" t="str">
        <f t="shared" si="0"/>
        <v>San Miguel (El Salvadorean department)</v>
      </c>
      <c r="E9" t="str">
        <f t="shared" si="1"/>
        <v>San Miguel</v>
      </c>
      <c r="F9" t="str">
        <f t="shared" si="2"/>
        <v>SV-SM</v>
      </c>
    </row>
    <row r="10" spans="1:6" ht="29.5" thickBot="1" x14ac:dyDescent="0.4">
      <c r="A10" s="1" t="s">
        <v>4821</v>
      </c>
      <c r="B10" s="2" t="s">
        <v>1710</v>
      </c>
      <c r="C10">
        <v>3901</v>
      </c>
      <c r="D10" t="str">
        <f t="shared" si="0"/>
        <v>San Salvador (El Salvadorean department)</v>
      </c>
      <c r="E10" t="str">
        <f t="shared" si="1"/>
        <v>San Salvador</v>
      </c>
      <c r="F10" t="str">
        <f t="shared" si="2"/>
        <v>SV-SS</v>
      </c>
    </row>
    <row r="11" spans="1:6" ht="29.5" thickBot="1" x14ac:dyDescent="0.4">
      <c r="A11" s="1" t="s">
        <v>4822</v>
      </c>
      <c r="B11" s="2" t="s">
        <v>4823</v>
      </c>
      <c r="C11">
        <v>3901</v>
      </c>
      <c r="D11" t="str">
        <f t="shared" si="0"/>
        <v>San Vicente (El Salvadorean department)</v>
      </c>
      <c r="E11" t="str">
        <f t="shared" si="1"/>
        <v>San Vicente</v>
      </c>
      <c r="F11" t="str">
        <f t="shared" si="2"/>
        <v>SV-SV</v>
      </c>
    </row>
    <row r="12" spans="1:6" ht="29.5" thickBot="1" x14ac:dyDescent="0.4">
      <c r="A12" s="1" t="s">
        <v>4824</v>
      </c>
      <c r="B12" s="2" t="s">
        <v>4825</v>
      </c>
      <c r="C12">
        <v>3901</v>
      </c>
      <c r="D12" t="str">
        <f t="shared" si="0"/>
        <v>Santa Ana (El Salvadorean department)</v>
      </c>
      <c r="E12" t="str">
        <f t="shared" si="1"/>
        <v>Santa Ana</v>
      </c>
      <c r="F12" t="str">
        <f t="shared" si="2"/>
        <v>SV-SA</v>
      </c>
    </row>
    <row r="13" spans="1:6" ht="29.5" thickBot="1" x14ac:dyDescent="0.4">
      <c r="A13" s="1" t="s">
        <v>4826</v>
      </c>
      <c r="B13" s="2" t="s">
        <v>4827</v>
      </c>
      <c r="C13">
        <v>3901</v>
      </c>
      <c r="D13" t="str">
        <f t="shared" si="0"/>
        <v>Sonsonate (El Salvadorean department)</v>
      </c>
      <c r="E13" t="str">
        <f t="shared" si="1"/>
        <v>Sonsonate</v>
      </c>
      <c r="F13" t="str">
        <f t="shared" si="2"/>
        <v>SV-SO</v>
      </c>
    </row>
    <row r="14" spans="1:6" ht="15" thickBot="1" x14ac:dyDescent="0.4">
      <c r="A14" s="1" t="s">
        <v>4828</v>
      </c>
      <c r="B14" s="2" t="s">
        <v>4829</v>
      </c>
      <c r="C14">
        <v>3901</v>
      </c>
      <c r="D14" t="str">
        <f t="shared" si="0"/>
        <v>Usulután (El Salvadorean department)</v>
      </c>
      <c r="E14" t="str">
        <f t="shared" si="1"/>
        <v>Usulután</v>
      </c>
      <c r="F14" t="str">
        <f t="shared" si="2"/>
        <v>SV-US</v>
      </c>
    </row>
  </sheetData>
  <hyperlinks>
    <hyperlink ref="B1" r:id="rId1" tooltip="Ahuachapán Department" display="https://en.wikipedia.org/wiki/Ahuachap%C3%A1n_Department" xr:uid="{A1914F5A-0869-44E9-B343-92C3AA4F5767}"/>
    <hyperlink ref="B2" r:id="rId2" tooltip="Cabañas Department" display="https://en.wikipedia.org/wiki/Caba%C3%B1as_Department" xr:uid="{EEE7A2DE-5D9D-49D8-A722-04F8BA8218BD}"/>
    <hyperlink ref="B3" r:id="rId3" tooltip="Chalatenango Department" display="https://en.wikipedia.org/wiki/Chalatenango_Department" xr:uid="{FD951836-F13F-47D5-B39A-BAD77571C241}"/>
    <hyperlink ref="B4" r:id="rId4" tooltip="Cuscatlán Department" display="https://en.wikipedia.org/wiki/Cuscatl%C3%A1n_Department" xr:uid="{8FC6E30C-B32C-463A-9F3D-0564B0517C06}"/>
    <hyperlink ref="B5" r:id="rId5" tooltip="La Libertad Department (El Salvador)" display="https://en.wikipedia.org/wiki/La_Libertad_Department_(El_Salvador)" xr:uid="{76C1141D-A224-42BD-AD91-FB77F3332343}"/>
    <hyperlink ref="B6" r:id="rId6" tooltip="La Paz Department (El Salvador)" display="https://en.wikipedia.org/wiki/La_Paz_Department_(El_Salvador)" xr:uid="{856D3324-4F8F-4EF3-B029-C9C5AEC20E16}"/>
    <hyperlink ref="B7" r:id="rId7" tooltip="La Unión Department" display="https://en.wikipedia.org/wiki/La_Uni%C3%B3n_Department" xr:uid="{D355AA32-15A8-47D9-AB4A-1848B7B5C68C}"/>
    <hyperlink ref="B8" r:id="rId8" tooltip="Morazán Department" display="https://en.wikipedia.org/wiki/Moraz%C3%A1n_Department" xr:uid="{FA95035D-B0C5-46FB-B6CF-40720B2B13A2}"/>
    <hyperlink ref="B9" r:id="rId9" tooltip="San Miguel Department (El Salvador)" display="https://en.wikipedia.org/wiki/San_Miguel_Department_(El_Salvador)" xr:uid="{364C9FA7-3665-447D-A8AD-CE2828A6AF6C}"/>
    <hyperlink ref="B10" r:id="rId10" tooltip="San Salvador Department" display="https://en.wikipedia.org/wiki/San_Salvador_Department" xr:uid="{64A70067-B992-4E24-81D2-EF254414EF83}"/>
    <hyperlink ref="B11" r:id="rId11" tooltip="San Vicente Department" display="https://en.wikipedia.org/wiki/San_Vicente_Department" xr:uid="{3C6C5B07-6652-46AA-8748-FFB6B98C5A10}"/>
    <hyperlink ref="B12" r:id="rId12" tooltip="Santa Ana Department" display="https://en.wikipedia.org/wiki/Santa_Ana_Department" xr:uid="{718B127D-932C-49A7-8DA2-AF3A7B2B7700}"/>
    <hyperlink ref="B13" r:id="rId13" tooltip="Sonsonate Department" display="https://en.wikipedia.org/wiki/Sonsonate_Department" xr:uid="{1912AE7A-294D-4962-9474-90A087542C6C}"/>
    <hyperlink ref="B14" r:id="rId14" tooltip="Usulután Department" display="https://en.wikipedia.org/wiki/Usulut%C3%A1n_Department" xr:uid="{C0DDD005-72F6-4E36-B242-78463F9EFB29}"/>
  </hyperlink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72546-2F72-4C53-B79E-27C96517C0D6}">
  <dimension ref="A1:G7"/>
  <sheetViews>
    <sheetView workbookViewId="0">
      <selection activeCell="D1" sqref="D1:G7"/>
    </sheetView>
  </sheetViews>
  <sheetFormatPr defaultRowHeight="14.5" x14ac:dyDescent="0.35"/>
  <cols>
    <col min="5" max="5" width="41.1796875" bestFit="1" customWidth="1"/>
    <col min="6" max="6" width="11.6328125" bestFit="1" customWidth="1"/>
  </cols>
  <sheetData>
    <row r="1" spans="1:7" ht="29.5" thickBot="1" x14ac:dyDescent="0.4">
      <c r="A1" s="1" t="s">
        <v>4830</v>
      </c>
      <c r="B1" s="2" t="s">
        <v>4831</v>
      </c>
      <c r="C1" s="5" t="s">
        <v>473</v>
      </c>
      <c r="D1">
        <v>3860</v>
      </c>
      <c r="E1" t="str">
        <f>_xlfn.CONCAT(B1," (",C1," of São Tomé and Príncipe)")</f>
        <v>Água Grande (district of São Tomé and Príncipe)</v>
      </c>
      <c r="F1" t="str">
        <f>B1</f>
        <v>Água Grande</v>
      </c>
      <c r="G1" t="str">
        <f>A1</f>
        <v>ST-01</v>
      </c>
    </row>
    <row r="2" spans="1:7" ht="29.5" thickBot="1" x14ac:dyDescent="0.4">
      <c r="A2" s="1" t="s">
        <v>4832</v>
      </c>
      <c r="B2" s="2" t="s">
        <v>4833</v>
      </c>
      <c r="C2" s="5" t="s">
        <v>473</v>
      </c>
      <c r="D2">
        <v>3860</v>
      </c>
      <c r="E2" t="str">
        <f t="shared" ref="E2:E7" si="0">_xlfn.CONCAT(B2," (",C2," of São Tomé and Príncipe)")</f>
        <v>Cantagalo (district of São Tomé and Príncipe)</v>
      </c>
      <c r="F2" t="str">
        <f t="shared" ref="F2:F7" si="1">B2</f>
        <v>Cantagalo</v>
      </c>
      <c r="G2" t="str">
        <f t="shared" ref="G2:G7" si="2">A2</f>
        <v>ST-02</v>
      </c>
    </row>
    <row r="3" spans="1:7" ht="15" thickBot="1" x14ac:dyDescent="0.4">
      <c r="A3" s="1" t="s">
        <v>4834</v>
      </c>
      <c r="B3" s="2" t="s">
        <v>4835</v>
      </c>
      <c r="C3" s="5" t="s">
        <v>473</v>
      </c>
      <c r="D3">
        <v>3860</v>
      </c>
      <c r="E3" t="str">
        <f t="shared" si="0"/>
        <v>Caué (district of São Tomé and Príncipe)</v>
      </c>
      <c r="F3" t="str">
        <f t="shared" si="1"/>
        <v>Caué</v>
      </c>
      <c r="G3" t="str">
        <f t="shared" si="2"/>
        <v>ST-03</v>
      </c>
    </row>
    <row r="4" spans="1:7" ht="15" thickBot="1" x14ac:dyDescent="0.4">
      <c r="A4" s="1" t="s">
        <v>4836</v>
      </c>
      <c r="B4" s="2" t="s">
        <v>4837</v>
      </c>
      <c r="C4" s="5" t="s">
        <v>473</v>
      </c>
      <c r="D4">
        <v>3860</v>
      </c>
      <c r="E4" t="str">
        <f t="shared" si="0"/>
        <v>Lembá (district of São Tomé and Príncipe)</v>
      </c>
      <c r="F4" t="str">
        <f t="shared" si="1"/>
        <v>Lembá</v>
      </c>
      <c r="G4" t="str">
        <f t="shared" si="2"/>
        <v>ST-04</v>
      </c>
    </row>
    <row r="5" spans="1:7" ht="15" thickBot="1" x14ac:dyDescent="0.4">
      <c r="A5" s="1" t="s">
        <v>4838</v>
      </c>
      <c r="B5" s="2" t="s">
        <v>4839</v>
      </c>
      <c r="C5" s="5" t="s">
        <v>473</v>
      </c>
      <c r="D5">
        <v>3860</v>
      </c>
      <c r="E5" t="str">
        <f t="shared" si="0"/>
        <v>Lobata (district of São Tomé and Príncipe)</v>
      </c>
      <c r="F5" t="str">
        <f t="shared" si="1"/>
        <v>Lobata</v>
      </c>
      <c r="G5" t="str">
        <f t="shared" si="2"/>
        <v>ST-05</v>
      </c>
    </row>
    <row r="6" spans="1:7" ht="15" thickBot="1" x14ac:dyDescent="0.4">
      <c r="A6" s="1" t="s">
        <v>4840</v>
      </c>
      <c r="B6" s="2" t="s">
        <v>4841</v>
      </c>
      <c r="C6" s="5" t="s">
        <v>473</v>
      </c>
      <c r="D6">
        <v>3860</v>
      </c>
      <c r="E6" t="str">
        <f t="shared" si="0"/>
        <v>Mé-Zóchi (district of São Tomé and Príncipe)</v>
      </c>
      <c r="F6" t="str">
        <f t="shared" si="1"/>
        <v>Mé-Zóchi</v>
      </c>
      <c r="G6" t="str">
        <f t="shared" si="2"/>
        <v>ST-06</v>
      </c>
    </row>
    <row r="7" spans="1:7" ht="18.5" thickBot="1" x14ac:dyDescent="0.4">
      <c r="A7" s="1" t="s">
        <v>4842</v>
      </c>
      <c r="B7" s="2" t="s">
        <v>4843</v>
      </c>
      <c r="C7" s="5" t="s">
        <v>2622</v>
      </c>
      <c r="D7">
        <v>3860</v>
      </c>
      <c r="E7" t="str">
        <f t="shared" si="0"/>
        <v>Príncipe (autonomous region of São Tomé and Príncipe)</v>
      </c>
      <c r="F7" t="str">
        <f t="shared" si="1"/>
        <v>Príncipe</v>
      </c>
      <c r="G7" t="str">
        <f t="shared" si="2"/>
        <v>ST-P</v>
      </c>
    </row>
  </sheetData>
  <hyperlinks>
    <hyperlink ref="B1" r:id="rId1" tooltip="Água Grande District" display="https://en.wikipedia.org/wiki/%C3%81gua_Grande_District" xr:uid="{34F82D9D-87E8-4B06-8E01-6F1F10ABF17F}"/>
    <hyperlink ref="B2" r:id="rId2" tooltip="Cantagalo District" display="https://en.wikipedia.org/wiki/Cantagalo_District" xr:uid="{0EF0D516-2FF3-4162-A050-EBBB473E123F}"/>
    <hyperlink ref="B3" r:id="rId3" tooltip="Caué District" display="https://en.wikipedia.org/wiki/Cau%C3%A9_District" xr:uid="{A7F65663-A1E2-428F-8757-DDC6E86A3E4F}"/>
    <hyperlink ref="B4" r:id="rId4" tooltip="Lembá District" display="https://en.wikipedia.org/wiki/Lemb%C3%A1_District" xr:uid="{D56BA358-76CF-4EA1-A75A-29CADB35A354}"/>
    <hyperlink ref="B5" r:id="rId5" tooltip="Lobata District" display="https://en.wikipedia.org/wiki/Lobata_District" xr:uid="{B75BC20E-A4CB-4602-B831-DC180E976ADD}"/>
    <hyperlink ref="B6" r:id="rId6" tooltip="Mé-Zóchi District" display="https://en.wikipedia.org/wiki/M%C3%A9-Z%C3%B3chi_District" xr:uid="{AE9EDC14-AB0A-4117-B4C3-DC5AFF0EF824}"/>
    <hyperlink ref="B7" r:id="rId7" tooltip="Autonomous Region of Príncipe" display="https://en.wikipedia.org/wiki/Autonomous_Region_of_Pr%C3%ADncipe" xr:uid="{DFAA2668-C637-41E3-AAB8-46DCAA200A4E}"/>
  </hyperlink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05821-9A62-4B48-906F-A7B137DA9CFF}">
  <dimension ref="A1:F14"/>
  <sheetViews>
    <sheetView workbookViewId="0">
      <selection activeCell="C1" sqref="C1:F14"/>
    </sheetView>
  </sheetViews>
  <sheetFormatPr defaultRowHeight="14.5" x14ac:dyDescent="0.35"/>
  <cols>
    <col min="3" max="3" width="4.81640625" bestFit="1" customWidth="1"/>
    <col min="4" max="4" width="24.7265625" bestFit="1" customWidth="1"/>
    <col min="5" max="5" width="10" bestFit="1" customWidth="1"/>
  </cols>
  <sheetData>
    <row r="1" spans="1:6" ht="29.5" thickBot="1" x14ac:dyDescent="0.4">
      <c r="A1" s="1" t="s">
        <v>4844</v>
      </c>
      <c r="B1" s="2" t="s">
        <v>4845</v>
      </c>
      <c r="C1">
        <v>3947</v>
      </c>
      <c r="D1" t="str">
        <f>_xlfn.CONCAT(B1," (Syrian province)")</f>
        <v>Al Ḩasakah (Syrian province)</v>
      </c>
      <c r="E1" t="str">
        <f>B1</f>
        <v>Al Ḩasakah</v>
      </c>
      <c r="F1" t="str">
        <f>A1</f>
        <v>SY-HA</v>
      </c>
    </row>
    <row r="2" spans="1:6" ht="44" thickBot="1" x14ac:dyDescent="0.4">
      <c r="A2" s="1" t="s">
        <v>4846</v>
      </c>
      <c r="B2" s="2" t="s">
        <v>4847</v>
      </c>
      <c r="C2">
        <v>3947</v>
      </c>
      <c r="D2" t="str">
        <f t="shared" ref="D2:D14" si="0">_xlfn.CONCAT(B2," (Syrian province)")</f>
        <v>Al Lādhiqīyah (Syrian province)</v>
      </c>
      <c r="E2" t="str">
        <f t="shared" ref="E2:E14" si="1">B2</f>
        <v>Al Lādhiqīyah</v>
      </c>
      <c r="F2" t="str">
        <f t="shared" ref="F2:F14" si="2">A2</f>
        <v>SY-LA</v>
      </c>
    </row>
    <row r="3" spans="1:6" ht="44" thickBot="1" x14ac:dyDescent="0.4">
      <c r="A3" s="1" t="s">
        <v>4848</v>
      </c>
      <c r="B3" s="2" t="s">
        <v>4849</v>
      </c>
      <c r="C3">
        <v>3947</v>
      </c>
      <c r="D3" t="str">
        <f t="shared" si="0"/>
        <v>Al Qunayţirah (Syrian province)</v>
      </c>
      <c r="E3" t="str">
        <f t="shared" si="1"/>
        <v>Al Qunayţirah</v>
      </c>
      <c r="F3" t="str">
        <f t="shared" si="2"/>
        <v>SY-QU</v>
      </c>
    </row>
    <row r="4" spans="1:6" ht="29.5" thickBot="1" x14ac:dyDescent="0.4">
      <c r="A4" s="1" t="s">
        <v>4850</v>
      </c>
      <c r="B4" s="2" t="s">
        <v>4851</v>
      </c>
      <c r="C4">
        <v>3947</v>
      </c>
      <c r="D4" t="str">
        <f t="shared" si="0"/>
        <v>Ar Raqqah (Syrian province)</v>
      </c>
      <c r="E4" t="str">
        <f t="shared" si="1"/>
        <v>Ar Raqqah</v>
      </c>
      <c r="F4" t="str">
        <f t="shared" si="2"/>
        <v>SY-RA</v>
      </c>
    </row>
    <row r="5" spans="1:6" ht="29.5" thickBot="1" x14ac:dyDescent="0.4">
      <c r="A5" s="1" t="s">
        <v>4852</v>
      </c>
      <c r="B5" s="2" t="s">
        <v>4853</v>
      </c>
      <c r="C5">
        <v>3947</v>
      </c>
      <c r="D5" t="str">
        <f t="shared" si="0"/>
        <v>As Suwaydā' (Syrian province)</v>
      </c>
      <c r="E5" t="str">
        <f t="shared" si="1"/>
        <v>As Suwaydā'</v>
      </c>
      <c r="F5" t="str">
        <f t="shared" si="2"/>
        <v>SY-SU</v>
      </c>
    </row>
    <row r="6" spans="1:6" ht="15" thickBot="1" x14ac:dyDescent="0.4">
      <c r="A6" s="1" t="s">
        <v>4854</v>
      </c>
      <c r="B6" s="2" t="s">
        <v>4855</v>
      </c>
      <c r="C6">
        <v>3947</v>
      </c>
      <c r="D6" t="str">
        <f t="shared" si="0"/>
        <v>Dar'ā (Syrian province)</v>
      </c>
      <c r="E6" t="str">
        <f t="shared" si="1"/>
        <v>Dar'ā</v>
      </c>
      <c r="F6" t="str">
        <f t="shared" si="2"/>
        <v>SY-DR</v>
      </c>
    </row>
    <row r="7" spans="1:6" ht="29.5" thickBot="1" x14ac:dyDescent="0.4">
      <c r="A7" s="1" t="s">
        <v>4856</v>
      </c>
      <c r="B7" s="2" t="s">
        <v>4857</v>
      </c>
      <c r="C7">
        <v>3947</v>
      </c>
      <c r="D7" t="str">
        <f t="shared" si="0"/>
        <v>Dayr az Zawr (Syrian province)</v>
      </c>
      <c r="E7" t="str">
        <f t="shared" si="1"/>
        <v>Dayr az Zawr</v>
      </c>
      <c r="F7" t="str">
        <f t="shared" si="2"/>
        <v>SY-DY</v>
      </c>
    </row>
    <row r="8" spans="1:6" ht="15" thickBot="1" x14ac:dyDescent="0.4">
      <c r="A8" s="1" t="s">
        <v>4858</v>
      </c>
      <c r="B8" s="2" t="s">
        <v>4859</v>
      </c>
      <c r="C8">
        <v>3947</v>
      </c>
      <c r="D8" t="str">
        <f t="shared" si="0"/>
        <v>Dimashq (Syrian province)</v>
      </c>
      <c r="E8" t="str">
        <f t="shared" si="1"/>
        <v>Dimashq</v>
      </c>
      <c r="F8" t="str">
        <f t="shared" si="2"/>
        <v>SY-DI</v>
      </c>
    </row>
    <row r="9" spans="1:6" ht="15" thickBot="1" x14ac:dyDescent="0.4">
      <c r="A9" s="1" t="s">
        <v>4860</v>
      </c>
      <c r="B9" s="2" t="s">
        <v>4861</v>
      </c>
      <c r="C9">
        <v>3947</v>
      </c>
      <c r="D9" t="str">
        <f t="shared" si="0"/>
        <v>Ḩalab (Syrian province)</v>
      </c>
      <c r="E9" t="str">
        <f t="shared" si="1"/>
        <v>Ḩalab</v>
      </c>
      <c r="F9" t="str">
        <f t="shared" si="2"/>
        <v>SY-HL</v>
      </c>
    </row>
    <row r="10" spans="1:6" ht="15" thickBot="1" x14ac:dyDescent="0.4">
      <c r="A10" s="1" t="s">
        <v>4862</v>
      </c>
      <c r="B10" s="2" t="s">
        <v>4863</v>
      </c>
      <c r="C10">
        <v>3947</v>
      </c>
      <c r="D10" t="str">
        <f t="shared" si="0"/>
        <v>Ḩamāh (Syrian province)</v>
      </c>
      <c r="E10" t="str">
        <f t="shared" si="1"/>
        <v>Ḩamāh</v>
      </c>
      <c r="F10" t="str">
        <f t="shared" si="2"/>
        <v>SY-HM</v>
      </c>
    </row>
    <row r="11" spans="1:6" ht="15" thickBot="1" x14ac:dyDescent="0.4">
      <c r="A11" s="1" t="s">
        <v>4864</v>
      </c>
      <c r="B11" s="2" t="s">
        <v>4865</v>
      </c>
      <c r="C11">
        <v>3947</v>
      </c>
      <c r="D11" t="str">
        <f t="shared" si="0"/>
        <v>Ḩimş (Syrian province)</v>
      </c>
      <c r="E11" t="str">
        <f t="shared" si="1"/>
        <v>Ḩimş</v>
      </c>
      <c r="F11" t="str">
        <f t="shared" si="2"/>
        <v>SY-HI</v>
      </c>
    </row>
    <row r="12" spans="1:6" ht="15" thickBot="1" x14ac:dyDescent="0.4">
      <c r="A12" s="1" t="s">
        <v>4866</v>
      </c>
      <c r="B12" s="2" t="s">
        <v>4867</v>
      </c>
      <c r="C12">
        <v>3947</v>
      </c>
      <c r="D12" t="str">
        <f t="shared" si="0"/>
        <v>Idlib (Syrian province)</v>
      </c>
      <c r="E12" t="str">
        <f t="shared" si="1"/>
        <v>Idlib</v>
      </c>
      <c r="F12" t="str">
        <f t="shared" si="2"/>
        <v>SY-ID</v>
      </c>
    </row>
    <row r="13" spans="1:6" ht="29.5" thickBot="1" x14ac:dyDescent="0.4">
      <c r="A13" s="1" t="s">
        <v>4868</v>
      </c>
      <c r="B13" s="2" t="s">
        <v>4869</v>
      </c>
      <c r="C13">
        <v>3947</v>
      </c>
      <c r="D13" t="str">
        <f t="shared" si="0"/>
        <v>Rīf Dimashq (Syrian province)</v>
      </c>
      <c r="E13" t="str">
        <f t="shared" si="1"/>
        <v>Rīf Dimashq</v>
      </c>
      <c r="F13" t="str">
        <f t="shared" si="2"/>
        <v>SY-RD</v>
      </c>
    </row>
    <row r="14" spans="1:6" ht="15" thickBot="1" x14ac:dyDescent="0.4">
      <c r="A14" s="1" t="s">
        <v>4870</v>
      </c>
      <c r="B14" s="2" t="s">
        <v>4871</v>
      </c>
      <c r="C14">
        <v>3947</v>
      </c>
      <c r="D14" t="str">
        <f t="shared" si="0"/>
        <v>Ţarţūs (Syrian province)</v>
      </c>
      <c r="E14" t="str">
        <f t="shared" si="1"/>
        <v>Ţarţūs</v>
      </c>
      <c r="F14" t="str">
        <f t="shared" si="2"/>
        <v>SY-TA</v>
      </c>
    </row>
  </sheetData>
  <hyperlinks>
    <hyperlink ref="B1" r:id="rId1" tooltip="Al Ḩasakah Governorate" display="https://en.wikipedia.org/wiki/Al_%E1%B8%A8asakah_Governorate" xr:uid="{72A21130-7793-4C98-A2B6-CC6E92DE6768}"/>
    <hyperlink ref="B2" r:id="rId2" tooltip="Al Lādhiqīyah Governorate" display="https://en.wikipedia.org/wiki/Al_L%C4%81dhiq%C4%AByah_Governorate" xr:uid="{50323945-D97B-4B3C-A550-7D65F7D34731}"/>
    <hyperlink ref="B3" r:id="rId3" tooltip="Al Qunayţirah Governorate" display="https://en.wikipedia.org/wiki/Al_Qunay%C5%A3irah_Governorate" xr:uid="{96024E6C-3392-4283-98D7-240323AD447F}"/>
    <hyperlink ref="B4" r:id="rId4" tooltip="Ar Raqqah Governorate" display="https://en.wikipedia.org/wiki/Ar_Raqqah_Governorate" xr:uid="{7F62479D-A21E-48A3-B9E1-97D7EDAE28DA}"/>
    <hyperlink ref="B5" r:id="rId5" tooltip="As Suwaydā' Governorate" display="https://en.wikipedia.org/wiki/As_Suwayd%C4%81%27_Governorate" xr:uid="{D826635D-30FD-4F74-A763-C29E37119D95}"/>
    <hyperlink ref="B6" r:id="rId6" tooltip="Darٰā Governorate" display="https://en.wikipedia.org/wiki/Dar%D9%B0%C4%81_Governorate" xr:uid="{C6714FF8-FF66-4CFE-8DF1-AD7DBC9A2558}"/>
    <hyperlink ref="B7" r:id="rId7" tooltip="Dayr az Zawr Governorate" display="https://en.wikipedia.org/wiki/Dayr_az_Zawr_Governorate" xr:uid="{60F01BFD-96EB-4ABE-A52E-3EF5AAEE41BB}"/>
    <hyperlink ref="B8" r:id="rId8" tooltip="Dimashq Governorate" display="https://en.wikipedia.org/wiki/Dimashq_Governorate" xr:uid="{3F870573-BEF9-461D-9CFE-A43C79523F96}"/>
    <hyperlink ref="B9" r:id="rId9" tooltip="Ḩalab Governorate" display="https://en.wikipedia.org/wiki/%E1%B8%A8alab_Governorate" xr:uid="{7BD6F4A3-CAAA-4CB5-BD39-16DFC45A4DAA}"/>
    <hyperlink ref="B10" r:id="rId10" tooltip="Ḩamāh Governorate" display="https://en.wikipedia.org/wiki/%E1%B8%A8am%C4%81h_Governorate" xr:uid="{C1BD6E61-095F-4D37-9EE4-9362C9A189B3}"/>
    <hyperlink ref="B11" r:id="rId11" tooltip="Ḩimş Governorate" display="https://en.wikipedia.org/wiki/%E1%B8%A8im%C5%9F_Governorate" xr:uid="{44048E36-1984-40E1-9084-64E4A4E5042A}"/>
    <hyperlink ref="B12" r:id="rId12" tooltip="Idlib Governorate" display="https://en.wikipedia.org/wiki/Idlib_Governorate" xr:uid="{9970A72C-8F94-47CD-8DD0-3EA8C7D12130}"/>
    <hyperlink ref="B13" r:id="rId13" tooltip="Rīf Dimashq Governorate" display="https://en.wikipedia.org/wiki/R%C4%ABf_Dimashq_Governorate" xr:uid="{83A29F54-2918-408E-A5C4-B23B3294CD71}"/>
    <hyperlink ref="B14" r:id="rId14" tooltip="Ţarţūs Governorate" display="https://en.wikipedia.org/wiki/%C5%A2ar%C5%A3%C5%ABs_Governorate" xr:uid="{CF0D78AC-9DEF-4AFA-A6B1-A7E052D9896B}"/>
  </hyperlink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A6A19-8245-47EC-8F8A-9EBB645E4C9C}">
  <dimension ref="A1:F4"/>
  <sheetViews>
    <sheetView tabSelected="1" workbookViewId="0">
      <selection activeCell="C4" sqref="C4"/>
    </sheetView>
  </sheetViews>
  <sheetFormatPr defaultRowHeight="14.5" x14ac:dyDescent="0.35"/>
  <cols>
    <col min="3" max="3" width="4.81640625" bestFit="1" customWidth="1"/>
    <col min="4" max="4" width="26.453125" bestFit="1" customWidth="1"/>
    <col min="5" max="5" width="9.54296875" bestFit="1" customWidth="1"/>
    <col min="6" max="6" width="5.81640625" bestFit="1" customWidth="1"/>
  </cols>
  <sheetData>
    <row r="1" spans="1:6" ht="15" thickBot="1" x14ac:dyDescent="0.4">
      <c r="A1" s="1" t="s">
        <v>4872</v>
      </c>
      <c r="B1" s="2" t="s">
        <v>4873</v>
      </c>
      <c r="C1">
        <v>3884</v>
      </c>
      <c r="D1" t="str">
        <f>_xlfn.CONCAT(B1," (region of Eswatini)")</f>
        <v>Hhohho (region of Eswatini)</v>
      </c>
      <c r="E1" t="str">
        <f>B1</f>
        <v>Hhohho</v>
      </c>
      <c r="F1" t="str">
        <f>A1</f>
        <v>SZ-HH</v>
      </c>
    </row>
    <row r="2" spans="1:6" ht="15" thickBot="1" x14ac:dyDescent="0.4">
      <c r="A2" s="1" t="s">
        <v>4874</v>
      </c>
      <c r="B2" s="2" t="s">
        <v>4875</v>
      </c>
      <c r="C2">
        <v>3884</v>
      </c>
      <c r="D2" t="str">
        <f t="shared" ref="D2:D4" si="0">_xlfn.CONCAT(B2," (region of Eswatini)")</f>
        <v>Lubombo (region of Eswatini)</v>
      </c>
      <c r="E2" t="str">
        <f t="shared" ref="E2:E4" si="1">B2</f>
        <v>Lubombo</v>
      </c>
      <c r="F2" t="str">
        <f t="shared" ref="F2:F4" si="2">A2</f>
        <v>SZ-LU</v>
      </c>
    </row>
    <row r="3" spans="1:6" ht="15" thickBot="1" x14ac:dyDescent="0.4">
      <c r="A3" s="1" t="s">
        <v>4876</v>
      </c>
      <c r="B3" s="2" t="s">
        <v>4877</v>
      </c>
      <c r="C3">
        <v>3884</v>
      </c>
      <c r="D3" t="str">
        <f t="shared" si="0"/>
        <v>Manzini (region of Eswatini)</v>
      </c>
      <c r="E3" t="str">
        <f t="shared" si="1"/>
        <v>Manzini</v>
      </c>
      <c r="F3" t="str">
        <f t="shared" si="2"/>
        <v>SZ-MA</v>
      </c>
    </row>
    <row r="4" spans="1:6" ht="29.5" thickBot="1" x14ac:dyDescent="0.4">
      <c r="A4" s="1" t="s">
        <v>4878</v>
      </c>
      <c r="B4" s="2" t="s">
        <v>4879</v>
      </c>
      <c r="C4">
        <v>3884</v>
      </c>
      <c r="D4" t="str">
        <f t="shared" si="0"/>
        <v>Shiselweni (region of Eswatini)</v>
      </c>
      <c r="E4" t="str">
        <f t="shared" si="1"/>
        <v>Shiselweni</v>
      </c>
      <c r="F4" t="str">
        <f t="shared" si="2"/>
        <v>SZ-SH</v>
      </c>
    </row>
  </sheetData>
  <hyperlinks>
    <hyperlink ref="B1" r:id="rId1" tooltip="Hhohho District" display="https://en.wikipedia.org/wiki/Hhohho_District" xr:uid="{64BE0BE3-D715-4FC6-8319-50463059F33C}"/>
    <hyperlink ref="B2" r:id="rId2" tooltip="Lubombo District" display="https://en.wikipedia.org/wiki/Lubombo_District" xr:uid="{9454B590-28F1-4F36-8EA3-575CBC9647BA}"/>
    <hyperlink ref="B3" r:id="rId3" tooltip="Manzini District" display="https://en.wikipedia.org/wiki/Manzini_District" xr:uid="{F526A051-484D-4943-BA07-295EF00ADBAF}"/>
    <hyperlink ref="B4" r:id="rId4" tooltip="Shiselweni District" display="https://en.wikipedia.org/wiki/Shiselweni_District" xr:uid="{473DEA76-216C-409C-946B-EAB6315FE194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89492-F276-406D-9429-331A9C9D5E6C}">
  <dimension ref="A1:I7"/>
  <sheetViews>
    <sheetView workbookViewId="0">
      <selection activeCell="F1" sqref="F1:I7"/>
    </sheetView>
  </sheetViews>
  <sheetFormatPr defaultRowHeight="14.5" x14ac:dyDescent="0.35"/>
  <cols>
    <col min="2" max="2" width="12.81640625" customWidth="1"/>
    <col min="6" max="6" width="4.81640625" bestFit="1" customWidth="1"/>
    <col min="7" max="7" width="26.36328125" bestFit="1" customWidth="1"/>
    <col min="8" max="8" width="9" bestFit="1" customWidth="1"/>
  </cols>
  <sheetData>
    <row r="1" spans="1:9" ht="29.5" thickBot="1" x14ac:dyDescent="0.4">
      <c r="A1" s="1" t="s">
        <v>726</v>
      </c>
      <c r="B1" s="2" t="s">
        <v>727</v>
      </c>
      <c r="C1" s="5"/>
      <c r="D1" s="5" t="s">
        <v>728</v>
      </c>
      <c r="E1" s="5"/>
      <c r="F1">
        <v>3848</v>
      </c>
      <c r="G1" t="str">
        <f>_xlfn.CONCAT(B1," (Nepalese province)")</f>
        <v>Pradesh 1 (Nepalese province)</v>
      </c>
      <c r="H1" t="str">
        <f>B1</f>
        <v>Pradesh 1</v>
      </c>
      <c r="I1" t="str">
        <f>A1</f>
        <v>NP-P1</v>
      </c>
    </row>
    <row r="2" spans="1:9" ht="15" thickBot="1" x14ac:dyDescent="0.4">
      <c r="A2" s="1" t="s">
        <v>729</v>
      </c>
      <c r="B2" s="2" t="s">
        <v>730</v>
      </c>
      <c r="C2" s="5" t="s">
        <v>731</v>
      </c>
      <c r="D2" s="5" t="s">
        <v>730</v>
      </c>
      <c r="E2" s="5" t="s">
        <v>732</v>
      </c>
      <c r="F2">
        <v>3848</v>
      </c>
      <c r="G2" t="str">
        <f t="shared" ref="G2:G7" si="0">_xlfn.CONCAT(B2," (Nepalese province)")</f>
        <v>Madhesh (Nepalese province)</v>
      </c>
      <c r="H2" t="str">
        <f t="shared" ref="H2:H7" si="1">B2</f>
        <v>Madhesh</v>
      </c>
      <c r="I2" t="str">
        <f t="shared" ref="I2:I7" si="2">A2</f>
        <v>NP-P2</v>
      </c>
    </row>
    <row r="3" spans="1:9" ht="15" thickBot="1" x14ac:dyDescent="0.4">
      <c r="A3" s="1" t="s">
        <v>733</v>
      </c>
      <c r="B3" s="2" t="s">
        <v>734</v>
      </c>
      <c r="C3" s="5" t="s">
        <v>735</v>
      </c>
      <c r="D3" s="5" t="s">
        <v>736</v>
      </c>
      <c r="E3" s="5" t="s">
        <v>737</v>
      </c>
      <c r="F3">
        <v>3848</v>
      </c>
      <c r="G3" t="str">
        <f t="shared" si="0"/>
        <v>Bāgmatī (Nepalese province)</v>
      </c>
      <c r="H3" t="str">
        <f t="shared" si="1"/>
        <v>Bāgmatī</v>
      </c>
      <c r="I3" t="str">
        <f t="shared" si="2"/>
        <v>NP-P3</v>
      </c>
    </row>
    <row r="4" spans="1:9" ht="15" thickBot="1" x14ac:dyDescent="0.4">
      <c r="A4" s="1" t="s">
        <v>738</v>
      </c>
      <c r="B4" s="2" t="s">
        <v>739</v>
      </c>
      <c r="C4" s="5" t="s">
        <v>740</v>
      </c>
      <c r="D4" s="5" t="s">
        <v>741</v>
      </c>
      <c r="E4" s="5" t="s">
        <v>742</v>
      </c>
      <c r="F4">
        <v>3848</v>
      </c>
      <c r="G4" t="str">
        <f t="shared" si="0"/>
        <v>Gaṇḍakī (Nepalese province)</v>
      </c>
      <c r="H4" t="str">
        <f t="shared" si="1"/>
        <v>Gaṇḍakī</v>
      </c>
      <c r="I4" t="str">
        <f t="shared" si="2"/>
        <v>NP-P4</v>
      </c>
    </row>
    <row r="5" spans="1:9" ht="15" thickBot="1" x14ac:dyDescent="0.4">
      <c r="A5" s="1" t="s">
        <v>743</v>
      </c>
      <c r="B5" s="2" t="s">
        <v>744</v>
      </c>
      <c r="C5" s="5" t="s">
        <v>745</v>
      </c>
      <c r="D5" s="5" t="s">
        <v>746</v>
      </c>
      <c r="E5" s="5" t="s">
        <v>747</v>
      </c>
      <c r="F5">
        <v>3848</v>
      </c>
      <c r="G5" t="str">
        <f t="shared" si="0"/>
        <v>Lumbinī (Nepalese province)</v>
      </c>
      <c r="H5" t="str">
        <f t="shared" si="1"/>
        <v>Lumbinī</v>
      </c>
      <c r="I5" t="str">
        <f t="shared" si="2"/>
        <v>NP-P5</v>
      </c>
    </row>
    <row r="6" spans="1:9" ht="15" thickBot="1" x14ac:dyDescent="0.4">
      <c r="A6" s="1" t="s">
        <v>748</v>
      </c>
      <c r="B6" s="2" t="s">
        <v>749</v>
      </c>
      <c r="C6" s="5" t="s">
        <v>750</v>
      </c>
      <c r="D6" s="5" t="s">
        <v>751</v>
      </c>
      <c r="E6" s="5" t="s">
        <v>752</v>
      </c>
      <c r="F6">
        <v>3848</v>
      </c>
      <c r="G6" t="str">
        <f t="shared" si="0"/>
        <v>Karṇālī (Nepalese province)</v>
      </c>
      <c r="H6" t="str">
        <f t="shared" si="1"/>
        <v>Karṇālī</v>
      </c>
      <c r="I6" t="str">
        <f t="shared" si="2"/>
        <v>NP-P6</v>
      </c>
    </row>
    <row r="7" spans="1:9" ht="29.5" thickBot="1" x14ac:dyDescent="0.4">
      <c r="A7" s="1" t="s">
        <v>753</v>
      </c>
      <c r="B7" s="2" t="s">
        <v>754</v>
      </c>
      <c r="C7" s="5" t="s">
        <v>755</v>
      </c>
      <c r="D7" s="5" t="s">
        <v>756</v>
      </c>
      <c r="E7" s="5" t="s">
        <v>757</v>
      </c>
      <c r="F7">
        <v>3848</v>
      </c>
      <c r="G7" t="str">
        <f t="shared" si="0"/>
        <v>Sudūrpashchim (Nepalese province)</v>
      </c>
      <c r="H7" t="str">
        <f t="shared" si="1"/>
        <v>Sudūrpashchim</v>
      </c>
      <c r="I7" t="str">
        <f t="shared" si="2"/>
        <v>NP-P7</v>
      </c>
    </row>
  </sheetData>
  <hyperlinks>
    <hyperlink ref="B1" r:id="rId1" tooltip="Province No. 1" display="https://en.wikipedia.org/wiki/Province_No._1" xr:uid="{504C269D-C422-4CB9-AE31-2C0A481AF980}"/>
    <hyperlink ref="B2" r:id="rId2" tooltip="Madhesh Province" display="https://en.wikipedia.org/wiki/Madhesh_Province" xr:uid="{60DECE89-AA69-45E9-97A5-5BBEE0505619}"/>
    <hyperlink ref="B3" r:id="rId3" tooltip="Bagmati Province" display="https://en.wikipedia.org/wiki/Bagmati_Province" xr:uid="{1DF0A458-E2C2-4DC6-A953-A5A3394AA014}"/>
    <hyperlink ref="B4" r:id="rId4" tooltip="Gandaki Province" display="https://en.wikipedia.org/wiki/Gandaki_Province" xr:uid="{23AE04BB-821B-421A-B06F-FB8110B7D0CE}"/>
    <hyperlink ref="B5" r:id="rId5" tooltip="Lumbini Province" display="https://en.wikipedia.org/wiki/Lumbini_Province" xr:uid="{B135AF9C-3366-45FA-A337-5A9ED4553F0A}"/>
    <hyperlink ref="B6" r:id="rId6" tooltip="Karnali Province" display="https://en.wikipedia.org/wiki/Karnali_Province" xr:uid="{F759DA0C-C482-46A4-90CE-E494615431CC}"/>
    <hyperlink ref="B7" r:id="rId7" tooltip="Sudurpashchim Province" display="https://en.wikipedia.org/wiki/Sudurpashchim_Province" xr:uid="{65A41690-A30E-4D69-8C4E-CD51B2E88981}"/>
  </hyperlinks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A6E31-854D-4A40-ADEB-A076A95619EE}">
  <dimension ref="A1:G23"/>
  <sheetViews>
    <sheetView topLeftCell="A16" workbookViewId="0">
      <selection activeCell="D1" sqref="D1:G23"/>
    </sheetView>
  </sheetViews>
  <sheetFormatPr defaultRowHeight="14.5" x14ac:dyDescent="0.35"/>
  <cols>
    <col min="5" max="5" width="24.6328125" bestFit="1" customWidth="1"/>
  </cols>
  <sheetData>
    <row r="1" spans="1:7" ht="15" thickBot="1" x14ac:dyDescent="0.4">
      <c r="A1" s="1" t="s">
        <v>4880</v>
      </c>
      <c r="B1" s="5" t="s">
        <v>4881</v>
      </c>
      <c r="C1" s="2" t="s">
        <v>4882</v>
      </c>
      <c r="D1">
        <v>3855</v>
      </c>
      <c r="E1" t="str">
        <f>_xlfn.CONCAT(B1," (Chadian province)")</f>
        <v>Al Baţḩā’ (Chadian province)</v>
      </c>
      <c r="F1" t="str">
        <f>B1</f>
        <v>Al Baţḩā’</v>
      </c>
      <c r="G1" t="str">
        <f>A1</f>
        <v>TD-BA</v>
      </c>
    </row>
    <row r="2" spans="1:7" ht="15" thickBot="1" x14ac:dyDescent="0.4">
      <c r="A2" s="1" t="s">
        <v>4883</v>
      </c>
      <c r="B2" s="5" t="s">
        <v>2349</v>
      </c>
      <c r="C2" s="2" t="s">
        <v>4884</v>
      </c>
      <c r="D2">
        <v>3855</v>
      </c>
      <c r="E2" t="str">
        <f t="shared" ref="E2:E23" si="0">_xlfn.CONCAT(B2," (Chadian province)")</f>
        <v>Al Buḩayrah (Chadian province)</v>
      </c>
      <c r="F2" t="str">
        <f t="shared" ref="F2:F23" si="1">B2</f>
        <v>Al Buḩayrah</v>
      </c>
      <c r="G2" t="str">
        <f t="shared" ref="G2:G23" si="2">A2</f>
        <v>TD-LC</v>
      </c>
    </row>
    <row r="3" spans="1:7" ht="102" thickBot="1" x14ac:dyDescent="0.4">
      <c r="A3" s="1" t="s">
        <v>4885</v>
      </c>
      <c r="B3" s="5" t="s">
        <v>4886</v>
      </c>
      <c r="C3" s="2" t="s">
        <v>4887</v>
      </c>
      <c r="D3">
        <v>3855</v>
      </c>
      <c r="E3" t="str">
        <f t="shared" si="0"/>
        <v>Baḩr al Ghazāl (Chadian province)</v>
      </c>
      <c r="F3" t="str">
        <f t="shared" si="1"/>
        <v>Baḩr al Ghazāl</v>
      </c>
      <c r="G3" t="str">
        <f t="shared" si="2"/>
        <v>TD-BG</v>
      </c>
    </row>
    <row r="4" spans="1:7" ht="15" thickBot="1" x14ac:dyDescent="0.4">
      <c r="A4" s="1" t="s">
        <v>4888</v>
      </c>
      <c r="B4" s="5" t="s">
        <v>4889</v>
      </c>
      <c r="C4" s="2" t="s">
        <v>4890</v>
      </c>
      <c r="D4">
        <v>3855</v>
      </c>
      <c r="E4" t="str">
        <f t="shared" si="0"/>
        <v>Būrkū (Chadian province)</v>
      </c>
      <c r="F4" t="str">
        <f t="shared" si="1"/>
        <v>Būrkū</v>
      </c>
      <c r="G4" t="str">
        <f t="shared" si="2"/>
        <v>TD-BO</v>
      </c>
    </row>
    <row r="5" spans="1:7" ht="29.5" thickBot="1" x14ac:dyDescent="0.4">
      <c r="A5" s="1" t="s">
        <v>4891</v>
      </c>
      <c r="B5" s="5" t="s">
        <v>4892</v>
      </c>
      <c r="C5" s="2" t="s">
        <v>4893</v>
      </c>
      <c r="D5">
        <v>3855</v>
      </c>
      <c r="E5" t="str">
        <f t="shared" si="0"/>
        <v>Ḩajjar Lamīs (Chadian province)</v>
      </c>
      <c r="F5" t="str">
        <f t="shared" si="1"/>
        <v>Ḩajjar Lamīs</v>
      </c>
      <c r="G5" t="str">
        <f t="shared" si="2"/>
        <v>TD-HL</v>
      </c>
    </row>
    <row r="6" spans="1:7" ht="29.5" thickBot="1" x14ac:dyDescent="0.4">
      <c r="A6" s="1" t="s">
        <v>4894</v>
      </c>
      <c r="B6" s="5" t="s">
        <v>4895</v>
      </c>
      <c r="C6" s="2" t="s">
        <v>4896</v>
      </c>
      <c r="D6">
        <v>3855</v>
      </c>
      <c r="E6" t="str">
        <f t="shared" si="0"/>
        <v>Inīdī al Gharbī (Chadian province)</v>
      </c>
      <c r="F6" t="str">
        <f t="shared" si="1"/>
        <v>Inīdī al Gharbī</v>
      </c>
      <c r="G6" t="str">
        <f t="shared" si="2"/>
        <v>TD-EO</v>
      </c>
    </row>
    <row r="7" spans="1:7" ht="29.5" thickBot="1" x14ac:dyDescent="0.4">
      <c r="A7" s="1" t="s">
        <v>4897</v>
      </c>
      <c r="B7" s="5" t="s">
        <v>4898</v>
      </c>
      <c r="C7" s="2" t="s">
        <v>4899</v>
      </c>
      <c r="D7">
        <v>3855</v>
      </c>
      <c r="E7" t="str">
        <f t="shared" si="0"/>
        <v>Inīdī ash Sharqī (Chadian province)</v>
      </c>
      <c r="F7" t="str">
        <f t="shared" si="1"/>
        <v>Inīdī ash Sharqī</v>
      </c>
      <c r="G7" t="str">
        <f t="shared" si="2"/>
        <v>TD-EE</v>
      </c>
    </row>
    <row r="8" spans="1:7" ht="15" thickBot="1" x14ac:dyDescent="0.4">
      <c r="A8" s="1" t="s">
        <v>4900</v>
      </c>
      <c r="B8" s="5" t="s">
        <v>4901</v>
      </c>
      <c r="C8" s="2" t="s">
        <v>4902</v>
      </c>
      <c r="D8">
        <v>3855</v>
      </c>
      <c r="E8" t="str">
        <f t="shared" si="0"/>
        <v>Kānim (Chadian province)</v>
      </c>
      <c r="F8" t="str">
        <f t="shared" si="1"/>
        <v>Kānim</v>
      </c>
      <c r="G8" t="str">
        <f t="shared" si="2"/>
        <v>TD-KA</v>
      </c>
    </row>
    <row r="9" spans="1:7" ht="44" thickBot="1" x14ac:dyDescent="0.4">
      <c r="A9" s="1" t="s">
        <v>4903</v>
      </c>
      <c r="B9" s="5" t="s">
        <v>4904</v>
      </c>
      <c r="C9" s="2" t="s">
        <v>4905</v>
      </c>
      <c r="D9">
        <v>3855</v>
      </c>
      <c r="E9" t="str">
        <f t="shared" si="0"/>
        <v>Lūghūn al Gharbī (Chadian province)</v>
      </c>
      <c r="F9" t="str">
        <f t="shared" si="1"/>
        <v>Lūghūn al Gharbī</v>
      </c>
      <c r="G9" t="str">
        <f t="shared" si="2"/>
        <v>TD-LO</v>
      </c>
    </row>
    <row r="10" spans="1:7" ht="29.5" thickBot="1" x14ac:dyDescent="0.4">
      <c r="A10" s="1" t="s">
        <v>4906</v>
      </c>
      <c r="B10" s="5" t="s">
        <v>4907</v>
      </c>
      <c r="C10" s="2" t="s">
        <v>4908</v>
      </c>
      <c r="D10">
        <v>3855</v>
      </c>
      <c r="E10" t="str">
        <f t="shared" si="0"/>
        <v>Lūghūn ash Sharqī (Chadian province)</v>
      </c>
      <c r="F10" t="str">
        <f t="shared" si="1"/>
        <v>Lūghūn ash Sharqī</v>
      </c>
      <c r="G10" t="str">
        <f t="shared" si="2"/>
        <v>TD-LR</v>
      </c>
    </row>
    <row r="11" spans="1:7" ht="44" thickBot="1" x14ac:dyDescent="0.4">
      <c r="A11" s="1" t="s">
        <v>4909</v>
      </c>
      <c r="B11" s="5" t="s">
        <v>4910</v>
      </c>
      <c r="C11" s="2" t="s">
        <v>4911</v>
      </c>
      <c r="D11">
        <v>3855</v>
      </c>
      <c r="E11" t="str">
        <f t="shared" si="0"/>
        <v>Madīnat Injamīnā (Chadian province)</v>
      </c>
      <c r="F11" t="str">
        <f t="shared" si="1"/>
        <v>Madīnat Injamīnā</v>
      </c>
      <c r="G11" t="str">
        <f t="shared" si="2"/>
        <v>TD-ND</v>
      </c>
    </row>
    <row r="12" spans="1:7" ht="15" thickBot="1" x14ac:dyDescent="0.4">
      <c r="A12" s="1" t="s">
        <v>4912</v>
      </c>
      <c r="B12" s="5" t="s">
        <v>4913</v>
      </c>
      <c r="C12" s="2" t="s">
        <v>4914</v>
      </c>
      <c r="D12">
        <v>3855</v>
      </c>
      <c r="E12" t="str">
        <f t="shared" si="0"/>
        <v>Māndūl (Chadian province)</v>
      </c>
      <c r="F12" t="str">
        <f t="shared" si="1"/>
        <v>Māndūl</v>
      </c>
      <c r="G12" t="str">
        <f t="shared" si="2"/>
        <v>TD-MA</v>
      </c>
    </row>
    <row r="13" spans="1:7" ht="44" thickBot="1" x14ac:dyDescent="0.4">
      <c r="A13" s="1" t="s">
        <v>4915</v>
      </c>
      <c r="B13" s="5" t="s">
        <v>4916</v>
      </c>
      <c r="C13" s="2" t="s">
        <v>4917</v>
      </c>
      <c r="D13">
        <v>3855</v>
      </c>
      <c r="E13" t="str">
        <f t="shared" si="0"/>
        <v>Māyū Kībbī al Gharbī (Chadian province)</v>
      </c>
      <c r="F13" t="str">
        <f t="shared" si="1"/>
        <v>Māyū Kībbī al Gharbī</v>
      </c>
      <c r="G13" t="str">
        <f t="shared" si="2"/>
        <v>TD-MO</v>
      </c>
    </row>
    <row r="14" spans="1:7" ht="29.5" thickBot="1" x14ac:dyDescent="0.4">
      <c r="A14" s="1" t="s">
        <v>4918</v>
      </c>
      <c r="B14" s="5" t="s">
        <v>4919</v>
      </c>
      <c r="C14" s="2" t="s">
        <v>4920</v>
      </c>
      <c r="D14">
        <v>3855</v>
      </c>
      <c r="E14" t="str">
        <f t="shared" si="0"/>
        <v>Māyū Kībbī ash Sharqī (Chadian province)</v>
      </c>
      <c r="F14" t="str">
        <f t="shared" si="1"/>
        <v>Māyū Kībbī ash Sharqī</v>
      </c>
      <c r="G14" t="str">
        <f t="shared" si="2"/>
        <v>TD-ME</v>
      </c>
    </row>
    <row r="15" spans="1:7" ht="15" thickBot="1" x14ac:dyDescent="0.4">
      <c r="A15" s="1" t="s">
        <v>4921</v>
      </c>
      <c r="B15" s="5" t="s">
        <v>4922</v>
      </c>
      <c r="C15" s="2" t="s">
        <v>4923</v>
      </c>
      <c r="D15">
        <v>3855</v>
      </c>
      <c r="E15" t="str">
        <f t="shared" si="0"/>
        <v>Qīrā (Chadian province)</v>
      </c>
      <c r="F15" t="str">
        <f t="shared" si="1"/>
        <v>Qīrā</v>
      </c>
      <c r="G15" t="str">
        <f t="shared" si="2"/>
        <v>TD-GR</v>
      </c>
    </row>
    <row r="16" spans="1:7" ht="15" thickBot="1" x14ac:dyDescent="0.4">
      <c r="A16" s="1" t="s">
        <v>4924</v>
      </c>
      <c r="B16" s="5" t="s">
        <v>4925</v>
      </c>
      <c r="C16" s="2" t="s">
        <v>4926</v>
      </c>
      <c r="D16">
        <v>3855</v>
      </c>
      <c r="E16" t="str">
        <f t="shared" si="0"/>
        <v>Salāmāt (Chadian province)</v>
      </c>
      <c r="F16" t="str">
        <f t="shared" si="1"/>
        <v>Salāmāt</v>
      </c>
      <c r="G16" t="str">
        <f t="shared" si="2"/>
        <v>TD-SA</v>
      </c>
    </row>
    <row r="17" spans="1:7" ht="29.5" thickBot="1" x14ac:dyDescent="0.4">
      <c r="A17" s="1" t="s">
        <v>4927</v>
      </c>
      <c r="B17" s="5" t="s">
        <v>4928</v>
      </c>
      <c r="C17" s="2" t="s">
        <v>4929</v>
      </c>
      <c r="D17">
        <v>3855</v>
      </c>
      <c r="E17" t="str">
        <f t="shared" si="0"/>
        <v>Shārī al Awsaţ (Chadian province)</v>
      </c>
      <c r="F17" t="str">
        <f t="shared" si="1"/>
        <v>Shārī al Awsaţ</v>
      </c>
      <c r="G17" t="str">
        <f t="shared" si="2"/>
        <v>TD-MC</v>
      </c>
    </row>
    <row r="18" spans="1:7" ht="29.5" thickBot="1" x14ac:dyDescent="0.4">
      <c r="A18" s="1" t="s">
        <v>4930</v>
      </c>
      <c r="B18" s="5" t="s">
        <v>4931</v>
      </c>
      <c r="C18" s="2" t="s">
        <v>4932</v>
      </c>
      <c r="D18">
        <v>3855</v>
      </c>
      <c r="E18" t="str">
        <f t="shared" si="0"/>
        <v>Shārī Bāqirmī (Chadian province)</v>
      </c>
      <c r="F18" t="str">
        <f t="shared" si="1"/>
        <v>Shārī Bāqirmī</v>
      </c>
      <c r="G18" t="str">
        <f t="shared" si="2"/>
        <v>TD-CB</v>
      </c>
    </row>
    <row r="19" spans="1:7" ht="15" thickBot="1" x14ac:dyDescent="0.4">
      <c r="A19" s="1" t="s">
        <v>4933</v>
      </c>
      <c r="B19" s="5" t="s">
        <v>4934</v>
      </c>
      <c r="C19" s="2" t="s">
        <v>4935</v>
      </c>
      <c r="D19">
        <v>3855</v>
      </c>
      <c r="E19" t="str">
        <f t="shared" si="0"/>
        <v>Sīlā (Chadian province)</v>
      </c>
      <c r="F19" t="str">
        <f t="shared" si="1"/>
        <v>Sīlā</v>
      </c>
      <c r="G19" t="str">
        <f t="shared" si="2"/>
        <v>TD-SI</v>
      </c>
    </row>
    <row r="20" spans="1:7" ht="15" thickBot="1" x14ac:dyDescent="0.4">
      <c r="A20" s="1" t="s">
        <v>4936</v>
      </c>
      <c r="B20" s="5" t="s">
        <v>4937</v>
      </c>
      <c r="C20" s="2" t="s">
        <v>4938</v>
      </c>
      <c r="D20">
        <v>3855</v>
      </c>
      <c r="E20" t="str">
        <f t="shared" si="0"/>
        <v>Tānjīlī (Chadian province)</v>
      </c>
      <c r="F20" t="str">
        <f t="shared" si="1"/>
        <v>Tānjīlī</v>
      </c>
      <c r="G20" t="str">
        <f t="shared" si="2"/>
        <v>TD-TA</v>
      </c>
    </row>
    <row r="21" spans="1:7" ht="15" thickBot="1" x14ac:dyDescent="0.4">
      <c r="A21" s="1" t="s">
        <v>4939</v>
      </c>
      <c r="B21" s="5" t="s">
        <v>4940</v>
      </c>
      <c r="C21" s="2" t="s">
        <v>4941</v>
      </c>
      <c r="D21">
        <v>3855</v>
      </c>
      <c r="E21" t="str">
        <f t="shared" si="0"/>
        <v>Tibastī (Chadian province)</v>
      </c>
      <c r="F21" t="str">
        <f t="shared" si="1"/>
        <v>Tibastī</v>
      </c>
      <c r="G21" t="str">
        <f t="shared" si="2"/>
        <v>TD-TI</v>
      </c>
    </row>
    <row r="22" spans="1:7" ht="15" thickBot="1" x14ac:dyDescent="0.4">
      <c r="A22" s="1" t="s">
        <v>4942</v>
      </c>
      <c r="B22" s="5" t="s">
        <v>4943</v>
      </c>
      <c r="C22" s="2" t="s">
        <v>4944</v>
      </c>
      <c r="D22">
        <v>3855</v>
      </c>
      <c r="E22" t="str">
        <f t="shared" si="0"/>
        <v>Waddāy (Chadian province)</v>
      </c>
      <c r="F22" t="str">
        <f t="shared" si="1"/>
        <v>Waddāy</v>
      </c>
      <c r="G22" t="str">
        <f t="shared" si="2"/>
        <v>TD-OD</v>
      </c>
    </row>
    <row r="23" spans="1:7" ht="15" thickBot="1" x14ac:dyDescent="0.4">
      <c r="A23" s="1" t="s">
        <v>4945</v>
      </c>
      <c r="B23" s="5" t="s">
        <v>4946</v>
      </c>
      <c r="C23" s="2" t="s">
        <v>4947</v>
      </c>
      <c r="D23">
        <v>3855</v>
      </c>
      <c r="E23" t="str">
        <f t="shared" si="0"/>
        <v>Wādī Fīrā’ (Chadian province)</v>
      </c>
      <c r="F23" t="str">
        <f t="shared" si="1"/>
        <v>Wādī Fīrā’</v>
      </c>
      <c r="G23" t="str">
        <f t="shared" si="2"/>
        <v>TD-WF</v>
      </c>
    </row>
  </sheetData>
  <hyperlinks>
    <hyperlink ref="C1" r:id="rId1" tooltip="Batha Region" display="https://en.wikipedia.org/wiki/Batha_Region" xr:uid="{DFAD72EC-5E9F-432F-B8DF-752190A59A71}"/>
    <hyperlink ref="C2" r:id="rId2" tooltip="Lac Region" display="https://en.wikipedia.org/wiki/Lac_Region" xr:uid="{7DADBE9B-49DA-4A36-81AC-F57A13318643}"/>
    <hyperlink ref="C3" r:id="rId3" tooltip="Bahr el Gazel (region of Chad)" display="https://en.wikipedia.org/wiki/Bahr_el_Gazel_(region_of_Chad)" xr:uid="{1EF79C49-A27D-4ECA-890E-B8C7FEE68EFE}"/>
    <hyperlink ref="C4" r:id="rId4" tooltip="Borkou Region" display="https://en.wikipedia.org/wiki/Borkou_Region" xr:uid="{131504D8-41BE-4E11-BEFB-B632064DBF00}"/>
    <hyperlink ref="C5" r:id="rId5" tooltip="Hadjer Lamis Region" display="https://en.wikipedia.org/wiki/Hadjer_Lamis_Region" xr:uid="{E4F1D0DC-2AAD-47EC-8755-8039DC0ACC9A}"/>
    <hyperlink ref="C6" r:id="rId6" tooltip="Ennedi-Ouest Region" display="https://en.wikipedia.org/wiki/Ennedi-Ouest_Region" xr:uid="{CCFD2001-40D6-437A-89AC-EAAA52DC9847}"/>
    <hyperlink ref="C7" r:id="rId7" tooltip="Ennedi-Est Region" display="https://en.wikipedia.org/wiki/Ennedi-Est_Region" xr:uid="{B77423DC-12AE-4419-9883-0234B2A297EF}"/>
    <hyperlink ref="C8" r:id="rId8" tooltip="Kanem Region" display="https://en.wikipedia.org/wiki/Kanem_Region" xr:uid="{6DF7A80B-7E7F-414F-B606-2EACAA11895D}"/>
    <hyperlink ref="C9" r:id="rId9" tooltip="Logone-Occidental Region" display="https://en.wikipedia.org/wiki/Logone-Occidental_Region" xr:uid="{EE5F9A67-4286-4341-A385-5D5E1C9AA6F5}"/>
    <hyperlink ref="C10" r:id="rId10" tooltip="Logone-Oriental Region" display="https://en.wikipedia.org/wiki/Logone-Oriental_Region" xr:uid="{FA29FD9C-5D4A-46AB-83EF-532AD77BB76D}"/>
    <hyperlink ref="C11" r:id="rId11" tooltip="Ville de Ndjamena Region" display="https://en.wikipedia.org/wiki/Ville_de_Ndjamena_Region" xr:uid="{FD021229-C2B0-4D98-ADC1-F7701ED95339}"/>
    <hyperlink ref="C12" r:id="rId12" tooltip="Mandoul Region" display="https://en.wikipedia.org/wiki/Mandoul_Region" xr:uid="{CB53A28C-F7AD-479D-A49E-EDE579FAFE25}"/>
    <hyperlink ref="C13" r:id="rId13" tooltip="Mayo-Kebbi Ouest Region" display="https://en.wikipedia.org/wiki/Mayo-Kebbi_Ouest_Region" xr:uid="{5A436D3E-5AD5-4707-9321-2DAA005E415D}"/>
    <hyperlink ref="C14" r:id="rId14" tooltip="Mayo-Kebbi Est" display="https://en.wikipedia.org/wiki/Mayo-Kebbi_Est" xr:uid="{1DCC4261-CE0A-4E10-B95F-DF1483FE3C8B}"/>
    <hyperlink ref="C15" r:id="rId15" tooltip="Guéra Region" display="https://en.wikipedia.org/wiki/Gu%C3%A9ra_Region" xr:uid="{88DC6CC5-CA4C-4B32-AFB5-4D0F8E5806AD}"/>
    <hyperlink ref="C16" r:id="rId16" tooltip="Salamat Region" display="https://en.wikipedia.org/wiki/Salamat_Region" xr:uid="{2A3FF4F8-D4F7-4945-9CB8-21FE640A74B6}"/>
    <hyperlink ref="C17" r:id="rId17" tooltip="Moyen-Chari Region" display="https://en.wikipedia.org/wiki/Moyen-Chari_Region" xr:uid="{983FFCA9-25F6-410E-9401-5BDF58FCC220}"/>
    <hyperlink ref="C18" r:id="rId18" tooltip="Chari-Baguirmi Region" display="https://en.wikipedia.org/wiki/Chari-Baguirmi_Region" xr:uid="{EF743601-D6A2-4C8E-A9A3-AF9DF4EF1B17}"/>
    <hyperlink ref="C19" r:id="rId19" tooltip="Sila Region" display="https://en.wikipedia.org/wiki/Sila_Region" xr:uid="{118131A8-8838-4640-8124-A5A0BD39CA6C}"/>
    <hyperlink ref="C20" r:id="rId20" tooltip="Tandjilé Region" display="https://en.wikipedia.org/wiki/Tandjil%C3%A9_Region" xr:uid="{0CED586F-5478-4691-BA06-0069DA7ACDA4}"/>
    <hyperlink ref="C21" r:id="rId21" tooltip="Tibesti Region" display="https://en.wikipedia.org/wiki/Tibesti_Region" xr:uid="{CB94EA86-8896-4A4C-9E90-427F40A8EED9}"/>
    <hyperlink ref="C22" r:id="rId22" tooltip="Ouaddaï Region" display="https://en.wikipedia.org/wiki/Ouadda%C3%AF_Region" xr:uid="{7AEDD236-C5D2-4148-AB81-E9B1BFB9D6D2}"/>
    <hyperlink ref="C23" r:id="rId23" tooltip="Wadi Fira Region" display="https://en.wikipedia.org/wiki/Wadi_Fira_Region" xr:uid="{C8CE9199-FB5E-41AB-9DCE-60AD8E2998CE}"/>
  </hyperlinks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F6A4F-1093-4BF0-8E98-837CB9B192A4}">
  <dimension ref="A1:G5"/>
  <sheetViews>
    <sheetView workbookViewId="0">
      <selection activeCell="C12" sqref="C12"/>
    </sheetView>
  </sheetViews>
  <sheetFormatPr defaultRowHeight="14.5" x14ac:dyDescent="0.35"/>
  <cols>
    <col min="5" max="5" width="71.81640625" bestFit="1" customWidth="1"/>
    <col min="6" max="6" width="55.81640625" bestFit="1" customWidth="1"/>
  </cols>
  <sheetData>
    <row r="1" spans="1:7" ht="29.5" thickBot="1" x14ac:dyDescent="0.4">
      <c r="A1" s="1" t="s">
        <v>4948</v>
      </c>
      <c r="B1" s="2" t="s">
        <v>4949</v>
      </c>
      <c r="C1" s="5" t="s">
        <v>653</v>
      </c>
      <c r="D1">
        <v>3954</v>
      </c>
      <c r="E1" t="str">
        <f>_xlfn.CONCAT(B1," (Tajikistani ",C1,")")</f>
        <v>Dushanbe (Tajikistani capital territory)</v>
      </c>
      <c r="F1" t="str">
        <f>B1</f>
        <v>Dushanbe</v>
      </c>
      <c r="G1" t="str">
        <f>A1</f>
        <v>TJ-DU</v>
      </c>
    </row>
    <row r="2" spans="1:7" ht="58.5" thickBot="1" x14ac:dyDescent="0.4">
      <c r="A2" s="1" t="s">
        <v>4950</v>
      </c>
      <c r="B2" s="2" t="s">
        <v>4951</v>
      </c>
      <c r="C2" s="5" t="s">
        <v>2622</v>
      </c>
      <c r="D2">
        <v>3954</v>
      </c>
      <c r="E2" t="str">
        <f t="shared" ref="E2:E5" si="0">_xlfn.CONCAT(B2," (Tajikistani ",C2,")")</f>
        <v>Kŭhistoni Badakhshon (Tajikistani autonomous region)</v>
      </c>
      <c r="F2" t="str">
        <f t="shared" ref="F2:F5" si="1">B2</f>
        <v>Kŭhistoni Badakhshon</v>
      </c>
      <c r="G2" t="str">
        <f t="shared" ref="G2:G5" si="2">A2</f>
        <v>TJ-GB</v>
      </c>
    </row>
    <row r="3" spans="1:7" ht="15" thickBot="1" x14ac:dyDescent="0.4">
      <c r="A3" s="1" t="s">
        <v>4952</v>
      </c>
      <c r="B3" s="2" t="s">
        <v>4953</v>
      </c>
      <c r="C3" s="5" t="s">
        <v>1036</v>
      </c>
      <c r="D3">
        <v>3954</v>
      </c>
      <c r="E3" t="str">
        <f t="shared" si="0"/>
        <v>Khatlon (Tajikistani region)</v>
      </c>
      <c r="F3" t="str">
        <f t="shared" si="1"/>
        <v>Khatlon</v>
      </c>
      <c r="G3" t="str">
        <f t="shared" si="2"/>
        <v>TJ-KT</v>
      </c>
    </row>
    <row r="4" spans="1:7" ht="15" thickBot="1" x14ac:dyDescent="0.4">
      <c r="A4" s="1" t="s">
        <v>4954</v>
      </c>
      <c r="B4" s="2" t="s">
        <v>4955</v>
      </c>
      <c r="C4" s="5" t="s">
        <v>1036</v>
      </c>
      <c r="D4">
        <v>3954</v>
      </c>
      <c r="E4" t="str">
        <f t="shared" si="0"/>
        <v>Sughd (Tajikistani region)</v>
      </c>
      <c r="F4" t="str">
        <f t="shared" si="1"/>
        <v>Sughd</v>
      </c>
      <c r="G4" t="str">
        <f t="shared" si="2"/>
        <v>TJ-SU</v>
      </c>
    </row>
    <row r="5" spans="1:7" ht="44" thickBot="1" x14ac:dyDescent="0.4">
      <c r="A5" s="1" t="s">
        <v>4956</v>
      </c>
      <c r="B5" s="2" t="s">
        <v>4957</v>
      </c>
      <c r="C5" s="5" t="s">
        <v>4958</v>
      </c>
      <c r="D5">
        <v>3954</v>
      </c>
      <c r="E5" t="s">
        <v>4959</v>
      </c>
      <c r="F5" s="19" t="s">
        <v>4959</v>
      </c>
      <c r="G5" t="str">
        <f t="shared" si="2"/>
        <v>TJ-RA</v>
      </c>
    </row>
  </sheetData>
  <hyperlinks>
    <hyperlink ref="B1" r:id="rId1" tooltip="Dushanbe" display="https://en.wikipedia.org/wiki/Dushanbe" xr:uid="{64CEAED2-06C4-463C-9F03-472A4D5554A3}"/>
    <hyperlink ref="B2" r:id="rId2" tooltip="Gorno-Badakhshan Autonomous Province" display="https://en.wikipedia.org/wiki/Gorno-Badakhshan_Autonomous_Province" xr:uid="{CFEF61C9-D983-4A30-A1DC-9959ECFD7441}"/>
    <hyperlink ref="B3" r:id="rId3" tooltip="Khatlon Province" display="https://en.wikipedia.org/wiki/Khatlon_Province" xr:uid="{90715EA1-703B-476E-BA8A-C5E2756949AF}"/>
    <hyperlink ref="B4" r:id="rId4" tooltip="Sughd Province" display="https://en.wikipedia.org/wiki/Sughd_Province" xr:uid="{DADD898C-A94A-4FD1-87DC-6A355167DB3E}"/>
    <hyperlink ref="B5" r:id="rId5" tooltip="Districts of Republican Subordination" display="https://en.wikipedia.org/wiki/Districts_of_Republican_Subordination" xr:uid="{1EEC6DDC-AC95-4D84-AACA-9809B01FD147}"/>
  </hyperlinks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16562-0313-449E-98A8-D6EE754CD3AD}">
  <dimension ref="A1:G6"/>
  <sheetViews>
    <sheetView workbookViewId="0">
      <selection activeCell="D1" sqref="D1:G6"/>
    </sheetView>
  </sheetViews>
  <sheetFormatPr defaultRowHeight="14.5" x14ac:dyDescent="0.35"/>
  <cols>
    <col min="5" max="5" width="24.1796875" bestFit="1" customWidth="1"/>
  </cols>
  <sheetData>
    <row r="1" spans="1:7" ht="15" thickBot="1" x14ac:dyDescent="0.4">
      <c r="A1" s="1" t="s">
        <v>4960</v>
      </c>
      <c r="B1" s="2" t="s">
        <v>4961</v>
      </c>
      <c r="C1" s="5" t="s">
        <v>1036</v>
      </c>
      <c r="D1" s="20">
        <v>3955</v>
      </c>
      <c r="E1" t="str">
        <f>_xlfn.CONCAT(B1," (Turkmenistani ",C1,")")</f>
        <v>Ahal (Turkmenistani region)</v>
      </c>
      <c r="F1" t="str">
        <f>B1</f>
        <v>Ahal</v>
      </c>
      <c r="G1" t="str">
        <f>A1</f>
        <v>TM-A</v>
      </c>
    </row>
    <row r="2" spans="1:7" ht="15" thickBot="1" x14ac:dyDescent="0.4">
      <c r="A2" s="1" t="s">
        <v>4962</v>
      </c>
      <c r="B2" s="2" t="s">
        <v>4963</v>
      </c>
      <c r="C2" s="5" t="s">
        <v>1036</v>
      </c>
      <c r="D2" s="20">
        <v>3955</v>
      </c>
      <c r="E2" t="str">
        <f t="shared" ref="E2:E6" si="0">_xlfn.CONCAT(B2," (Turkmenistani ",C2,")")</f>
        <v>Balkan (Turkmenistani region)</v>
      </c>
      <c r="F2" t="str">
        <f t="shared" ref="F2:F6" si="1">B2</f>
        <v>Balkan</v>
      </c>
      <c r="G2" t="str">
        <f t="shared" ref="G2:G6" si="2">A2</f>
        <v>TM-B</v>
      </c>
    </row>
    <row r="3" spans="1:7" ht="15" thickBot="1" x14ac:dyDescent="0.4">
      <c r="A3" s="1" t="s">
        <v>4964</v>
      </c>
      <c r="B3" s="2" t="s">
        <v>4965</v>
      </c>
      <c r="C3" s="5" t="s">
        <v>1036</v>
      </c>
      <c r="D3" s="20">
        <v>3955</v>
      </c>
      <c r="E3" t="str">
        <f t="shared" si="0"/>
        <v>Daşoguz (Turkmenistani region)</v>
      </c>
      <c r="F3" t="str">
        <f t="shared" si="1"/>
        <v>Daşoguz</v>
      </c>
      <c r="G3" t="str">
        <f t="shared" si="2"/>
        <v>TM-D</v>
      </c>
    </row>
    <row r="4" spans="1:7" ht="15" thickBot="1" x14ac:dyDescent="0.4">
      <c r="A4" s="1" t="s">
        <v>4966</v>
      </c>
      <c r="B4" s="2" t="s">
        <v>4967</v>
      </c>
      <c r="C4" s="5" t="s">
        <v>1036</v>
      </c>
      <c r="D4" s="20">
        <v>3955</v>
      </c>
      <c r="E4" t="str">
        <f t="shared" si="0"/>
        <v>Lebap (Turkmenistani region)</v>
      </c>
      <c r="F4" t="str">
        <f t="shared" si="1"/>
        <v>Lebap</v>
      </c>
      <c r="G4" t="str">
        <f t="shared" si="2"/>
        <v>TM-L</v>
      </c>
    </row>
    <row r="5" spans="1:7" ht="15" thickBot="1" x14ac:dyDescent="0.4">
      <c r="A5" s="1" t="s">
        <v>4968</v>
      </c>
      <c r="B5" s="2" t="s">
        <v>4969</v>
      </c>
      <c r="C5" s="5" t="s">
        <v>1036</v>
      </c>
      <c r="D5" s="20">
        <v>3955</v>
      </c>
      <c r="E5" t="str">
        <f t="shared" si="0"/>
        <v>Mary (Turkmenistani region)</v>
      </c>
      <c r="F5" t="str">
        <f t="shared" si="1"/>
        <v>Mary</v>
      </c>
      <c r="G5" t="str">
        <f t="shared" si="2"/>
        <v>TM-M</v>
      </c>
    </row>
    <row r="6" spans="1:7" ht="15" thickBot="1" x14ac:dyDescent="0.4">
      <c r="A6" s="1" t="s">
        <v>4970</v>
      </c>
      <c r="B6" s="2" t="s">
        <v>4971</v>
      </c>
      <c r="C6" s="5" t="s">
        <v>466</v>
      </c>
      <c r="D6" s="20">
        <v>3955</v>
      </c>
      <c r="E6" t="str">
        <f t="shared" si="0"/>
        <v>Aşgabat (Turkmenistani city)</v>
      </c>
      <c r="F6" t="str">
        <f t="shared" si="1"/>
        <v>Aşgabat</v>
      </c>
      <c r="G6" t="str">
        <f t="shared" si="2"/>
        <v>TM-S</v>
      </c>
    </row>
  </sheetData>
  <hyperlinks>
    <hyperlink ref="B1" r:id="rId1" tooltip="Ahal Province" display="https://en.wikipedia.org/wiki/Ahal_Province" xr:uid="{E3C5776C-507D-4EEC-919A-B3DAD02DD18D}"/>
    <hyperlink ref="B2" r:id="rId2" tooltip="Balkan Province" display="https://en.wikipedia.org/wiki/Balkan_Province" xr:uid="{4631E42D-10E6-4CB0-816F-AE6A831A56B3}"/>
    <hyperlink ref="B3" r:id="rId3" tooltip="Daşoguz Province" display="https://en.wikipedia.org/wiki/Da%C5%9Foguz_Province" xr:uid="{84B90917-9DD9-4A96-8A51-D657291ACA3E}"/>
    <hyperlink ref="B4" r:id="rId4" tooltip="Lebap Province" display="https://en.wikipedia.org/wiki/Lebap_Province" xr:uid="{EB8091B7-971C-4E35-A66C-D6880932243C}"/>
    <hyperlink ref="B5" r:id="rId5" tooltip="Mary Province" display="https://en.wikipedia.org/wiki/Mary_Province" xr:uid="{9640AACA-7825-4BFD-AD08-94A4253C755E}"/>
    <hyperlink ref="B6" r:id="rId6" tooltip="Aşgabat" display="https://en.wikipedia.org/wiki/A%C5%9Fgabat" xr:uid="{05350A48-9EE9-452D-B50B-136A5C1A0B75}"/>
  </hyperlinks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7F2CB-7C23-48E2-B6CC-61D5B72FF186}">
  <dimension ref="A1:F24"/>
  <sheetViews>
    <sheetView workbookViewId="0">
      <selection activeCell="C1" sqref="C1:F24"/>
    </sheetView>
  </sheetViews>
  <sheetFormatPr defaultRowHeight="14.5" x14ac:dyDescent="0.35"/>
  <cols>
    <col min="4" max="4" width="24.54296875" bestFit="1" customWidth="1"/>
  </cols>
  <sheetData>
    <row r="1" spans="1:6" ht="15" thickBot="1" x14ac:dyDescent="0.4">
      <c r="A1" s="1" t="s">
        <v>4972</v>
      </c>
      <c r="B1" s="2" t="s">
        <v>4973</v>
      </c>
      <c r="C1">
        <v>3834</v>
      </c>
      <c r="D1" t="str">
        <f>_xlfn.CONCAT(B1," (Tunesian governorate)")</f>
        <v>Béja (Tunesian governorate)</v>
      </c>
      <c r="E1" t="str">
        <f>B1</f>
        <v>Béja</v>
      </c>
      <c r="F1" t="str">
        <f>A1</f>
        <v>TN-31</v>
      </c>
    </row>
    <row r="2" spans="1:6" ht="29.5" thickBot="1" x14ac:dyDescent="0.4">
      <c r="A2" s="1" t="s">
        <v>4974</v>
      </c>
      <c r="B2" s="2" t="s">
        <v>4975</v>
      </c>
      <c r="C2">
        <v>3834</v>
      </c>
      <c r="D2" t="str">
        <f t="shared" ref="D2:D24" si="0">_xlfn.CONCAT(B2," (Tunesian governorate)")</f>
        <v>Ben Arous (Tunesian governorate)</v>
      </c>
      <c r="E2" t="str">
        <f t="shared" ref="E2:E24" si="1">B2</f>
        <v>Ben Arous</v>
      </c>
      <c r="F2" t="str">
        <f t="shared" ref="F2:F24" si="2">A2</f>
        <v>TN-13</v>
      </c>
    </row>
    <row r="3" spans="1:6" ht="15" thickBot="1" x14ac:dyDescent="0.4">
      <c r="A3" s="1" t="s">
        <v>4976</v>
      </c>
      <c r="B3" s="2" t="s">
        <v>4977</v>
      </c>
      <c r="C3">
        <v>3834</v>
      </c>
      <c r="D3" t="str">
        <f t="shared" si="0"/>
        <v>Bizerte (Tunesian governorate)</v>
      </c>
      <c r="E3" t="str">
        <f t="shared" si="1"/>
        <v>Bizerte</v>
      </c>
      <c r="F3" t="str">
        <f t="shared" si="2"/>
        <v>TN-23</v>
      </c>
    </row>
    <row r="4" spans="1:6" ht="15" thickBot="1" x14ac:dyDescent="0.4">
      <c r="A4" s="1" t="s">
        <v>4978</v>
      </c>
      <c r="B4" s="2" t="s">
        <v>4979</v>
      </c>
      <c r="C4">
        <v>3834</v>
      </c>
      <c r="D4" t="str">
        <f t="shared" si="0"/>
        <v>Gabès (Tunesian governorate)</v>
      </c>
      <c r="E4" t="str">
        <f t="shared" si="1"/>
        <v>Gabès</v>
      </c>
      <c r="F4" t="str">
        <f t="shared" si="2"/>
        <v>TN-81</v>
      </c>
    </row>
    <row r="5" spans="1:6" ht="15" thickBot="1" x14ac:dyDescent="0.4">
      <c r="A5" s="1" t="s">
        <v>4980</v>
      </c>
      <c r="B5" s="2" t="s">
        <v>4981</v>
      </c>
      <c r="C5">
        <v>3834</v>
      </c>
      <c r="D5" t="str">
        <f t="shared" si="0"/>
        <v>Gafsa (Tunesian governorate)</v>
      </c>
      <c r="E5" t="str">
        <f t="shared" si="1"/>
        <v>Gafsa</v>
      </c>
      <c r="F5" t="str">
        <f t="shared" si="2"/>
        <v>TN-71</v>
      </c>
    </row>
    <row r="6" spans="1:6" ht="29.5" thickBot="1" x14ac:dyDescent="0.4">
      <c r="A6" s="1" t="s">
        <v>4982</v>
      </c>
      <c r="B6" s="2" t="s">
        <v>4983</v>
      </c>
      <c r="C6">
        <v>3834</v>
      </c>
      <c r="D6" t="str">
        <f t="shared" si="0"/>
        <v>Jendouba (Tunesian governorate)</v>
      </c>
      <c r="E6" t="str">
        <f t="shared" si="1"/>
        <v>Jendouba</v>
      </c>
      <c r="F6" t="str">
        <f t="shared" si="2"/>
        <v>TN-32</v>
      </c>
    </row>
    <row r="7" spans="1:6" ht="15" thickBot="1" x14ac:dyDescent="0.4">
      <c r="A7" s="1" t="s">
        <v>4984</v>
      </c>
      <c r="B7" s="2" t="s">
        <v>4985</v>
      </c>
      <c r="C7">
        <v>3834</v>
      </c>
      <c r="D7" t="str">
        <f t="shared" si="0"/>
        <v>Kairouan (Tunesian governorate)</v>
      </c>
      <c r="E7" t="str">
        <f t="shared" si="1"/>
        <v>Kairouan</v>
      </c>
      <c r="F7" t="str">
        <f t="shared" si="2"/>
        <v>TN-41</v>
      </c>
    </row>
    <row r="8" spans="1:6" ht="15" thickBot="1" x14ac:dyDescent="0.4">
      <c r="A8" s="1" t="s">
        <v>4986</v>
      </c>
      <c r="B8" s="2" t="s">
        <v>4987</v>
      </c>
      <c r="C8">
        <v>3834</v>
      </c>
      <c r="D8" t="str">
        <f t="shared" si="0"/>
        <v>Kasserine (Tunesian governorate)</v>
      </c>
      <c r="E8" t="str">
        <f t="shared" si="1"/>
        <v>Kasserine</v>
      </c>
      <c r="F8" t="str">
        <f t="shared" si="2"/>
        <v>TN-42</v>
      </c>
    </row>
    <row r="9" spans="1:6" ht="15" thickBot="1" x14ac:dyDescent="0.4">
      <c r="A9" s="1" t="s">
        <v>4988</v>
      </c>
      <c r="B9" s="2" t="s">
        <v>4989</v>
      </c>
      <c r="C9">
        <v>3834</v>
      </c>
      <c r="D9" t="str">
        <f t="shared" si="0"/>
        <v>Kébili (Tunesian governorate)</v>
      </c>
      <c r="E9" t="str">
        <f t="shared" si="1"/>
        <v>Kébili</v>
      </c>
      <c r="F9" t="str">
        <f t="shared" si="2"/>
        <v>TN-73</v>
      </c>
    </row>
    <row r="10" spans="1:6" ht="15" thickBot="1" x14ac:dyDescent="0.4">
      <c r="A10" s="1" t="s">
        <v>4990</v>
      </c>
      <c r="B10" s="2" t="s">
        <v>4991</v>
      </c>
      <c r="C10">
        <v>3834</v>
      </c>
      <c r="D10" t="str">
        <f t="shared" si="0"/>
        <v>L'Ariana (Tunesian governorate)</v>
      </c>
      <c r="E10" t="str">
        <f t="shared" si="1"/>
        <v>L'Ariana</v>
      </c>
      <c r="F10" t="str">
        <f t="shared" si="2"/>
        <v>TN-12</v>
      </c>
    </row>
    <row r="11" spans="1:6" ht="44" thickBot="1" x14ac:dyDescent="0.4">
      <c r="A11" s="1" t="s">
        <v>4992</v>
      </c>
      <c r="B11" s="2" t="s">
        <v>4993</v>
      </c>
      <c r="C11">
        <v>3834</v>
      </c>
      <c r="D11" t="str">
        <f t="shared" si="0"/>
        <v>La Manouba (Tunesian governorate)</v>
      </c>
      <c r="E11" t="str">
        <f t="shared" si="1"/>
        <v>La Manouba</v>
      </c>
      <c r="F11" t="str">
        <f t="shared" si="2"/>
        <v>TN-14</v>
      </c>
    </row>
    <row r="12" spans="1:6" ht="15" thickBot="1" x14ac:dyDescent="0.4">
      <c r="A12" s="1" t="s">
        <v>4994</v>
      </c>
      <c r="B12" s="2" t="s">
        <v>4995</v>
      </c>
      <c r="C12">
        <v>3834</v>
      </c>
      <c r="D12" t="str">
        <f t="shared" si="0"/>
        <v>Le Kef (Tunesian governorate)</v>
      </c>
      <c r="E12" t="str">
        <f t="shared" si="1"/>
        <v>Le Kef</v>
      </c>
      <c r="F12" t="str">
        <f t="shared" si="2"/>
        <v>TN-33</v>
      </c>
    </row>
    <row r="13" spans="1:6" ht="15" thickBot="1" x14ac:dyDescent="0.4">
      <c r="A13" s="1" t="s">
        <v>4996</v>
      </c>
      <c r="B13" s="2" t="s">
        <v>4997</v>
      </c>
      <c r="C13">
        <v>3834</v>
      </c>
      <c r="D13" t="str">
        <f t="shared" si="0"/>
        <v>Mahdia (Tunesian governorate)</v>
      </c>
      <c r="E13" t="str">
        <f t="shared" si="1"/>
        <v>Mahdia</v>
      </c>
      <c r="F13" t="str">
        <f t="shared" si="2"/>
        <v>TN-53</v>
      </c>
    </row>
    <row r="14" spans="1:6" ht="29.5" thickBot="1" x14ac:dyDescent="0.4">
      <c r="A14" s="1" t="s">
        <v>4998</v>
      </c>
      <c r="B14" s="2" t="s">
        <v>4999</v>
      </c>
      <c r="C14">
        <v>3834</v>
      </c>
      <c r="D14" t="str">
        <f t="shared" si="0"/>
        <v>Médenine (Tunesian governorate)</v>
      </c>
      <c r="E14" t="str">
        <f t="shared" si="1"/>
        <v>Médenine</v>
      </c>
      <c r="F14" t="str">
        <f t="shared" si="2"/>
        <v>TN-82</v>
      </c>
    </row>
    <row r="15" spans="1:6" ht="15" thickBot="1" x14ac:dyDescent="0.4">
      <c r="A15" s="1" t="s">
        <v>5000</v>
      </c>
      <c r="B15" s="2" t="s">
        <v>5001</v>
      </c>
      <c r="C15">
        <v>3834</v>
      </c>
      <c r="D15" t="str">
        <f t="shared" si="0"/>
        <v>Monastir (Tunesian governorate)</v>
      </c>
      <c r="E15" t="str">
        <f t="shared" si="1"/>
        <v>Monastir</v>
      </c>
      <c r="F15" t="str">
        <f t="shared" si="2"/>
        <v>TN-52</v>
      </c>
    </row>
    <row r="16" spans="1:6" ht="15" thickBot="1" x14ac:dyDescent="0.4">
      <c r="A16" s="1" t="s">
        <v>5002</v>
      </c>
      <c r="B16" s="2" t="s">
        <v>5003</v>
      </c>
      <c r="C16">
        <v>3834</v>
      </c>
      <c r="D16" t="str">
        <f t="shared" si="0"/>
        <v>Nabeul (Tunesian governorate)</v>
      </c>
      <c r="E16" t="str">
        <f t="shared" si="1"/>
        <v>Nabeul</v>
      </c>
      <c r="F16" t="str">
        <f t="shared" si="2"/>
        <v>TN-21</v>
      </c>
    </row>
    <row r="17" spans="1:6" ht="15" thickBot="1" x14ac:dyDescent="0.4">
      <c r="A17" s="1" t="s">
        <v>5004</v>
      </c>
      <c r="B17" s="2" t="s">
        <v>5005</v>
      </c>
      <c r="C17">
        <v>3834</v>
      </c>
      <c r="D17" t="str">
        <f t="shared" si="0"/>
        <v>Sfax (Tunesian governorate)</v>
      </c>
      <c r="E17" t="str">
        <f t="shared" si="1"/>
        <v>Sfax</v>
      </c>
      <c r="F17" t="str">
        <f t="shared" si="2"/>
        <v>TN-61</v>
      </c>
    </row>
    <row r="18" spans="1:6" ht="29.5" thickBot="1" x14ac:dyDescent="0.4">
      <c r="A18" s="1" t="s">
        <v>5006</v>
      </c>
      <c r="B18" s="2" t="s">
        <v>5007</v>
      </c>
      <c r="C18">
        <v>3834</v>
      </c>
      <c r="D18" t="str">
        <f t="shared" si="0"/>
        <v>Sidi Bouzid (Tunesian governorate)</v>
      </c>
      <c r="E18" t="str">
        <f t="shared" si="1"/>
        <v>Sidi Bouzid</v>
      </c>
      <c r="F18" t="str">
        <f t="shared" si="2"/>
        <v>TN-43</v>
      </c>
    </row>
    <row r="19" spans="1:6" ht="15" thickBot="1" x14ac:dyDescent="0.4">
      <c r="A19" s="1" t="s">
        <v>5008</v>
      </c>
      <c r="B19" s="2" t="s">
        <v>5009</v>
      </c>
      <c r="C19">
        <v>3834</v>
      </c>
      <c r="D19" t="str">
        <f t="shared" si="0"/>
        <v>Siliana (Tunesian governorate)</v>
      </c>
      <c r="E19" t="str">
        <f t="shared" si="1"/>
        <v>Siliana</v>
      </c>
      <c r="F19" t="str">
        <f t="shared" si="2"/>
        <v>TN-34</v>
      </c>
    </row>
    <row r="20" spans="1:6" ht="15" thickBot="1" x14ac:dyDescent="0.4">
      <c r="A20" s="1" t="s">
        <v>5010</v>
      </c>
      <c r="B20" s="2" t="s">
        <v>5011</v>
      </c>
      <c r="C20">
        <v>3834</v>
      </c>
      <c r="D20" t="str">
        <f t="shared" si="0"/>
        <v>Sousse (Tunesian governorate)</v>
      </c>
      <c r="E20" t="str">
        <f t="shared" si="1"/>
        <v>Sousse</v>
      </c>
      <c r="F20" t="str">
        <f t="shared" si="2"/>
        <v>TN-51</v>
      </c>
    </row>
    <row r="21" spans="1:6" ht="29.5" thickBot="1" x14ac:dyDescent="0.4">
      <c r="A21" s="1" t="s">
        <v>5012</v>
      </c>
      <c r="B21" s="2" t="s">
        <v>5013</v>
      </c>
      <c r="C21">
        <v>3834</v>
      </c>
      <c r="D21" t="str">
        <f t="shared" si="0"/>
        <v>Tataouine (Tunesian governorate)</v>
      </c>
      <c r="E21" t="str">
        <f t="shared" si="1"/>
        <v>Tataouine</v>
      </c>
      <c r="F21" t="str">
        <f t="shared" si="2"/>
        <v>TN-83</v>
      </c>
    </row>
    <row r="22" spans="1:6" ht="15" thickBot="1" x14ac:dyDescent="0.4">
      <c r="A22" s="1" t="s">
        <v>5014</v>
      </c>
      <c r="B22" s="2" t="s">
        <v>5015</v>
      </c>
      <c r="C22">
        <v>3834</v>
      </c>
      <c r="D22" t="str">
        <f t="shared" si="0"/>
        <v>Tozeur (Tunesian governorate)</v>
      </c>
      <c r="E22" t="str">
        <f t="shared" si="1"/>
        <v>Tozeur</v>
      </c>
      <c r="F22" t="str">
        <f t="shared" si="2"/>
        <v>TN-72</v>
      </c>
    </row>
    <row r="23" spans="1:6" ht="15" thickBot="1" x14ac:dyDescent="0.4">
      <c r="A23" s="1" t="s">
        <v>5016</v>
      </c>
      <c r="B23" s="2" t="s">
        <v>5017</v>
      </c>
      <c r="C23">
        <v>3834</v>
      </c>
      <c r="D23" t="str">
        <f t="shared" si="0"/>
        <v>Tunis (Tunesian governorate)</v>
      </c>
      <c r="E23" t="str">
        <f t="shared" si="1"/>
        <v>Tunis</v>
      </c>
      <c r="F23" t="str">
        <f t="shared" si="2"/>
        <v>TN-11</v>
      </c>
    </row>
    <row r="24" spans="1:6" ht="29.5" thickBot="1" x14ac:dyDescent="0.4">
      <c r="A24" s="1" t="s">
        <v>5018</v>
      </c>
      <c r="B24" s="2" t="s">
        <v>5019</v>
      </c>
      <c r="C24">
        <v>3834</v>
      </c>
      <c r="D24" t="str">
        <f t="shared" si="0"/>
        <v>Zaghouan (Tunesian governorate)</v>
      </c>
      <c r="E24" t="str">
        <f t="shared" si="1"/>
        <v>Zaghouan</v>
      </c>
      <c r="F24" t="str">
        <f t="shared" si="2"/>
        <v>TN-22</v>
      </c>
    </row>
  </sheetData>
  <hyperlinks>
    <hyperlink ref="B1" r:id="rId1" tooltip="Béja Governorate" display="https://en.wikipedia.org/wiki/B%C3%A9ja_Governorate" xr:uid="{5D6E674A-281A-4C9A-BC2A-2F6FA7F1D963}"/>
    <hyperlink ref="B2" r:id="rId2" tooltip="Ben Arous Governorate" display="https://en.wikipedia.org/wiki/Ben_Arous_Governorate" xr:uid="{DF1AC1AA-A90F-40CD-AF8A-C0C4B386C63F}"/>
    <hyperlink ref="B3" r:id="rId3" tooltip="Bizerte Governorate" display="https://en.wikipedia.org/wiki/Bizerte_Governorate" xr:uid="{1496FC14-9314-48AF-A626-8C3ED8E32990}"/>
    <hyperlink ref="B4" r:id="rId4" tooltip="Gabès Governorate" display="https://en.wikipedia.org/wiki/Gab%C3%A8s_Governorate" xr:uid="{14681B7D-C24E-4D9F-A372-2657D5C9245C}"/>
    <hyperlink ref="B5" r:id="rId5" tooltip="Gafsa Governorate" display="https://en.wikipedia.org/wiki/Gafsa_Governorate" xr:uid="{E7D31C14-352C-4120-B174-E2907B1B63CD}"/>
    <hyperlink ref="B6" r:id="rId6" tooltip="Jendouba Governorate" display="https://en.wikipedia.org/wiki/Jendouba_Governorate" xr:uid="{D037AECC-D143-427F-8401-422EE70B57EA}"/>
    <hyperlink ref="B7" r:id="rId7" tooltip="Kairouan Governorate" display="https://en.wikipedia.org/wiki/Kairouan_Governorate" xr:uid="{D0F81C96-EE6A-44CF-8D2C-14DD7E0C4F81}"/>
    <hyperlink ref="B8" r:id="rId8" tooltip="Kasserine Governorate" display="https://en.wikipedia.org/wiki/Kasserine_Governorate" xr:uid="{9357ED7B-81EB-4FC0-AD2D-5E987C047AE8}"/>
    <hyperlink ref="B9" r:id="rId9" tooltip="Kebili Governorate" display="https://en.wikipedia.org/wiki/Kebili_Governorate" xr:uid="{7C3DED40-49F0-4CE3-AC44-684FD86EE914}"/>
    <hyperlink ref="B10" r:id="rId10" tooltip="Ariana Governorate" display="https://en.wikipedia.org/wiki/Ariana_Governorate" xr:uid="{03E21B54-5367-4E8C-862E-A25452B44426}"/>
    <hyperlink ref="B11" r:id="rId11" tooltip="La Manouba Governorate" display="https://en.wikipedia.org/wiki/La_Manouba_Governorate" xr:uid="{A89C687C-C575-4FD2-A8AF-45D817F0A64E}"/>
    <hyperlink ref="B12" r:id="rId12" tooltip="Le Kef Governorate" display="https://en.wikipedia.org/wiki/Le_Kef_Governorate" xr:uid="{BB1B2034-B7A6-4A7D-8783-AD878AA26FE5}"/>
    <hyperlink ref="B13" r:id="rId13" tooltip="Mahdia Governorate" display="https://en.wikipedia.org/wiki/Mahdia_Governorate" xr:uid="{4C1455D9-8138-4907-B80D-D8570D45A57A}"/>
    <hyperlink ref="B14" r:id="rId14" tooltip="Medenine Governorate" display="https://en.wikipedia.org/wiki/Medenine_Governorate" xr:uid="{6498F9F6-4515-4FDF-9474-2080558D1CB3}"/>
    <hyperlink ref="B15" r:id="rId15" tooltip="Monastir Governorate" display="https://en.wikipedia.org/wiki/Monastir_Governorate" xr:uid="{63003F2A-82C6-415F-8FC8-E03B3E361A7C}"/>
    <hyperlink ref="B16" r:id="rId16" tooltip="Nabeul Governorate" display="https://en.wikipedia.org/wiki/Nabeul_Governorate" xr:uid="{2811822A-3C6F-4534-B5D3-6F3D648FFF40}"/>
    <hyperlink ref="B17" r:id="rId17" tooltip="Sfax Governorate" display="https://en.wikipedia.org/wiki/Sfax_Governorate" xr:uid="{05AFB86C-3DE6-449C-88CB-6E8AFCFA4829}"/>
    <hyperlink ref="B18" r:id="rId18" tooltip="Sidi Bouzid Governorate" display="https://en.wikipedia.org/wiki/Sidi_Bouzid_Governorate" xr:uid="{14AA72F0-2CEB-46DA-8020-968EB37AE020}"/>
    <hyperlink ref="B19" r:id="rId19" tooltip="Siliana Governorate" display="https://en.wikipedia.org/wiki/Siliana_Governorate" xr:uid="{E6BA06F6-501A-4560-8424-7CEC27AC8E6E}"/>
    <hyperlink ref="B20" r:id="rId20" tooltip="Sousse Governorate" display="https://en.wikipedia.org/wiki/Sousse_Governorate" xr:uid="{B3186731-6334-46E8-B19A-0E79E32CFFE6}"/>
    <hyperlink ref="B21" r:id="rId21" tooltip="Tataouine Governorate" display="https://en.wikipedia.org/wiki/Tataouine_Governorate" xr:uid="{7B2A7C4F-857F-4173-90B7-21A534F31B8C}"/>
    <hyperlink ref="B22" r:id="rId22" tooltip="Tozeur Governorate" display="https://en.wikipedia.org/wiki/Tozeur_Governorate" xr:uid="{1B27194F-5F7B-4BEF-96A2-FE5F81A63557}"/>
    <hyperlink ref="B23" r:id="rId23" tooltip="Tunis Governorate" display="https://en.wikipedia.org/wiki/Tunis_Governorate" xr:uid="{40E75506-5509-4742-87B4-DE34FEE196F2}"/>
    <hyperlink ref="B24" r:id="rId24" tooltip="Zaghouan Governorate" display="https://en.wikipedia.org/wiki/Zaghouan_Governorate" xr:uid="{0365A7EC-20AB-414E-AA68-5DAB7C09C635}"/>
  </hyperlinks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CADEB-04B0-4627-84B3-2791DF16BE9C}">
  <dimension ref="A1:F5"/>
  <sheetViews>
    <sheetView workbookViewId="0">
      <selection activeCell="C1" sqref="C1:F5"/>
    </sheetView>
  </sheetViews>
  <sheetFormatPr defaultRowHeight="14.5" x14ac:dyDescent="0.35"/>
  <cols>
    <col min="4" max="4" width="19.26953125" bestFit="1" customWidth="1"/>
  </cols>
  <sheetData>
    <row r="1" spans="1:6" ht="15" thickBot="1" x14ac:dyDescent="0.4">
      <c r="A1" s="1" t="s">
        <v>5020</v>
      </c>
      <c r="B1" s="2" t="s">
        <v>5021</v>
      </c>
      <c r="C1">
        <v>4061</v>
      </c>
      <c r="D1" t="str">
        <f>_xlfn.CONCAT(B1," (Tongan division)")</f>
        <v>'Eua (Tongan division)</v>
      </c>
      <c r="E1" t="str">
        <f>B1</f>
        <v>'Eua</v>
      </c>
      <c r="F1" t="str">
        <f>A1</f>
        <v>TO-01</v>
      </c>
    </row>
    <row r="2" spans="1:6" ht="15" thickBot="1" x14ac:dyDescent="0.4">
      <c r="A2" s="1" t="s">
        <v>5022</v>
      </c>
      <c r="B2" s="2" t="s">
        <v>5023</v>
      </c>
      <c r="C2">
        <v>4061</v>
      </c>
      <c r="D2" t="str">
        <f t="shared" ref="D2:D5" si="0">_xlfn.CONCAT(B2," (Tongan division)")</f>
        <v>Ha'apai (Tongan division)</v>
      </c>
      <c r="E2" t="str">
        <f t="shared" ref="E2:E5" si="1">B2</f>
        <v>Ha'apai</v>
      </c>
      <c r="F2" t="str">
        <f t="shared" ref="F2:F5" si="2">A2</f>
        <v>TO-02</v>
      </c>
    </row>
    <row r="3" spans="1:6" ht="15" thickBot="1" x14ac:dyDescent="0.4">
      <c r="A3" s="1" t="s">
        <v>5024</v>
      </c>
      <c r="B3" s="2" t="s">
        <v>5025</v>
      </c>
      <c r="C3">
        <v>4061</v>
      </c>
      <c r="D3" t="str">
        <f t="shared" si="0"/>
        <v>Niuas (Tongan division)</v>
      </c>
      <c r="E3" t="str">
        <f t="shared" si="1"/>
        <v>Niuas</v>
      </c>
      <c r="F3" t="str">
        <f t="shared" si="2"/>
        <v>TO-03</v>
      </c>
    </row>
    <row r="4" spans="1:6" ht="29.5" thickBot="1" x14ac:dyDescent="0.4">
      <c r="A4" s="1" t="s">
        <v>5026</v>
      </c>
      <c r="B4" s="2" t="s">
        <v>5027</v>
      </c>
      <c r="C4">
        <v>4061</v>
      </c>
      <c r="D4" t="str">
        <f t="shared" si="0"/>
        <v>Tongatapu (Tongan division)</v>
      </c>
      <c r="E4" t="str">
        <f t="shared" si="1"/>
        <v>Tongatapu</v>
      </c>
      <c r="F4" t="str">
        <f t="shared" si="2"/>
        <v>TO-04</v>
      </c>
    </row>
    <row r="5" spans="1:6" ht="15" thickBot="1" x14ac:dyDescent="0.4">
      <c r="A5" s="1" t="s">
        <v>5028</v>
      </c>
      <c r="B5" s="2" t="s">
        <v>5029</v>
      </c>
      <c r="C5">
        <v>4061</v>
      </c>
      <c r="D5" t="str">
        <f t="shared" si="0"/>
        <v>Vava'u (Tongan division)</v>
      </c>
      <c r="E5" t="str">
        <f t="shared" si="1"/>
        <v>Vava'u</v>
      </c>
      <c r="F5" t="str">
        <f t="shared" si="2"/>
        <v>TO-05</v>
      </c>
    </row>
  </sheetData>
  <hyperlinks>
    <hyperlink ref="B1" r:id="rId1" tooltip="'Eua" display="https://en.wikipedia.org/wiki/%27Eua" xr:uid="{AD864A53-B1A6-4D2E-A565-85907C7805D3}"/>
    <hyperlink ref="B2" r:id="rId2" tooltip="Ha'apai" display="https://en.wikipedia.org/wiki/Ha%27apai" xr:uid="{EF2F02E6-10CE-41D2-99C6-01E88EBC1C0B}"/>
    <hyperlink ref="B3" r:id="rId3" tooltip="Niuas" display="https://en.wikipedia.org/wiki/Niuas" xr:uid="{D0974128-0F79-493C-B4D5-C7D14EB1D67A}"/>
    <hyperlink ref="B4" r:id="rId4" tooltip="Tongatapu" display="https://en.wikipedia.org/wiki/Tongatapu" xr:uid="{43AA9B6C-24EF-49DA-9F22-D5A6346ADFDD}"/>
    <hyperlink ref="B5" r:id="rId5" tooltip="Vava'u" display="https://en.wikipedia.org/wiki/Vava%27u" xr:uid="{EC668A0C-CF93-4057-8E88-524EE3777E2B}"/>
  </hyperlinks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21599-24AE-4F9A-B22C-C5602BA2766E}">
  <dimension ref="A1:H14"/>
  <sheetViews>
    <sheetView workbookViewId="0">
      <selection activeCell="E1" sqref="E1:H14"/>
    </sheetView>
  </sheetViews>
  <sheetFormatPr defaultRowHeight="14.5" x14ac:dyDescent="0.35"/>
  <cols>
    <col min="6" max="6" width="29.6328125" bestFit="1" customWidth="1"/>
  </cols>
  <sheetData>
    <row r="1" spans="1:8" ht="15" thickBot="1" x14ac:dyDescent="0.4">
      <c r="A1" s="1" t="s">
        <v>5030</v>
      </c>
      <c r="B1" s="2" t="s">
        <v>5031</v>
      </c>
      <c r="C1" s="5" t="s">
        <v>5031</v>
      </c>
      <c r="D1" s="5" t="s">
        <v>344</v>
      </c>
      <c r="E1">
        <v>3973</v>
      </c>
      <c r="F1" t="str">
        <f>_xlfn.CONCAT(B1," (East Timorean ",D1,")")</f>
        <v>Aileu (East Timorean municipality)</v>
      </c>
      <c r="G1" t="str">
        <f>B1</f>
        <v>Aileu</v>
      </c>
      <c r="H1" t="str">
        <f>A1</f>
        <v>TL-AL</v>
      </c>
    </row>
    <row r="2" spans="1:8" ht="15" thickBot="1" x14ac:dyDescent="0.4">
      <c r="A2" s="1" t="s">
        <v>5032</v>
      </c>
      <c r="B2" s="2" t="s">
        <v>5033</v>
      </c>
      <c r="C2" s="5" t="s">
        <v>5034</v>
      </c>
      <c r="D2" s="5" t="s">
        <v>344</v>
      </c>
      <c r="E2">
        <v>3973</v>
      </c>
      <c r="F2" t="str">
        <f t="shared" ref="F2:F14" si="0">_xlfn.CONCAT(B2," (East Timorean ",D2,")")</f>
        <v>Ainaro (East Timorean municipality)</v>
      </c>
      <c r="G2" t="str">
        <f t="shared" ref="G2:G14" si="1">B2</f>
        <v>Ainaro</v>
      </c>
      <c r="H2" t="str">
        <f t="shared" ref="H2:H14" si="2">A2</f>
        <v>TL-AN</v>
      </c>
    </row>
    <row r="3" spans="1:8" ht="15" thickBot="1" x14ac:dyDescent="0.4">
      <c r="A3" s="1" t="s">
        <v>5035</v>
      </c>
      <c r="B3" s="2" t="s">
        <v>5036</v>
      </c>
      <c r="C3" s="5" t="s">
        <v>5037</v>
      </c>
      <c r="D3" s="5" t="s">
        <v>344</v>
      </c>
      <c r="E3">
        <v>3973</v>
      </c>
      <c r="F3" t="str">
        <f t="shared" si="0"/>
        <v>Baucau (East Timorean municipality)</v>
      </c>
      <c r="G3" t="str">
        <f t="shared" si="1"/>
        <v>Baucau</v>
      </c>
      <c r="H3" t="str">
        <f t="shared" si="2"/>
        <v>TL-BA</v>
      </c>
    </row>
    <row r="4" spans="1:8" ht="29.5" thickBot="1" x14ac:dyDescent="0.4">
      <c r="A4" s="1" t="s">
        <v>5038</v>
      </c>
      <c r="B4" s="2" t="s">
        <v>5039</v>
      </c>
      <c r="C4" s="5" t="s">
        <v>5040</v>
      </c>
      <c r="D4" s="5" t="s">
        <v>344</v>
      </c>
      <c r="E4">
        <v>3973</v>
      </c>
      <c r="F4" t="str">
        <f t="shared" si="0"/>
        <v>Bobonaro (East Timorean municipality)</v>
      </c>
      <c r="G4" t="str">
        <f t="shared" si="1"/>
        <v>Bobonaro</v>
      </c>
      <c r="H4" t="str">
        <f t="shared" si="2"/>
        <v>TL-BO</v>
      </c>
    </row>
    <row r="5" spans="1:8" ht="29.5" thickBot="1" x14ac:dyDescent="0.4">
      <c r="A5" s="1" t="s">
        <v>5041</v>
      </c>
      <c r="B5" s="2" t="s">
        <v>5042</v>
      </c>
      <c r="C5" s="5" t="s">
        <v>5043</v>
      </c>
      <c r="D5" s="5" t="s">
        <v>344</v>
      </c>
      <c r="E5">
        <v>3973</v>
      </c>
      <c r="F5" t="str">
        <f t="shared" si="0"/>
        <v>Cova Lima (East Timorean municipality)</v>
      </c>
      <c r="G5" t="str">
        <f t="shared" si="1"/>
        <v>Cova Lima</v>
      </c>
      <c r="H5" t="str">
        <f t="shared" si="2"/>
        <v>TL-CO</v>
      </c>
    </row>
    <row r="6" spans="1:8" ht="15" thickBot="1" x14ac:dyDescent="0.4">
      <c r="A6" s="1" t="s">
        <v>5044</v>
      </c>
      <c r="B6" s="2" t="s">
        <v>5045</v>
      </c>
      <c r="C6" s="5" t="s">
        <v>5045</v>
      </c>
      <c r="D6" s="5" t="s">
        <v>344</v>
      </c>
      <c r="E6">
        <v>3973</v>
      </c>
      <c r="F6" t="str">
        <f t="shared" si="0"/>
        <v>Díli (East Timorean municipality)</v>
      </c>
      <c r="G6" t="str">
        <f t="shared" si="1"/>
        <v>Díli</v>
      </c>
      <c r="H6" t="str">
        <f t="shared" si="2"/>
        <v>TL-DI</v>
      </c>
    </row>
    <row r="7" spans="1:8" ht="15" thickBot="1" x14ac:dyDescent="0.4">
      <c r="A7" s="1" t="s">
        <v>5046</v>
      </c>
      <c r="B7" s="2" t="s">
        <v>5047</v>
      </c>
      <c r="C7" s="5" t="s">
        <v>5047</v>
      </c>
      <c r="D7" s="5" t="s">
        <v>344</v>
      </c>
      <c r="E7">
        <v>3973</v>
      </c>
      <c r="F7" t="str">
        <f t="shared" si="0"/>
        <v>Ermera (East Timorean municipality)</v>
      </c>
      <c r="G7" t="str">
        <f t="shared" si="1"/>
        <v>Ermera</v>
      </c>
      <c r="H7" t="str">
        <f t="shared" si="2"/>
        <v>TL-ER</v>
      </c>
    </row>
    <row r="8" spans="1:8" ht="15" thickBot="1" x14ac:dyDescent="0.4">
      <c r="A8" s="1" t="s">
        <v>5048</v>
      </c>
      <c r="B8" s="2" t="s">
        <v>5049</v>
      </c>
      <c r="C8" s="5" t="s">
        <v>5050</v>
      </c>
      <c r="D8" s="5" t="s">
        <v>344</v>
      </c>
      <c r="E8">
        <v>3973</v>
      </c>
      <c r="F8" t="str">
        <f t="shared" si="0"/>
        <v>Lautém (East Timorean municipality)</v>
      </c>
      <c r="G8" t="str">
        <f t="shared" si="1"/>
        <v>Lautém</v>
      </c>
      <c r="H8" t="str">
        <f t="shared" si="2"/>
        <v>TL-LA</v>
      </c>
    </row>
    <row r="9" spans="1:8" ht="15" thickBot="1" x14ac:dyDescent="0.4">
      <c r="A9" s="1" t="s">
        <v>5051</v>
      </c>
      <c r="B9" s="2" t="s">
        <v>5052</v>
      </c>
      <c r="C9" s="5" t="s">
        <v>5053</v>
      </c>
      <c r="D9" s="5" t="s">
        <v>344</v>
      </c>
      <c r="E9">
        <v>3973</v>
      </c>
      <c r="F9" t="str">
        <f t="shared" si="0"/>
        <v>Liquiça (East Timorean municipality)</v>
      </c>
      <c r="G9" t="str">
        <f t="shared" si="1"/>
        <v>Liquiça</v>
      </c>
      <c r="H9" t="str">
        <f t="shared" si="2"/>
        <v>TL-LI</v>
      </c>
    </row>
    <row r="10" spans="1:8" ht="29.5" thickBot="1" x14ac:dyDescent="0.4">
      <c r="A10" s="1" t="s">
        <v>5054</v>
      </c>
      <c r="B10" s="2" t="s">
        <v>5055</v>
      </c>
      <c r="C10" s="5" t="s">
        <v>5056</v>
      </c>
      <c r="D10" s="5" t="s">
        <v>344</v>
      </c>
      <c r="E10">
        <v>3973</v>
      </c>
      <c r="F10" t="str">
        <f t="shared" si="0"/>
        <v>Manatuto (East Timorean municipality)</v>
      </c>
      <c r="G10" t="str">
        <f t="shared" si="1"/>
        <v>Manatuto</v>
      </c>
      <c r="H10" t="str">
        <f t="shared" si="2"/>
        <v>TL-MT</v>
      </c>
    </row>
    <row r="11" spans="1:8" ht="29.5" thickBot="1" x14ac:dyDescent="0.4">
      <c r="A11" s="1" t="s">
        <v>5057</v>
      </c>
      <c r="B11" s="2" t="s">
        <v>5058</v>
      </c>
      <c r="C11" s="5" t="s">
        <v>5058</v>
      </c>
      <c r="D11" s="5" t="s">
        <v>344</v>
      </c>
      <c r="E11">
        <v>3973</v>
      </c>
      <c r="F11" t="str">
        <f t="shared" si="0"/>
        <v>Manufahi (East Timorean municipality)</v>
      </c>
      <c r="G11" t="str">
        <f t="shared" si="1"/>
        <v>Manufahi</v>
      </c>
      <c r="H11" t="str">
        <f t="shared" si="2"/>
        <v>TL-MF</v>
      </c>
    </row>
    <row r="12" spans="1:8" ht="43.5" x14ac:dyDescent="0.35">
      <c r="A12" s="9" t="s">
        <v>5059</v>
      </c>
      <c r="B12" s="13" t="s">
        <v>5060</v>
      </c>
      <c r="C12" s="11" t="s">
        <v>5062</v>
      </c>
      <c r="D12" s="11" t="s">
        <v>5063</v>
      </c>
      <c r="E12">
        <v>3973</v>
      </c>
      <c r="F12" t="str">
        <f t="shared" si="0"/>
        <v>Oé-Cusse Ambeno (East Timorean special administrative region)</v>
      </c>
      <c r="G12" t="str">
        <f t="shared" si="1"/>
        <v>Oé-Cusse Ambeno</v>
      </c>
      <c r="H12" t="str">
        <f t="shared" si="2"/>
        <v>TL-OE</v>
      </c>
    </row>
    <row r="13" spans="1:8" ht="18.5" thickBot="1" x14ac:dyDescent="0.4">
      <c r="A13" s="10"/>
      <c r="B13" s="14" t="s">
        <v>5061</v>
      </c>
      <c r="C13" s="12"/>
      <c r="D13" s="12"/>
      <c r="E13">
        <v>3973</v>
      </c>
      <c r="F13" t="str">
        <f t="shared" si="0"/>
        <v>(local variant is Oecussi) (East Timorean )</v>
      </c>
      <c r="G13" t="str">
        <f t="shared" si="1"/>
        <v>(local variant is Oecussi)</v>
      </c>
      <c r="H13">
        <f t="shared" si="2"/>
        <v>0</v>
      </c>
    </row>
    <row r="14" spans="1:8" ht="15" thickBot="1" x14ac:dyDescent="0.4">
      <c r="A14" s="1" t="s">
        <v>5064</v>
      </c>
      <c r="B14" s="2" t="s">
        <v>5065</v>
      </c>
      <c r="C14" s="5" t="s">
        <v>5066</v>
      </c>
      <c r="D14" s="5" t="s">
        <v>344</v>
      </c>
      <c r="E14">
        <v>3973</v>
      </c>
      <c r="F14" t="str">
        <f t="shared" si="0"/>
        <v>Viqueque (East Timorean municipality)</v>
      </c>
      <c r="G14" t="str">
        <f t="shared" si="1"/>
        <v>Viqueque</v>
      </c>
      <c r="H14" t="str">
        <f t="shared" si="2"/>
        <v>TL-VI</v>
      </c>
    </row>
  </sheetData>
  <mergeCells count="3">
    <mergeCell ref="A12:A13"/>
    <mergeCell ref="C12:C13"/>
    <mergeCell ref="D12:D13"/>
  </mergeCells>
  <hyperlinks>
    <hyperlink ref="B1" r:id="rId1" tooltip="Aileu Municipality" display="https://en.wikipedia.org/wiki/Aileu_Municipality" xr:uid="{88495D1A-E31B-4EE0-9989-72898C89FE28}"/>
    <hyperlink ref="B2" r:id="rId2" tooltip="Ainaro Municipality" display="https://en.wikipedia.org/wiki/Ainaro_Municipality" xr:uid="{8098BC46-5E1B-4069-87B5-D09C22390323}"/>
    <hyperlink ref="B3" r:id="rId3" tooltip="Baucau Municipality" display="https://en.wikipedia.org/wiki/Baucau_Municipality" xr:uid="{49F507F3-863B-4B3C-AA3C-320998AF78E8}"/>
    <hyperlink ref="B4" r:id="rId4" tooltip="Bobonaro Municipality" display="https://en.wikipedia.org/wiki/Bobonaro_Municipality" xr:uid="{937E2CD8-5F1F-4CA0-80A5-09D6AF4459BC}"/>
    <hyperlink ref="B5" r:id="rId5" tooltip="Cova Lima Municipality" display="https://en.wikipedia.org/wiki/Cova_Lima_Municipality" xr:uid="{5965F3D7-28A4-42D6-A94D-A3760844D912}"/>
    <hyperlink ref="B6" r:id="rId6" tooltip="Dili Municipality" display="https://en.wikipedia.org/wiki/Dili_Municipality" xr:uid="{9D428A1E-663E-4570-B0FF-DC3399C791B2}"/>
    <hyperlink ref="B7" r:id="rId7" tooltip="Ermera Municipality" display="https://en.wikipedia.org/wiki/Ermera_Municipality" xr:uid="{4DFB4AA3-B07C-4015-8824-E635157D6F23}"/>
    <hyperlink ref="B8" r:id="rId8" tooltip="Lautém Municipality" display="https://en.wikipedia.org/wiki/Laut%C3%A9m_Municipality" xr:uid="{A290CB97-0622-4BD1-B8DD-3D66F3B1354E}"/>
    <hyperlink ref="B9" r:id="rId9" tooltip="Liquiçá Municipality" display="https://en.wikipedia.org/wiki/Liqui%C3%A7%C3%A1_Municipality" xr:uid="{D47D98E4-8E4A-4FDE-9B55-256737929AD9}"/>
    <hyperlink ref="B10" r:id="rId10" tooltip="Manatuto Municipality" display="https://en.wikipedia.org/wiki/Manatuto_Municipality" xr:uid="{2F68009F-9107-43C9-866E-4143BFAFDB19}"/>
    <hyperlink ref="B11" r:id="rId11" tooltip="Manufahi Municipality" display="https://en.wikipedia.org/wiki/Manufahi_Municipality" xr:uid="{3292DF08-6339-4C19-9CF3-1AC7C8EE16BB}"/>
    <hyperlink ref="B12" r:id="rId12" tooltip="Oecusse" display="https://en.wikipedia.org/wiki/Oecusse" xr:uid="{4B28F140-4D74-4008-BAC1-D5272FEBA3A0}"/>
    <hyperlink ref="B14" r:id="rId13" tooltip="Viqueque Municipality" display="https://en.wikipedia.org/wiki/Viqueque_Municipality" xr:uid="{7ABC428D-6667-469B-BB53-056A69447272}"/>
  </hyperlinks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C1CAB-D667-49FC-BBAC-6BB617C0A0C5}">
  <dimension ref="A1:F81"/>
  <sheetViews>
    <sheetView topLeftCell="A61" workbookViewId="0">
      <selection activeCell="C1" sqref="C1:F81"/>
    </sheetView>
  </sheetViews>
  <sheetFormatPr defaultRowHeight="14.5" x14ac:dyDescent="0.35"/>
  <cols>
    <col min="4" max="4" width="21.90625" bestFit="1" customWidth="1"/>
  </cols>
  <sheetData>
    <row r="1" spans="1:6" ht="15" thickBot="1" x14ac:dyDescent="0.4">
      <c r="A1" s="1" t="s">
        <v>5067</v>
      </c>
      <c r="B1" s="2" t="s">
        <v>5068</v>
      </c>
      <c r="C1">
        <v>4027</v>
      </c>
      <c r="D1" t="str">
        <f>_xlfn.CONCAT(B1," (Turkish province)")</f>
        <v>Adana (Turkish province)</v>
      </c>
      <c r="E1" t="str">
        <f>B1</f>
        <v>Adana</v>
      </c>
      <c r="F1" t="str">
        <f>A1</f>
        <v>TR-01</v>
      </c>
    </row>
    <row r="2" spans="1:6" ht="29.5" thickBot="1" x14ac:dyDescent="0.4">
      <c r="A2" s="1" t="s">
        <v>5069</v>
      </c>
      <c r="B2" s="2" t="s">
        <v>5070</v>
      </c>
      <c r="C2">
        <v>4027</v>
      </c>
      <c r="D2" t="str">
        <f t="shared" ref="D2:D65" si="0">_xlfn.CONCAT(B2," (Turkish province)")</f>
        <v>Adıyaman (Turkish province)</v>
      </c>
      <c r="E2" t="str">
        <f t="shared" ref="E2:E65" si="1">B2</f>
        <v>Adıyaman</v>
      </c>
      <c r="F2" t="str">
        <f t="shared" ref="F2:F65" si="2">A2</f>
        <v>TR-02</v>
      </c>
    </row>
    <row r="3" spans="1:6" ht="29.5" thickBot="1" x14ac:dyDescent="0.4">
      <c r="A3" s="1" t="s">
        <v>5071</v>
      </c>
      <c r="B3" s="2" t="s">
        <v>5072</v>
      </c>
      <c r="C3">
        <v>4027</v>
      </c>
      <c r="D3" t="str">
        <f t="shared" si="0"/>
        <v>Afyonkarahisar (Turkish province)</v>
      </c>
      <c r="E3" t="str">
        <f t="shared" si="1"/>
        <v>Afyonkarahisar</v>
      </c>
      <c r="F3" t="str">
        <f t="shared" si="2"/>
        <v>TR-03</v>
      </c>
    </row>
    <row r="4" spans="1:6" ht="15" thickBot="1" x14ac:dyDescent="0.4">
      <c r="A4" s="1" t="s">
        <v>5073</v>
      </c>
      <c r="B4" s="2" t="s">
        <v>5074</v>
      </c>
      <c r="C4">
        <v>4027</v>
      </c>
      <c r="D4" t="str">
        <f t="shared" si="0"/>
        <v>Ağrı (Turkish province)</v>
      </c>
      <c r="E4" t="str">
        <f t="shared" si="1"/>
        <v>Ağrı</v>
      </c>
      <c r="F4" t="str">
        <f t="shared" si="2"/>
        <v>TR-04</v>
      </c>
    </row>
    <row r="5" spans="1:6" ht="15" thickBot="1" x14ac:dyDescent="0.4">
      <c r="A5" s="1" t="s">
        <v>5075</v>
      </c>
      <c r="B5" s="2" t="s">
        <v>5076</v>
      </c>
      <c r="C5">
        <v>4027</v>
      </c>
      <c r="D5" t="str">
        <f t="shared" si="0"/>
        <v>Aksaray (Turkish province)</v>
      </c>
      <c r="E5" t="str">
        <f t="shared" si="1"/>
        <v>Aksaray</v>
      </c>
      <c r="F5" t="str">
        <f t="shared" si="2"/>
        <v>TR-68</v>
      </c>
    </row>
    <row r="6" spans="1:6" ht="15" thickBot="1" x14ac:dyDescent="0.4">
      <c r="A6" s="1" t="s">
        <v>5077</v>
      </c>
      <c r="B6" s="2" t="s">
        <v>5078</v>
      </c>
      <c r="C6">
        <v>4027</v>
      </c>
      <c r="D6" t="str">
        <f t="shared" si="0"/>
        <v>Amasya (Turkish province)</v>
      </c>
      <c r="E6" t="str">
        <f t="shared" si="1"/>
        <v>Amasya</v>
      </c>
      <c r="F6" t="str">
        <f t="shared" si="2"/>
        <v>TR-05</v>
      </c>
    </row>
    <row r="7" spans="1:6" ht="15" thickBot="1" x14ac:dyDescent="0.4">
      <c r="A7" s="1" t="s">
        <v>5079</v>
      </c>
      <c r="B7" s="2" t="s">
        <v>5080</v>
      </c>
      <c r="C7">
        <v>4027</v>
      </c>
      <c r="D7" t="str">
        <f t="shared" si="0"/>
        <v>Ankara (Turkish province)</v>
      </c>
      <c r="E7" t="str">
        <f t="shared" si="1"/>
        <v>Ankara</v>
      </c>
      <c r="F7" t="str">
        <f t="shared" si="2"/>
        <v>TR-06</v>
      </c>
    </row>
    <row r="8" spans="1:6" ht="15" thickBot="1" x14ac:dyDescent="0.4">
      <c r="A8" s="1" t="s">
        <v>5081</v>
      </c>
      <c r="B8" s="2" t="s">
        <v>5082</v>
      </c>
      <c r="C8">
        <v>4027</v>
      </c>
      <c r="D8" t="str">
        <f t="shared" si="0"/>
        <v>Antalya (Turkish province)</v>
      </c>
      <c r="E8" t="str">
        <f t="shared" si="1"/>
        <v>Antalya</v>
      </c>
      <c r="F8" t="str">
        <f t="shared" si="2"/>
        <v>TR-07</v>
      </c>
    </row>
    <row r="9" spans="1:6" ht="15" thickBot="1" x14ac:dyDescent="0.4">
      <c r="A9" s="1" t="s">
        <v>5083</v>
      </c>
      <c r="B9" s="2" t="s">
        <v>5084</v>
      </c>
      <c r="C9">
        <v>4027</v>
      </c>
      <c r="D9" t="str">
        <f t="shared" si="0"/>
        <v>Ardahan (Turkish province)</v>
      </c>
      <c r="E9" t="str">
        <f t="shared" si="1"/>
        <v>Ardahan</v>
      </c>
      <c r="F9" t="str">
        <f t="shared" si="2"/>
        <v>TR-75</v>
      </c>
    </row>
    <row r="10" spans="1:6" ht="15" thickBot="1" x14ac:dyDescent="0.4">
      <c r="A10" s="1" t="s">
        <v>5085</v>
      </c>
      <c r="B10" s="2" t="s">
        <v>5086</v>
      </c>
      <c r="C10">
        <v>4027</v>
      </c>
      <c r="D10" t="str">
        <f t="shared" si="0"/>
        <v>Artvin (Turkish province)</v>
      </c>
      <c r="E10" t="str">
        <f t="shared" si="1"/>
        <v>Artvin</v>
      </c>
      <c r="F10" t="str">
        <f t="shared" si="2"/>
        <v>TR-08</v>
      </c>
    </row>
    <row r="11" spans="1:6" ht="15" thickBot="1" x14ac:dyDescent="0.4">
      <c r="A11" s="1" t="s">
        <v>5087</v>
      </c>
      <c r="B11" s="2" t="s">
        <v>5088</v>
      </c>
      <c r="C11">
        <v>4027</v>
      </c>
      <c r="D11" t="str">
        <f t="shared" si="0"/>
        <v>Aydın (Turkish province)</v>
      </c>
      <c r="E11" t="str">
        <f t="shared" si="1"/>
        <v>Aydın</v>
      </c>
      <c r="F11" t="str">
        <f t="shared" si="2"/>
        <v>TR-09</v>
      </c>
    </row>
    <row r="12" spans="1:6" ht="15" thickBot="1" x14ac:dyDescent="0.4">
      <c r="A12" s="1" t="s">
        <v>5089</v>
      </c>
      <c r="B12" s="2" t="s">
        <v>5090</v>
      </c>
      <c r="C12">
        <v>4027</v>
      </c>
      <c r="D12" t="str">
        <f t="shared" si="0"/>
        <v>Balıkesir (Turkish province)</v>
      </c>
      <c r="E12" t="str">
        <f t="shared" si="1"/>
        <v>Balıkesir</v>
      </c>
      <c r="F12" t="str">
        <f t="shared" si="2"/>
        <v>TR-10</v>
      </c>
    </row>
    <row r="13" spans="1:6" ht="15" thickBot="1" x14ac:dyDescent="0.4">
      <c r="A13" s="1" t="s">
        <v>5091</v>
      </c>
      <c r="B13" s="2" t="s">
        <v>5092</v>
      </c>
      <c r="C13">
        <v>4027</v>
      </c>
      <c r="D13" t="str">
        <f t="shared" si="0"/>
        <v>Bartın (Turkish province)</v>
      </c>
      <c r="E13" t="str">
        <f t="shared" si="1"/>
        <v>Bartın</v>
      </c>
      <c r="F13" t="str">
        <f t="shared" si="2"/>
        <v>TR-74</v>
      </c>
    </row>
    <row r="14" spans="1:6" ht="15" thickBot="1" x14ac:dyDescent="0.4">
      <c r="A14" s="1" t="s">
        <v>5093</v>
      </c>
      <c r="B14" s="2" t="s">
        <v>5094</v>
      </c>
      <c r="C14">
        <v>4027</v>
      </c>
      <c r="D14" t="str">
        <f t="shared" si="0"/>
        <v>Batman (Turkish province)</v>
      </c>
      <c r="E14" t="str">
        <f t="shared" si="1"/>
        <v>Batman</v>
      </c>
      <c r="F14" t="str">
        <f t="shared" si="2"/>
        <v>TR-72</v>
      </c>
    </row>
    <row r="15" spans="1:6" ht="15" thickBot="1" x14ac:dyDescent="0.4">
      <c r="A15" s="1" t="s">
        <v>5095</v>
      </c>
      <c r="B15" s="2" t="s">
        <v>5096</v>
      </c>
      <c r="C15">
        <v>4027</v>
      </c>
      <c r="D15" t="str">
        <f t="shared" si="0"/>
        <v>Bayburt (Turkish province)</v>
      </c>
      <c r="E15" t="str">
        <f t="shared" si="1"/>
        <v>Bayburt</v>
      </c>
      <c r="F15" t="str">
        <f t="shared" si="2"/>
        <v>TR-69</v>
      </c>
    </row>
    <row r="16" spans="1:6" ht="15" thickBot="1" x14ac:dyDescent="0.4">
      <c r="A16" s="1" t="s">
        <v>5097</v>
      </c>
      <c r="B16" s="2" t="s">
        <v>5098</v>
      </c>
      <c r="C16">
        <v>4027</v>
      </c>
      <c r="D16" t="str">
        <f t="shared" si="0"/>
        <v>Bilecik (Turkish province)</v>
      </c>
      <c r="E16" t="str">
        <f t="shared" si="1"/>
        <v>Bilecik</v>
      </c>
      <c r="F16" t="str">
        <f t="shared" si="2"/>
        <v>TR-11</v>
      </c>
    </row>
    <row r="17" spans="1:6" ht="15" thickBot="1" x14ac:dyDescent="0.4">
      <c r="A17" s="1" t="s">
        <v>5099</v>
      </c>
      <c r="B17" s="2" t="s">
        <v>5100</v>
      </c>
      <c r="C17">
        <v>4027</v>
      </c>
      <c r="D17" t="str">
        <f t="shared" si="0"/>
        <v>Bingöl (Turkish province)</v>
      </c>
      <c r="E17" t="str">
        <f t="shared" si="1"/>
        <v>Bingöl</v>
      </c>
      <c r="F17" t="str">
        <f t="shared" si="2"/>
        <v>TR-12</v>
      </c>
    </row>
    <row r="18" spans="1:6" ht="15" thickBot="1" x14ac:dyDescent="0.4">
      <c r="A18" s="1" t="s">
        <v>5101</v>
      </c>
      <c r="B18" s="2" t="s">
        <v>5102</v>
      </c>
      <c r="C18">
        <v>4027</v>
      </c>
      <c r="D18" t="str">
        <f t="shared" si="0"/>
        <v>Bitlis (Turkish province)</v>
      </c>
      <c r="E18" t="str">
        <f t="shared" si="1"/>
        <v>Bitlis</v>
      </c>
      <c r="F18" t="str">
        <f t="shared" si="2"/>
        <v>TR-13</v>
      </c>
    </row>
    <row r="19" spans="1:6" ht="15" thickBot="1" x14ac:dyDescent="0.4">
      <c r="A19" s="1" t="s">
        <v>5103</v>
      </c>
      <c r="B19" s="2" t="s">
        <v>5104</v>
      </c>
      <c r="C19">
        <v>4027</v>
      </c>
      <c r="D19" t="str">
        <f t="shared" si="0"/>
        <v>Bolu (Turkish province)</v>
      </c>
      <c r="E19" t="str">
        <f t="shared" si="1"/>
        <v>Bolu</v>
      </c>
      <c r="F19" t="str">
        <f t="shared" si="2"/>
        <v>TR-14</v>
      </c>
    </row>
    <row r="20" spans="1:6" ht="15" thickBot="1" x14ac:dyDescent="0.4">
      <c r="A20" s="1" t="s">
        <v>5105</v>
      </c>
      <c r="B20" s="2" t="s">
        <v>5106</v>
      </c>
      <c r="C20">
        <v>4027</v>
      </c>
      <c r="D20" t="str">
        <f t="shared" si="0"/>
        <v>Burdur (Turkish province)</v>
      </c>
      <c r="E20" t="str">
        <f t="shared" si="1"/>
        <v>Burdur</v>
      </c>
      <c r="F20" t="str">
        <f t="shared" si="2"/>
        <v>TR-15</v>
      </c>
    </row>
    <row r="21" spans="1:6" ht="15" thickBot="1" x14ac:dyDescent="0.4">
      <c r="A21" s="1" t="s">
        <v>5107</v>
      </c>
      <c r="B21" s="2" t="s">
        <v>5108</v>
      </c>
      <c r="C21">
        <v>4027</v>
      </c>
      <c r="D21" t="str">
        <f t="shared" si="0"/>
        <v>Bursa (Turkish province)</v>
      </c>
      <c r="E21" t="str">
        <f t="shared" si="1"/>
        <v>Bursa</v>
      </c>
      <c r="F21" t="str">
        <f t="shared" si="2"/>
        <v>TR-16</v>
      </c>
    </row>
    <row r="22" spans="1:6" ht="29.5" thickBot="1" x14ac:dyDescent="0.4">
      <c r="A22" s="1" t="s">
        <v>5109</v>
      </c>
      <c r="B22" s="2" t="s">
        <v>5110</v>
      </c>
      <c r="C22">
        <v>4027</v>
      </c>
      <c r="D22" t="str">
        <f t="shared" si="0"/>
        <v>Çanakkale (Turkish province)</v>
      </c>
      <c r="E22" t="str">
        <f t="shared" si="1"/>
        <v>Çanakkale</v>
      </c>
      <c r="F22" t="str">
        <f t="shared" si="2"/>
        <v>TR-17</v>
      </c>
    </row>
    <row r="23" spans="1:6" ht="15" thickBot="1" x14ac:dyDescent="0.4">
      <c r="A23" s="1" t="s">
        <v>5111</v>
      </c>
      <c r="B23" s="2" t="s">
        <v>5112</v>
      </c>
      <c r="C23">
        <v>4027</v>
      </c>
      <c r="D23" t="str">
        <f t="shared" si="0"/>
        <v>Çankırı (Turkish province)</v>
      </c>
      <c r="E23" t="str">
        <f t="shared" si="1"/>
        <v>Çankırı</v>
      </c>
      <c r="F23" t="str">
        <f t="shared" si="2"/>
        <v>TR-18</v>
      </c>
    </row>
    <row r="24" spans="1:6" ht="15" thickBot="1" x14ac:dyDescent="0.4">
      <c r="A24" s="1" t="s">
        <v>5113</v>
      </c>
      <c r="B24" s="2" t="s">
        <v>5114</v>
      </c>
      <c r="C24">
        <v>4027</v>
      </c>
      <c r="D24" t="str">
        <f t="shared" si="0"/>
        <v>Çorum (Turkish province)</v>
      </c>
      <c r="E24" t="str">
        <f t="shared" si="1"/>
        <v>Çorum</v>
      </c>
      <c r="F24" t="str">
        <f t="shared" si="2"/>
        <v>TR-19</v>
      </c>
    </row>
    <row r="25" spans="1:6" ht="15" thickBot="1" x14ac:dyDescent="0.4">
      <c r="A25" s="1" t="s">
        <v>5115</v>
      </c>
      <c r="B25" s="2" t="s">
        <v>5116</v>
      </c>
      <c r="C25">
        <v>4027</v>
      </c>
      <c r="D25" t="str">
        <f t="shared" si="0"/>
        <v>Denizli (Turkish province)</v>
      </c>
      <c r="E25" t="str">
        <f t="shared" si="1"/>
        <v>Denizli</v>
      </c>
      <c r="F25" t="str">
        <f t="shared" si="2"/>
        <v>TR-20</v>
      </c>
    </row>
    <row r="26" spans="1:6" ht="29.5" thickBot="1" x14ac:dyDescent="0.4">
      <c r="A26" s="1" t="s">
        <v>5117</v>
      </c>
      <c r="B26" s="2" t="s">
        <v>5118</v>
      </c>
      <c r="C26">
        <v>4027</v>
      </c>
      <c r="D26" t="str">
        <f t="shared" si="0"/>
        <v>Diyarbakır (Turkish province)</v>
      </c>
      <c r="E26" t="str">
        <f t="shared" si="1"/>
        <v>Diyarbakır</v>
      </c>
      <c r="F26" t="str">
        <f t="shared" si="2"/>
        <v>TR-21</v>
      </c>
    </row>
    <row r="27" spans="1:6" ht="15" thickBot="1" x14ac:dyDescent="0.4">
      <c r="A27" s="1" t="s">
        <v>5119</v>
      </c>
      <c r="B27" s="2" t="s">
        <v>5120</v>
      </c>
      <c r="C27">
        <v>4027</v>
      </c>
      <c r="D27" t="str">
        <f t="shared" si="0"/>
        <v>Düzce (Turkish province)</v>
      </c>
      <c r="E27" t="str">
        <f t="shared" si="1"/>
        <v>Düzce</v>
      </c>
      <c r="F27" t="str">
        <f t="shared" si="2"/>
        <v>TR-81</v>
      </c>
    </row>
    <row r="28" spans="1:6" ht="15" thickBot="1" x14ac:dyDescent="0.4">
      <c r="A28" s="1" t="s">
        <v>5121</v>
      </c>
      <c r="B28" s="2" t="s">
        <v>5122</v>
      </c>
      <c r="C28">
        <v>4027</v>
      </c>
      <c r="D28" t="str">
        <f t="shared" si="0"/>
        <v>Edirne (Turkish province)</v>
      </c>
      <c r="E28" t="str">
        <f t="shared" si="1"/>
        <v>Edirne</v>
      </c>
      <c r="F28" t="str">
        <f t="shared" si="2"/>
        <v>TR-22</v>
      </c>
    </row>
    <row r="29" spans="1:6" ht="15" thickBot="1" x14ac:dyDescent="0.4">
      <c r="A29" s="1" t="s">
        <v>5123</v>
      </c>
      <c r="B29" s="2" t="s">
        <v>5124</v>
      </c>
      <c r="C29">
        <v>4027</v>
      </c>
      <c r="D29" t="str">
        <f t="shared" si="0"/>
        <v>Elazığ (Turkish province)</v>
      </c>
      <c r="E29" t="str">
        <f t="shared" si="1"/>
        <v>Elazığ</v>
      </c>
      <c r="F29" t="str">
        <f t="shared" si="2"/>
        <v>TR-23</v>
      </c>
    </row>
    <row r="30" spans="1:6" ht="15" thickBot="1" x14ac:dyDescent="0.4">
      <c r="A30" s="1" t="s">
        <v>5125</v>
      </c>
      <c r="B30" s="2" t="s">
        <v>5126</v>
      </c>
      <c r="C30">
        <v>4027</v>
      </c>
      <c r="D30" t="str">
        <f t="shared" si="0"/>
        <v>Erzincan (Turkish province)</v>
      </c>
      <c r="E30" t="str">
        <f t="shared" si="1"/>
        <v>Erzincan</v>
      </c>
      <c r="F30" t="str">
        <f t="shared" si="2"/>
        <v>TR-24</v>
      </c>
    </row>
    <row r="31" spans="1:6" ht="15" thickBot="1" x14ac:dyDescent="0.4">
      <c r="A31" s="1" t="s">
        <v>5127</v>
      </c>
      <c r="B31" s="2" t="s">
        <v>5128</v>
      </c>
      <c r="C31">
        <v>4027</v>
      </c>
      <c r="D31" t="str">
        <f t="shared" si="0"/>
        <v>Erzurum (Turkish province)</v>
      </c>
      <c r="E31" t="str">
        <f t="shared" si="1"/>
        <v>Erzurum</v>
      </c>
      <c r="F31" t="str">
        <f t="shared" si="2"/>
        <v>TR-25</v>
      </c>
    </row>
    <row r="32" spans="1:6" ht="15" thickBot="1" x14ac:dyDescent="0.4">
      <c r="A32" s="1" t="s">
        <v>5129</v>
      </c>
      <c r="B32" s="2" t="s">
        <v>5130</v>
      </c>
      <c r="C32">
        <v>4027</v>
      </c>
      <c r="D32" t="str">
        <f t="shared" si="0"/>
        <v>Eskişehir (Turkish province)</v>
      </c>
      <c r="E32" t="str">
        <f t="shared" si="1"/>
        <v>Eskişehir</v>
      </c>
      <c r="F32" t="str">
        <f t="shared" si="2"/>
        <v>TR-26</v>
      </c>
    </row>
    <row r="33" spans="1:6" ht="29.5" thickBot="1" x14ac:dyDescent="0.4">
      <c r="A33" s="1" t="s">
        <v>5131</v>
      </c>
      <c r="B33" s="2" t="s">
        <v>5132</v>
      </c>
      <c r="C33">
        <v>4027</v>
      </c>
      <c r="D33" t="str">
        <f t="shared" si="0"/>
        <v>Gaziantep (Turkish province)</v>
      </c>
      <c r="E33" t="str">
        <f t="shared" si="1"/>
        <v>Gaziantep</v>
      </c>
      <c r="F33" t="str">
        <f t="shared" si="2"/>
        <v>TR-27</v>
      </c>
    </row>
    <row r="34" spans="1:6" ht="15" thickBot="1" x14ac:dyDescent="0.4">
      <c r="A34" s="1" t="s">
        <v>5133</v>
      </c>
      <c r="B34" s="2" t="s">
        <v>5134</v>
      </c>
      <c r="C34">
        <v>4027</v>
      </c>
      <c r="D34" t="str">
        <f t="shared" si="0"/>
        <v>Giresun (Turkish province)</v>
      </c>
      <c r="E34" t="str">
        <f t="shared" si="1"/>
        <v>Giresun</v>
      </c>
      <c r="F34" t="str">
        <f t="shared" si="2"/>
        <v>TR-28</v>
      </c>
    </row>
    <row r="35" spans="1:6" ht="29.5" thickBot="1" x14ac:dyDescent="0.4">
      <c r="A35" s="1" t="s">
        <v>5135</v>
      </c>
      <c r="B35" s="2" t="s">
        <v>5136</v>
      </c>
      <c r="C35">
        <v>4027</v>
      </c>
      <c r="D35" t="str">
        <f t="shared" si="0"/>
        <v>Gümüşhane (Turkish province)</v>
      </c>
      <c r="E35" t="str">
        <f t="shared" si="1"/>
        <v>Gümüşhane</v>
      </c>
      <c r="F35" t="str">
        <f t="shared" si="2"/>
        <v>TR-29</v>
      </c>
    </row>
    <row r="36" spans="1:6" ht="15" thickBot="1" x14ac:dyDescent="0.4">
      <c r="A36" s="1" t="s">
        <v>5137</v>
      </c>
      <c r="B36" s="2" t="s">
        <v>5138</v>
      </c>
      <c r="C36">
        <v>4027</v>
      </c>
      <c r="D36" t="str">
        <f t="shared" si="0"/>
        <v>Hakkâri (Turkish province)</v>
      </c>
      <c r="E36" t="str">
        <f t="shared" si="1"/>
        <v>Hakkâri</v>
      </c>
      <c r="F36" t="str">
        <f t="shared" si="2"/>
        <v>TR-30</v>
      </c>
    </row>
    <row r="37" spans="1:6" ht="15" thickBot="1" x14ac:dyDescent="0.4">
      <c r="A37" s="1" t="s">
        <v>5139</v>
      </c>
      <c r="B37" s="2" t="s">
        <v>5140</v>
      </c>
      <c r="C37">
        <v>4027</v>
      </c>
      <c r="D37" t="str">
        <f t="shared" si="0"/>
        <v>Hatay (Turkish province)</v>
      </c>
      <c r="E37" t="str">
        <f t="shared" si="1"/>
        <v>Hatay</v>
      </c>
      <c r="F37" t="str">
        <f t="shared" si="2"/>
        <v>TR-31</v>
      </c>
    </row>
    <row r="38" spans="1:6" ht="15" thickBot="1" x14ac:dyDescent="0.4">
      <c r="A38" s="1" t="s">
        <v>5141</v>
      </c>
      <c r="B38" s="2" t="s">
        <v>5142</v>
      </c>
      <c r="C38">
        <v>4027</v>
      </c>
      <c r="D38" t="str">
        <f t="shared" si="0"/>
        <v>Iğdır (Turkish province)</v>
      </c>
      <c r="E38" t="str">
        <f t="shared" si="1"/>
        <v>Iğdır</v>
      </c>
      <c r="F38" t="str">
        <f t="shared" si="2"/>
        <v>TR-76</v>
      </c>
    </row>
    <row r="39" spans="1:6" ht="15" thickBot="1" x14ac:dyDescent="0.4">
      <c r="A39" s="1" t="s">
        <v>5143</v>
      </c>
      <c r="B39" s="2" t="s">
        <v>5144</v>
      </c>
      <c r="C39">
        <v>4027</v>
      </c>
      <c r="D39" t="str">
        <f t="shared" si="0"/>
        <v>Isparta (Turkish province)</v>
      </c>
      <c r="E39" t="str">
        <f t="shared" si="1"/>
        <v>Isparta</v>
      </c>
      <c r="F39" t="str">
        <f t="shared" si="2"/>
        <v>TR-32</v>
      </c>
    </row>
    <row r="40" spans="1:6" ht="15" thickBot="1" x14ac:dyDescent="0.4">
      <c r="A40" s="1" t="s">
        <v>5145</v>
      </c>
      <c r="B40" s="2" t="s">
        <v>5146</v>
      </c>
      <c r="C40">
        <v>4027</v>
      </c>
      <c r="D40" t="str">
        <f t="shared" si="0"/>
        <v>İstanbul (Turkish province)</v>
      </c>
      <c r="E40" t="str">
        <f t="shared" si="1"/>
        <v>İstanbul</v>
      </c>
      <c r="F40" t="str">
        <f t="shared" si="2"/>
        <v>TR-34</v>
      </c>
    </row>
    <row r="41" spans="1:6" ht="15" thickBot="1" x14ac:dyDescent="0.4">
      <c r="A41" s="1" t="s">
        <v>5147</v>
      </c>
      <c r="B41" s="2" t="s">
        <v>5148</v>
      </c>
      <c r="C41">
        <v>4027</v>
      </c>
      <c r="D41" t="str">
        <f t="shared" si="0"/>
        <v>İzmir (Turkish province)</v>
      </c>
      <c r="E41" t="str">
        <f t="shared" si="1"/>
        <v>İzmir</v>
      </c>
      <c r="F41" t="str">
        <f t="shared" si="2"/>
        <v>TR-35</v>
      </c>
    </row>
    <row r="42" spans="1:6" ht="29.5" thickBot="1" x14ac:dyDescent="0.4">
      <c r="A42" s="1" t="s">
        <v>5149</v>
      </c>
      <c r="B42" s="2" t="s">
        <v>5150</v>
      </c>
      <c r="C42">
        <v>4027</v>
      </c>
      <c r="D42" t="str">
        <f t="shared" si="0"/>
        <v>Kahramanmaraş (Turkish province)</v>
      </c>
      <c r="E42" t="str">
        <f t="shared" si="1"/>
        <v>Kahramanmaraş</v>
      </c>
      <c r="F42" t="str">
        <f t="shared" si="2"/>
        <v>TR-46</v>
      </c>
    </row>
    <row r="43" spans="1:6" ht="15" thickBot="1" x14ac:dyDescent="0.4">
      <c r="A43" s="1" t="s">
        <v>5151</v>
      </c>
      <c r="B43" s="2" t="s">
        <v>5152</v>
      </c>
      <c r="C43">
        <v>4027</v>
      </c>
      <c r="D43" t="str">
        <f t="shared" si="0"/>
        <v>Karabük (Turkish province)</v>
      </c>
      <c r="E43" t="str">
        <f t="shared" si="1"/>
        <v>Karabük</v>
      </c>
      <c r="F43" t="str">
        <f t="shared" si="2"/>
        <v>TR-78</v>
      </c>
    </row>
    <row r="44" spans="1:6" ht="15" thickBot="1" x14ac:dyDescent="0.4">
      <c r="A44" s="1" t="s">
        <v>5153</v>
      </c>
      <c r="B44" s="2" t="s">
        <v>5154</v>
      </c>
      <c r="C44">
        <v>4027</v>
      </c>
      <c r="D44" t="str">
        <f t="shared" si="0"/>
        <v>Karaman (Turkish province)</v>
      </c>
      <c r="E44" t="str">
        <f t="shared" si="1"/>
        <v>Karaman</v>
      </c>
      <c r="F44" t="str">
        <f t="shared" si="2"/>
        <v>TR-70</v>
      </c>
    </row>
    <row r="45" spans="1:6" ht="15" thickBot="1" x14ac:dyDescent="0.4">
      <c r="A45" s="1" t="s">
        <v>5155</v>
      </c>
      <c r="B45" s="2" t="s">
        <v>5156</v>
      </c>
      <c r="C45">
        <v>4027</v>
      </c>
      <c r="D45" t="str">
        <f t="shared" si="0"/>
        <v>Kars (Turkish province)</v>
      </c>
      <c r="E45" t="str">
        <f t="shared" si="1"/>
        <v>Kars</v>
      </c>
      <c r="F45" t="str">
        <f t="shared" si="2"/>
        <v>TR-36</v>
      </c>
    </row>
    <row r="46" spans="1:6" ht="29.5" thickBot="1" x14ac:dyDescent="0.4">
      <c r="A46" s="1" t="s">
        <v>5157</v>
      </c>
      <c r="B46" s="2" t="s">
        <v>5158</v>
      </c>
      <c r="C46">
        <v>4027</v>
      </c>
      <c r="D46" t="str">
        <f t="shared" si="0"/>
        <v>Kastamonu (Turkish province)</v>
      </c>
      <c r="E46" t="str">
        <f t="shared" si="1"/>
        <v>Kastamonu</v>
      </c>
      <c r="F46" t="str">
        <f t="shared" si="2"/>
        <v>TR-37</v>
      </c>
    </row>
    <row r="47" spans="1:6" ht="15" thickBot="1" x14ac:dyDescent="0.4">
      <c r="A47" s="1" t="s">
        <v>5159</v>
      </c>
      <c r="B47" s="2" t="s">
        <v>5160</v>
      </c>
      <c r="C47">
        <v>4027</v>
      </c>
      <c r="D47" t="str">
        <f t="shared" si="0"/>
        <v>Kayseri (Turkish province)</v>
      </c>
      <c r="E47" t="str">
        <f t="shared" si="1"/>
        <v>Kayseri</v>
      </c>
      <c r="F47" t="str">
        <f t="shared" si="2"/>
        <v>TR-38</v>
      </c>
    </row>
    <row r="48" spans="1:6" ht="15" thickBot="1" x14ac:dyDescent="0.4">
      <c r="A48" s="1" t="s">
        <v>5161</v>
      </c>
      <c r="B48" s="2" t="s">
        <v>5162</v>
      </c>
      <c r="C48">
        <v>4027</v>
      </c>
      <c r="D48" t="str">
        <f t="shared" si="0"/>
        <v>Kırıkkale (Turkish province)</v>
      </c>
      <c r="E48" t="str">
        <f t="shared" si="1"/>
        <v>Kırıkkale</v>
      </c>
      <c r="F48" t="str">
        <f t="shared" si="2"/>
        <v>TR-71</v>
      </c>
    </row>
    <row r="49" spans="1:6" ht="15" thickBot="1" x14ac:dyDescent="0.4">
      <c r="A49" s="1" t="s">
        <v>5163</v>
      </c>
      <c r="B49" s="2" t="s">
        <v>5164</v>
      </c>
      <c r="C49">
        <v>4027</v>
      </c>
      <c r="D49" t="str">
        <f t="shared" si="0"/>
        <v>Kırklareli (Turkish province)</v>
      </c>
      <c r="E49" t="str">
        <f t="shared" si="1"/>
        <v>Kırklareli</v>
      </c>
      <c r="F49" t="str">
        <f t="shared" si="2"/>
        <v>TR-39</v>
      </c>
    </row>
    <row r="50" spans="1:6" ht="15" thickBot="1" x14ac:dyDescent="0.4">
      <c r="A50" s="1" t="s">
        <v>5165</v>
      </c>
      <c r="B50" s="2" t="s">
        <v>5166</v>
      </c>
      <c r="C50">
        <v>4027</v>
      </c>
      <c r="D50" t="str">
        <f t="shared" si="0"/>
        <v>Kırşehir (Turkish province)</v>
      </c>
      <c r="E50" t="str">
        <f t="shared" si="1"/>
        <v>Kırşehir</v>
      </c>
      <c r="F50" t="str">
        <f t="shared" si="2"/>
        <v>TR-40</v>
      </c>
    </row>
    <row r="51" spans="1:6" ht="15" thickBot="1" x14ac:dyDescent="0.4">
      <c r="A51" s="1" t="s">
        <v>5167</v>
      </c>
      <c r="B51" s="2" t="s">
        <v>5168</v>
      </c>
      <c r="C51">
        <v>4027</v>
      </c>
      <c r="D51" t="str">
        <f t="shared" si="0"/>
        <v>Kilis (Turkish province)</v>
      </c>
      <c r="E51" t="str">
        <f t="shared" si="1"/>
        <v>Kilis</v>
      </c>
      <c r="F51" t="str">
        <f t="shared" si="2"/>
        <v>TR-79</v>
      </c>
    </row>
    <row r="52" spans="1:6" ht="15" thickBot="1" x14ac:dyDescent="0.4">
      <c r="A52" s="1" t="s">
        <v>5169</v>
      </c>
      <c r="B52" s="2" t="s">
        <v>5170</v>
      </c>
      <c r="C52">
        <v>4027</v>
      </c>
      <c r="D52" t="str">
        <f t="shared" si="0"/>
        <v>Kocaeli (Turkish province)</v>
      </c>
      <c r="E52" t="str">
        <f t="shared" si="1"/>
        <v>Kocaeli</v>
      </c>
      <c r="F52" t="str">
        <f t="shared" si="2"/>
        <v>TR-41</v>
      </c>
    </row>
    <row r="53" spans="1:6" ht="15" thickBot="1" x14ac:dyDescent="0.4">
      <c r="A53" s="1" t="s">
        <v>5171</v>
      </c>
      <c r="B53" s="2" t="s">
        <v>5172</v>
      </c>
      <c r="C53">
        <v>4027</v>
      </c>
      <c r="D53" t="str">
        <f t="shared" si="0"/>
        <v>Konya (Turkish province)</v>
      </c>
      <c r="E53" t="str">
        <f t="shared" si="1"/>
        <v>Konya</v>
      </c>
      <c r="F53" t="str">
        <f t="shared" si="2"/>
        <v>TR-42</v>
      </c>
    </row>
    <row r="54" spans="1:6" ht="15" thickBot="1" x14ac:dyDescent="0.4">
      <c r="A54" s="1" t="s">
        <v>5173</v>
      </c>
      <c r="B54" s="2" t="s">
        <v>5174</v>
      </c>
      <c r="C54">
        <v>4027</v>
      </c>
      <c r="D54" t="str">
        <f t="shared" si="0"/>
        <v>Kütahya (Turkish province)</v>
      </c>
      <c r="E54" t="str">
        <f t="shared" si="1"/>
        <v>Kütahya</v>
      </c>
      <c r="F54" t="str">
        <f t="shared" si="2"/>
        <v>TR-43</v>
      </c>
    </row>
    <row r="55" spans="1:6" ht="15" thickBot="1" x14ac:dyDescent="0.4">
      <c r="A55" s="1" t="s">
        <v>5175</v>
      </c>
      <c r="B55" s="2" t="s">
        <v>5176</v>
      </c>
      <c r="C55">
        <v>4027</v>
      </c>
      <c r="D55" t="str">
        <f t="shared" si="0"/>
        <v>Malatya (Turkish province)</v>
      </c>
      <c r="E55" t="str">
        <f t="shared" si="1"/>
        <v>Malatya</v>
      </c>
      <c r="F55" t="str">
        <f t="shared" si="2"/>
        <v>TR-44</v>
      </c>
    </row>
    <row r="56" spans="1:6" ht="15" thickBot="1" x14ac:dyDescent="0.4">
      <c r="A56" s="1" t="s">
        <v>5177</v>
      </c>
      <c r="B56" s="2" t="s">
        <v>5178</v>
      </c>
      <c r="C56">
        <v>4027</v>
      </c>
      <c r="D56" t="str">
        <f t="shared" si="0"/>
        <v>Manisa (Turkish province)</v>
      </c>
      <c r="E56" t="str">
        <f t="shared" si="1"/>
        <v>Manisa</v>
      </c>
      <c r="F56" t="str">
        <f t="shared" si="2"/>
        <v>TR-45</v>
      </c>
    </row>
    <row r="57" spans="1:6" ht="15" thickBot="1" x14ac:dyDescent="0.4">
      <c r="A57" s="1" t="s">
        <v>5179</v>
      </c>
      <c r="B57" s="2" t="s">
        <v>5180</v>
      </c>
      <c r="C57">
        <v>4027</v>
      </c>
      <c r="D57" t="str">
        <f t="shared" si="0"/>
        <v>Mardin (Turkish province)</v>
      </c>
      <c r="E57" t="str">
        <f t="shared" si="1"/>
        <v>Mardin</v>
      </c>
      <c r="F57" t="str">
        <f t="shared" si="2"/>
        <v>TR-47</v>
      </c>
    </row>
    <row r="58" spans="1:6" ht="15" thickBot="1" x14ac:dyDescent="0.4">
      <c r="A58" s="1" t="s">
        <v>5181</v>
      </c>
      <c r="B58" s="2" t="s">
        <v>5182</v>
      </c>
      <c r="C58">
        <v>4027</v>
      </c>
      <c r="D58" t="str">
        <f t="shared" si="0"/>
        <v>Mersin (Turkish province)</v>
      </c>
      <c r="E58" t="str">
        <f t="shared" si="1"/>
        <v>Mersin</v>
      </c>
      <c r="F58" t="str">
        <f t="shared" si="2"/>
        <v>TR-33</v>
      </c>
    </row>
    <row r="59" spans="1:6" ht="15" thickBot="1" x14ac:dyDescent="0.4">
      <c r="A59" s="1" t="s">
        <v>5183</v>
      </c>
      <c r="B59" s="2" t="s">
        <v>5184</v>
      </c>
      <c r="C59">
        <v>4027</v>
      </c>
      <c r="D59" t="str">
        <f t="shared" si="0"/>
        <v>Muğla (Turkish province)</v>
      </c>
      <c r="E59" t="str">
        <f t="shared" si="1"/>
        <v>Muğla</v>
      </c>
      <c r="F59" t="str">
        <f t="shared" si="2"/>
        <v>TR-48</v>
      </c>
    </row>
    <row r="60" spans="1:6" ht="15" thickBot="1" x14ac:dyDescent="0.4">
      <c r="A60" s="1" t="s">
        <v>5185</v>
      </c>
      <c r="B60" s="2" t="s">
        <v>5186</v>
      </c>
      <c r="C60">
        <v>4027</v>
      </c>
      <c r="D60" t="str">
        <f t="shared" si="0"/>
        <v>Muş (Turkish province)</v>
      </c>
      <c r="E60" t="str">
        <f t="shared" si="1"/>
        <v>Muş</v>
      </c>
      <c r="F60" t="str">
        <f t="shared" si="2"/>
        <v>TR-49</v>
      </c>
    </row>
    <row r="61" spans="1:6" ht="15" thickBot="1" x14ac:dyDescent="0.4">
      <c r="A61" s="1" t="s">
        <v>5187</v>
      </c>
      <c r="B61" s="2" t="s">
        <v>5188</v>
      </c>
      <c r="C61">
        <v>4027</v>
      </c>
      <c r="D61" t="str">
        <f t="shared" si="0"/>
        <v>Nevşehir (Turkish province)</v>
      </c>
      <c r="E61" t="str">
        <f t="shared" si="1"/>
        <v>Nevşehir</v>
      </c>
      <c r="F61" t="str">
        <f t="shared" si="2"/>
        <v>TR-50</v>
      </c>
    </row>
    <row r="62" spans="1:6" ht="15" thickBot="1" x14ac:dyDescent="0.4">
      <c r="A62" s="1" t="s">
        <v>5189</v>
      </c>
      <c r="B62" s="2" t="s">
        <v>5190</v>
      </c>
      <c r="C62">
        <v>4027</v>
      </c>
      <c r="D62" t="str">
        <f t="shared" si="0"/>
        <v>Niğde (Turkish province)</v>
      </c>
      <c r="E62" t="str">
        <f t="shared" si="1"/>
        <v>Niğde</v>
      </c>
      <c r="F62" t="str">
        <f t="shared" si="2"/>
        <v>TR-51</v>
      </c>
    </row>
    <row r="63" spans="1:6" ht="15" thickBot="1" x14ac:dyDescent="0.4">
      <c r="A63" s="1" t="s">
        <v>5191</v>
      </c>
      <c r="B63" s="2" t="s">
        <v>5192</v>
      </c>
      <c r="C63">
        <v>4027</v>
      </c>
      <c r="D63" t="str">
        <f t="shared" si="0"/>
        <v>Ordu (Turkish province)</v>
      </c>
      <c r="E63" t="str">
        <f t="shared" si="1"/>
        <v>Ordu</v>
      </c>
      <c r="F63" t="str">
        <f t="shared" si="2"/>
        <v>TR-52</v>
      </c>
    </row>
    <row r="64" spans="1:6" ht="29.5" thickBot="1" x14ac:dyDescent="0.4">
      <c r="A64" s="1" t="s">
        <v>5193</v>
      </c>
      <c r="B64" s="2" t="s">
        <v>5194</v>
      </c>
      <c r="C64">
        <v>4027</v>
      </c>
      <c r="D64" t="str">
        <f t="shared" si="0"/>
        <v>Osmaniye (Turkish province)</v>
      </c>
      <c r="E64" t="str">
        <f t="shared" si="1"/>
        <v>Osmaniye</v>
      </c>
      <c r="F64" t="str">
        <f t="shared" si="2"/>
        <v>TR-80</v>
      </c>
    </row>
    <row r="65" spans="1:6" ht="15" thickBot="1" x14ac:dyDescent="0.4">
      <c r="A65" s="1" t="s">
        <v>5195</v>
      </c>
      <c r="B65" s="2" t="s">
        <v>5196</v>
      </c>
      <c r="C65">
        <v>4027</v>
      </c>
      <c r="D65" t="str">
        <f t="shared" si="0"/>
        <v>Rize (Turkish province)</v>
      </c>
      <c r="E65" t="str">
        <f t="shared" si="1"/>
        <v>Rize</v>
      </c>
      <c r="F65" t="str">
        <f t="shared" si="2"/>
        <v>TR-53</v>
      </c>
    </row>
    <row r="66" spans="1:6" ht="15" thickBot="1" x14ac:dyDescent="0.4">
      <c r="A66" s="1" t="s">
        <v>5197</v>
      </c>
      <c r="B66" s="2" t="s">
        <v>5198</v>
      </c>
      <c r="C66">
        <v>4027</v>
      </c>
      <c r="D66" t="str">
        <f t="shared" ref="D66:D81" si="3">_xlfn.CONCAT(B66," (Turkish province)")</f>
        <v>Sakarya (Turkish province)</v>
      </c>
      <c r="E66" t="str">
        <f t="shared" ref="E66:E81" si="4">B66</f>
        <v>Sakarya</v>
      </c>
      <c r="F66" t="str">
        <f t="shared" ref="F66:F81" si="5">A66</f>
        <v>TR-54</v>
      </c>
    </row>
    <row r="67" spans="1:6" ht="15" thickBot="1" x14ac:dyDescent="0.4">
      <c r="A67" s="1" t="s">
        <v>5199</v>
      </c>
      <c r="B67" s="2" t="s">
        <v>5200</v>
      </c>
      <c r="C67">
        <v>4027</v>
      </c>
      <c r="D67" t="str">
        <f t="shared" si="3"/>
        <v>Samsun (Turkish province)</v>
      </c>
      <c r="E67" t="str">
        <f t="shared" si="4"/>
        <v>Samsun</v>
      </c>
      <c r="F67" t="str">
        <f t="shared" si="5"/>
        <v>TR-55</v>
      </c>
    </row>
    <row r="68" spans="1:6" ht="15" thickBot="1" x14ac:dyDescent="0.4">
      <c r="A68" s="1" t="s">
        <v>5201</v>
      </c>
      <c r="B68" s="2" t="s">
        <v>5202</v>
      </c>
      <c r="C68">
        <v>4027</v>
      </c>
      <c r="D68" t="str">
        <f t="shared" si="3"/>
        <v>Siirt (Turkish province)</v>
      </c>
      <c r="E68" t="str">
        <f t="shared" si="4"/>
        <v>Siirt</v>
      </c>
      <c r="F68" t="str">
        <f t="shared" si="5"/>
        <v>TR-56</v>
      </c>
    </row>
    <row r="69" spans="1:6" ht="15" thickBot="1" x14ac:dyDescent="0.4">
      <c r="A69" s="1" t="s">
        <v>5203</v>
      </c>
      <c r="B69" s="2" t="s">
        <v>5204</v>
      </c>
      <c r="C69">
        <v>4027</v>
      </c>
      <c r="D69" t="str">
        <f t="shared" si="3"/>
        <v>Sinop (Turkish province)</v>
      </c>
      <c r="E69" t="str">
        <f t="shared" si="4"/>
        <v>Sinop</v>
      </c>
      <c r="F69" t="str">
        <f t="shared" si="5"/>
        <v>TR-57</v>
      </c>
    </row>
    <row r="70" spans="1:6" ht="15" thickBot="1" x14ac:dyDescent="0.4">
      <c r="A70" s="1" t="s">
        <v>5205</v>
      </c>
      <c r="B70" s="2" t="s">
        <v>5206</v>
      </c>
      <c r="C70">
        <v>4027</v>
      </c>
      <c r="D70" t="str">
        <f t="shared" si="3"/>
        <v>Sivas (Turkish province)</v>
      </c>
      <c r="E70" t="str">
        <f t="shared" si="4"/>
        <v>Sivas</v>
      </c>
      <c r="F70" t="str">
        <f t="shared" si="5"/>
        <v>TR-58</v>
      </c>
    </row>
    <row r="71" spans="1:6" ht="15" thickBot="1" x14ac:dyDescent="0.4">
      <c r="A71" s="1" t="s">
        <v>5207</v>
      </c>
      <c r="B71" s="2" t="s">
        <v>5208</v>
      </c>
      <c r="C71">
        <v>4027</v>
      </c>
      <c r="D71" t="str">
        <f t="shared" si="3"/>
        <v>Şanlıurfa (Turkish province)</v>
      </c>
      <c r="E71" t="str">
        <f t="shared" si="4"/>
        <v>Şanlıurfa</v>
      </c>
      <c r="F71" t="str">
        <f t="shared" si="5"/>
        <v>TR-63</v>
      </c>
    </row>
    <row r="72" spans="1:6" ht="15" thickBot="1" x14ac:dyDescent="0.4">
      <c r="A72" s="1" t="s">
        <v>5209</v>
      </c>
      <c r="B72" s="2" t="s">
        <v>5210</v>
      </c>
      <c r="C72">
        <v>4027</v>
      </c>
      <c r="D72" t="str">
        <f t="shared" si="3"/>
        <v>Şırnak (Turkish province)</v>
      </c>
      <c r="E72" t="str">
        <f t="shared" si="4"/>
        <v>Şırnak</v>
      </c>
      <c r="F72" t="str">
        <f t="shared" si="5"/>
        <v>TR-73</v>
      </c>
    </row>
    <row r="73" spans="1:6" ht="15" thickBot="1" x14ac:dyDescent="0.4">
      <c r="A73" s="1" t="s">
        <v>5211</v>
      </c>
      <c r="B73" s="2" t="s">
        <v>5212</v>
      </c>
      <c r="C73">
        <v>4027</v>
      </c>
      <c r="D73" t="str">
        <f t="shared" si="3"/>
        <v>Tekirdağ (Turkish province)</v>
      </c>
      <c r="E73" t="str">
        <f t="shared" si="4"/>
        <v>Tekirdağ</v>
      </c>
      <c r="F73" t="str">
        <f t="shared" si="5"/>
        <v>TR-59</v>
      </c>
    </row>
    <row r="74" spans="1:6" ht="15" thickBot="1" x14ac:dyDescent="0.4">
      <c r="A74" s="1" t="s">
        <v>5213</v>
      </c>
      <c r="B74" s="2" t="s">
        <v>5214</v>
      </c>
      <c r="C74">
        <v>4027</v>
      </c>
      <c r="D74" t="str">
        <f t="shared" si="3"/>
        <v>Tokat (Turkish province)</v>
      </c>
      <c r="E74" t="str">
        <f t="shared" si="4"/>
        <v>Tokat</v>
      </c>
      <c r="F74" t="str">
        <f t="shared" si="5"/>
        <v>TR-60</v>
      </c>
    </row>
    <row r="75" spans="1:6" ht="15" thickBot="1" x14ac:dyDescent="0.4">
      <c r="A75" s="1" t="s">
        <v>5215</v>
      </c>
      <c r="B75" s="2" t="s">
        <v>5216</v>
      </c>
      <c r="C75">
        <v>4027</v>
      </c>
      <c r="D75" t="str">
        <f t="shared" si="3"/>
        <v>Trabzon (Turkish province)</v>
      </c>
      <c r="E75" t="str">
        <f t="shared" si="4"/>
        <v>Trabzon</v>
      </c>
      <c r="F75" t="str">
        <f t="shared" si="5"/>
        <v>TR-61</v>
      </c>
    </row>
    <row r="76" spans="1:6" ht="15" thickBot="1" x14ac:dyDescent="0.4">
      <c r="A76" s="1" t="s">
        <v>5217</v>
      </c>
      <c r="B76" s="2" t="s">
        <v>5218</v>
      </c>
      <c r="C76">
        <v>4027</v>
      </c>
      <c r="D76" t="str">
        <f t="shared" si="3"/>
        <v>Tunceli (Turkish province)</v>
      </c>
      <c r="E76" t="str">
        <f t="shared" si="4"/>
        <v>Tunceli</v>
      </c>
      <c r="F76" t="str">
        <f t="shared" si="5"/>
        <v>TR-62</v>
      </c>
    </row>
    <row r="77" spans="1:6" ht="15" thickBot="1" x14ac:dyDescent="0.4">
      <c r="A77" s="1" t="s">
        <v>5219</v>
      </c>
      <c r="B77" s="2" t="s">
        <v>5220</v>
      </c>
      <c r="C77">
        <v>4027</v>
      </c>
      <c r="D77" t="str">
        <f t="shared" si="3"/>
        <v>Uşak (Turkish province)</v>
      </c>
      <c r="E77" t="str">
        <f t="shared" si="4"/>
        <v>Uşak</v>
      </c>
      <c r="F77" t="str">
        <f t="shared" si="5"/>
        <v>TR-64</v>
      </c>
    </row>
    <row r="78" spans="1:6" ht="15" thickBot="1" x14ac:dyDescent="0.4">
      <c r="A78" s="1" t="s">
        <v>5221</v>
      </c>
      <c r="B78" s="2" t="s">
        <v>5222</v>
      </c>
      <c r="C78">
        <v>4027</v>
      </c>
      <c r="D78" t="str">
        <f t="shared" si="3"/>
        <v>Van (Turkish province)</v>
      </c>
      <c r="E78" t="str">
        <f t="shared" si="4"/>
        <v>Van</v>
      </c>
      <c r="F78" t="str">
        <f t="shared" si="5"/>
        <v>TR-65</v>
      </c>
    </row>
    <row r="79" spans="1:6" ht="15" thickBot="1" x14ac:dyDescent="0.4">
      <c r="A79" s="1" t="s">
        <v>5223</v>
      </c>
      <c r="B79" s="2" t="s">
        <v>5224</v>
      </c>
      <c r="C79">
        <v>4027</v>
      </c>
      <c r="D79" t="str">
        <f t="shared" si="3"/>
        <v>Yalova (Turkish province)</v>
      </c>
      <c r="E79" t="str">
        <f t="shared" si="4"/>
        <v>Yalova</v>
      </c>
      <c r="F79" t="str">
        <f t="shared" si="5"/>
        <v>TR-77</v>
      </c>
    </row>
    <row r="80" spans="1:6" ht="15" thickBot="1" x14ac:dyDescent="0.4">
      <c r="A80" s="1" t="s">
        <v>5225</v>
      </c>
      <c r="B80" s="2" t="s">
        <v>5226</v>
      </c>
      <c r="C80">
        <v>4027</v>
      </c>
      <c r="D80" t="str">
        <f t="shared" si="3"/>
        <v>Yozgat (Turkish province)</v>
      </c>
      <c r="E80" t="str">
        <f t="shared" si="4"/>
        <v>Yozgat</v>
      </c>
      <c r="F80" t="str">
        <f t="shared" si="5"/>
        <v>TR-66</v>
      </c>
    </row>
    <row r="81" spans="1:6" ht="29.5" thickBot="1" x14ac:dyDescent="0.4">
      <c r="A81" s="1" t="s">
        <v>5227</v>
      </c>
      <c r="B81" s="2" t="s">
        <v>5228</v>
      </c>
      <c r="C81">
        <v>4027</v>
      </c>
      <c r="D81" t="str">
        <f t="shared" si="3"/>
        <v>Zonguldak (Turkish province)</v>
      </c>
      <c r="E81" t="str">
        <f t="shared" si="4"/>
        <v>Zonguldak</v>
      </c>
      <c r="F81" t="str">
        <f t="shared" si="5"/>
        <v>TR-67</v>
      </c>
    </row>
  </sheetData>
  <hyperlinks>
    <hyperlink ref="B1" r:id="rId1" tooltip="Adana Province" display="https://en.wikipedia.org/wiki/Adana_Province" xr:uid="{CFC43B07-73BC-41CA-B344-C7E59DE20C26}"/>
    <hyperlink ref="B2" r:id="rId2" tooltip="Adıyaman Province" display="https://en.wikipedia.org/wiki/Ad%C4%B1yaman_Province" xr:uid="{A4DB617F-2466-4770-BF5F-B0B1FAE23477}"/>
    <hyperlink ref="B3" r:id="rId3" tooltip="Afyonkarahisar Province" display="https://en.wikipedia.org/wiki/Afyonkarahisar_Province" xr:uid="{377B5608-DEF7-4ACB-83D4-8AD827D33D23}"/>
    <hyperlink ref="B4" r:id="rId4" tooltip="Ağrı Province" display="https://en.wikipedia.org/wiki/A%C4%9Fr%C4%B1_Province" xr:uid="{F29F4ACA-0338-41C4-8F1C-C2ECF35A2C5A}"/>
    <hyperlink ref="B5" r:id="rId5" tooltip="Aksaray Province" display="https://en.wikipedia.org/wiki/Aksaray_Province" xr:uid="{135B18E9-0E0C-4256-BA50-2A95B6573F95}"/>
    <hyperlink ref="B6" r:id="rId6" tooltip="Amasya Province" display="https://en.wikipedia.org/wiki/Amasya_Province" xr:uid="{88C0E19D-CB22-403D-B307-A849825915EA}"/>
    <hyperlink ref="B7" r:id="rId7" tooltip="Ankara Province" display="https://en.wikipedia.org/wiki/Ankara_Province" xr:uid="{6A39A399-51E9-49A3-966F-FE678A432EB9}"/>
    <hyperlink ref="B8" r:id="rId8" tooltip="Antalya Province" display="https://en.wikipedia.org/wiki/Antalya_Province" xr:uid="{B715558F-4A40-4C37-93D2-81230AC95729}"/>
    <hyperlink ref="B9" r:id="rId9" tooltip="Ardahan Province" display="https://en.wikipedia.org/wiki/Ardahan_Province" xr:uid="{8803EC02-A115-4F01-8808-EB014688C54B}"/>
    <hyperlink ref="B10" r:id="rId10" tooltip="Artvin Province" display="https://en.wikipedia.org/wiki/Artvin_Province" xr:uid="{646DFCD5-9450-4CC4-8869-CC9CEF858C51}"/>
    <hyperlink ref="B11" r:id="rId11" tooltip="Aydın Province" display="https://en.wikipedia.org/wiki/Ayd%C4%B1n_Province" xr:uid="{FEC6EC7C-219F-4AC6-9221-945DC3F97792}"/>
    <hyperlink ref="B12" r:id="rId12" tooltip="Balıkesir Province" display="https://en.wikipedia.org/wiki/Bal%C4%B1kesir_Province" xr:uid="{D54AAC36-F8D2-4305-BBAF-506211F8E8E4}"/>
    <hyperlink ref="B13" r:id="rId13" tooltip="Bartın Province" display="https://en.wikipedia.org/wiki/Bart%C4%B1n_Province" xr:uid="{EBA87A04-2167-4444-93A5-E81B64E3E463}"/>
    <hyperlink ref="B14" r:id="rId14" tooltip="Batman Province" display="https://en.wikipedia.org/wiki/Batman_Province" xr:uid="{E2169050-8A28-4FA2-872B-108DECC74D63}"/>
    <hyperlink ref="B15" r:id="rId15" tooltip="Bayburt Province" display="https://en.wikipedia.org/wiki/Bayburt_Province" xr:uid="{26C92FD1-6BCC-4E80-B67B-1FA790166117}"/>
    <hyperlink ref="B16" r:id="rId16" tooltip="Bilecik Province" display="https://en.wikipedia.org/wiki/Bilecik_Province" xr:uid="{28D9158F-C6A6-4296-ADE0-06D47C676190}"/>
    <hyperlink ref="B17" r:id="rId17" tooltip="Bingöl Province" display="https://en.wikipedia.org/wiki/Bing%C3%B6l_Province" xr:uid="{4A154A48-40C7-4870-B8C4-F7F2761F2799}"/>
    <hyperlink ref="B18" r:id="rId18" tooltip="Bitlis Province" display="https://en.wikipedia.org/wiki/Bitlis_Province" xr:uid="{467F072D-65AF-4D9C-9DBA-91C9390F82E8}"/>
    <hyperlink ref="B19" r:id="rId19" tooltip="Bolu Province" display="https://en.wikipedia.org/wiki/Bolu_Province" xr:uid="{6100094D-01DB-4625-B1C4-E993882F1389}"/>
    <hyperlink ref="B20" r:id="rId20" tooltip="Burdur Province" display="https://en.wikipedia.org/wiki/Burdur_Province" xr:uid="{BB9B2301-250C-483D-B73F-C67705CFB22D}"/>
    <hyperlink ref="B21" r:id="rId21" tooltip="Bursa Province" display="https://en.wikipedia.org/wiki/Bursa_Province" xr:uid="{07A48A3D-5285-4583-8829-33D175CC8B12}"/>
    <hyperlink ref="B22" r:id="rId22" tooltip="Çanakkale Province" display="https://en.wikipedia.org/wiki/%C3%87anakkale_Province" xr:uid="{5BAA0B41-3BD1-4E9F-B5B1-65490F10896D}"/>
    <hyperlink ref="B23" r:id="rId23" tooltip="Çankırı Province" display="https://en.wikipedia.org/wiki/%C3%87ank%C4%B1r%C4%B1_Province" xr:uid="{A11E25C3-2BB4-43C0-B4C2-AB257BABB850}"/>
    <hyperlink ref="B24" r:id="rId24" tooltip="Çorum Province" display="https://en.wikipedia.org/wiki/%C3%87orum_Province" xr:uid="{DAC60A6D-EC3D-4C5F-875E-C0DEE4CC0457}"/>
    <hyperlink ref="B25" r:id="rId25" tooltip="Denizli Province" display="https://en.wikipedia.org/wiki/Denizli_Province" xr:uid="{55EB7D7A-84E9-4653-B426-2760325480B2}"/>
    <hyperlink ref="B26" r:id="rId26" tooltip="Diyarbakır Province" display="https://en.wikipedia.org/wiki/Diyarbak%C4%B1r_Province" xr:uid="{83327F91-F71A-42F6-9F27-AFDDC31C0DFD}"/>
    <hyperlink ref="B27" r:id="rId27" tooltip="Düzce Province" display="https://en.wikipedia.org/wiki/D%C3%BCzce_Province" xr:uid="{D84EE3AD-630D-4806-9FC1-54A735550574}"/>
    <hyperlink ref="B28" r:id="rId28" tooltip="Edirne Province" display="https://en.wikipedia.org/wiki/Edirne_Province" xr:uid="{23D51FFA-9620-4110-94EF-CDEEFBEBBBAF}"/>
    <hyperlink ref="B29" r:id="rId29" tooltip="Elazığ Province" display="https://en.wikipedia.org/wiki/Elaz%C4%B1%C4%9F_Province" xr:uid="{0DEC3F62-4F64-4F04-9E38-E44938F5C98C}"/>
    <hyperlink ref="B30" r:id="rId30" tooltip="Erzincan Province" display="https://en.wikipedia.org/wiki/Erzincan_Province" xr:uid="{6D5148A3-9A0F-47AB-A1AD-488587E67E0E}"/>
    <hyperlink ref="B31" r:id="rId31" tooltip="Erzurum Province" display="https://en.wikipedia.org/wiki/Erzurum_Province" xr:uid="{90E6ECD9-1519-445D-A38A-87F87EDE5A2A}"/>
    <hyperlink ref="B32" r:id="rId32" tooltip="Eskişehir Province" display="https://en.wikipedia.org/wiki/Eski%C5%9Fehir_Province" xr:uid="{8333B91F-5C37-4582-8D78-B2E5232524A5}"/>
    <hyperlink ref="B33" r:id="rId33" tooltip="Gaziantep Province" display="https://en.wikipedia.org/wiki/Gaziantep_Province" xr:uid="{8D39E512-1F20-464F-9D2A-9DC0D31E33BF}"/>
    <hyperlink ref="B34" r:id="rId34" tooltip="Giresun Province" display="https://en.wikipedia.org/wiki/Giresun_Province" xr:uid="{C5F13902-4EA5-413A-BA3D-7BE45494B80F}"/>
    <hyperlink ref="B35" r:id="rId35" tooltip="Gümüşhane Province" display="https://en.wikipedia.org/wiki/G%C3%BCm%C3%BC%C5%9Fhane_Province" xr:uid="{800CEA6B-0702-46C4-B60E-0EB81BFAB01E}"/>
    <hyperlink ref="B36" r:id="rId36" tooltip="Hakkâri Province" display="https://en.wikipedia.org/wiki/Hakk%C3%A2ri_Province" xr:uid="{2C8AFC75-A109-4B02-B105-FF062D36625F}"/>
    <hyperlink ref="B37" r:id="rId37" tooltip="Hatay Province" display="https://en.wikipedia.org/wiki/Hatay_Province" xr:uid="{DC52C450-1FCA-4434-A607-4CC0418BF6C9}"/>
    <hyperlink ref="B38" r:id="rId38" tooltip="Iğdır Province" display="https://en.wikipedia.org/wiki/I%C4%9Fd%C4%B1r_Province" xr:uid="{6EF5ED5E-FB53-4ABD-8F94-FC25ED490F50}"/>
    <hyperlink ref="B39" r:id="rId39" tooltip="Isparta Province" display="https://en.wikipedia.org/wiki/Isparta_Province" xr:uid="{56E5A6D3-A400-4D9A-9DFF-540818B98884}"/>
    <hyperlink ref="B40" r:id="rId40" tooltip="İstanbul Province" display="https://en.wikipedia.org/wiki/%C4%B0stanbul_Province" xr:uid="{8CE956A3-FE21-48FB-A7A4-CFAFF7B58A76}"/>
    <hyperlink ref="B41" r:id="rId41" tooltip="İzmir Province" display="https://en.wikipedia.org/wiki/%C4%B0zmir_Province" xr:uid="{04F81C3B-B2E9-444F-8A60-B7624080ED26}"/>
    <hyperlink ref="B42" r:id="rId42" tooltip="Kahramanmaraş Province" display="https://en.wikipedia.org/wiki/Kahramanmara%C5%9F_Province" xr:uid="{41DCD124-28B4-4174-9088-5927D15D5F1C}"/>
    <hyperlink ref="B43" r:id="rId43" tooltip="Karabük Province" display="https://en.wikipedia.org/wiki/Karab%C3%BCk_Province" xr:uid="{14FD666A-ED1D-44CB-A9CC-B25D333BF46B}"/>
    <hyperlink ref="B44" r:id="rId44" tooltip="Karaman Province" display="https://en.wikipedia.org/wiki/Karaman_Province" xr:uid="{8CA9E92E-B667-4CDF-9C6E-DDE60CBE987B}"/>
    <hyperlink ref="B45" r:id="rId45" tooltip="Kars Province" display="https://en.wikipedia.org/wiki/Kars_Province" xr:uid="{F77C1357-5339-422C-81B8-446BA02A6007}"/>
    <hyperlink ref="B46" r:id="rId46" tooltip="Kastamonu Province" display="https://en.wikipedia.org/wiki/Kastamonu_Province" xr:uid="{77988D5B-F833-473C-8CC9-AF4317DD087B}"/>
    <hyperlink ref="B47" r:id="rId47" tooltip="Kayseri Province" display="https://en.wikipedia.org/wiki/Kayseri_Province" xr:uid="{E8F27093-A0EF-45B1-90B0-2A2271D8C6E6}"/>
    <hyperlink ref="B48" r:id="rId48" tooltip="Kırıkkale Province" display="https://en.wikipedia.org/wiki/K%C4%B1r%C4%B1kkale_Province" xr:uid="{2E7FE277-0593-4387-BFBC-292A768A068E}"/>
    <hyperlink ref="B49" r:id="rId49" tooltip="Kırklareli Province" display="https://en.wikipedia.org/wiki/K%C4%B1rklareli_Province" xr:uid="{3B790B94-02F2-476E-96B6-539A71227720}"/>
    <hyperlink ref="B50" r:id="rId50" tooltip="Kırşehir Province" display="https://en.wikipedia.org/wiki/K%C4%B1r%C5%9Fehir_Province" xr:uid="{65661EDA-5AFE-4A90-B2E1-614BD11FA531}"/>
    <hyperlink ref="B51" r:id="rId51" tooltip="Kilis Province" display="https://en.wikipedia.org/wiki/Kilis_Province" xr:uid="{63C076E2-6C5A-49FD-BC9B-36AD59B3C6D6}"/>
    <hyperlink ref="B52" r:id="rId52" tooltip="Kocaeli Province" display="https://en.wikipedia.org/wiki/Kocaeli_Province" xr:uid="{8CDCDE57-D9BB-42AE-9D7E-B1B91759C5AC}"/>
    <hyperlink ref="B53" r:id="rId53" tooltip="Konya Province" display="https://en.wikipedia.org/wiki/Konya_Province" xr:uid="{C998ECA1-FD83-40A9-882F-5FBD46D077C4}"/>
    <hyperlink ref="B54" r:id="rId54" tooltip="Kütahya Province" display="https://en.wikipedia.org/wiki/K%C3%BCtahya_Province" xr:uid="{92D90F22-D7DC-4697-B190-94E42DD60C63}"/>
    <hyperlink ref="B55" r:id="rId55" tooltip="Malatya Province" display="https://en.wikipedia.org/wiki/Malatya_Province" xr:uid="{4D5AB23A-5336-419E-86CB-EBC828F9615B}"/>
    <hyperlink ref="B56" r:id="rId56" tooltip="Manisa Province" display="https://en.wikipedia.org/wiki/Manisa_Province" xr:uid="{BC7205AE-C968-4F0C-B6A3-4708F01E57E4}"/>
    <hyperlink ref="B57" r:id="rId57" tooltip="Mardin Province" display="https://en.wikipedia.org/wiki/Mardin_Province" xr:uid="{767CE5EB-DD7E-43EF-B861-7FB091A92441}"/>
    <hyperlink ref="B58" r:id="rId58" tooltip="Mersin Province" display="https://en.wikipedia.org/wiki/Mersin_Province" xr:uid="{745BAD41-2346-47C8-94E7-2B417D7F548F}"/>
    <hyperlink ref="B59" r:id="rId59" tooltip="Muğla Province" display="https://en.wikipedia.org/wiki/Mu%C4%9Fla_Province" xr:uid="{7411E7C3-2514-483B-9AB8-B21D73C79C67}"/>
    <hyperlink ref="B60" r:id="rId60" tooltip="Muş Province" display="https://en.wikipedia.org/wiki/Mu%C5%9F_Province" xr:uid="{056634A4-EC21-444D-94F8-54D1AF87EE87}"/>
    <hyperlink ref="B61" r:id="rId61" tooltip="Nevşehir Province" display="https://en.wikipedia.org/wiki/Nev%C5%9Fehir_Province" xr:uid="{A447B3D3-609E-4BEC-95E3-B8E4B427E443}"/>
    <hyperlink ref="B62" r:id="rId62" tooltip="Niğde Province" display="https://en.wikipedia.org/wiki/Ni%C4%9Fde_Province" xr:uid="{B2F90358-4E53-4AB7-A975-82C983FEC74B}"/>
    <hyperlink ref="B63" r:id="rId63" tooltip="Ordu Province" display="https://en.wikipedia.org/wiki/Ordu_Province" xr:uid="{3A7750B2-9266-4FA3-B2DB-5784A69A8514}"/>
    <hyperlink ref="B64" r:id="rId64" tooltip="Osmaniye Province" display="https://en.wikipedia.org/wiki/Osmaniye_Province" xr:uid="{78CAC765-0118-429C-9868-7F52DE940174}"/>
    <hyperlink ref="B65" r:id="rId65" tooltip="Rize Province" display="https://en.wikipedia.org/wiki/Rize_Province" xr:uid="{A2364D8F-8995-4883-A8AF-B136A364E13D}"/>
    <hyperlink ref="B66" r:id="rId66" tooltip="Sakarya Province" display="https://en.wikipedia.org/wiki/Sakarya_Province" xr:uid="{54FCCB63-617E-4C4F-8FE8-337AC2FCB4E0}"/>
    <hyperlink ref="B67" r:id="rId67" tooltip="Samsun Province" display="https://en.wikipedia.org/wiki/Samsun_Province" xr:uid="{C87F01F1-15D8-4EC9-8A9C-D9B36833B532}"/>
    <hyperlink ref="B68" r:id="rId68" tooltip="Siirt Province" display="https://en.wikipedia.org/wiki/Siirt_Province" xr:uid="{5A4DD8A7-3F61-4072-B4FE-00F4B17CB3D2}"/>
    <hyperlink ref="B69" r:id="rId69" tooltip="Sinop Province" display="https://en.wikipedia.org/wiki/Sinop_Province" xr:uid="{40B01B27-BDF3-4E4C-9B51-953F0F574C71}"/>
    <hyperlink ref="B70" r:id="rId70" tooltip="Sivas Province" display="https://en.wikipedia.org/wiki/Sivas_Province" xr:uid="{EF9E3CDB-EA6B-4FF5-BAB1-CA120650338F}"/>
    <hyperlink ref="B71" r:id="rId71" tooltip="Şanlıurfa Province" display="https://en.wikipedia.org/wiki/%C5%9Eanl%C4%B1urfa_Province" xr:uid="{C12B1917-86FB-4F58-B2AC-BBDBED151B89}"/>
    <hyperlink ref="B72" r:id="rId72" tooltip="Şırnak Province" display="https://en.wikipedia.org/wiki/%C5%9E%C4%B1rnak_Province" xr:uid="{4719241B-21B8-4A84-9DED-5E9A863D4F2C}"/>
    <hyperlink ref="B73" r:id="rId73" tooltip="Tekirdağ Province" display="https://en.wikipedia.org/wiki/Tekirda%C4%9F_Province" xr:uid="{3FB111D7-DF7B-4E02-9E0C-9BFAB1D1CEFA}"/>
    <hyperlink ref="B74" r:id="rId74" tooltip="Tokat Province" display="https://en.wikipedia.org/wiki/Tokat_Province" xr:uid="{D50F430D-FB2E-403C-B608-9373BB8259C3}"/>
    <hyperlink ref="B75" r:id="rId75" tooltip="Trabzon Province" display="https://en.wikipedia.org/wiki/Trabzon_Province" xr:uid="{FE8A5E2B-67E0-4A47-A55F-8E6410240A8F}"/>
    <hyperlink ref="B76" r:id="rId76" tooltip="Tunceli Province" display="https://en.wikipedia.org/wiki/Tunceli_Province" xr:uid="{74B930B4-E648-4542-B2C9-54459395576D}"/>
    <hyperlink ref="B77" r:id="rId77" tooltip="Uşak Province" display="https://en.wikipedia.org/wiki/U%C5%9Fak_Province" xr:uid="{F4AA080F-E57C-4A80-88CA-58C5EBA959C4}"/>
    <hyperlink ref="B78" r:id="rId78" tooltip="Van Province" display="https://en.wikipedia.org/wiki/Van_Province" xr:uid="{D0A77061-FBB2-4AA3-B75E-AA93F97A8F0F}"/>
    <hyperlink ref="B79" r:id="rId79" tooltip="Yalova Province" display="https://en.wikipedia.org/wiki/Yalova_Province" xr:uid="{755560ED-47CA-4FE6-889C-225DD6CBB2EB}"/>
    <hyperlink ref="B80" r:id="rId80" tooltip="Yozgat Province" display="https://en.wikipedia.org/wiki/Yozgat_Province" xr:uid="{74DB2080-721F-4D1C-8909-3DE6C66D7DD3}"/>
    <hyperlink ref="B81" r:id="rId81" tooltip="Zonguldak Province" display="https://en.wikipedia.org/wiki/Zonguldak_Province" xr:uid="{481B170A-6011-4B6F-8375-C843FF1564A6}"/>
  </hyperlink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AE393-15A9-4C9F-B80E-F8DC8C9F2F20}">
  <dimension ref="A1:G15"/>
  <sheetViews>
    <sheetView workbookViewId="0">
      <selection activeCell="D1" sqref="D1:G15"/>
    </sheetView>
  </sheetViews>
  <sheetFormatPr defaultRowHeight="14.5" x14ac:dyDescent="0.35"/>
  <cols>
    <col min="5" max="5" width="35" bestFit="1" customWidth="1"/>
  </cols>
  <sheetData>
    <row r="1" spans="1:7" ht="15" thickBot="1" x14ac:dyDescent="0.4">
      <c r="A1" s="1" t="s">
        <v>5229</v>
      </c>
      <c r="B1" s="2" t="s">
        <v>5230</v>
      </c>
      <c r="C1" s="5" t="s">
        <v>5231</v>
      </c>
      <c r="D1">
        <v>3918</v>
      </c>
      <c r="E1" t="str">
        <f>_xlfn.CONCAT(B1," (",C1," of Trinidad and Tobago)")</f>
        <v>Arima (borough of Trinidad and Tobago)</v>
      </c>
      <c r="F1" t="str">
        <f>B1</f>
        <v>Arima</v>
      </c>
      <c r="G1" t="str">
        <f>A1</f>
        <v>TT-ARI</v>
      </c>
    </row>
    <row r="2" spans="1:7" ht="29.5" thickBot="1" x14ac:dyDescent="0.4">
      <c r="A2" s="1" t="s">
        <v>5232</v>
      </c>
      <c r="B2" s="2" t="s">
        <v>5233</v>
      </c>
      <c r="C2" s="5" t="s">
        <v>5231</v>
      </c>
      <c r="D2">
        <v>3918</v>
      </c>
      <c r="E2" t="str">
        <f t="shared" ref="E2:E15" si="0">_xlfn.CONCAT(B2," (",C2," of Trinidad and Tobago)")</f>
        <v>Chaguanas (borough of Trinidad and Tobago)</v>
      </c>
      <c r="F2" t="str">
        <f t="shared" ref="F2:F15" si="1">B2</f>
        <v>Chaguanas</v>
      </c>
      <c r="G2" t="str">
        <f t="shared" ref="G2:G15" si="2">A2</f>
        <v>TT-CHA</v>
      </c>
    </row>
    <row r="3" spans="1:7" ht="58.5" thickBot="1" x14ac:dyDescent="0.4">
      <c r="A3" s="1" t="s">
        <v>5234</v>
      </c>
      <c r="B3" s="2" t="s">
        <v>5235</v>
      </c>
      <c r="C3" s="5" t="s">
        <v>1036</v>
      </c>
      <c r="D3">
        <v>3918</v>
      </c>
      <c r="E3" t="str">
        <f t="shared" si="0"/>
        <v>Couva-Tabaquite-Talparo (region of Trinidad and Tobago)</v>
      </c>
      <c r="F3" t="str">
        <f t="shared" si="1"/>
        <v>Couva-Tabaquite-Talparo</v>
      </c>
      <c r="G3" t="str">
        <f t="shared" si="2"/>
        <v>TT-CTT</v>
      </c>
    </row>
    <row r="4" spans="1:7" ht="29.5" thickBot="1" x14ac:dyDescent="0.4">
      <c r="A4" s="1" t="s">
        <v>5236</v>
      </c>
      <c r="B4" s="2" t="s">
        <v>5237</v>
      </c>
      <c r="C4" s="5" t="s">
        <v>1036</v>
      </c>
      <c r="D4">
        <v>3918</v>
      </c>
      <c r="E4" t="str">
        <f t="shared" si="0"/>
        <v>Diego Martin (region of Trinidad and Tobago)</v>
      </c>
      <c r="F4" t="str">
        <f t="shared" si="1"/>
        <v>Diego Martin</v>
      </c>
      <c r="G4" t="str">
        <f t="shared" si="2"/>
        <v>TT-DMN</v>
      </c>
    </row>
    <row r="5" spans="1:7" ht="29.5" thickBot="1" x14ac:dyDescent="0.4">
      <c r="A5" s="1" t="s">
        <v>5238</v>
      </c>
      <c r="B5" s="2" t="s">
        <v>5239</v>
      </c>
      <c r="C5" s="5" t="s">
        <v>1036</v>
      </c>
      <c r="D5">
        <v>3918</v>
      </c>
      <c r="E5" t="str">
        <f t="shared" si="0"/>
        <v>Mayaro-Rio Claro (region of Trinidad and Tobago)</v>
      </c>
      <c r="F5" t="str">
        <f t="shared" si="1"/>
        <v>Mayaro-Rio Claro</v>
      </c>
      <c r="G5" t="str">
        <f t="shared" si="2"/>
        <v>TT-MRC</v>
      </c>
    </row>
    <row r="6" spans="1:7" ht="29.5" thickBot="1" x14ac:dyDescent="0.4">
      <c r="A6" s="1" t="s">
        <v>5240</v>
      </c>
      <c r="B6" s="2" t="s">
        <v>5241</v>
      </c>
      <c r="C6" s="5" t="s">
        <v>1036</v>
      </c>
      <c r="D6">
        <v>3918</v>
      </c>
      <c r="E6" t="str">
        <f t="shared" si="0"/>
        <v>Penal-Debe (region of Trinidad and Tobago)</v>
      </c>
      <c r="F6" t="str">
        <f t="shared" si="1"/>
        <v>Penal-Debe</v>
      </c>
      <c r="G6" t="str">
        <f t="shared" si="2"/>
        <v>TT-PED</v>
      </c>
    </row>
    <row r="7" spans="1:7" ht="29.5" thickBot="1" x14ac:dyDescent="0.4">
      <c r="A7" s="1" t="s">
        <v>5242</v>
      </c>
      <c r="B7" s="2" t="s">
        <v>5243</v>
      </c>
      <c r="C7" s="5" t="s">
        <v>466</v>
      </c>
      <c r="D7">
        <v>3918</v>
      </c>
      <c r="E7" t="str">
        <f t="shared" si="0"/>
        <v>Port of Spain (city of Trinidad and Tobago)</v>
      </c>
      <c r="F7" t="str">
        <f t="shared" si="1"/>
        <v>Port of Spain</v>
      </c>
      <c r="G7" t="str">
        <f t="shared" si="2"/>
        <v>TT-POS</v>
      </c>
    </row>
    <row r="8" spans="1:7" ht="29.5" thickBot="1" x14ac:dyDescent="0.4">
      <c r="A8" s="1" t="s">
        <v>5244</v>
      </c>
      <c r="B8" s="2" t="s">
        <v>5245</v>
      </c>
      <c r="C8" s="5" t="s">
        <v>1036</v>
      </c>
      <c r="D8">
        <v>3918</v>
      </c>
      <c r="E8" t="str">
        <f t="shared" si="0"/>
        <v>Princes Town (region of Trinidad and Tobago)</v>
      </c>
      <c r="F8" t="str">
        <f t="shared" si="1"/>
        <v>Princes Town</v>
      </c>
      <c r="G8" t="str">
        <f t="shared" si="2"/>
        <v>TT-PRT</v>
      </c>
    </row>
    <row r="9" spans="1:7" ht="29.5" thickBot="1" x14ac:dyDescent="0.4">
      <c r="A9" s="1" t="s">
        <v>5246</v>
      </c>
      <c r="B9" s="2" t="s">
        <v>5247</v>
      </c>
      <c r="C9" s="5" t="s">
        <v>5231</v>
      </c>
      <c r="D9">
        <v>3918</v>
      </c>
      <c r="E9" t="str">
        <f t="shared" si="0"/>
        <v>Point Fortin (borough of Trinidad and Tobago)</v>
      </c>
      <c r="F9" t="str">
        <f t="shared" si="1"/>
        <v>Point Fortin</v>
      </c>
      <c r="G9" t="str">
        <f t="shared" si="2"/>
        <v>TT-PTF</v>
      </c>
    </row>
    <row r="10" spans="1:7" ht="44" thickBot="1" x14ac:dyDescent="0.4">
      <c r="A10" s="1" t="s">
        <v>5248</v>
      </c>
      <c r="B10" s="2" t="s">
        <v>5249</v>
      </c>
      <c r="C10" s="5" t="s">
        <v>466</v>
      </c>
      <c r="D10">
        <v>3918</v>
      </c>
      <c r="E10" t="str">
        <f t="shared" si="0"/>
        <v>San Fernando (city of Trinidad and Tobago)</v>
      </c>
      <c r="F10" t="str">
        <f t="shared" si="1"/>
        <v>San Fernando</v>
      </c>
      <c r="G10" t="str">
        <f t="shared" si="2"/>
        <v>TT-SFO</v>
      </c>
    </row>
    <row r="11" spans="1:7" ht="29.5" thickBot="1" x14ac:dyDescent="0.4">
      <c r="A11" s="1" t="s">
        <v>5250</v>
      </c>
      <c r="B11" s="2" t="s">
        <v>5251</v>
      </c>
      <c r="C11" s="5" t="s">
        <v>1036</v>
      </c>
      <c r="D11">
        <v>3918</v>
      </c>
      <c r="E11" t="str">
        <f t="shared" si="0"/>
        <v>Sangre Grande (region of Trinidad and Tobago)</v>
      </c>
      <c r="F11" t="str">
        <f t="shared" si="1"/>
        <v>Sangre Grande</v>
      </c>
      <c r="G11" t="str">
        <f t="shared" si="2"/>
        <v>TT-SGE</v>
      </c>
    </row>
    <row r="12" spans="1:7" ht="15" thickBot="1" x14ac:dyDescent="0.4">
      <c r="A12" s="1" t="s">
        <v>5252</v>
      </c>
      <c r="B12" s="2" t="s">
        <v>5253</v>
      </c>
      <c r="C12" s="5" t="s">
        <v>1036</v>
      </c>
      <c r="D12">
        <v>3918</v>
      </c>
      <c r="E12" t="str">
        <f t="shared" si="0"/>
        <v>Siparia (region of Trinidad and Tobago)</v>
      </c>
      <c r="F12" t="str">
        <f t="shared" si="1"/>
        <v>Siparia</v>
      </c>
      <c r="G12" t="str">
        <f t="shared" si="2"/>
        <v>TT-SIP</v>
      </c>
    </row>
    <row r="13" spans="1:7" ht="29.5" thickBot="1" x14ac:dyDescent="0.4">
      <c r="A13" s="1" t="s">
        <v>5254</v>
      </c>
      <c r="B13" s="2" t="s">
        <v>5255</v>
      </c>
      <c r="C13" s="5" t="s">
        <v>1036</v>
      </c>
      <c r="D13">
        <v>3918</v>
      </c>
      <c r="E13" t="str">
        <f t="shared" si="0"/>
        <v>San Juan-Laventille (region of Trinidad and Tobago)</v>
      </c>
      <c r="F13" t="str">
        <f t="shared" si="1"/>
        <v>San Juan-Laventille</v>
      </c>
      <c r="G13" t="str">
        <f t="shared" si="2"/>
        <v>TT-SJL</v>
      </c>
    </row>
    <row r="14" spans="1:7" ht="15" thickBot="1" x14ac:dyDescent="0.4">
      <c r="A14" s="1" t="s">
        <v>5256</v>
      </c>
      <c r="B14" s="2" t="s">
        <v>5257</v>
      </c>
      <c r="C14" s="5" t="s">
        <v>5258</v>
      </c>
      <c r="D14">
        <v>3918</v>
      </c>
      <c r="E14" t="str">
        <f t="shared" si="0"/>
        <v>Tobago (ward of Trinidad and Tobago)</v>
      </c>
      <c r="F14" t="str">
        <f t="shared" si="1"/>
        <v>Tobago</v>
      </c>
      <c r="G14" t="str">
        <f t="shared" si="2"/>
        <v>TT-TOB</v>
      </c>
    </row>
    <row r="15" spans="1:7" ht="29.5" thickBot="1" x14ac:dyDescent="0.4">
      <c r="A15" s="1" t="s">
        <v>5259</v>
      </c>
      <c r="B15" s="2" t="s">
        <v>5260</v>
      </c>
      <c r="C15" s="5" t="s">
        <v>1036</v>
      </c>
      <c r="D15">
        <v>3918</v>
      </c>
      <c r="E15" t="str">
        <f t="shared" si="0"/>
        <v>Tunapuna-Piarco (region of Trinidad and Tobago)</v>
      </c>
      <c r="F15" t="str">
        <f t="shared" si="1"/>
        <v>Tunapuna-Piarco</v>
      </c>
      <c r="G15" t="str">
        <f t="shared" si="2"/>
        <v>TT-TUP</v>
      </c>
    </row>
  </sheetData>
  <hyperlinks>
    <hyperlink ref="B1" r:id="rId1" tooltip="Arima" display="https://en.wikipedia.org/wiki/Arima" xr:uid="{00454C9B-7FAF-494E-951C-A27FF942B66E}"/>
    <hyperlink ref="B2" r:id="rId2" tooltip="Chaguanas" display="https://en.wikipedia.org/wiki/Chaguanas" xr:uid="{6C0E3B90-8C68-41C5-AB14-578CBFF5F00E}"/>
    <hyperlink ref="B3" r:id="rId3" tooltip="Couva-Tabaquite-Talparo" display="https://en.wikipedia.org/wiki/Couva-Tabaquite-Talparo" xr:uid="{A7545F53-7B49-4539-B400-788CB50F7C43}"/>
    <hyperlink ref="B4" r:id="rId4" tooltip="Diego Martin region" display="https://en.wikipedia.org/wiki/Diego_Martin_region" xr:uid="{53796FAC-08DD-4D2F-AB27-354E60A5180F}"/>
    <hyperlink ref="B5" r:id="rId5" tooltip="Mayaro–Rio Claro" display="https://en.wikipedia.org/wiki/Mayaro%E2%80%93Rio_Claro" xr:uid="{99F98780-31EE-4FAA-A9C4-AF5C3B35E178}"/>
    <hyperlink ref="B6" r:id="rId6" tooltip="Penal–Debe" display="https://en.wikipedia.org/wiki/Penal%E2%80%93Debe" xr:uid="{32DB1C25-EC56-4297-8F25-83B942F9696E}"/>
    <hyperlink ref="B7" r:id="rId7" tooltip="Port of Spain" display="https://en.wikipedia.org/wiki/Port_of_Spain" xr:uid="{CA884CB7-2E7D-48FC-8FD7-A52CA3583989}"/>
    <hyperlink ref="B8" r:id="rId8" tooltip="Princes Town region" display="https://en.wikipedia.org/wiki/Princes_Town_region" xr:uid="{55DDCDEE-E3E2-48FE-92F1-76585BE97DE3}"/>
    <hyperlink ref="B9" r:id="rId9" tooltip="Point Fortin" display="https://en.wikipedia.org/wiki/Point_Fortin" xr:uid="{5CD78981-D582-4CC6-A934-9AC81DDA0441}"/>
    <hyperlink ref="B10" r:id="rId10" tooltip="San Fernando, Trinidad and Tobago" display="https://en.wikipedia.org/wiki/San_Fernando,_Trinidad_and_Tobago" xr:uid="{82A7C3ED-781F-4F5A-910B-DA53412B57CF}"/>
    <hyperlink ref="B11" r:id="rId11" tooltip="Sangre Grande region" display="https://en.wikipedia.org/wiki/Sangre_Grande_region" xr:uid="{D7AFF08C-99CB-4222-A9AB-DAD49C59BB1F}"/>
    <hyperlink ref="B12" r:id="rId12" tooltip="Siparia region" display="https://en.wikipedia.org/wiki/Siparia_region" xr:uid="{6CFEA364-508C-4323-B94C-F4647010F58D}"/>
    <hyperlink ref="B13" r:id="rId13" tooltip="San Juan–Laventille" display="https://en.wikipedia.org/wiki/San_Juan%E2%80%93Laventille" xr:uid="{28089D96-04A0-4458-A288-0E9F170EE566}"/>
    <hyperlink ref="B14" r:id="rId14" tooltip="Tobago" display="https://en.wikipedia.org/wiki/Tobago" xr:uid="{352E097A-AB58-423F-A39D-976EF3D678C6}"/>
    <hyperlink ref="B15" r:id="rId15" tooltip="Tunapuna–Piarco" display="https://en.wikipedia.org/wiki/Tunapuna%E2%80%93Piarco" xr:uid="{0B20FA10-72FB-4243-8E2E-DA7CE3390EBC}"/>
  </hyperlinks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2290C-8306-4117-B0A7-0D85F6770E24}">
  <dimension ref="A1:G8"/>
  <sheetViews>
    <sheetView workbookViewId="0">
      <selection activeCell="D1" sqref="D1:G8"/>
    </sheetView>
  </sheetViews>
  <sheetFormatPr defaultRowHeight="14.5" x14ac:dyDescent="0.35"/>
  <cols>
    <col min="5" max="5" width="28.453125" bestFit="1" customWidth="1"/>
  </cols>
  <sheetData>
    <row r="1" spans="1:7" ht="15" thickBot="1" x14ac:dyDescent="0.4">
      <c r="A1" s="1" t="s">
        <v>5261</v>
      </c>
      <c r="B1" s="2" t="s">
        <v>5262</v>
      </c>
      <c r="C1" s="5" t="s">
        <v>5263</v>
      </c>
      <c r="D1">
        <v>4062</v>
      </c>
      <c r="E1" t="str">
        <f>_xlfn.CONCAT(B1," (Tuvaluan ",C1,")")</f>
        <v>Funafuti (Tuvaluan town council)</v>
      </c>
      <c r="F1" t="str">
        <f>B1</f>
        <v>Funafuti</v>
      </c>
      <c r="G1" t="str">
        <f>A1</f>
        <v>TV-FUN</v>
      </c>
    </row>
    <row r="2" spans="1:7" ht="29.5" thickBot="1" x14ac:dyDescent="0.4">
      <c r="A2" s="1" t="s">
        <v>5264</v>
      </c>
      <c r="B2" s="2" t="s">
        <v>5265</v>
      </c>
      <c r="C2" s="5" t="s">
        <v>5266</v>
      </c>
      <c r="D2">
        <v>4062</v>
      </c>
      <c r="E2" t="str">
        <f t="shared" ref="E2:E8" si="0">_xlfn.CONCAT(B2," (Tuvaluan ",C2,")")</f>
        <v>Nanumaga (Tuvaluan island council)</v>
      </c>
      <c r="F2" t="str">
        <f t="shared" ref="F2:F8" si="1">B2</f>
        <v>Nanumaga</v>
      </c>
      <c r="G2" t="str">
        <f t="shared" ref="G2:G8" si="2">A2</f>
        <v>TV-NMG</v>
      </c>
    </row>
    <row r="3" spans="1:7" ht="29.5" thickBot="1" x14ac:dyDescent="0.4">
      <c r="A3" s="1" t="s">
        <v>5267</v>
      </c>
      <c r="B3" s="2" t="s">
        <v>5268</v>
      </c>
      <c r="C3" s="5" t="s">
        <v>5266</v>
      </c>
      <c r="D3">
        <v>4062</v>
      </c>
      <c r="E3" t="str">
        <f t="shared" si="0"/>
        <v>Nanumea (Tuvaluan island council)</v>
      </c>
      <c r="F3" t="str">
        <f t="shared" si="1"/>
        <v>Nanumea</v>
      </c>
      <c r="G3" t="str">
        <f t="shared" si="2"/>
        <v>TV-NMA</v>
      </c>
    </row>
    <row r="4" spans="1:7" ht="15" thickBot="1" x14ac:dyDescent="0.4">
      <c r="A4" s="1" t="s">
        <v>5269</v>
      </c>
      <c r="B4" s="2" t="s">
        <v>5270</v>
      </c>
      <c r="C4" s="5" t="s">
        <v>5266</v>
      </c>
      <c r="D4">
        <v>4062</v>
      </c>
      <c r="E4" t="str">
        <f t="shared" si="0"/>
        <v>Niutao (Tuvaluan island council)</v>
      </c>
      <c r="F4" t="str">
        <f t="shared" si="1"/>
        <v>Niutao</v>
      </c>
      <c r="G4" t="str">
        <f t="shared" si="2"/>
        <v>TV-NIT</v>
      </c>
    </row>
    <row r="5" spans="1:7" ht="15" thickBot="1" x14ac:dyDescent="0.4">
      <c r="A5" s="1" t="s">
        <v>5271</v>
      </c>
      <c r="B5" s="2" t="s">
        <v>5272</v>
      </c>
      <c r="C5" s="5" t="s">
        <v>5266</v>
      </c>
      <c r="D5">
        <v>4062</v>
      </c>
      <c r="E5" t="str">
        <f t="shared" si="0"/>
        <v>Nui (Tuvaluan island council)</v>
      </c>
      <c r="F5" t="str">
        <f t="shared" si="1"/>
        <v>Nui</v>
      </c>
      <c r="G5" t="str">
        <f t="shared" si="2"/>
        <v>TV-NUI</v>
      </c>
    </row>
    <row r="6" spans="1:7" ht="29.5" thickBot="1" x14ac:dyDescent="0.4">
      <c r="A6" s="1" t="s">
        <v>5273</v>
      </c>
      <c r="B6" s="2" t="s">
        <v>5274</v>
      </c>
      <c r="C6" s="5" t="s">
        <v>5266</v>
      </c>
      <c r="D6">
        <v>4062</v>
      </c>
      <c r="E6" t="str">
        <f t="shared" si="0"/>
        <v>Nukufetau (Tuvaluan island council)</v>
      </c>
      <c r="F6" t="str">
        <f t="shared" si="1"/>
        <v>Nukufetau</v>
      </c>
      <c r="G6" t="str">
        <f t="shared" si="2"/>
        <v>TV-NKF</v>
      </c>
    </row>
    <row r="7" spans="1:7" ht="29.5" thickBot="1" x14ac:dyDescent="0.4">
      <c r="A7" s="1" t="s">
        <v>5275</v>
      </c>
      <c r="B7" s="2" t="s">
        <v>5276</v>
      </c>
      <c r="C7" s="5" t="s">
        <v>5266</v>
      </c>
      <c r="D7">
        <v>4062</v>
      </c>
      <c r="E7" t="str">
        <f t="shared" si="0"/>
        <v>Nukulaelae (Tuvaluan island council)</v>
      </c>
      <c r="F7" t="str">
        <f t="shared" si="1"/>
        <v>Nukulaelae</v>
      </c>
      <c r="G7" t="str">
        <f t="shared" si="2"/>
        <v>TV-NKL</v>
      </c>
    </row>
    <row r="8" spans="1:7" ht="15" thickBot="1" x14ac:dyDescent="0.4">
      <c r="A8" s="1" t="s">
        <v>5277</v>
      </c>
      <c r="B8" s="2" t="s">
        <v>5278</v>
      </c>
      <c r="C8" s="5" t="s">
        <v>5266</v>
      </c>
      <c r="D8">
        <v>4062</v>
      </c>
      <c r="E8" t="str">
        <f t="shared" si="0"/>
        <v>Vaitupu (Tuvaluan island council)</v>
      </c>
      <c r="F8" t="str">
        <f t="shared" si="1"/>
        <v>Vaitupu</v>
      </c>
      <c r="G8" t="str">
        <f t="shared" si="2"/>
        <v>TV-VAI</v>
      </c>
    </row>
  </sheetData>
  <hyperlinks>
    <hyperlink ref="B1" r:id="rId1" tooltip="Funafuti" display="https://en.wikipedia.org/wiki/Funafuti" xr:uid="{765D1CAB-DA9B-4501-BA24-D292EEBB11B5}"/>
    <hyperlink ref="B2" r:id="rId2" tooltip="Nanumanga" display="https://en.wikipedia.org/wiki/Nanumanga" xr:uid="{9B432490-0AA1-4CC0-8E76-AE3A3670F859}"/>
    <hyperlink ref="B3" r:id="rId3" tooltip="Nanumea" display="https://en.wikipedia.org/wiki/Nanumea" xr:uid="{CDBA7066-6A63-4B80-839F-18AA33BC178F}"/>
    <hyperlink ref="B4" r:id="rId4" tooltip="Niutao" display="https://en.wikipedia.org/wiki/Niutao" xr:uid="{91962806-ED6D-4159-A117-F09A0BE19E2E}"/>
    <hyperlink ref="B5" r:id="rId5" tooltip="Nui (atoll)" display="https://en.wikipedia.org/wiki/Nui_(atoll)" xr:uid="{0DD14FFF-AA09-4936-84E7-B088B4C767DC}"/>
    <hyperlink ref="B6" r:id="rId6" tooltip="Nukufetau" display="https://en.wikipedia.org/wiki/Nukufetau" xr:uid="{BB860062-381E-4800-82FB-3AE33BC44A59}"/>
    <hyperlink ref="B7" r:id="rId7" tooltip="Nukulaelae" display="https://en.wikipedia.org/wiki/Nukulaelae" xr:uid="{45777499-5A9E-419D-8852-7D8E334E8155}"/>
    <hyperlink ref="B8" r:id="rId8" tooltip="Vaitupu" display="https://en.wikipedia.org/wiki/Vaitupu" xr:uid="{87D7731D-540B-4D0A-9933-D822A88BB15B}"/>
  </hyperlinks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D3652-14AC-473B-A263-32DF7508D039}">
  <dimension ref="A1:G31"/>
  <sheetViews>
    <sheetView topLeftCell="A22" workbookViewId="0">
      <selection activeCell="D1" sqref="D1:G31"/>
    </sheetView>
  </sheetViews>
  <sheetFormatPr defaultRowHeight="14.5" x14ac:dyDescent="0.35"/>
  <cols>
    <col min="5" max="5" width="31.08984375" bestFit="1" customWidth="1"/>
    <col min="6" max="6" width="14.7265625" bestFit="1" customWidth="1"/>
  </cols>
  <sheetData>
    <row r="1" spans="1:7" ht="15" thickBot="1" x14ac:dyDescent="0.4">
      <c r="A1" s="1" t="s">
        <v>5279</v>
      </c>
      <c r="B1" s="2" t="s">
        <v>5280</v>
      </c>
      <c r="C1" s="5"/>
      <c r="D1">
        <v>3874</v>
      </c>
      <c r="E1" t="str">
        <f>_xlfn.CONCAT(B1," (Tanzanian region)")</f>
        <v>Arusha (Tanzanian region)</v>
      </c>
      <c r="F1" t="str">
        <f>B1</f>
        <v>Arusha</v>
      </c>
      <c r="G1" t="str">
        <f>A1</f>
        <v>TZ-01</v>
      </c>
    </row>
    <row r="2" spans="1:7" ht="29.5" thickBot="1" x14ac:dyDescent="0.4">
      <c r="A2" s="1" t="s">
        <v>5281</v>
      </c>
      <c r="B2" s="2" t="s">
        <v>5282</v>
      </c>
      <c r="C2" s="5"/>
      <c r="D2">
        <v>3874</v>
      </c>
      <c r="E2" t="str">
        <f t="shared" ref="E2:E31" si="0">_xlfn.CONCAT(B2," (Tanzanian region)")</f>
        <v>Dar es Salaam (Tanzanian region)</v>
      </c>
      <c r="F2" t="str">
        <f t="shared" ref="F2:F31" si="1">B2</f>
        <v>Dar es Salaam</v>
      </c>
      <c r="G2" t="str">
        <f t="shared" ref="G2:G31" si="2">A2</f>
        <v>TZ-02</v>
      </c>
    </row>
    <row r="3" spans="1:7" ht="15" thickBot="1" x14ac:dyDescent="0.4">
      <c r="A3" s="1" t="s">
        <v>5283</v>
      </c>
      <c r="B3" s="2" t="s">
        <v>5284</v>
      </c>
      <c r="C3" s="5"/>
      <c r="D3">
        <v>3874</v>
      </c>
      <c r="E3" t="str">
        <f t="shared" si="0"/>
        <v>Dodoma (Tanzanian region)</v>
      </c>
      <c r="F3" t="str">
        <f t="shared" si="1"/>
        <v>Dodoma</v>
      </c>
      <c r="G3" t="str">
        <f t="shared" si="2"/>
        <v>TZ-03</v>
      </c>
    </row>
    <row r="4" spans="1:7" ht="15" thickBot="1" x14ac:dyDescent="0.4">
      <c r="A4" s="1" t="s">
        <v>5285</v>
      </c>
      <c r="B4" s="2" t="s">
        <v>5286</v>
      </c>
      <c r="C4" s="5"/>
      <c r="D4">
        <v>3874</v>
      </c>
      <c r="E4" t="str">
        <f t="shared" si="0"/>
        <v>Geita (Tanzanian region)</v>
      </c>
      <c r="F4" t="str">
        <f t="shared" si="1"/>
        <v>Geita</v>
      </c>
      <c r="G4" t="str">
        <f t="shared" si="2"/>
        <v>TZ-27</v>
      </c>
    </row>
    <row r="5" spans="1:7" ht="15" thickBot="1" x14ac:dyDescent="0.4">
      <c r="A5" s="1" t="s">
        <v>5287</v>
      </c>
      <c r="B5" s="2" t="s">
        <v>5288</v>
      </c>
      <c r="C5" s="5"/>
      <c r="D5">
        <v>3874</v>
      </c>
      <c r="E5" t="str">
        <f t="shared" si="0"/>
        <v>Iringa (Tanzanian region)</v>
      </c>
      <c r="F5" t="str">
        <f t="shared" si="1"/>
        <v>Iringa</v>
      </c>
      <c r="G5" t="str">
        <f t="shared" si="2"/>
        <v>TZ-04</v>
      </c>
    </row>
    <row r="6" spans="1:7" ht="15" thickBot="1" x14ac:dyDescent="0.4">
      <c r="A6" s="1" t="s">
        <v>5289</v>
      </c>
      <c r="B6" s="2" t="s">
        <v>5290</v>
      </c>
      <c r="C6" s="5"/>
      <c r="D6">
        <v>3874</v>
      </c>
      <c r="E6" t="str">
        <f t="shared" si="0"/>
        <v>Kagera (Tanzanian region)</v>
      </c>
      <c r="F6" t="str">
        <f t="shared" si="1"/>
        <v>Kagera</v>
      </c>
      <c r="G6" t="str">
        <f t="shared" si="2"/>
        <v>TZ-05</v>
      </c>
    </row>
    <row r="7" spans="1:7" ht="29.5" thickBot="1" x14ac:dyDescent="0.4">
      <c r="A7" s="1" t="s">
        <v>5291</v>
      </c>
      <c r="B7" s="2" t="s">
        <v>5292</v>
      </c>
      <c r="C7" s="5" t="s">
        <v>5293</v>
      </c>
      <c r="D7">
        <v>3874</v>
      </c>
      <c r="E7" t="str">
        <f t="shared" si="0"/>
        <v>Kaskazini Pemba (Tanzanian region)</v>
      </c>
      <c r="F7" t="str">
        <f t="shared" si="1"/>
        <v>Kaskazini Pemba</v>
      </c>
      <c r="G7" t="str">
        <f t="shared" si="2"/>
        <v>TZ-06</v>
      </c>
    </row>
    <row r="8" spans="1:7" ht="29.5" thickBot="1" x14ac:dyDescent="0.4">
      <c r="A8" s="1" t="s">
        <v>5294</v>
      </c>
      <c r="B8" s="2" t="s">
        <v>5295</v>
      </c>
      <c r="C8" s="5" t="s">
        <v>5296</v>
      </c>
      <c r="D8">
        <v>3874</v>
      </c>
      <c r="E8" t="str">
        <f t="shared" si="0"/>
        <v>Kaskazini Unguja (Tanzanian region)</v>
      </c>
      <c r="F8" t="str">
        <f t="shared" si="1"/>
        <v>Kaskazini Unguja</v>
      </c>
      <c r="G8" t="str">
        <f t="shared" si="2"/>
        <v>TZ-07</v>
      </c>
    </row>
    <row r="9" spans="1:7" ht="15" thickBot="1" x14ac:dyDescent="0.4">
      <c r="A9" s="1" t="s">
        <v>5297</v>
      </c>
      <c r="B9" s="2" t="s">
        <v>5298</v>
      </c>
      <c r="C9" s="5"/>
      <c r="D9">
        <v>3874</v>
      </c>
      <c r="E9" t="str">
        <f t="shared" si="0"/>
        <v>Katavi (Tanzanian region)</v>
      </c>
      <c r="F9" t="str">
        <f t="shared" si="1"/>
        <v>Katavi</v>
      </c>
      <c r="G9" t="str">
        <f t="shared" si="2"/>
        <v>TZ-28</v>
      </c>
    </row>
    <row r="10" spans="1:7" ht="15" thickBot="1" x14ac:dyDescent="0.4">
      <c r="A10" s="1" t="s">
        <v>5299</v>
      </c>
      <c r="B10" s="2" t="s">
        <v>5300</v>
      </c>
      <c r="C10" s="5"/>
      <c r="D10">
        <v>3874</v>
      </c>
      <c r="E10" t="str">
        <f t="shared" si="0"/>
        <v>Kigoma (Tanzanian region)</v>
      </c>
      <c r="F10" t="str">
        <f t="shared" si="1"/>
        <v>Kigoma</v>
      </c>
      <c r="G10" t="str">
        <f t="shared" si="2"/>
        <v>TZ-08</v>
      </c>
    </row>
    <row r="11" spans="1:7" ht="29.5" thickBot="1" x14ac:dyDescent="0.4">
      <c r="A11" s="1" t="s">
        <v>5301</v>
      </c>
      <c r="B11" s="2" t="s">
        <v>5302</v>
      </c>
      <c r="C11" s="5"/>
      <c r="D11">
        <v>3874</v>
      </c>
      <c r="E11" t="str">
        <f t="shared" si="0"/>
        <v>Kilimanjaro (Tanzanian region)</v>
      </c>
      <c r="F11" t="str">
        <f t="shared" si="1"/>
        <v>Kilimanjaro</v>
      </c>
      <c r="G11" t="str">
        <f t="shared" si="2"/>
        <v>TZ-09</v>
      </c>
    </row>
    <row r="12" spans="1:7" ht="29.5" thickBot="1" x14ac:dyDescent="0.4">
      <c r="A12" s="1" t="s">
        <v>5303</v>
      </c>
      <c r="B12" s="2" t="s">
        <v>5304</v>
      </c>
      <c r="C12" s="5" t="s">
        <v>5305</v>
      </c>
      <c r="D12">
        <v>3874</v>
      </c>
      <c r="E12" t="str">
        <f t="shared" si="0"/>
        <v>Kusini Pemba (Tanzanian region)</v>
      </c>
      <c r="F12" t="str">
        <f t="shared" si="1"/>
        <v>Kusini Pemba</v>
      </c>
      <c r="G12" t="str">
        <f t="shared" si="2"/>
        <v>TZ-10</v>
      </c>
    </row>
    <row r="13" spans="1:7" ht="29.5" thickBot="1" x14ac:dyDescent="0.4">
      <c r="A13" s="1" t="s">
        <v>5306</v>
      </c>
      <c r="B13" s="2" t="s">
        <v>5307</v>
      </c>
      <c r="C13" s="5" t="s">
        <v>5308</v>
      </c>
      <c r="D13">
        <v>3874</v>
      </c>
      <c r="E13" t="str">
        <f t="shared" si="0"/>
        <v>Kusini Unguja (Tanzanian region)</v>
      </c>
      <c r="F13" t="str">
        <f t="shared" si="1"/>
        <v>Kusini Unguja</v>
      </c>
      <c r="G13" t="str">
        <f t="shared" si="2"/>
        <v>TZ-11</v>
      </c>
    </row>
    <row r="14" spans="1:7" ht="15" thickBot="1" x14ac:dyDescent="0.4">
      <c r="A14" s="1" t="s">
        <v>5309</v>
      </c>
      <c r="B14" s="2" t="s">
        <v>5310</v>
      </c>
      <c r="C14" s="5"/>
      <c r="D14">
        <v>3874</v>
      </c>
      <c r="E14" t="str">
        <f t="shared" si="0"/>
        <v>Lindi (Tanzanian region)</v>
      </c>
      <c r="F14" t="str">
        <f t="shared" si="1"/>
        <v>Lindi</v>
      </c>
      <c r="G14" t="str">
        <f t="shared" si="2"/>
        <v>TZ-12</v>
      </c>
    </row>
    <row r="15" spans="1:7" ht="15" thickBot="1" x14ac:dyDescent="0.4">
      <c r="A15" s="1" t="s">
        <v>5311</v>
      </c>
      <c r="B15" s="2" t="s">
        <v>5312</v>
      </c>
      <c r="C15" s="5"/>
      <c r="D15">
        <v>3874</v>
      </c>
      <c r="E15" t="str">
        <f t="shared" si="0"/>
        <v>Manyara (Tanzanian region)</v>
      </c>
      <c r="F15" t="str">
        <f t="shared" si="1"/>
        <v>Manyara</v>
      </c>
      <c r="G15" t="str">
        <f t="shared" si="2"/>
        <v>TZ-26</v>
      </c>
    </row>
    <row r="16" spans="1:7" ht="15" thickBot="1" x14ac:dyDescent="0.4">
      <c r="A16" s="1" t="s">
        <v>5313</v>
      </c>
      <c r="B16" s="2" t="s">
        <v>5314</v>
      </c>
      <c r="C16" s="5"/>
      <c r="D16">
        <v>3874</v>
      </c>
      <c r="E16" t="str">
        <f t="shared" si="0"/>
        <v>Mara (Tanzanian region)</v>
      </c>
      <c r="F16" t="str">
        <f t="shared" si="1"/>
        <v>Mara</v>
      </c>
      <c r="G16" t="str">
        <f t="shared" si="2"/>
        <v>TZ-13</v>
      </c>
    </row>
    <row r="17" spans="1:7" ht="15" thickBot="1" x14ac:dyDescent="0.4">
      <c r="A17" s="1" t="s">
        <v>5315</v>
      </c>
      <c r="B17" s="2" t="s">
        <v>5316</v>
      </c>
      <c r="C17" s="5"/>
      <c r="D17">
        <v>3874</v>
      </c>
      <c r="E17" t="str">
        <f t="shared" si="0"/>
        <v>Mbeya (Tanzanian region)</v>
      </c>
      <c r="F17" t="str">
        <f t="shared" si="1"/>
        <v>Mbeya</v>
      </c>
      <c r="G17" t="str">
        <f t="shared" si="2"/>
        <v>TZ-14</v>
      </c>
    </row>
    <row r="18" spans="1:7" ht="44" thickBot="1" x14ac:dyDescent="0.4">
      <c r="A18" s="1" t="s">
        <v>5317</v>
      </c>
      <c r="B18" s="2" t="s">
        <v>5318</v>
      </c>
      <c r="C18" s="5" t="s">
        <v>5319</v>
      </c>
      <c r="D18">
        <v>3874</v>
      </c>
      <c r="E18" t="str">
        <f t="shared" si="0"/>
        <v>Mjini Magharibi (Tanzanian region)</v>
      </c>
      <c r="F18" t="str">
        <f t="shared" si="1"/>
        <v>Mjini Magharibi</v>
      </c>
      <c r="G18" t="str">
        <f t="shared" si="2"/>
        <v>TZ-15</v>
      </c>
    </row>
    <row r="19" spans="1:7" ht="29.5" thickBot="1" x14ac:dyDescent="0.4">
      <c r="A19" s="1" t="s">
        <v>5320</v>
      </c>
      <c r="B19" s="2" t="s">
        <v>5321</v>
      </c>
      <c r="C19" s="5"/>
      <c r="D19">
        <v>3874</v>
      </c>
      <c r="E19" t="str">
        <f t="shared" si="0"/>
        <v>Morogoro (Tanzanian region)</v>
      </c>
      <c r="F19" t="str">
        <f t="shared" si="1"/>
        <v>Morogoro</v>
      </c>
      <c r="G19" t="str">
        <f t="shared" si="2"/>
        <v>TZ-16</v>
      </c>
    </row>
    <row r="20" spans="1:7" ht="15" thickBot="1" x14ac:dyDescent="0.4">
      <c r="A20" s="1" t="s">
        <v>5322</v>
      </c>
      <c r="B20" s="2" t="s">
        <v>5323</v>
      </c>
      <c r="C20" s="5"/>
      <c r="D20">
        <v>3874</v>
      </c>
      <c r="E20" t="str">
        <f t="shared" si="0"/>
        <v>Mtwara (Tanzanian region)</v>
      </c>
      <c r="F20" t="str">
        <f t="shared" si="1"/>
        <v>Mtwara</v>
      </c>
      <c r="G20" t="str">
        <f t="shared" si="2"/>
        <v>TZ-17</v>
      </c>
    </row>
    <row r="21" spans="1:7" ht="15" thickBot="1" x14ac:dyDescent="0.4">
      <c r="A21" s="1" t="s">
        <v>5324</v>
      </c>
      <c r="B21" s="2" t="s">
        <v>5325</v>
      </c>
      <c r="C21" s="5"/>
      <c r="D21">
        <v>3874</v>
      </c>
      <c r="E21" t="str">
        <f t="shared" si="0"/>
        <v>Mwanza (Tanzanian region)</v>
      </c>
      <c r="F21" t="str">
        <f t="shared" si="1"/>
        <v>Mwanza</v>
      </c>
      <c r="G21" t="str">
        <f t="shared" si="2"/>
        <v>TZ-18</v>
      </c>
    </row>
    <row r="22" spans="1:7" ht="15" thickBot="1" x14ac:dyDescent="0.4">
      <c r="A22" s="1" t="s">
        <v>5326</v>
      </c>
      <c r="B22" s="2" t="s">
        <v>5327</v>
      </c>
      <c r="C22" s="5"/>
      <c r="D22">
        <v>3874</v>
      </c>
      <c r="E22" t="str">
        <f t="shared" si="0"/>
        <v>Njombe (Tanzanian region)</v>
      </c>
      <c r="F22" t="str">
        <f t="shared" si="1"/>
        <v>Njombe</v>
      </c>
      <c r="G22" t="str">
        <f t="shared" si="2"/>
        <v>TZ-29</v>
      </c>
    </row>
    <row r="23" spans="1:7" ht="15" thickBot="1" x14ac:dyDescent="0.4">
      <c r="A23" s="1" t="s">
        <v>5328</v>
      </c>
      <c r="B23" s="2" t="s">
        <v>5329</v>
      </c>
      <c r="C23" s="5" t="s">
        <v>5330</v>
      </c>
      <c r="D23">
        <v>3874</v>
      </c>
      <c r="E23" t="str">
        <f t="shared" si="0"/>
        <v>Pwani (Tanzanian region)</v>
      </c>
      <c r="F23" t="str">
        <f t="shared" si="1"/>
        <v>Pwani</v>
      </c>
      <c r="G23" t="str">
        <f t="shared" si="2"/>
        <v>TZ-19</v>
      </c>
    </row>
    <row r="24" spans="1:7" ht="15" thickBot="1" x14ac:dyDescent="0.4">
      <c r="A24" s="1" t="s">
        <v>5331</v>
      </c>
      <c r="B24" s="2" t="s">
        <v>5332</v>
      </c>
      <c r="C24" s="5"/>
      <c r="D24">
        <v>3874</v>
      </c>
      <c r="E24" t="str">
        <f t="shared" si="0"/>
        <v>Rukwa (Tanzanian region)</v>
      </c>
      <c r="F24" t="str">
        <f t="shared" si="1"/>
        <v>Rukwa</v>
      </c>
      <c r="G24" t="str">
        <f t="shared" si="2"/>
        <v>TZ-20</v>
      </c>
    </row>
    <row r="25" spans="1:7" ht="15" thickBot="1" x14ac:dyDescent="0.4">
      <c r="A25" s="1" t="s">
        <v>5333</v>
      </c>
      <c r="B25" s="2" t="s">
        <v>5334</v>
      </c>
      <c r="C25" s="5"/>
      <c r="D25">
        <v>3874</v>
      </c>
      <c r="E25" t="str">
        <f t="shared" si="0"/>
        <v>Ruvuma (Tanzanian region)</v>
      </c>
      <c r="F25" t="str">
        <f t="shared" si="1"/>
        <v>Ruvuma</v>
      </c>
      <c r="G25" t="str">
        <f t="shared" si="2"/>
        <v>TZ-21</v>
      </c>
    </row>
    <row r="26" spans="1:7" ht="29.5" thickBot="1" x14ac:dyDescent="0.4">
      <c r="A26" s="1" t="s">
        <v>5335</v>
      </c>
      <c r="B26" s="2" t="s">
        <v>5336</v>
      </c>
      <c r="C26" s="5"/>
      <c r="D26">
        <v>3874</v>
      </c>
      <c r="E26" t="str">
        <f t="shared" si="0"/>
        <v>Shinyanga (Tanzanian region)</v>
      </c>
      <c r="F26" t="str">
        <f t="shared" si="1"/>
        <v>Shinyanga</v>
      </c>
      <c r="G26" t="str">
        <f t="shared" si="2"/>
        <v>TZ-22</v>
      </c>
    </row>
    <row r="27" spans="1:7" ht="15" thickBot="1" x14ac:dyDescent="0.4">
      <c r="A27" s="1" t="s">
        <v>5337</v>
      </c>
      <c r="B27" s="2" t="s">
        <v>5338</v>
      </c>
      <c r="C27" s="5"/>
      <c r="D27">
        <v>3874</v>
      </c>
      <c r="E27" t="str">
        <f t="shared" si="0"/>
        <v>Simiyu (Tanzanian region)</v>
      </c>
      <c r="F27" t="str">
        <f t="shared" si="1"/>
        <v>Simiyu</v>
      </c>
      <c r="G27" t="str">
        <f t="shared" si="2"/>
        <v>TZ-30</v>
      </c>
    </row>
    <row r="28" spans="1:7" ht="15" thickBot="1" x14ac:dyDescent="0.4">
      <c r="A28" s="1" t="s">
        <v>5339</v>
      </c>
      <c r="B28" s="2" t="s">
        <v>5340</v>
      </c>
      <c r="C28" s="5"/>
      <c r="D28">
        <v>3874</v>
      </c>
      <c r="E28" t="str">
        <f t="shared" si="0"/>
        <v>Singida (Tanzanian region)</v>
      </c>
      <c r="F28" t="str">
        <f t="shared" si="1"/>
        <v>Singida</v>
      </c>
      <c r="G28" t="str">
        <f t="shared" si="2"/>
        <v>TZ-23</v>
      </c>
    </row>
    <row r="29" spans="1:7" ht="15" thickBot="1" x14ac:dyDescent="0.4">
      <c r="A29" s="1" t="s">
        <v>5341</v>
      </c>
      <c r="B29" s="2" t="s">
        <v>5342</v>
      </c>
      <c r="C29" s="5" t="s">
        <v>5342</v>
      </c>
      <c r="D29">
        <v>3874</v>
      </c>
      <c r="E29" t="str">
        <f t="shared" si="0"/>
        <v>Songwe (Tanzanian region)</v>
      </c>
      <c r="F29" t="str">
        <f t="shared" si="1"/>
        <v>Songwe</v>
      </c>
      <c r="G29" t="str">
        <f t="shared" si="2"/>
        <v>TZ-31</v>
      </c>
    </row>
    <row r="30" spans="1:7" ht="15" thickBot="1" x14ac:dyDescent="0.4">
      <c r="A30" s="1" t="s">
        <v>5343</v>
      </c>
      <c r="B30" s="2" t="s">
        <v>5344</v>
      </c>
      <c r="C30" s="5"/>
      <c r="D30">
        <v>3874</v>
      </c>
      <c r="E30" t="str">
        <f t="shared" si="0"/>
        <v>Tabora (Tanzanian region)</v>
      </c>
      <c r="F30" t="str">
        <f t="shared" si="1"/>
        <v>Tabora</v>
      </c>
      <c r="G30" t="str">
        <f t="shared" si="2"/>
        <v>TZ-24</v>
      </c>
    </row>
    <row r="31" spans="1:7" ht="15" thickBot="1" x14ac:dyDescent="0.4">
      <c r="A31" s="1" t="s">
        <v>5345</v>
      </c>
      <c r="B31" s="2" t="s">
        <v>5346</v>
      </c>
      <c r="C31" s="6"/>
      <c r="D31">
        <v>3874</v>
      </c>
      <c r="E31" t="str">
        <f t="shared" si="0"/>
        <v>Tanga (Tanzanian region)</v>
      </c>
      <c r="F31" t="str">
        <f t="shared" si="1"/>
        <v>Tanga</v>
      </c>
      <c r="G31" t="str">
        <f t="shared" si="2"/>
        <v>TZ-25</v>
      </c>
    </row>
  </sheetData>
  <hyperlinks>
    <hyperlink ref="B1" r:id="rId1" tooltip="Arusha Region" display="https://en.wikipedia.org/wiki/Arusha_Region" xr:uid="{51D8CD0D-9958-4028-A927-BCD36C7E5131}"/>
    <hyperlink ref="B2" r:id="rId2" tooltip="Dar es Salaam" display="https://en.wikipedia.org/wiki/Dar_es_Salaam" xr:uid="{CB4531DD-5D4E-434E-9747-A45CCE2EEF90}"/>
    <hyperlink ref="B3" r:id="rId3" tooltip="Dodoma Region" display="https://en.wikipedia.org/wiki/Dodoma_Region" xr:uid="{30F79848-8C9F-45B9-8199-FE1164863DAD}"/>
    <hyperlink ref="B4" r:id="rId4" tooltip="Geita Region" display="https://en.wikipedia.org/wiki/Geita_Region" xr:uid="{4B7B751C-A89D-4DEC-AA27-6D8F53805A17}"/>
    <hyperlink ref="B5" r:id="rId5" tooltip="Iringa Region" display="https://en.wikipedia.org/wiki/Iringa_Region" xr:uid="{8A1307A3-F328-4182-9BA2-73EDBE1885C9}"/>
    <hyperlink ref="B6" r:id="rId6" tooltip="Kagera Region" display="https://en.wikipedia.org/wiki/Kagera_Region" xr:uid="{AFB72814-3C85-4FA0-B0BC-F0267E221ECA}"/>
    <hyperlink ref="B7" r:id="rId7" tooltip="Pemba North Region" display="https://en.wikipedia.org/wiki/Pemba_North_Region" xr:uid="{2882E0C5-5C60-4580-ADB7-A3D97BCD5FE5}"/>
    <hyperlink ref="B8" r:id="rId8" tooltip="Unguja North Region" display="https://en.wikipedia.org/wiki/Unguja_North_Region" xr:uid="{867747C7-020D-4CDD-B919-08A6ADA0BAE4}"/>
    <hyperlink ref="B9" r:id="rId9" tooltip="Katavi Region" display="https://en.wikipedia.org/wiki/Katavi_Region" xr:uid="{1A970985-809C-4556-A7FB-7F78352B446F}"/>
    <hyperlink ref="B10" r:id="rId10" tooltip="Kigoma Region" display="https://en.wikipedia.org/wiki/Kigoma_Region" xr:uid="{A826BCBD-B508-4363-B514-3178C3F8A1E8}"/>
    <hyperlink ref="B11" r:id="rId11" tooltip="Kilimanjaro Region" display="https://en.wikipedia.org/wiki/Kilimanjaro_Region" xr:uid="{9423E89F-4EF9-4967-9F7C-2BC71ABEBC50}"/>
    <hyperlink ref="B12" r:id="rId12" tooltip="Pemba South Region" display="https://en.wikipedia.org/wiki/Pemba_South_Region" xr:uid="{3B74FBBA-FFCF-4DC8-A998-7CFF02F29C40}"/>
    <hyperlink ref="B13" r:id="rId13" tooltip="Unguja South Region" display="https://en.wikipedia.org/wiki/Unguja_South_Region" xr:uid="{AD476F51-D995-4564-A31C-AA0F99A7C30A}"/>
    <hyperlink ref="B14" r:id="rId14" tooltip="Lindi Region" display="https://en.wikipedia.org/wiki/Lindi_Region" xr:uid="{22F5D284-963C-4FDD-AF8B-586C6CCE9499}"/>
    <hyperlink ref="B15" r:id="rId15" tooltip="Manyara Region" display="https://en.wikipedia.org/wiki/Manyara_Region" xr:uid="{C93649A5-FF46-449B-9987-D1A5A801F4A2}"/>
    <hyperlink ref="B16" r:id="rId16" tooltip="Mara Region" display="https://en.wikipedia.org/wiki/Mara_Region" xr:uid="{A417591D-E0AD-42DC-8F88-DE2C257E0B15}"/>
    <hyperlink ref="B17" r:id="rId17" tooltip="Mbeya Region" display="https://en.wikipedia.org/wiki/Mbeya_Region" xr:uid="{86500929-30EA-4288-998F-0F80ACA3D6B3}"/>
    <hyperlink ref="B18" r:id="rId18" tooltip="Mjini Magharibi Region" display="https://en.wikipedia.org/wiki/Mjini_Magharibi_Region" xr:uid="{311E68C0-08DD-4A3B-AD0A-EACECEA3A46E}"/>
    <hyperlink ref="B19" r:id="rId19" tooltip="Morogoro Region" display="https://en.wikipedia.org/wiki/Morogoro_Region" xr:uid="{2B047B1D-CFC9-4E6E-962C-B87694F2B44C}"/>
    <hyperlink ref="B20" r:id="rId20" tooltip="Mtwara Region" display="https://en.wikipedia.org/wiki/Mtwara_Region" xr:uid="{660FB4C9-CAA8-4F6C-AF0B-0632A0D650DD}"/>
    <hyperlink ref="B21" r:id="rId21" tooltip="Mwanza Region" display="https://en.wikipedia.org/wiki/Mwanza_Region" xr:uid="{F7EC3E8F-6204-4A5C-AD4D-403F8E93CE92}"/>
    <hyperlink ref="B22" r:id="rId22" tooltip="Njombe Region" display="https://en.wikipedia.org/wiki/Njombe_Region" xr:uid="{C8CD51D1-55A8-4234-9D12-B38A520A552E}"/>
    <hyperlink ref="B23" r:id="rId23" tooltip="Pwani Region" display="https://en.wikipedia.org/wiki/Pwani_Region" xr:uid="{0764B154-86D3-4C02-9BCE-7557A7294A14}"/>
    <hyperlink ref="B24" r:id="rId24" tooltip="Rukwa Region" display="https://en.wikipedia.org/wiki/Rukwa_Region" xr:uid="{5DD91842-BEEA-4A90-91A5-B03E148C4695}"/>
    <hyperlink ref="B25" r:id="rId25" tooltip="Ruvuma Region" display="https://en.wikipedia.org/wiki/Ruvuma_Region" xr:uid="{ECBD995B-2E55-4F9C-AC4C-271B0BE16E79}"/>
    <hyperlink ref="B26" r:id="rId26" tooltip="Shinyanga Region" display="https://en.wikipedia.org/wiki/Shinyanga_Region" xr:uid="{82B40759-60E8-46B2-A245-52C4DFA17EE0}"/>
    <hyperlink ref="B27" r:id="rId27" tooltip="Simiyu Region" display="https://en.wikipedia.org/wiki/Simiyu_Region" xr:uid="{4A544954-08D2-4930-838A-50E37FC95B6F}"/>
    <hyperlink ref="B28" r:id="rId28" tooltip="Singida Region" display="https://en.wikipedia.org/wiki/Singida_Region" xr:uid="{18037B86-889B-4B41-B3E2-702B62C6F2F7}"/>
    <hyperlink ref="B29" r:id="rId29" tooltip="Songwe Region" display="https://en.wikipedia.org/wiki/Songwe_Region" xr:uid="{D1912AC2-1FA6-4C51-8F3A-282A65E3E66D}"/>
    <hyperlink ref="B30" r:id="rId30" tooltip="Tabora Region" display="https://en.wikipedia.org/wiki/Tabora_Region" xr:uid="{F003A237-B611-423D-84A5-C27EA962511A}"/>
    <hyperlink ref="B31" r:id="rId31" tooltip="Tanga Region" display="https://en.wikipedia.org/wiki/Tanga_Region" xr:uid="{5A270EB2-0A18-489E-86C4-C4ADB3A1241F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8E5C6-B563-4283-99BB-0D20757E2AE1}">
  <dimension ref="A1:G16"/>
  <sheetViews>
    <sheetView workbookViewId="0">
      <selection activeCell="D1" sqref="D1:G16"/>
    </sheetView>
  </sheetViews>
  <sheetFormatPr defaultRowHeight="14.5" x14ac:dyDescent="0.35"/>
  <cols>
    <col min="5" max="5" width="28.90625" bestFit="1" customWidth="1"/>
    <col min="6" max="6" width="11.453125" bestFit="1" customWidth="1"/>
  </cols>
  <sheetData>
    <row r="1" spans="1:7" ht="29.5" thickBot="1" x14ac:dyDescent="0.4">
      <c r="A1" s="1" t="s">
        <v>758</v>
      </c>
      <c r="B1" s="2" t="s">
        <v>759</v>
      </c>
      <c r="C1" s="5" t="s">
        <v>760</v>
      </c>
      <c r="D1">
        <v>4032</v>
      </c>
      <c r="E1" t="str">
        <f>_xlfn.CONCAT(C1," (Polish voivodeship)")</f>
        <v>Lower Silesia (Polish voivodeship)</v>
      </c>
      <c r="F1" t="str">
        <f>C1</f>
        <v>Lower Silesia</v>
      </c>
      <c r="G1" t="str">
        <f>A1</f>
        <v>PL-02</v>
      </c>
    </row>
    <row r="2" spans="1:7" ht="44" thickBot="1" x14ac:dyDescent="0.4">
      <c r="A2" s="1" t="s">
        <v>761</v>
      </c>
      <c r="B2" s="2" t="s">
        <v>762</v>
      </c>
      <c r="C2" s="5" t="s">
        <v>763</v>
      </c>
      <c r="D2">
        <v>4032</v>
      </c>
      <c r="E2" t="str">
        <f t="shared" ref="E2:E16" si="0">_xlfn.CONCAT(C2," (Polish voivodeship)")</f>
        <v>Kuyavia-Pomerania (Polish voivodeship)</v>
      </c>
      <c r="F2" t="str">
        <f t="shared" ref="F2:F16" si="1">C2</f>
        <v>Kuyavia-Pomerania</v>
      </c>
      <c r="G2" t="str">
        <f t="shared" ref="G2:G16" si="2">A2</f>
        <v>PL-04</v>
      </c>
    </row>
    <row r="3" spans="1:7" ht="15" thickBot="1" x14ac:dyDescent="0.4">
      <c r="A3" s="1" t="s">
        <v>764</v>
      </c>
      <c r="B3" s="2" t="s">
        <v>765</v>
      </c>
      <c r="C3" s="5" t="s">
        <v>766</v>
      </c>
      <c r="D3">
        <v>4032</v>
      </c>
      <c r="E3" t="str">
        <f t="shared" si="0"/>
        <v>Lublin (Polish voivodeship)</v>
      </c>
      <c r="F3" t="str">
        <f t="shared" si="1"/>
        <v>Lublin</v>
      </c>
      <c r="G3" t="str">
        <f t="shared" si="2"/>
        <v>PL-06</v>
      </c>
    </row>
    <row r="4" spans="1:7" ht="15" thickBot="1" x14ac:dyDescent="0.4">
      <c r="A4" s="1" t="s">
        <v>767</v>
      </c>
      <c r="B4" s="2" t="s">
        <v>768</v>
      </c>
      <c r="C4" s="5" t="s">
        <v>769</v>
      </c>
      <c r="D4">
        <v>4032</v>
      </c>
      <c r="E4" t="str">
        <f t="shared" si="0"/>
        <v>Lubusz (Polish voivodeship)</v>
      </c>
      <c r="F4" t="str">
        <f t="shared" si="1"/>
        <v>Lubusz</v>
      </c>
      <c r="G4" t="str">
        <f t="shared" si="2"/>
        <v>PL-08</v>
      </c>
    </row>
    <row r="5" spans="1:7" ht="15" thickBot="1" x14ac:dyDescent="0.4">
      <c r="A5" s="1" t="s">
        <v>770</v>
      </c>
      <c r="B5" s="2" t="s">
        <v>771</v>
      </c>
      <c r="C5" s="5" t="s">
        <v>772</v>
      </c>
      <c r="D5">
        <v>4032</v>
      </c>
      <c r="E5" t="str">
        <f t="shared" si="0"/>
        <v>Łódź (Polish voivodeship)</v>
      </c>
      <c r="F5" t="str">
        <f t="shared" si="1"/>
        <v>Łódź</v>
      </c>
      <c r="G5" t="str">
        <f t="shared" si="2"/>
        <v>PL-10</v>
      </c>
    </row>
    <row r="6" spans="1:7" ht="29.5" thickBot="1" x14ac:dyDescent="0.4">
      <c r="A6" s="1" t="s">
        <v>773</v>
      </c>
      <c r="B6" s="2" t="s">
        <v>774</v>
      </c>
      <c r="C6" s="5" t="s">
        <v>775</v>
      </c>
      <c r="D6">
        <v>4032</v>
      </c>
      <c r="E6" t="str">
        <f t="shared" si="0"/>
        <v>Lesser Poland (Polish voivodeship)</v>
      </c>
      <c r="F6" t="str">
        <f t="shared" si="1"/>
        <v>Lesser Poland</v>
      </c>
      <c r="G6" t="str">
        <f t="shared" si="2"/>
        <v>PL-12</v>
      </c>
    </row>
    <row r="7" spans="1:7" ht="29.5" thickBot="1" x14ac:dyDescent="0.4">
      <c r="A7" s="1" t="s">
        <v>776</v>
      </c>
      <c r="B7" s="2" t="s">
        <v>777</v>
      </c>
      <c r="C7" s="5" t="s">
        <v>778</v>
      </c>
      <c r="D7">
        <v>4032</v>
      </c>
      <c r="E7" t="str">
        <f t="shared" si="0"/>
        <v>Mazovia (Polish voivodeship)</v>
      </c>
      <c r="F7" t="str">
        <f t="shared" si="1"/>
        <v>Mazovia</v>
      </c>
      <c r="G7" t="str">
        <f t="shared" si="2"/>
        <v>PL-14</v>
      </c>
    </row>
    <row r="8" spans="1:7" ht="18.5" thickBot="1" x14ac:dyDescent="0.4">
      <c r="A8" s="1" t="s">
        <v>779</v>
      </c>
      <c r="B8" s="2" t="s">
        <v>780</v>
      </c>
      <c r="C8" s="5" t="s">
        <v>781</v>
      </c>
      <c r="D8">
        <v>4032</v>
      </c>
      <c r="E8" t="str">
        <f t="shared" si="0"/>
        <v>Opole (Upper Silesia) (Polish voivodeship)</v>
      </c>
      <c r="F8" t="str">
        <f t="shared" si="1"/>
        <v>Opole (Upper Silesia)</v>
      </c>
      <c r="G8" t="str">
        <f t="shared" si="2"/>
        <v>PL-16</v>
      </c>
    </row>
    <row r="9" spans="1:7" ht="29.5" thickBot="1" x14ac:dyDescent="0.4">
      <c r="A9" s="1" t="s">
        <v>782</v>
      </c>
      <c r="B9" s="2" t="s">
        <v>783</v>
      </c>
      <c r="C9" s="5" t="s">
        <v>784</v>
      </c>
      <c r="D9">
        <v>4032</v>
      </c>
      <c r="E9" t="str">
        <f t="shared" si="0"/>
        <v>Subcarpathia (Polish voivodeship)</v>
      </c>
      <c r="F9" t="str">
        <f t="shared" si="1"/>
        <v>Subcarpathia</v>
      </c>
      <c r="G9" t="str">
        <f t="shared" si="2"/>
        <v>PL-18</v>
      </c>
    </row>
    <row r="10" spans="1:7" ht="15" thickBot="1" x14ac:dyDescent="0.4">
      <c r="A10" s="1" t="s">
        <v>785</v>
      </c>
      <c r="B10" s="2" t="s">
        <v>786</v>
      </c>
      <c r="C10" s="5" t="s">
        <v>786</v>
      </c>
      <c r="D10">
        <v>4032</v>
      </c>
      <c r="E10" t="str">
        <f t="shared" si="0"/>
        <v>Podlaskie (Polish voivodeship)</v>
      </c>
      <c r="F10" t="str">
        <f t="shared" si="1"/>
        <v>Podlaskie</v>
      </c>
      <c r="G10" t="str">
        <f t="shared" si="2"/>
        <v>PL-20</v>
      </c>
    </row>
    <row r="11" spans="1:7" ht="29.5" thickBot="1" x14ac:dyDescent="0.4">
      <c r="A11" s="1" t="s">
        <v>787</v>
      </c>
      <c r="B11" s="2" t="s">
        <v>788</v>
      </c>
      <c r="C11" s="5" t="s">
        <v>789</v>
      </c>
      <c r="D11">
        <v>4032</v>
      </c>
      <c r="E11" t="str">
        <f t="shared" si="0"/>
        <v>Pomerania (Polish voivodeship)</v>
      </c>
      <c r="F11" t="str">
        <f t="shared" si="1"/>
        <v>Pomerania</v>
      </c>
      <c r="G11" t="str">
        <f t="shared" si="2"/>
        <v>PL-22</v>
      </c>
    </row>
    <row r="12" spans="1:7" ht="15" thickBot="1" x14ac:dyDescent="0.4">
      <c r="A12" s="1" t="s">
        <v>790</v>
      </c>
      <c r="B12" s="2" t="s">
        <v>791</v>
      </c>
      <c r="C12" s="5" t="s">
        <v>792</v>
      </c>
      <c r="D12">
        <v>4032</v>
      </c>
      <c r="E12" t="str">
        <f t="shared" si="0"/>
        <v>Silesia (Polish voivodeship)</v>
      </c>
      <c r="F12" t="str">
        <f t="shared" si="1"/>
        <v>Silesia</v>
      </c>
      <c r="G12" t="str">
        <f t="shared" si="2"/>
        <v>PL-24</v>
      </c>
    </row>
    <row r="13" spans="1:7" ht="29.5" thickBot="1" x14ac:dyDescent="0.4">
      <c r="A13" s="1" t="s">
        <v>793</v>
      </c>
      <c r="B13" s="2" t="s">
        <v>794</v>
      </c>
      <c r="C13" s="5" t="s">
        <v>795</v>
      </c>
      <c r="D13">
        <v>4032</v>
      </c>
      <c r="E13" t="str">
        <f t="shared" si="0"/>
        <v>Holy Cross (Polish voivodeship)</v>
      </c>
      <c r="F13" t="str">
        <f t="shared" si="1"/>
        <v>Holy Cross</v>
      </c>
      <c r="G13" t="str">
        <f t="shared" si="2"/>
        <v>PL-26</v>
      </c>
    </row>
    <row r="14" spans="1:7" ht="58.5" thickBot="1" x14ac:dyDescent="0.4">
      <c r="A14" s="1" t="s">
        <v>796</v>
      </c>
      <c r="B14" s="2" t="s">
        <v>797</v>
      </c>
      <c r="C14" s="5" t="s">
        <v>798</v>
      </c>
      <c r="D14">
        <v>4032</v>
      </c>
      <c r="E14" t="str">
        <f t="shared" si="0"/>
        <v>Warmia-Masuria (Polish voivodeship)</v>
      </c>
      <c r="F14" t="str">
        <f t="shared" si="1"/>
        <v>Warmia-Masuria</v>
      </c>
      <c r="G14" t="str">
        <f t="shared" si="2"/>
        <v>PL-28</v>
      </c>
    </row>
    <row r="15" spans="1:7" ht="29.5" thickBot="1" x14ac:dyDescent="0.4">
      <c r="A15" s="1" t="s">
        <v>799</v>
      </c>
      <c r="B15" s="2" t="s">
        <v>800</v>
      </c>
      <c r="C15" s="5" t="s">
        <v>801</v>
      </c>
      <c r="D15">
        <v>4032</v>
      </c>
      <c r="E15" t="str">
        <f t="shared" si="0"/>
        <v>Greater Poland (Polish voivodeship)</v>
      </c>
      <c r="F15" t="str">
        <f t="shared" si="1"/>
        <v>Greater Poland</v>
      </c>
      <c r="G15" t="str">
        <f t="shared" si="2"/>
        <v>PL-30</v>
      </c>
    </row>
    <row r="16" spans="1:7" ht="44" thickBot="1" x14ac:dyDescent="0.4">
      <c r="A16" s="1" t="s">
        <v>802</v>
      </c>
      <c r="B16" s="2" t="s">
        <v>803</v>
      </c>
      <c r="C16" s="5" t="s">
        <v>804</v>
      </c>
      <c r="D16">
        <v>4032</v>
      </c>
      <c r="E16" t="str">
        <f t="shared" si="0"/>
        <v>West Pomerania (Polish voivodeship)</v>
      </c>
      <c r="F16" t="str">
        <f t="shared" si="1"/>
        <v>West Pomerania</v>
      </c>
      <c r="G16" t="str">
        <f t="shared" si="2"/>
        <v>PL-32</v>
      </c>
    </row>
  </sheetData>
  <hyperlinks>
    <hyperlink ref="B1" r:id="rId1" tooltip="Dolnośląskie" display="https://en.wikipedia.org/wiki/Dolno%C5%9Bl%C4%85skie" xr:uid="{6830082F-15E3-48F8-BEEA-C569D951AE78}"/>
    <hyperlink ref="B2" r:id="rId2" tooltip="Kujawsko-pomorskie" display="https://en.wikipedia.org/wiki/Kujawsko-pomorskie" xr:uid="{2D1028FF-0D32-4723-8DE8-BCE1B0A30D6C}"/>
    <hyperlink ref="B3" r:id="rId3" tooltip="Lublin Voivodeship" display="https://en.wikipedia.org/wiki/Lublin_Voivodeship" xr:uid="{8E61C748-581F-4CCA-97F9-3ED82DB43F66}"/>
    <hyperlink ref="B4" r:id="rId4" tooltip="Lubuskie" display="https://en.wikipedia.org/wiki/Lubuskie" xr:uid="{F0633561-F675-42B6-889C-CDB91821D237}"/>
    <hyperlink ref="B5" r:id="rId5" tooltip="Łódzkie" display="https://en.wikipedia.org/wiki/%C5%81%C3%B3dzkie" xr:uid="{56B1A205-01B4-4599-882C-FC087A20BC52}"/>
    <hyperlink ref="B6" r:id="rId6" tooltip="Małopolskie" display="https://en.wikipedia.org/wiki/Ma%C5%82opolskie" xr:uid="{AA2A2827-7B3C-466A-BF2E-FBA3F021ADB0}"/>
    <hyperlink ref="B7" r:id="rId7" tooltip="Mazowieckie" display="https://en.wikipedia.org/wiki/Mazowieckie" xr:uid="{91D72233-2D2C-4158-BD63-EC8B7E882D87}"/>
    <hyperlink ref="B8" r:id="rId8" tooltip="Opolskie" display="https://en.wikipedia.org/wiki/Opolskie" xr:uid="{DF785CDF-4E2E-43F8-A465-44FE85EB0572}"/>
    <hyperlink ref="B9" r:id="rId9" tooltip="Podkarpackie" display="https://en.wikipedia.org/wiki/Podkarpackie" xr:uid="{12797B2B-C73D-4745-B7B1-711CF62FA75F}"/>
    <hyperlink ref="B10" r:id="rId10" tooltip="Podlaskie" display="https://en.wikipedia.org/wiki/Podlaskie" xr:uid="{3436687C-A0C3-452E-9600-6B1274AA814A}"/>
    <hyperlink ref="B11" r:id="rId11" tooltip="Pomorskie" display="https://en.wikipedia.org/wiki/Pomorskie" xr:uid="{D4575394-4FC1-4F6A-9D47-90D6B5ED5C1A}"/>
    <hyperlink ref="B12" r:id="rId12" tooltip="Śląskie" display="https://en.wikipedia.org/wiki/%C5%9Al%C4%85skie" xr:uid="{90A90564-87D3-480C-9089-51C7A5AB3CF5}"/>
    <hyperlink ref="B13" r:id="rId13" tooltip="Świętokrzyskie" display="https://en.wikipedia.org/wiki/%C5%9Awi%C4%99tokrzyskie" xr:uid="{91A8524A-B5CE-473F-8802-BC5DC9F93A0A}"/>
    <hyperlink ref="B14" r:id="rId14" tooltip="Warmińsko-mazurskie" display="https://en.wikipedia.org/wiki/Warmi%C5%84sko-mazurskie" xr:uid="{E67D19C3-E984-456D-885D-AD1D8207C087}"/>
    <hyperlink ref="B15" r:id="rId15" tooltip="Wielkopolskie" display="https://en.wikipedia.org/wiki/Wielkopolskie" xr:uid="{4A50B8A0-6EDB-463F-B968-41D398EDA8E7}"/>
    <hyperlink ref="B16" r:id="rId16" tooltip="Zachodniopomorskie" display="https://en.wikipedia.org/wiki/Zachodniopomorskie" xr:uid="{BA39DEC4-D49E-4165-AA77-BAB1F5B95DD3}"/>
  </hyperlinks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8C3F-C4C9-4D8C-938A-FE155BAB74A8}">
  <dimension ref="A1:F9"/>
  <sheetViews>
    <sheetView workbookViewId="0">
      <selection activeCell="C1" sqref="C1:F9"/>
    </sheetView>
  </sheetViews>
  <sheetFormatPr defaultRowHeight="14.5" x14ac:dyDescent="0.35"/>
  <cols>
    <col min="3" max="3" width="4.81640625" bestFit="1" customWidth="1"/>
    <col min="4" max="5" width="11" bestFit="1" customWidth="1"/>
    <col min="6" max="6" width="6.453125" bestFit="1" customWidth="1"/>
  </cols>
  <sheetData>
    <row r="1" spans="1:6" ht="29.5" thickBot="1" x14ac:dyDescent="0.4">
      <c r="A1" s="1" t="s">
        <v>5347</v>
      </c>
      <c r="B1" s="2" t="s">
        <v>5348</v>
      </c>
      <c r="C1">
        <v>4119</v>
      </c>
      <c r="D1" t="str">
        <f>B1</f>
        <v>Baker Island</v>
      </c>
      <c r="E1" t="str">
        <f>B1</f>
        <v>Baker Island</v>
      </c>
      <c r="F1" t="str">
        <f>A1</f>
        <v>UM-81</v>
      </c>
    </row>
    <row r="2" spans="1:6" ht="29.5" thickBot="1" x14ac:dyDescent="0.4">
      <c r="A2" s="1" t="s">
        <v>5349</v>
      </c>
      <c r="B2" s="2" t="s">
        <v>5350</v>
      </c>
      <c r="C2">
        <v>4119</v>
      </c>
      <c r="D2" t="str">
        <f t="shared" ref="D2:D9" si="0">B2</f>
        <v>Howland Island</v>
      </c>
      <c r="E2" t="str">
        <f t="shared" ref="E2:E9" si="1">B2</f>
        <v>Howland Island</v>
      </c>
      <c r="F2" t="str">
        <f t="shared" ref="F2:F9" si="2">A2</f>
        <v>UM-84</v>
      </c>
    </row>
    <row r="3" spans="1:6" ht="29.5" thickBot="1" x14ac:dyDescent="0.4">
      <c r="A3" s="1" t="s">
        <v>5351</v>
      </c>
      <c r="B3" s="2" t="s">
        <v>5352</v>
      </c>
      <c r="C3">
        <v>4119</v>
      </c>
      <c r="D3" t="str">
        <f t="shared" si="0"/>
        <v>Jarvis Island</v>
      </c>
      <c r="E3" t="str">
        <f t="shared" si="1"/>
        <v>Jarvis Island</v>
      </c>
      <c r="F3" t="str">
        <f t="shared" si="2"/>
        <v>UM-86</v>
      </c>
    </row>
    <row r="4" spans="1:6" ht="29.5" thickBot="1" x14ac:dyDescent="0.4">
      <c r="A4" s="1" t="s">
        <v>5353</v>
      </c>
      <c r="B4" s="2" t="s">
        <v>5354</v>
      </c>
      <c r="C4">
        <v>4119</v>
      </c>
      <c r="D4" t="str">
        <f t="shared" si="0"/>
        <v>Johnston Atoll</v>
      </c>
      <c r="E4" t="str">
        <f t="shared" si="1"/>
        <v>Johnston Atoll</v>
      </c>
      <c r="F4" t="str">
        <f t="shared" si="2"/>
        <v>UM-67</v>
      </c>
    </row>
    <row r="5" spans="1:6" ht="29.5" thickBot="1" x14ac:dyDescent="0.4">
      <c r="A5" s="1" t="s">
        <v>5355</v>
      </c>
      <c r="B5" s="2" t="s">
        <v>5356</v>
      </c>
      <c r="C5">
        <v>4119</v>
      </c>
      <c r="D5" t="str">
        <f t="shared" si="0"/>
        <v>Kingman Reef</v>
      </c>
      <c r="E5" t="str">
        <f t="shared" si="1"/>
        <v>Kingman Reef</v>
      </c>
      <c r="F5" t="str">
        <f t="shared" si="2"/>
        <v>UM-89</v>
      </c>
    </row>
    <row r="6" spans="1:6" ht="29.5" thickBot="1" x14ac:dyDescent="0.4">
      <c r="A6" s="1" t="s">
        <v>5357</v>
      </c>
      <c r="B6" s="2" t="s">
        <v>5358</v>
      </c>
      <c r="C6">
        <v>4119</v>
      </c>
      <c r="D6" t="str">
        <f t="shared" si="0"/>
        <v>Midway Islands</v>
      </c>
      <c r="E6" t="str">
        <f t="shared" si="1"/>
        <v>Midway Islands</v>
      </c>
      <c r="F6" t="str">
        <f t="shared" si="2"/>
        <v>UM-71</v>
      </c>
    </row>
    <row r="7" spans="1:6" ht="29.5" thickBot="1" x14ac:dyDescent="0.4">
      <c r="A7" s="1" t="s">
        <v>5359</v>
      </c>
      <c r="B7" s="2" t="s">
        <v>5360</v>
      </c>
      <c r="C7">
        <v>4119</v>
      </c>
      <c r="D7" t="str">
        <f t="shared" si="0"/>
        <v>Navassa Island</v>
      </c>
      <c r="E7" t="str">
        <f t="shared" si="1"/>
        <v>Navassa Island</v>
      </c>
      <c r="F7" t="str">
        <f t="shared" si="2"/>
        <v>UM-76</v>
      </c>
    </row>
    <row r="8" spans="1:6" ht="29.5" thickBot="1" x14ac:dyDescent="0.4">
      <c r="A8" s="1" t="s">
        <v>5361</v>
      </c>
      <c r="B8" s="2" t="s">
        <v>5362</v>
      </c>
      <c r="C8">
        <v>4119</v>
      </c>
      <c r="D8" t="str">
        <f t="shared" si="0"/>
        <v>Palmyra Atoll</v>
      </c>
      <c r="E8" t="str">
        <f t="shared" si="1"/>
        <v>Palmyra Atoll</v>
      </c>
      <c r="F8" t="str">
        <f t="shared" si="2"/>
        <v>UM-95</v>
      </c>
    </row>
    <row r="9" spans="1:6" ht="29.5" thickBot="1" x14ac:dyDescent="0.4">
      <c r="A9" s="1" t="s">
        <v>5363</v>
      </c>
      <c r="B9" s="2" t="s">
        <v>5364</v>
      </c>
      <c r="C9">
        <v>4119</v>
      </c>
      <c r="D9" t="str">
        <f t="shared" si="0"/>
        <v>Wake Island</v>
      </c>
      <c r="E9" t="str">
        <f t="shared" si="1"/>
        <v>Wake Island</v>
      </c>
      <c r="F9" t="str">
        <f t="shared" si="2"/>
        <v>UM-79</v>
      </c>
    </row>
  </sheetData>
  <hyperlinks>
    <hyperlink ref="B1" r:id="rId1" tooltip="Baker Island" display="https://en.wikipedia.org/wiki/Baker_Island" xr:uid="{42CA5853-9913-4C24-B80E-19B029D90137}"/>
    <hyperlink ref="B2" r:id="rId2" tooltip="Howland Island" display="https://en.wikipedia.org/wiki/Howland_Island" xr:uid="{7F5C7EB1-9027-4090-A4B3-673B0D861790}"/>
    <hyperlink ref="B3" r:id="rId3" tooltip="Jarvis Island" display="https://en.wikipedia.org/wiki/Jarvis_Island" xr:uid="{66A30B79-98FE-4D83-B2CB-C7EE42CD18A9}"/>
    <hyperlink ref="B4" r:id="rId4" tooltip="Johnston Atoll" display="https://en.wikipedia.org/wiki/Johnston_Atoll" xr:uid="{8C978029-CF53-4401-A092-564B76EAC740}"/>
    <hyperlink ref="B5" r:id="rId5" tooltip="Kingman Reef" display="https://en.wikipedia.org/wiki/Kingman_Reef" xr:uid="{C5B6D480-8089-4B50-B2FD-F499256B8B91}"/>
    <hyperlink ref="B6" r:id="rId6" tooltip="Midway Islands" display="https://en.wikipedia.org/wiki/Midway_Islands" xr:uid="{35179B61-3B9C-44DF-9A83-2987BAD21C58}"/>
    <hyperlink ref="B7" r:id="rId7" tooltip="Navassa Island" display="https://en.wikipedia.org/wiki/Navassa_Island" xr:uid="{11208CA9-05D8-49C6-94D4-09A2A24D79FC}"/>
    <hyperlink ref="B8" r:id="rId8" tooltip="Palmyra Atoll" display="https://en.wikipedia.org/wiki/Palmyra_Atoll" xr:uid="{D0720CFF-C4BF-4E12-8A6F-941BA6576C39}"/>
    <hyperlink ref="B9" r:id="rId9" tooltip="Wake Island" display="https://en.wikipedia.org/wiki/Wake_Island" xr:uid="{96905BD5-DC78-4051-AB0B-AFB885112BD9}"/>
  </hyperlinks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FEE1E-F22E-422B-811B-92756E8D05F6}">
  <dimension ref="A1:F19"/>
  <sheetViews>
    <sheetView workbookViewId="0">
      <selection activeCell="C1" sqref="C1:F19"/>
    </sheetView>
  </sheetViews>
  <sheetFormatPr defaultRowHeight="14.5" x14ac:dyDescent="0.35"/>
  <cols>
    <col min="4" max="4" width="33.6328125" bestFit="1" customWidth="1"/>
    <col min="5" max="5" width="12.54296875" bestFit="1" customWidth="1"/>
  </cols>
  <sheetData>
    <row r="1" spans="1:6" ht="15" thickBot="1" x14ac:dyDescent="0.4">
      <c r="A1" s="1" t="s">
        <v>5365</v>
      </c>
      <c r="B1" s="2" t="s">
        <v>5366</v>
      </c>
      <c r="C1">
        <v>3931</v>
      </c>
      <c r="D1" t="str">
        <f>_xlfn.CONCAT(B1," Uruguayan department)")</f>
        <v> Artigas Uruguayan department)</v>
      </c>
      <c r="E1" t="str">
        <f>B1</f>
        <v> Artigas</v>
      </c>
      <c r="F1" t="str">
        <f>A1</f>
        <v>UY-AR</v>
      </c>
    </row>
    <row r="2" spans="1:6" ht="29.5" thickBot="1" x14ac:dyDescent="0.4">
      <c r="A2" s="1" t="s">
        <v>5367</v>
      </c>
      <c r="B2" s="2" t="s">
        <v>5368</v>
      </c>
      <c r="C2">
        <v>3931</v>
      </c>
      <c r="D2" t="str">
        <f t="shared" ref="D2:D19" si="0">_xlfn.CONCAT(B2," Uruguayan department)")</f>
        <v> Canelones Uruguayan department)</v>
      </c>
      <c r="E2" t="str">
        <f t="shared" ref="E2:E19" si="1">B2</f>
        <v> Canelones</v>
      </c>
      <c r="F2" t="str">
        <f t="shared" ref="F2:F19" si="2">A2</f>
        <v>UY-CA</v>
      </c>
    </row>
    <row r="3" spans="1:6" ht="29.5" thickBot="1" x14ac:dyDescent="0.4">
      <c r="A3" s="1" t="s">
        <v>5369</v>
      </c>
      <c r="B3" s="2" t="s">
        <v>5370</v>
      </c>
      <c r="C3">
        <v>3931</v>
      </c>
      <c r="D3" t="str">
        <f t="shared" si="0"/>
        <v> Cerro Largo Uruguayan department)</v>
      </c>
      <c r="E3" t="str">
        <f t="shared" si="1"/>
        <v> Cerro Largo</v>
      </c>
      <c r="F3" t="str">
        <f t="shared" si="2"/>
        <v>UY-CL</v>
      </c>
    </row>
    <row r="4" spans="1:6" ht="15" thickBot="1" x14ac:dyDescent="0.4">
      <c r="A4" s="1" t="s">
        <v>5371</v>
      </c>
      <c r="B4" s="2" t="s">
        <v>5372</v>
      </c>
      <c r="C4">
        <v>3931</v>
      </c>
      <c r="D4" t="str">
        <f t="shared" si="0"/>
        <v> Colonia Uruguayan department)</v>
      </c>
      <c r="E4" t="str">
        <f t="shared" si="1"/>
        <v> Colonia</v>
      </c>
      <c r="F4" t="str">
        <f t="shared" si="2"/>
        <v>UY-CO</v>
      </c>
    </row>
    <row r="5" spans="1:6" ht="15" thickBot="1" x14ac:dyDescent="0.4">
      <c r="A5" s="1" t="s">
        <v>5373</v>
      </c>
      <c r="B5" s="2" t="s">
        <v>5374</v>
      </c>
      <c r="C5">
        <v>3931</v>
      </c>
      <c r="D5" t="str">
        <f t="shared" si="0"/>
        <v> Durazno Uruguayan department)</v>
      </c>
      <c r="E5" t="str">
        <f t="shared" si="1"/>
        <v> Durazno</v>
      </c>
      <c r="F5" t="str">
        <f t="shared" si="2"/>
        <v>UY-DU</v>
      </c>
    </row>
    <row r="6" spans="1:6" ht="15" thickBot="1" x14ac:dyDescent="0.4">
      <c r="A6" s="1" t="s">
        <v>5375</v>
      </c>
      <c r="B6" s="2" t="s">
        <v>5376</v>
      </c>
      <c r="C6">
        <v>3931</v>
      </c>
      <c r="D6" t="str">
        <f t="shared" si="0"/>
        <v> Flores Uruguayan department)</v>
      </c>
      <c r="E6" t="str">
        <f t="shared" si="1"/>
        <v> Flores</v>
      </c>
      <c r="F6" t="str">
        <f t="shared" si="2"/>
        <v>UY-FS</v>
      </c>
    </row>
    <row r="7" spans="1:6" ht="15" thickBot="1" x14ac:dyDescent="0.4">
      <c r="A7" s="1" t="s">
        <v>5377</v>
      </c>
      <c r="B7" s="2" t="s">
        <v>5378</v>
      </c>
      <c r="C7">
        <v>3931</v>
      </c>
      <c r="D7" t="str">
        <f t="shared" si="0"/>
        <v> Florida Uruguayan department)</v>
      </c>
      <c r="E7" t="str">
        <f t="shared" si="1"/>
        <v> Florida</v>
      </c>
      <c r="F7" t="str">
        <f t="shared" si="2"/>
        <v>UY-FD</v>
      </c>
    </row>
    <row r="8" spans="1:6" ht="15" thickBot="1" x14ac:dyDescent="0.4">
      <c r="A8" s="1" t="s">
        <v>5379</v>
      </c>
      <c r="B8" s="2" t="s">
        <v>5380</v>
      </c>
      <c r="C8">
        <v>3931</v>
      </c>
      <c r="D8" t="str">
        <f t="shared" si="0"/>
        <v> Lavalleja Uruguayan department)</v>
      </c>
      <c r="E8" t="str">
        <f t="shared" si="1"/>
        <v> Lavalleja</v>
      </c>
      <c r="F8" t="str">
        <f t="shared" si="2"/>
        <v>UY-LA</v>
      </c>
    </row>
    <row r="9" spans="1:6" ht="29.5" thickBot="1" x14ac:dyDescent="0.4">
      <c r="A9" s="1" t="s">
        <v>5381</v>
      </c>
      <c r="B9" s="2" t="s">
        <v>5382</v>
      </c>
      <c r="C9">
        <v>3931</v>
      </c>
      <c r="D9" t="str">
        <f t="shared" si="0"/>
        <v> Maldonado Uruguayan department)</v>
      </c>
      <c r="E9" t="str">
        <f t="shared" si="1"/>
        <v> Maldonado</v>
      </c>
      <c r="F9" t="str">
        <f t="shared" si="2"/>
        <v>UY-MA</v>
      </c>
    </row>
    <row r="10" spans="1:6" ht="29.5" thickBot="1" x14ac:dyDescent="0.4">
      <c r="A10" s="1" t="s">
        <v>5383</v>
      </c>
      <c r="B10" s="2" t="s">
        <v>5384</v>
      </c>
      <c r="C10">
        <v>3931</v>
      </c>
      <c r="D10" t="str">
        <f t="shared" si="0"/>
        <v> Montevideo Uruguayan department)</v>
      </c>
      <c r="E10" t="str">
        <f t="shared" si="1"/>
        <v> Montevideo</v>
      </c>
      <c r="F10" t="str">
        <f t="shared" si="2"/>
        <v>UY-MO</v>
      </c>
    </row>
    <row r="11" spans="1:6" ht="29.5" thickBot="1" x14ac:dyDescent="0.4">
      <c r="A11" s="1" t="s">
        <v>5385</v>
      </c>
      <c r="B11" s="2" t="s">
        <v>5386</v>
      </c>
      <c r="C11">
        <v>3931</v>
      </c>
      <c r="D11" t="str">
        <f t="shared" si="0"/>
        <v> Paysandú Uruguayan department)</v>
      </c>
      <c r="E11" t="str">
        <f t="shared" si="1"/>
        <v> Paysandú</v>
      </c>
      <c r="F11" t="str">
        <f t="shared" si="2"/>
        <v>UY-PA</v>
      </c>
    </row>
    <row r="12" spans="1:6" ht="29.5" thickBot="1" x14ac:dyDescent="0.4">
      <c r="A12" s="1" t="s">
        <v>5387</v>
      </c>
      <c r="B12" s="2" t="s">
        <v>1539</v>
      </c>
      <c r="C12">
        <v>3931</v>
      </c>
      <c r="D12" t="str">
        <f t="shared" si="0"/>
        <v> Río Negro Uruguayan department)</v>
      </c>
      <c r="E12" t="str">
        <f t="shared" si="1"/>
        <v> Río Negro</v>
      </c>
      <c r="F12" t="str">
        <f t="shared" si="2"/>
        <v>UY-RN</v>
      </c>
    </row>
    <row r="13" spans="1:6" ht="15" thickBot="1" x14ac:dyDescent="0.4">
      <c r="A13" s="1" t="s">
        <v>5388</v>
      </c>
      <c r="B13" s="2" t="s">
        <v>5389</v>
      </c>
      <c r="C13">
        <v>3931</v>
      </c>
      <c r="D13" t="str">
        <f t="shared" si="0"/>
        <v> Rivera Uruguayan department)</v>
      </c>
      <c r="E13" t="str">
        <f t="shared" si="1"/>
        <v> Rivera</v>
      </c>
      <c r="F13" t="str">
        <f t="shared" si="2"/>
        <v>UY-RV</v>
      </c>
    </row>
    <row r="14" spans="1:6" ht="15" thickBot="1" x14ac:dyDescent="0.4">
      <c r="A14" s="1" t="s">
        <v>5390</v>
      </c>
      <c r="B14" s="2" t="s">
        <v>5391</v>
      </c>
      <c r="C14">
        <v>3931</v>
      </c>
      <c r="D14" t="str">
        <f t="shared" si="0"/>
        <v> Rocha Uruguayan department)</v>
      </c>
      <c r="E14" t="str">
        <f t="shared" si="1"/>
        <v> Rocha</v>
      </c>
      <c r="F14" t="str">
        <f t="shared" si="2"/>
        <v>UY-RO</v>
      </c>
    </row>
    <row r="15" spans="1:6" ht="15" thickBot="1" x14ac:dyDescent="0.4">
      <c r="A15" s="1" t="s">
        <v>5392</v>
      </c>
      <c r="B15" s="2" t="s">
        <v>5393</v>
      </c>
      <c r="C15">
        <v>3931</v>
      </c>
      <c r="D15" t="str">
        <f t="shared" si="0"/>
        <v> Salto Uruguayan department)</v>
      </c>
      <c r="E15" t="str">
        <f t="shared" si="1"/>
        <v> Salto</v>
      </c>
      <c r="F15" t="str">
        <f t="shared" si="2"/>
        <v>UY-SA</v>
      </c>
    </row>
    <row r="16" spans="1:6" ht="15" thickBot="1" x14ac:dyDescent="0.4">
      <c r="A16" s="1" t="s">
        <v>5394</v>
      </c>
      <c r="B16" s="2" t="s">
        <v>5395</v>
      </c>
      <c r="C16">
        <v>3931</v>
      </c>
      <c r="D16" t="str">
        <f t="shared" si="0"/>
        <v> San José Uruguayan department)</v>
      </c>
      <c r="E16" t="str">
        <f t="shared" si="1"/>
        <v> San José</v>
      </c>
      <c r="F16" t="str">
        <f t="shared" si="2"/>
        <v>UY-SJ</v>
      </c>
    </row>
    <row r="17" spans="1:6" ht="15" thickBot="1" x14ac:dyDescent="0.4">
      <c r="A17" s="1" t="s">
        <v>5396</v>
      </c>
      <c r="B17" s="2" t="s">
        <v>5397</v>
      </c>
      <c r="C17">
        <v>3931</v>
      </c>
      <c r="D17" t="str">
        <f t="shared" si="0"/>
        <v> Soriano Uruguayan department)</v>
      </c>
      <c r="E17" t="str">
        <f t="shared" si="1"/>
        <v> Soriano</v>
      </c>
      <c r="F17" t="str">
        <f t="shared" si="2"/>
        <v>UY-SO</v>
      </c>
    </row>
    <row r="18" spans="1:6" ht="29.5" thickBot="1" x14ac:dyDescent="0.4">
      <c r="A18" s="1" t="s">
        <v>5398</v>
      </c>
      <c r="B18" s="2" t="s">
        <v>5399</v>
      </c>
      <c r="C18">
        <v>3931</v>
      </c>
      <c r="D18" t="str">
        <f t="shared" si="0"/>
        <v> Tacuarembó Uruguayan department)</v>
      </c>
      <c r="E18" t="str">
        <f t="shared" si="1"/>
        <v> Tacuarembó</v>
      </c>
      <c r="F18" t="str">
        <f t="shared" si="2"/>
        <v>UY-TA</v>
      </c>
    </row>
    <row r="19" spans="1:6" ht="29.5" thickBot="1" x14ac:dyDescent="0.4">
      <c r="A19" s="1" t="s">
        <v>5400</v>
      </c>
      <c r="B19" s="2" t="s">
        <v>5401</v>
      </c>
      <c r="C19">
        <v>3931</v>
      </c>
      <c r="D19" t="str">
        <f t="shared" si="0"/>
        <v> Treinta y Tres Uruguayan department)</v>
      </c>
      <c r="E19" t="str">
        <f t="shared" si="1"/>
        <v> Treinta y Tres</v>
      </c>
      <c r="F19" t="str">
        <f t="shared" si="2"/>
        <v>UY-TT</v>
      </c>
    </row>
  </sheetData>
  <hyperlinks>
    <hyperlink ref="B1" r:id="rId1" tooltip="Artigas Department" display="https://en.wikipedia.org/wiki/Artigas_Department" xr:uid="{1B36C408-DD30-481D-9A7F-8A327BAA561D}"/>
    <hyperlink ref="B2" r:id="rId2" tooltip="Canelones Department" display="https://en.wikipedia.org/wiki/Canelones_Department" xr:uid="{BAC41829-4E7D-45B8-8791-C5C1E202350E}"/>
    <hyperlink ref="B3" r:id="rId3" tooltip="Cerro Largo Department" display="https://en.wikipedia.org/wiki/Cerro_Largo_Department" xr:uid="{D05342D1-5E4A-4583-8AD0-EEB0460160CF}"/>
    <hyperlink ref="B4" r:id="rId4" tooltip="Colonia Department" display="https://en.wikipedia.org/wiki/Colonia_Department" xr:uid="{A0722270-A7F2-47E9-8472-C662589A04AC}"/>
    <hyperlink ref="B5" r:id="rId5" tooltip="Durazno Department" display="https://en.wikipedia.org/wiki/Durazno_Department" xr:uid="{D19B5D37-B18E-4B26-8864-1320021C7ADD}"/>
    <hyperlink ref="B6" r:id="rId6" tooltip="Flores Department" display="https://en.wikipedia.org/wiki/Flores_Department" xr:uid="{098B6BCE-1E93-4563-BDA3-7D7B314E0F34}"/>
    <hyperlink ref="B7" r:id="rId7" tooltip="Florida Department" display="https://en.wikipedia.org/wiki/Florida_Department" xr:uid="{F5C4EA26-5ED9-4762-A9F5-D3E97A7406B3}"/>
    <hyperlink ref="B8" r:id="rId8" tooltip="Lavalleja Department" display="https://en.wikipedia.org/wiki/Lavalleja_Department" xr:uid="{ABFE5525-60FC-4B00-83EE-E59E11B5672C}"/>
    <hyperlink ref="B9" r:id="rId9" tooltip="Maldonado Department" display="https://en.wikipedia.org/wiki/Maldonado_Department" xr:uid="{772C51C5-61AC-40DD-8541-2A083B0ACD1A}"/>
    <hyperlink ref="B10" r:id="rId10" tooltip="Montevideo Department" display="https://en.wikipedia.org/wiki/Montevideo_Department" xr:uid="{94D28097-DEC1-402F-98C7-DFFBF5101FEE}"/>
    <hyperlink ref="B11" r:id="rId11" tooltip="Paysandú Department" display="https://en.wikipedia.org/wiki/Paysand%C3%BA_Department" xr:uid="{4E077786-430E-40D3-A035-8E758B0848E6}"/>
    <hyperlink ref="B12" r:id="rId12" tooltip="Río Negro Department" display="https://en.wikipedia.org/wiki/R%C3%ADo_Negro_Department" xr:uid="{7BAA0025-85A7-4F2A-9016-5195E141D46A}"/>
    <hyperlink ref="B13" r:id="rId13" tooltip="Rivera Department" display="https://en.wikipedia.org/wiki/Rivera_Department" xr:uid="{6D454F7C-684C-4BE7-807A-CCCAB3E1D476}"/>
    <hyperlink ref="B14" r:id="rId14" tooltip="Rocha Department" display="https://en.wikipedia.org/wiki/Rocha_Department" xr:uid="{D109A608-0447-4F1B-8C4C-422B92905D86}"/>
    <hyperlink ref="B15" r:id="rId15" tooltip="Salto Department" display="https://en.wikipedia.org/wiki/Salto_Department" xr:uid="{E48DC044-0437-484A-8708-5717B42AB154}"/>
    <hyperlink ref="B16" r:id="rId16" tooltip="San José Department" display="https://en.wikipedia.org/wiki/San_Jos%C3%A9_Department" xr:uid="{F3CB3D1F-62C4-4094-BEE3-99B19B56E54F}"/>
    <hyperlink ref="B17" r:id="rId17" tooltip="Soriano Department" display="https://en.wikipedia.org/wiki/Soriano_Department" xr:uid="{F8743BEA-6F82-4A8E-A6D9-3A7AD5DF955E}"/>
    <hyperlink ref="B18" r:id="rId18" tooltip="Tacuarembó Department" display="https://en.wikipedia.org/wiki/Tacuaremb%C3%B3_Department" xr:uid="{77281BCF-6A27-461F-9E08-1D0ECF795B2D}"/>
    <hyperlink ref="B19" r:id="rId19" tooltip="Treinta y Tres Department" display="https://en.wikipedia.org/wiki/Treinta_y_Tres_Department" xr:uid="{E89E69AB-8A14-4448-93DC-0917759D43B0}"/>
  </hyperlinks>
  <pageMargins left="0.7" right="0.7" top="0.75" bottom="0.75" header="0.3" footer="0.3"/>
  <drawing r:id="rId20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AB631-F539-4EA9-8D24-005B63119919}">
  <dimension ref="A1:G5"/>
  <sheetViews>
    <sheetView workbookViewId="0">
      <selection activeCell="D1" sqref="D1:G5"/>
    </sheetView>
  </sheetViews>
  <sheetFormatPr defaultRowHeight="14.5" x14ac:dyDescent="0.35"/>
  <cols>
    <col min="5" max="5" width="39.81640625" bestFit="1" customWidth="1"/>
    <col min="6" max="6" width="22.1796875" bestFit="1" customWidth="1"/>
  </cols>
  <sheetData>
    <row r="1" spans="1:7" ht="15" thickBot="1" x14ac:dyDescent="0.4">
      <c r="A1" s="1" t="s">
        <v>4675</v>
      </c>
      <c r="B1" s="2" t="s">
        <v>1171</v>
      </c>
      <c r="C1" s="5" t="s">
        <v>149</v>
      </c>
      <c r="D1">
        <v>3850</v>
      </c>
      <c r="E1" t="str">
        <f>_xlfn.CONCAT(B1," (Sierra Leonan ",C1,")")</f>
        <v>Eastern (Sierra Leonan province)</v>
      </c>
      <c r="F1" t="str">
        <f>B1</f>
        <v>Eastern</v>
      </c>
      <c r="G1" t="str">
        <f>A1</f>
        <v>SL-E</v>
      </c>
    </row>
    <row r="2" spans="1:7" ht="29.5" thickBot="1" x14ac:dyDescent="0.4">
      <c r="A2" s="1" t="s">
        <v>4676</v>
      </c>
      <c r="B2" s="2" t="s">
        <v>4677</v>
      </c>
      <c r="C2" s="5" t="s">
        <v>149</v>
      </c>
      <c r="D2">
        <v>3850</v>
      </c>
      <c r="E2" t="str">
        <f t="shared" ref="E2:E5" si="0">_xlfn.CONCAT(B2," (Sierra Leonan ",C2,")")</f>
        <v>North Western (Sierra Leonan province)</v>
      </c>
      <c r="F2" t="str">
        <f t="shared" ref="F2:F5" si="1">B2</f>
        <v>North Western</v>
      </c>
      <c r="G2" t="str">
        <f t="shared" ref="G2:G5" si="2">A2</f>
        <v>SL-NW</v>
      </c>
    </row>
    <row r="3" spans="1:7" ht="15" thickBot="1" x14ac:dyDescent="0.4">
      <c r="A3" s="1" t="s">
        <v>4678</v>
      </c>
      <c r="B3" s="2" t="s">
        <v>1181</v>
      </c>
      <c r="C3" s="5" t="s">
        <v>149</v>
      </c>
      <c r="D3">
        <v>3850</v>
      </c>
      <c r="E3" t="str">
        <f t="shared" si="0"/>
        <v>Northern (Sierra Leonan province)</v>
      </c>
      <c r="F3" t="str">
        <f t="shared" si="1"/>
        <v>Northern</v>
      </c>
      <c r="G3" t="str">
        <f t="shared" si="2"/>
        <v>SL-N</v>
      </c>
    </row>
    <row r="4" spans="1:7" ht="15" thickBot="1" x14ac:dyDescent="0.4">
      <c r="A4" s="1" t="s">
        <v>4679</v>
      </c>
      <c r="B4" s="2" t="s">
        <v>1183</v>
      </c>
      <c r="C4" s="5" t="s">
        <v>149</v>
      </c>
      <c r="D4">
        <v>3850</v>
      </c>
      <c r="E4" t="str">
        <f t="shared" si="0"/>
        <v>Southern (Sierra Leonan province)</v>
      </c>
      <c r="F4" t="str">
        <f t="shared" si="1"/>
        <v>Southern</v>
      </c>
      <c r="G4" t="str">
        <f t="shared" si="2"/>
        <v>SL-S</v>
      </c>
    </row>
    <row r="5" spans="1:7" ht="44" thickBot="1" x14ac:dyDescent="0.4">
      <c r="A5" s="1" t="s">
        <v>4680</v>
      </c>
      <c r="B5" s="2" t="s">
        <v>4681</v>
      </c>
      <c r="C5" s="5" t="s">
        <v>4682</v>
      </c>
      <c r="D5">
        <v>3850</v>
      </c>
      <c r="E5" t="str">
        <f t="shared" si="0"/>
        <v>Western Area (Freetown) (Sierra Leonan area)</v>
      </c>
      <c r="F5" t="str">
        <f t="shared" si="1"/>
        <v>Western Area (Freetown)</v>
      </c>
      <c r="G5" t="str">
        <f t="shared" si="2"/>
        <v>SL-W</v>
      </c>
    </row>
  </sheetData>
  <hyperlinks>
    <hyperlink ref="B1" r:id="rId1" tooltip="Eastern Province (Sierra Leone)" display="https://en.wikipedia.org/wiki/Eastern_Province_(Sierra_Leone)" xr:uid="{F45858A4-EA3F-4169-9175-7C28F6E96D5C}"/>
    <hyperlink ref="B2" r:id="rId2" tooltip="North West Province, Sierra Leone" display="https://en.wikipedia.org/wiki/North_West_Province,_Sierra_Leone" xr:uid="{A512C6A0-1126-4713-BCE2-A01956F0AA86}"/>
    <hyperlink ref="B3" r:id="rId3" tooltip="Northern Province (Sierra Leone)" display="https://en.wikipedia.org/wiki/Northern_Province_(Sierra_Leone)" xr:uid="{DF4E380C-4E26-442C-B896-45122C058289}"/>
    <hyperlink ref="B4" r:id="rId4" tooltip="Southern Province (Sierra Leone)" display="https://en.wikipedia.org/wiki/Southern_Province_(Sierra_Leone)" xr:uid="{6F863A71-95E0-4867-A143-6343672F3CDD}"/>
    <hyperlink ref="B5" r:id="rId5" tooltip="Western Area" display="https://en.wikipedia.org/wiki/Western_Area" xr:uid="{E7DA077F-E504-4F83-A554-B65585BC5809}"/>
  </hyperlinks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037D6-4072-4E18-A6DF-C525A2403370}">
  <dimension ref="A1:F10"/>
  <sheetViews>
    <sheetView topLeftCell="B1" workbookViewId="0">
      <selection activeCell="C1" sqref="C1:F10"/>
    </sheetView>
  </sheetViews>
  <sheetFormatPr defaultRowHeight="14.5" x14ac:dyDescent="0.35"/>
  <cols>
    <col min="3" max="3" width="4.81640625" bestFit="1" customWidth="1"/>
    <col min="4" max="4" width="48.08984375" bestFit="1" customWidth="1"/>
    <col min="5" max="5" width="24.1796875" bestFit="1" customWidth="1"/>
  </cols>
  <sheetData>
    <row r="1" spans="1:6" ht="29.5" thickBot="1" x14ac:dyDescent="0.4">
      <c r="A1" s="1" t="s">
        <v>4683</v>
      </c>
      <c r="B1" s="2" t="s">
        <v>4684</v>
      </c>
      <c r="C1">
        <v>4009</v>
      </c>
      <c r="D1" t="str">
        <f>_xlfn.CONCAT(B1," municipality of San Marino)")</f>
        <v>Acquaviva municipality of San Marino)</v>
      </c>
      <c r="E1" t="str">
        <f>B1</f>
        <v>Acquaviva</v>
      </c>
      <c r="F1" t="str">
        <f>A1</f>
        <v>SM-01</v>
      </c>
    </row>
    <row r="2" spans="1:6" ht="29.5" thickBot="1" x14ac:dyDescent="0.4">
      <c r="A2" s="1" t="s">
        <v>4685</v>
      </c>
      <c r="B2" s="2" t="s">
        <v>4686</v>
      </c>
      <c r="C2">
        <v>4009</v>
      </c>
      <c r="D2" t="str">
        <f t="shared" ref="D2:D10" si="0">_xlfn.CONCAT(B2," municipality of San Marino)")</f>
        <v>Borgo Maggiore municipality of San Marino)</v>
      </c>
      <c r="E2" t="str">
        <f t="shared" ref="E2:E10" si="1">B2</f>
        <v>Borgo Maggiore</v>
      </c>
      <c r="F2" t="str">
        <f t="shared" ref="F2:F10" si="2">A2</f>
        <v>SM-06</v>
      </c>
    </row>
    <row r="3" spans="1:6" ht="29.5" thickBot="1" x14ac:dyDescent="0.4">
      <c r="A3" s="1" t="s">
        <v>4687</v>
      </c>
      <c r="B3" s="2" t="s">
        <v>4688</v>
      </c>
      <c r="C3">
        <v>4009</v>
      </c>
      <c r="D3" t="str">
        <f t="shared" si="0"/>
        <v>Chiesanuova municipality of San Marino)</v>
      </c>
      <c r="E3" t="str">
        <f t="shared" si="1"/>
        <v>Chiesanuova</v>
      </c>
      <c r="F3" t="str">
        <f t="shared" si="2"/>
        <v>SM-02</v>
      </c>
    </row>
    <row r="4" spans="1:6" ht="43.5" x14ac:dyDescent="0.35">
      <c r="A4" s="9" t="s">
        <v>4689</v>
      </c>
      <c r="B4" s="13" t="s">
        <v>4690</v>
      </c>
      <c r="C4">
        <v>4009</v>
      </c>
      <c r="D4" t="str">
        <f t="shared" si="0"/>
        <v>Città di San Marino municipality of San Marino)</v>
      </c>
      <c r="E4" t="str">
        <f t="shared" si="1"/>
        <v>Città di San Marino</v>
      </c>
      <c r="F4" t="str">
        <f t="shared" si="2"/>
        <v>SM-07</v>
      </c>
    </row>
    <row r="5" spans="1:6" ht="27.5" thickBot="1" x14ac:dyDescent="0.4">
      <c r="A5" s="10"/>
      <c r="B5" s="14" t="s">
        <v>4691</v>
      </c>
      <c r="C5">
        <v>4009</v>
      </c>
      <c r="D5" t="str">
        <f t="shared" si="0"/>
        <v>(local variant is San Marino) municipality of San Marino)</v>
      </c>
      <c r="E5" t="str">
        <f t="shared" si="1"/>
        <v>(local variant is San Marino)</v>
      </c>
      <c r="F5">
        <f t="shared" si="2"/>
        <v>0</v>
      </c>
    </row>
    <row r="6" spans="1:6" ht="29.5" thickBot="1" x14ac:dyDescent="0.4">
      <c r="A6" s="1" t="s">
        <v>4692</v>
      </c>
      <c r="B6" s="2" t="s">
        <v>4693</v>
      </c>
      <c r="C6">
        <v>4009</v>
      </c>
      <c r="D6" t="str">
        <f t="shared" si="0"/>
        <v>Domagnano municipality of San Marino)</v>
      </c>
      <c r="E6" t="str">
        <f t="shared" si="1"/>
        <v>Domagnano</v>
      </c>
      <c r="F6" t="str">
        <f t="shared" si="2"/>
        <v>SM-03</v>
      </c>
    </row>
    <row r="7" spans="1:6" ht="15" thickBot="1" x14ac:dyDescent="0.4">
      <c r="A7" s="1" t="s">
        <v>4694</v>
      </c>
      <c r="B7" s="2" t="s">
        <v>4695</v>
      </c>
      <c r="C7">
        <v>4009</v>
      </c>
      <c r="D7" t="str">
        <f t="shared" si="0"/>
        <v>Faetano municipality of San Marino)</v>
      </c>
      <c r="E7" t="str">
        <f t="shared" si="1"/>
        <v>Faetano</v>
      </c>
      <c r="F7" t="str">
        <f t="shared" si="2"/>
        <v>SM-04</v>
      </c>
    </row>
    <row r="8" spans="1:6" ht="29.5" thickBot="1" x14ac:dyDescent="0.4">
      <c r="A8" s="1" t="s">
        <v>4696</v>
      </c>
      <c r="B8" s="2" t="s">
        <v>4697</v>
      </c>
      <c r="C8">
        <v>4009</v>
      </c>
      <c r="D8" t="str">
        <f t="shared" si="0"/>
        <v>Fiorentino municipality of San Marino)</v>
      </c>
      <c r="E8" t="str">
        <f t="shared" si="1"/>
        <v>Fiorentino</v>
      </c>
      <c r="F8" t="str">
        <f t="shared" si="2"/>
        <v>SM-05</v>
      </c>
    </row>
    <row r="9" spans="1:6" ht="29.5" thickBot="1" x14ac:dyDescent="0.4">
      <c r="A9" s="1" t="s">
        <v>4698</v>
      </c>
      <c r="B9" s="2" t="s">
        <v>4699</v>
      </c>
      <c r="C9">
        <v>4009</v>
      </c>
      <c r="D9" t="str">
        <f t="shared" si="0"/>
        <v>Montegiardino municipality of San Marino)</v>
      </c>
      <c r="E9" t="str">
        <f t="shared" si="1"/>
        <v>Montegiardino</v>
      </c>
      <c r="F9" t="str">
        <f t="shared" si="2"/>
        <v>SM-08</v>
      </c>
    </row>
    <row r="10" spans="1:6" ht="29.5" thickBot="1" x14ac:dyDescent="0.4">
      <c r="A10" s="1" t="s">
        <v>4700</v>
      </c>
      <c r="B10" s="2" t="s">
        <v>4701</v>
      </c>
      <c r="C10">
        <v>4009</v>
      </c>
      <c r="D10" t="str">
        <f t="shared" si="0"/>
        <v>Serravalle municipality of San Marino)</v>
      </c>
      <c r="E10" t="str">
        <f t="shared" si="1"/>
        <v>Serravalle</v>
      </c>
      <c r="F10" t="str">
        <f t="shared" si="2"/>
        <v>SM-09</v>
      </c>
    </row>
  </sheetData>
  <mergeCells count="1">
    <mergeCell ref="A4:A5"/>
  </mergeCells>
  <hyperlinks>
    <hyperlink ref="B1" r:id="rId1" tooltip="Acquaviva (San Marino)" display="https://en.wikipedia.org/wiki/Acquaviva_(San_Marino)" xr:uid="{FDF49A84-160A-4CDB-A0EE-44AD49F238DA}"/>
    <hyperlink ref="B2" r:id="rId2" tooltip="Borgo Maggiore" display="https://en.wikipedia.org/wiki/Borgo_Maggiore" xr:uid="{D0C9118E-22DE-411D-8DA1-4BDF97590AAC}"/>
    <hyperlink ref="B3" r:id="rId3" tooltip="Chiesanuova" display="https://en.wikipedia.org/wiki/Chiesanuova" xr:uid="{8061FEC8-75EA-4FCF-B555-A2FC75A33FFE}"/>
    <hyperlink ref="B4" r:id="rId4" tooltip="San Marino (San Marino)" display="https://en.wikipedia.org/wiki/San_Marino_(San_Marino)" xr:uid="{D4738528-625B-47C6-BF97-185A52763E3D}"/>
    <hyperlink ref="B6" r:id="rId5" tooltip="Domagnano" display="https://en.wikipedia.org/wiki/Domagnano" xr:uid="{D41282BA-1DE9-4034-9958-EE0286D5AAD0}"/>
    <hyperlink ref="B7" r:id="rId6" tooltip="Faetano" display="https://en.wikipedia.org/wiki/Faetano" xr:uid="{8196DBFA-60AC-480D-900D-333F42DFAA66}"/>
    <hyperlink ref="B8" r:id="rId7" tooltip="Fiorentino" display="https://en.wikipedia.org/wiki/Fiorentino" xr:uid="{0C6E621A-A8F3-4736-A8AA-7ADBCC05606C}"/>
    <hyperlink ref="B9" r:id="rId8" tooltip="Montegiardino" display="https://en.wikipedia.org/wiki/Montegiardino" xr:uid="{2D426936-6F7D-4C4C-9AAD-453B9DAE2606}"/>
    <hyperlink ref="B10" r:id="rId9" tooltip="Serravalle (San Marino)" display="https://en.wikipedia.org/wiki/Serravalle_(San_Marino)" xr:uid="{2585AA48-4BD9-4309-B46B-5703BF0B3730}"/>
  </hyperlinks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8DCDC-174E-456A-8729-358717B2EF0E}">
  <dimension ref="A1:F14"/>
  <sheetViews>
    <sheetView workbookViewId="0">
      <selection activeCell="C1" sqref="C1:F14"/>
    </sheetView>
  </sheetViews>
  <sheetFormatPr defaultRowHeight="14.5" x14ac:dyDescent="0.35"/>
  <cols>
    <col min="4" max="4" width="22.6328125" bestFit="1" customWidth="1"/>
  </cols>
  <sheetData>
    <row r="1" spans="1:6" ht="15" thickBot="1" x14ac:dyDescent="0.4">
      <c r="A1" s="1" t="s">
        <v>4702</v>
      </c>
      <c r="B1" s="2" t="s">
        <v>4703</v>
      </c>
      <c r="C1">
        <v>3849</v>
      </c>
      <c r="D1" t="str">
        <f>_xlfn.CONCAT(B1," (Senegalese region)")</f>
        <v>Dakar (Senegalese region)</v>
      </c>
      <c r="E1" t="str">
        <f>B1</f>
        <v>Dakar</v>
      </c>
      <c r="F1" t="str">
        <f>A1</f>
        <v>SN-DK</v>
      </c>
    </row>
    <row r="2" spans="1:6" ht="15" thickBot="1" x14ac:dyDescent="0.4">
      <c r="A2" s="1" t="s">
        <v>4704</v>
      </c>
      <c r="B2" s="2" t="s">
        <v>4705</v>
      </c>
      <c r="C2">
        <v>3849</v>
      </c>
      <c r="D2" t="str">
        <f t="shared" ref="D2:D14" si="0">_xlfn.CONCAT(B2," (Senegalese region)")</f>
        <v>Diourbel (Senegalese region)</v>
      </c>
      <c r="E2" t="str">
        <f t="shared" ref="E2:E14" si="1">B2</f>
        <v>Diourbel</v>
      </c>
      <c r="F2" t="str">
        <f t="shared" ref="F2:F14" si="2">A2</f>
        <v>SN-DB</v>
      </c>
    </row>
    <row r="3" spans="1:6" ht="15" thickBot="1" x14ac:dyDescent="0.4">
      <c r="A3" s="1" t="s">
        <v>4706</v>
      </c>
      <c r="B3" s="2" t="s">
        <v>4707</v>
      </c>
      <c r="C3">
        <v>3849</v>
      </c>
      <c r="D3" t="str">
        <f t="shared" si="0"/>
        <v>Fatick (Senegalese region)</v>
      </c>
      <c r="E3" t="str">
        <f t="shared" si="1"/>
        <v>Fatick</v>
      </c>
      <c r="F3" t="str">
        <f t="shared" si="2"/>
        <v>SN-FK</v>
      </c>
    </row>
    <row r="4" spans="1:6" ht="15" thickBot="1" x14ac:dyDescent="0.4">
      <c r="A4" s="1" t="s">
        <v>4708</v>
      </c>
      <c r="B4" s="2" t="s">
        <v>4709</v>
      </c>
      <c r="C4">
        <v>3849</v>
      </c>
      <c r="D4" t="str">
        <f t="shared" si="0"/>
        <v>Kaffrine (Senegalese region)</v>
      </c>
      <c r="E4" t="str">
        <f t="shared" si="1"/>
        <v>Kaffrine</v>
      </c>
      <c r="F4" t="str">
        <f t="shared" si="2"/>
        <v>SN-KA</v>
      </c>
    </row>
    <row r="5" spans="1:6" ht="15" thickBot="1" x14ac:dyDescent="0.4">
      <c r="A5" s="1" t="s">
        <v>4710</v>
      </c>
      <c r="B5" s="2" t="s">
        <v>4711</v>
      </c>
      <c r="C5">
        <v>3849</v>
      </c>
      <c r="D5" t="str">
        <f t="shared" si="0"/>
        <v>Kaolack (Senegalese region)</v>
      </c>
      <c r="E5" t="str">
        <f t="shared" si="1"/>
        <v>Kaolack</v>
      </c>
      <c r="F5" t="str">
        <f t="shared" si="2"/>
        <v>SN-KL</v>
      </c>
    </row>
    <row r="6" spans="1:6" ht="29.5" thickBot="1" x14ac:dyDescent="0.4">
      <c r="A6" s="1" t="s">
        <v>4712</v>
      </c>
      <c r="B6" s="2" t="s">
        <v>4713</v>
      </c>
      <c r="C6">
        <v>3849</v>
      </c>
      <c r="D6" t="str">
        <f t="shared" si="0"/>
        <v>Kédougou (Senegalese region)</v>
      </c>
      <c r="E6" t="str">
        <f t="shared" si="1"/>
        <v>Kédougou</v>
      </c>
      <c r="F6" t="str">
        <f t="shared" si="2"/>
        <v>SN-KE</v>
      </c>
    </row>
    <row r="7" spans="1:6" ht="15" thickBot="1" x14ac:dyDescent="0.4">
      <c r="A7" s="1" t="s">
        <v>4714</v>
      </c>
      <c r="B7" s="2" t="s">
        <v>4715</v>
      </c>
      <c r="C7">
        <v>3849</v>
      </c>
      <c r="D7" t="str">
        <f t="shared" si="0"/>
        <v>Kolda (Senegalese region)</v>
      </c>
      <c r="E7" t="str">
        <f t="shared" si="1"/>
        <v>Kolda</v>
      </c>
      <c r="F7" t="str">
        <f t="shared" si="2"/>
        <v>SN-KD</v>
      </c>
    </row>
    <row r="8" spans="1:6" ht="15" thickBot="1" x14ac:dyDescent="0.4">
      <c r="A8" s="1" t="s">
        <v>4716</v>
      </c>
      <c r="B8" s="2" t="s">
        <v>4717</v>
      </c>
      <c r="C8">
        <v>3849</v>
      </c>
      <c r="D8" t="str">
        <f t="shared" si="0"/>
        <v>Louga (Senegalese region)</v>
      </c>
      <c r="E8" t="str">
        <f t="shared" si="1"/>
        <v>Louga</v>
      </c>
      <c r="F8" t="str">
        <f t="shared" si="2"/>
        <v>SN-LG</v>
      </c>
    </row>
    <row r="9" spans="1:6" ht="15" thickBot="1" x14ac:dyDescent="0.4">
      <c r="A9" s="1" t="s">
        <v>4718</v>
      </c>
      <c r="B9" s="2" t="s">
        <v>4719</v>
      </c>
      <c r="C9">
        <v>3849</v>
      </c>
      <c r="D9" t="str">
        <f t="shared" si="0"/>
        <v>Matam (Senegalese region)</v>
      </c>
      <c r="E9" t="str">
        <f t="shared" si="1"/>
        <v>Matam</v>
      </c>
      <c r="F9" t="str">
        <f t="shared" si="2"/>
        <v>SN-MT</v>
      </c>
    </row>
    <row r="10" spans="1:6" ht="29.5" thickBot="1" x14ac:dyDescent="0.4">
      <c r="A10" s="1" t="s">
        <v>4720</v>
      </c>
      <c r="B10" s="2" t="s">
        <v>4613</v>
      </c>
      <c r="C10">
        <v>3849</v>
      </c>
      <c r="D10" t="str">
        <f t="shared" si="0"/>
        <v>Saint-Louis (Senegalese region)</v>
      </c>
      <c r="E10" t="str">
        <f t="shared" si="1"/>
        <v>Saint-Louis</v>
      </c>
      <c r="F10" t="str">
        <f t="shared" si="2"/>
        <v>SN-SL</v>
      </c>
    </row>
    <row r="11" spans="1:6" ht="15" thickBot="1" x14ac:dyDescent="0.4">
      <c r="A11" s="1" t="s">
        <v>4721</v>
      </c>
      <c r="B11" s="2" t="s">
        <v>4722</v>
      </c>
      <c r="C11">
        <v>3849</v>
      </c>
      <c r="D11" t="str">
        <f t="shared" si="0"/>
        <v>Sédhiou (Senegalese region)</v>
      </c>
      <c r="E11" t="str">
        <f t="shared" si="1"/>
        <v>Sédhiou</v>
      </c>
      <c r="F11" t="str">
        <f t="shared" si="2"/>
        <v>SN-SE</v>
      </c>
    </row>
    <row r="12" spans="1:6" ht="29.5" thickBot="1" x14ac:dyDescent="0.4">
      <c r="A12" s="1" t="s">
        <v>4723</v>
      </c>
      <c r="B12" s="2" t="s">
        <v>4724</v>
      </c>
      <c r="C12">
        <v>3849</v>
      </c>
      <c r="D12" t="str">
        <f t="shared" si="0"/>
        <v>Tambacounda (Senegalese region)</v>
      </c>
      <c r="E12" t="str">
        <f t="shared" si="1"/>
        <v>Tambacounda</v>
      </c>
      <c r="F12" t="str">
        <f t="shared" si="2"/>
        <v>SN-TC</v>
      </c>
    </row>
    <row r="13" spans="1:6" ht="15" thickBot="1" x14ac:dyDescent="0.4">
      <c r="A13" s="1" t="s">
        <v>4725</v>
      </c>
      <c r="B13" s="2" t="s">
        <v>4726</v>
      </c>
      <c r="C13">
        <v>3849</v>
      </c>
      <c r="D13" t="str">
        <f t="shared" si="0"/>
        <v>Thiès (Senegalese region)</v>
      </c>
      <c r="E13" t="str">
        <f t="shared" si="1"/>
        <v>Thiès</v>
      </c>
      <c r="F13" t="str">
        <f t="shared" si="2"/>
        <v>SN-TH</v>
      </c>
    </row>
    <row r="14" spans="1:6" ht="29.5" thickBot="1" x14ac:dyDescent="0.4">
      <c r="A14" s="1" t="s">
        <v>4727</v>
      </c>
      <c r="B14" s="2" t="s">
        <v>4728</v>
      </c>
      <c r="C14">
        <v>3849</v>
      </c>
      <c r="D14" t="str">
        <f t="shared" si="0"/>
        <v>Ziguinchor (Senegalese region)</v>
      </c>
      <c r="E14" t="str">
        <f t="shared" si="1"/>
        <v>Ziguinchor</v>
      </c>
      <c r="F14" t="str">
        <f t="shared" si="2"/>
        <v>SN-ZG</v>
      </c>
    </row>
  </sheetData>
  <hyperlinks>
    <hyperlink ref="B1" r:id="rId1" tooltip="Dakar Region" display="https://en.wikipedia.org/wiki/Dakar_Region" xr:uid="{389551FD-9C5C-4FAD-8A3C-9D855046A863}"/>
    <hyperlink ref="B2" r:id="rId2" tooltip="Diourbel Region" display="https://en.wikipedia.org/wiki/Diourbel_Region" xr:uid="{C7F3B426-25AE-4185-9482-9CC1AFF04600}"/>
    <hyperlink ref="B3" r:id="rId3" tooltip="Fatick Region" display="https://en.wikipedia.org/wiki/Fatick_Region" xr:uid="{D96BE0E6-62B0-4E5D-88F2-B81CC3593A28}"/>
    <hyperlink ref="B4" r:id="rId4" tooltip="Kaffrine Region" display="https://en.wikipedia.org/wiki/Kaffrine_Region" xr:uid="{AC73F827-344C-473A-93B8-D0F165E4AC0A}"/>
    <hyperlink ref="B5" r:id="rId5" tooltip="Kaolack Region" display="https://en.wikipedia.org/wiki/Kaolack_Region" xr:uid="{F393EB35-3C7D-4D91-9958-F5C4EC131077}"/>
    <hyperlink ref="B6" r:id="rId6" tooltip="Kédougou Region" display="https://en.wikipedia.org/wiki/K%C3%A9dougou_Region" xr:uid="{1FDB127A-5799-4FE4-9075-AE94379957E8}"/>
    <hyperlink ref="B7" r:id="rId7" tooltip="Kolda Region" display="https://en.wikipedia.org/wiki/Kolda_Region" xr:uid="{F51F59F5-BBF3-4C0E-86FA-BBB4B09D61C5}"/>
    <hyperlink ref="B8" r:id="rId8" tooltip="Louga Region" display="https://en.wikipedia.org/wiki/Louga_Region" xr:uid="{F34317C9-E322-41CD-A3E7-5CF87B777E89}"/>
    <hyperlink ref="B9" r:id="rId9" tooltip="Matam Region" display="https://en.wikipedia.org/wiki/Matam_Region" xr:uid="{AB5B93D3-57EF-4A9D-892F-D03809FFFBB0}"/>
    <hyperlink ref="B10" r:id="rId10" tooltip="Saint-Louis Region" display="https://en.wikipedia.org/wiki/Saint-Louis_Region" xr:uid="{B55ADD31-AE70-45B2-8EC2-57BCB692D374}"/>
    <hyperlink ref="B11" r:id="rId11" tooltip="Sédhiou Region" display="https://en.wikipedia.org/wiki/S%C3%A9dhiou_Region" xr:uid="{BBCB3D3E-128D-4D97-A44E-7B94B439D3ED}"/>
    <hyperlink ref="B12" r:id="rId12" tooltip="Tambacounda Region" display="https://en.wikipedia.org/wiki/Tambacounda_Region" xr:uid="{6869681C-8874-407C-817F-29BDBBB0CD02}"/>
    <hyperlink ref="B13" r:id="rId13" tooltip="Thiès Region" display="https://en.wikipedia.org/wiki/Thi%C3%A8s_Region" xr:uid="{715271AA-7F08-4B2A-96B4-1956633C9FA9}"/>
    <hyperlink ref="B14" r:id="rId14" tooltip="Ziguinchor Region" display="https://en.wikipedia.org/wiki/Ziguinchor_Region" xr:uid="{3A8844FA-383D-451F-B3B6-CB789271395D}"/>
  </hyperlinks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59505-3874-424C-8B98-6B82DC134680}">
  <dimension ref="A1:F18"/>
  <sheetViews>
    <sheetView workbookViewId="0">
      <selection activeCell="C1" sqref="C1:F18"/>
    </sheetView>
  </sheetViews>
  <sheetFormatPr defaultRowHeight="14.5" x14ac:dyDescent="0.35"/>
  <cols>
    <col min="4" max="4" width="21.36328125" bestFit="1" customWidth="1"/>
  </cols>
  <sheetData>
    <row r="1" spans="1:6" ht="15" thickBot="1" x14ac:dyDescent="0.4">
      <c r="A1" s="1" t="s">
        <v>4729</v>
      </c>
      <c r="B1" s="2" t="s">
        <v>4730</v>
      </c>
      <c r="C1">
        <v>3867</v>
      </c>
      <c r="D1" t="str">
        <f>_xlfn.CONCAT(B1," (Somalian region)")</f>
        <v>Awdal (Somalian region)</v>
      </c>
      <c r="E1" t="str">
        <f>B1</f>
        <v>Awdal</v>
      </c>
      <c r="F1" t="str">
        <f>A1</f>
        <v>SO-AW</v>
      </c>
    </row>
    <row r="2" spans="1:6" ht="15" thickBot="1" x14ac:dyDescent="0.4">
      <c r="A2" s="1" t="s">
        <v>4731</v>
      </c>
      <c r="B2" s="2" t="s">
        <v>4732</v>
      </c>
      <c r="C2">
        <v>3867</v>
      </c>
      <c r="D2" t="str">
        <f t="shared" ref="D2:D18" si="0">_xlfn.CONCAT(B2," (Somalian region)")</f>
        <v>Bakool (Somalian region)</v>
      </c>
      <c r="E2" t="str">
        <f t="shared" ref="E2:E18" si="1">B2</f>
        <v>Bakool</v>
      </c>
      <c r="F2" t="str">
        <f t="shared" ref="F2:F18" si="2">A2</f>
        <v>SO-BK</v>
      </c>
    </row>
    <row r="3" spans="1:6" ht="15" thickBot="1" x14ac:dyDescent="0.4">
      <c r="A3" s="1" t="s">
        <v>4733</v>
      </c>
      <c r="B3" s="2" t="s">
        <v>4734</v>
      </c>
      <c r="C3">
        <v>3867</v>
      </c>
      <c r="D3" t="str">
        <f t="shared" si="0"/>
        <v>Banaadir (Somalian region)</v>
      </c>
      <c r="E3" t="str">
        <f t="shared" si="1"/>
        <v>Banaadir</v>
      </c>
      <c r="F3" t="str">
        <f t="shared" si="2"/>
        <v>SO-BN</v>
      </c>
    </row>
    <row r="4" spans="1:6" ht="15" thickBot="1" x14ac:dyDescent="0.4">
      <c r="A4" s="1" t="s">
        <v>4735</v>
      </c>
      <c r="B4" s="2" t="s">
        <v>4736</v>
      </c>
      <c r="C4">
        <v>3867</v>
      </c>
      <c r="D4" t="str">
        <f t="shared" si="0"/>
        <v>Bari (Somalian region)</v>
      </c>
      <c r="E4" t="str">
        <f t="shared" si="1"/>
        <v>Bari</v>
      </c>
      <c r="F4" t="str">
        <f t="shared" si="2"/>
        <v>SO-BR</v>
      </c>
    </row>
    <row r="5" spans="1:6" ht="15" thickBot="1" x14ac:dyDescent="0.4">
      <c r="A5" s="1" t="s">
        <v>4737</v>
      </c>
      <c r="B5" s="2" t="s">
        <v>4738</v>
      </c>
      <c r="C5">
        <v>3867</v>
      </c>
      <c r="D5" t="str">
        <f t="shared" si="0"/>
        <v>Bay (Somalian region)</v>
      </c>
      <c r="E5" t="str">
        <f t="shared" si="1"/>
        <v>Bay</v>
      </c>
      <c r="F5" t="str">
        <f t="shared" si="2"/>
        <v>SO-BY</v>
      </c>
    </row>
    <row r="6" spans="1:6" ht="29.5" thickBot="1" x14ac:dyDescent="0.4">
      <c r="A6" s="1" t="s">
        <v>4739</v>
      </c>
      <c r="B6" s="2" t="s">
        <v>4740</v>
      </c>
      <c r="C6">
        <v>3867</v>
      </c>
      <c r="D6" t="str">
        <f t="shared" si="0"/>
        <v>Galguduud (Somalian region)</v>
      </c>
      <c r="E6" t="str">
        <f t="shared" si="1"/>
        <v>Galguduud</v>
      </c>
      <c r="F6" t="str">
        <f t="shared" si="2"/>
        <v>SO-GA</v>
      </c>
    </row>
    <row r="7" spans="1:6" ht="15" thickBot="1" x14ac:dyDescent="0.4">
      <c r="A7" s="1" t="s">
        <v>4741</v>
      </c>
      <c r="B7" s="2" t="s">
        <v>4742</v>
      </c>
      <c r="C7">
        <v>3867</v>
      </c>
      <c r="D7" t="str">
        <f t="shared" si="0"/>
        <v>Gedo (Somalian region)</v>
      </c>
      <c r="E7" t="str">
        <f t="shared" si="1"/>
        <v>Gedo</v>
      </c>
      <c r="F7" t="str">
        <f t="shared" si="2"/>
        <v>SO-GE</v>
      </c>
    </row>
    <row r="8" spans="1:6" ht="15" thickBot="1" x14ac:dyDescent="0.4">
      <c r="A8" s="1" t="s">
        <v>4743</v>
      </c>
      <c r="B8" s="2" t="s">
        <v>4744</v>
      </c>
      <c r="C8">
        <v>3867</v>
      </c>
      <c r="D8" t="str">
        <f t="shared" si="0"/>
        <v>Hiiraan (Somalian region)</v>
      </c>
      <c r="E8" t="str">
        <f t="shared" si="1"/>
        <v>Hiiraan</v>
      </c>
      <c r="F8" t="str">
        <f t="shared" si="2"/>
        <v>SO-HI</v>
      </c>
    </row>
    <row r="9" spans="1:6" ht="29.5" thickBot="1" x14ac:dyDescent="0.4">
      <c r="A9" s="1" t="s">
        <v>4745</v>
      </c>
      <c r="B9" s="2" t="s">
        <v>4746</v>
      </c>
      <c r="C9">
        <v>3867</v>
      </c>
      <c r="D9" t="str">
        <f t="shared" si="0"/>
        <v>Jubbada Dhexe (Somalian region)</v>
      </c>
      <c r="E9" t="str">
        <f t="shared" si="1"/>
        <v>Jubbada Dhexe</v>
      </c>
      <c r="F9" t="str">
        <f t="shared" si="2"/>
        <v>SO-JD</v>
      </c>
    </row>
    <row r="10" spans="1:6" ht="29.5" thickBot="1" x14ac:dyDescent="0.4">
      <c r="A10" s="1" t="s">
        <v>4747</v>
      </c>
      <c r="B10" s="2" t="s">
        <v>4748</v>
      </c>
      <c r="C10">
        <v>3867</v>
      </c>
      <c r="D10" t="str">
        <f t="shared" si="0"/>
        <v>Jubbada Hoose (Somalian region)</v>
      </c>
      <c r="E10" t="str">
        <f t="shared" si="1"/>
        <v>Jubbada Hoose</v>
      </c>
      <c r="F10" t="str">
        <f t="shared" si="2"/>
        <v>SO-JH</v>
      </c>
    </row>
    <row r="11" spans="1:6" ht="15" thickBot="1" x14ac:dyDescent="0.4">
      <c r="A11" s="1" t="s">
        <v>4749</v>
      </c>
      <c r="B11" s="2" t="s">
        <v>4750</v>
      </c>
      <c r="C11">
        <v>3867</v>
      </c>
      <c r="D11" t="str">
        <f t="shared" si="0"/>
        <v>Mudug (Somalian region)</v>
      </c>
      <c r="E11" t="str">
        <f t="shared" si="1"/>
        <v>Mudug</v>
      </c>
      <c r="F11" t="str">
        <f t="shared" si="2"/>
        <v>SO-MU</v>
      </c>
    </row>
    <row r="12" spans="1:6" ht="15" thickBot="1" x14ac:dyDescent="0.4">
      <c r="A12" s="1" t="s">
        <v>4751</v>
      </c>
      <c r="B12" s="2" t="s">
        <v>4752</v>
      </c>
      <c r="C12">
        <v>3867</v>
      </c>
      <c r="D12" t="str">
        <f t="shared" si="0"/>
        <v>Nugaal (Somalian region)</v>
      </c>
      <c r="E12" t="str">
        <f t="shared" si="1"/>
        <v>Nugaal</v>
      </c>
      <c r="F12" t="str">
        <f t="shared" si="2"/>
        <v>SO-NU</v>
      </c>
    </row>
    <row r="13" spans="1:6" ht="15" thickBot="1" x14ac:dyDescent="0.4">
      <c r="A13" s="1" t="s">
        <v>4753</v>
      </c>
      <c r="B13" s="2" t="s">
        <v>4754</v>
      </c>
      <c r="C13">
        <v>3867</v>
      </c>
      <c r="D13" t="str">
        <f t="shared" si="0"/>
        <v>Sanaag (Somalian region)</v>
      </c>
      <c r="E13" t="str">
        <f t="shared" si="1"/>
        <v>Sanaag</v>
      </c>
      <c r="F13" t="str">
        <f t="shared" si="2"/>
        <v>SO-SA</v>
      </c>
    </row>
    <row r="14" spans="1:6" ht="44" thickBot="1" x14ac:dyDescent="0.4">
      <c r="A14" s="1" t="s">
        <v>4755</v>
      </c>
      <c r="B14" s="2" t="s">
        <v>4756</v>
      </c>
      <c r="C14">
        <v>3867</v>
      </c>
      <c r="D14" t="str">
        <f t="shared" si="0"/>
        <v>Shabeellaha Dhexe (Somalian region)</v>
      </c>
      <c r="E14" t="str">
        <f t="shared" si="1"/>
        <v>Shabeellaha Dhexe</v>
      </c>
      <c r="F14" t="str">
        <f t="shared" si="2"/>
        <v>SO-SD</v>
      </c>
    </row>
    <row r="15" spans="1:6" ht="44" thickBot="1" x14ac:dyDescent="0.4">
      <c r="A15" s="1" t="s">
        <v>4757</v>
      </c>
      <c r="B15" s="2" t="s">
        <v>4758</v>
      </c>
      <c r="C15">
        <v>3867</v>
      </c>
      <c r="D15" t="str">
        <f t="shared" si="0"/>
        <v>Shabeellaha Hoose (Somalian region)</v>
      </c>
      <c r="E15" t="str">
        <f t="shared" si="1"/>
        <v>Shabeellaha Hoose</v>
      </c>
      <c r="F15" t="str">
        <f t="shared" si="2"/>
        <v>SO-SH</v>
      </c>
    </row>
    <row r="16" spans="1:6" ht="15" thickBot="1" x14ac:dyDescent="0.4">
      <c r="A16" s="1" t="s">
        <v>4759</v>
      </c>
      <c r="B16" s="2" t="s">
        <v>4760</v>
      </c>
      <c r="C16">
        <v>3867</v>
      </c>
      <c r="D16" t="str">
        <f t="shared" si="0"/>
        <v>Sool (Somalian region)</v>
      </c>
      <c r="E16" t="str">
        <f t="shared" si="1"/>
        <v>Sool</v>
      </c>
      <c r="F16" t="str">
        <f t="shared" si="2"/>
        <v>SO-SO</v>
      </c>
    </row>
    <row r="17" spans="1:6" ht="15" thickBot="1" x14ac:dyDescent="0.4">
      <c r="A17" s="1" t="s">
        <v>4761</v>
      </c>
      <c r="B17" s="2" t="s">
        <v>4762</v>
      </c>
      <c r="C17">
        <v>3867</v>
      </c>
      <c r="D17" t="str">
        <f t="shared" si="0"/>
        <v>Togdheer (Somalian region)</v>
      </c>
      <c r="E17" t="str">
        <f t="shared" si="1"/>
        <v>Togdheer</v>
      </c>
      <c r="F17" t="str">
        <f t="shared" si="2"/>
        <v>SO-TO</v>
      </c>
    </row>
    <row r="18" spans="1:6" ht="29.5" thickBot="1" x14ac:dyDescent="0.4">
      <c r="A18" s="1" t="s">
        <v>4763</v>
      </c>
      <c r="B18" s="2" t="s">
        <v>4764</v>
      </c>
      <c r="C18">
        <v>3867</v>
      </c>
      <c r="D18" t="str">
        <f t="shared" si="0"/>
        <v>Woqooyi Galbeed (Somalian region)</v>
      </c>
      <c r="E18" t="str">
        <f t="shared" si="1"/>
        <v>Woqooyi Galbeed</v>
      </c>
      <c r="F18" t="str">
        <f t="shared" si="2"/>
        <v>SO-WO</v>
      </c>
    </row>
  </sheetData>
  <hyperlinks>
    <hyperlink ref="B1" r:id="rId1" tooltip="Awdal" display="https://en.wikipedia.org/wiki/Awdal" xr:uid="{40E81E4F-F404-40CF-89D3-150E794129B9}"/>
    <hyperlink ref="B2" r:id="rId2" tooltip="Bakool" display="https://en.wikipedia.org/wiki/Bakool" xr:uid="{6DE21867-1D7C-44A8-B178-124BEA63E8AD}"/>
    <hyperlink ref="B3" r:id="rId3" tooltip="Banaadir" display="https://en.wikipedia.org/wiki/Banaadir" xr:uid="{CE7CFFA0-06F3-40DD-810F-4D5F70AD03EE}"/>
    <hyperlink ref="B4" r:id="rId4" tooltip="Bari (Somalia)" display="https://en.wikipedia.org/wiki/Bari_(Somalia)" xr:uid="{806FAF00-5507-48B8-9C28-D9A45FFB778C}"/>
    <hyperlink ref="B5" r:id="rId5" tooltip="Bay (Somalia)" display="https://en.wikipedia.org/wiki/Bay_(Somalia)" xr:uid="{A6210C93-7332-40E3-B36E-B3163682E7D9}"/>
    <hyperlink ref="B6" r:id="rId6" tooltip="Galguduud" display="https://en.wikipedia.org/wiki/Galguduud" xr:uid="{FBA474D5-0F5F-45A0-8E5B-22607F97D4EC}"/>
    <hyperlink ref="B7" r:id="rId7" tooltip="Gedo" display="https://en.wikipedia.org/wiki/Gedo" xr:uid="{51A14D13-5B6A-465B-8C21-CB04940B92DA}"/>
    <hyperlink ref="B8" r:id="rId8" tooltip="Hiiraan" display="https://en.wikipedia.org/wiki/Hiiraan" xr:uid="{79FD65FE-5036-4C73-AB8A-592BF726017D}"/>
    <hyperlink ref="B9" r:id="rId9" tooltip="Jubbada Dhexe" display="https://en.wikipedia.org/wiki/Jubbada_Dhexe" xr:uid="{2310B3C4-2E5F-47E4-857A-32A57C97F0F1}"/>
    <hyperlink ref="B10" r:id="rId10" tooltip="Jubbada Hoose" display="https://en.wikipedia.org/wiki/Jubbada_Hoose" xr:uid="{ED073608-ACC0-41D9-A213-DC5203EA4AD0}"/>
    <hyperlink ref="B11" r:id="rId11" tooltip="Mudug" display="https://en.wikipedia.org/wiki/Mudug" xr:uid="{A292051C-6DDF-4020-83D6-F1A4E9390FD7}"/>
    <hyperlink ref="B12" r:id="rId12" tooltip="Nugaal" display="https://en.wikipedia.org/wiki/Nugaal" xr:uid="{EA605A68-07C1-492C-A4D6-7661F2AA2385}"/>
    <hyperlink ref="B13" r:id="rId13" tooltip="Sanaag" display="https://en.wikipedia.org/wiki/Sanaag" xr:uid="{B55E6726-7243-4995-9C88-7F165B1DF562}"/>
    <hyperlink ref="B14" r:id="rId14" tooltip="Shabeellaha Dhexe" display="https://en.wikipedia.org/wiki/Shabeellaha_Dhexe" xr:uid="{998D48BA-3FE8-447E-A2AA-E52C0BAF2EFA}"/>
    <hyperlink ref="B15" r:id="rId15" tooltip="Shabeellaha Hoose" display="https://en.wikipedia.org/wiki/Shabeellaha_Hoose" xr:uid="{059CEEDB-AE4F-47CE-9ADF-7D624239B9B1}"/>
    <hyperlink ref="B16" r:id="rId16" tooltip="Sool, Somalia" display="https://en.wikipedia.org/wiki/Sool,_Somalia" xr:uid="{EF7A2A21-E163-446C-BF3D-2F47CB603371}"/>
    <hyperlink ref="B17" r:id="rId17" tooltip="Togdheer" display="https://en.wikipedia.org/wiki/Togdheer" xr:uid="{DD6B830C-8C6E-4FE7-AD54-64F44E2B8F66}"/>
    <hyperlink ref="B18" r:id="rId18" tooltip="Woqooyi Galbeed" display="https://en.wikipedia.org/wiki/Woqooyi_Galbeed" xr:uid="{0EB9496F-28B0-4720-8F1B-44155A1D0F2E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22023-C66C-4C26-ADA8-83DDA313A5E6}">
  <dimension ref="A1:F5"/>
  <sheetViews>
    <sheetView workbookViewId="0">
      <selection activeCell="C1" sqref="C1:F5"/>
    </sheetView>
  </sheetViews>
  <sheetFormatPr defaultRowHeight="14.5" x14ac:dyDescent="0.35"/>
  <cols>
    <col min="2" max="2" width="35.36328125" customWidth="1"/>
    <col min="4" max="4" width="28.08984375" bestFit="1" customWidth="1"/>
    <col min="5" max="5" width="15.6328125" bestFit="1" customWidth="1"/>
    <col min="6" max="6" width="5.6328125" bestFit="1" customWidth="1"/>
  </cols>
  <sheetData>
    <row r="1" spans="1:6" ht="44" thickBot="1" x14ac:dyDescent="0.4">
      <c r="A1" s="1" t="s">
        <v>805</v>
      </c>
      <c r="B1" s="2" t="s">
        <v>806</v>
      </c>
      <c r="C1">
        <v>3971</v>
      </c>
      <c r="D1" t="str">
        <f>B1</f>
        <v>Central Singapore</v>
      </c>
      <c r="E1" t="str">
        <f>B1</f>
        <v>Central Singapore</v>
      </c>
      <c r="F1" t="str">
        <f>A1</f>
        <v>SG-01</v>
      </c>
    </row>
    <row r="2" spans="1:6" ht="29.5" thickBot="1" x14ac:dyDescent="0.4">
      <c r="A2" s="1" t="s">
        <v>807</v>
      </c>
      <c r="B2" s="2" t="s">
        <v>808</v>
      </c>
      <c r="C2">
        <v>3971</v>
      </c>
      <c r="D2" t="str">
        <f>_xlfn.CONCAT(B2," (Singaporean district)")</f>
        <v>North East (Singaporean district)</v>
      </c>
      <c r="E2" t="str">
        <f>B2</f>
        <v>North East</v>
      </c>
      <c r="F2" t="str">
        <f>A2</f>
        <v>SG-02</v>
      </c>
    </row>
    <row r="3" spans="1:6" ht="29.5" thickBot="1" x14ac:dyDescent="0.4">
      <c r="A3" s="1" t="s">
        <v>809</v>
      </c>
      <c r="B3" s="2" t="s">
        <v>810</v>
      </c>
      <c r="C3">
        <v>3971</v>
      </c>
      <c r="D3" t="str">
        <f t="shared" ref="D3:D5" si="0">_xlfn.CONCAT(B3," (Singaporean district)")</f>
        <v>North West (Singaporean district)</v>
      </c>
      <c r="E3" t="str">
        <f t="shared" ref="E3:E5" si="1">B3</f>
        <v>North West</v>
      </c>
      <c r="F3" t="str">
        <f t="shared" ref="F3:F5" si="2">A3</f>
        <v>SG-03</v>
      </c>
    </row>
    <row r="4" spans="1:6" ht="29.5" thickBot="1" x14ac:dyDescent="0.4">
      <c r="A4" s="1" t="s">
        <v>811</v>
      </c>
      <c r="B4" s="2" t="s">
        <v>812</v>
      </c>
      <c r="C4">
        <v>3971</v>
      </c>
      <c r="D4" t="str">
        <f t="shared" si="0"/>
        <v>South East (Singaporean district)</v>
      </c>
      <c r="E4" t="str">
        <f t="shared" si="1"/>
        <v>South East</v>
      </c>
      <c r="F4" t="str">
        <f t="shared" si="2"/>
        <v>SG-04</v>
      </c>
    </row>
    <row r="5" spans="1:6" ht="29.5" thickBot="1" x14ac:dyDescent="0.4">
      <c r="A5" s="1" t="s">
        <v>813</v>
      </c>
      <c r="B5" s="2" t="s">
        <v>814</v>
      </c>
      <c r="C5">
        <v>3971</v>
      </c>
      <c r="D5" t="str">
        <f t="shared" si="0"/>
        <v>South West (Singaporean district)</v>
      </c>
      <c r="E5" t="str">
        <f t="shared" si="1"/>
        <v>South West</v>
      </c>
      <c r="F5" t="str">
        <f t="shared" si="2"/>
        <v>SG-05</v>
      </c>
    </row>
  </sheetData>
  <hyperlinks>
    <hyperlink ref="B1" r:id="rId1" tooltip="Central Singapore District" display="https://en.wikipedia.org/wiki/Central_Singapore_District" xr:uid="{1F45B11F-A5C7-43E4-A060-EA5116222987}"/>
    <hyperlink ref="B2" r:id="rId2" tooltip="North East District (Singapore)" display="https://en.wikipedia.org/wiki/North_East_District_(Singapore)" xr:uid="{92C32A23-D9E6-40FE-92E2-05DCA0588086}"/>
    <hyperlink ref="B3" r:id="rId3" tooltip="North West District (Singapore)" display="https://en.wikipedia.org/wiki/North_West_District_(Singapore)" xr:uid="{3A498AE1-38C7-4751-AD63-B4B2C1E66074}"/>
    <hyperlink ref="B4" r:id="rId4" tooltip="South East District (Singapore)" display="https://en.wikipedia.org/wiki/South_East_District_(Singapore)" xr:uid="{0E94B333-BE7C-44EC-B182-36034643FECB}"/>
    <hyperlink ref="B5" r:id="rId5" tooltip="South West District (Singapore)" display="https://en.wikipedia.org/wiki/South_West_District_(Singapore)" xr:uid="{85710E31-6354-49B3-9E57-64EFC067334F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127E-2575-49C5-A706-4B7E2A9DCABC}">
  <dimension ref="A1:F8"/>
  <sheetViews>
    <sheetView workbookViewId="0">
      <selection activeCell="C1" sqref="C1:F8"/>
    </sheetView>
  </sheetViews>
  <sheetFormatPr defaultRowHeight="14.5" x14ac:dyDescent="0.35"/>
  <cols>
    <col min="4" max="4" width="33.90625" bestFit="1" customWidth="1"/>
    <col min="5" max="5" width="18.26953125" bestFit="1" customWidth="1"/>
  </cols>
  <sheetData>
    <row r="1" spans="1:6" ht="44" thickBot="1" x14ac:dyDescent="0.4">
      <c r="A1" s="1" t="s">
        <v>815</v>
      </c>
      <c r="B1" s="2" t="s">
        <v>816</v>
      </c>
      <c r="C1">
        <v>4035</v>
      </c>
      <c r="D1" t="str">
        <f>_xlfn.CONCAT(B1," (Slovakian region)")</f>
        <v> Banskobystrický kraj (Slovakian region)</v>
      </c>
      <c r="E1" t="str">
        <f>B1</f>
        <v> Banskobystrický kraj</v>
      </c>
      <c r="F1" t="str">
        <f>A1</f>
        <v>SK-BC</v>
      </c>
    </row>
    <row r="2" spans="1:6" ht="29.5" thickBot="1" x14ac:dyDescent="0.4">
      <c r="A2" s="1" t="s">
        <v>817</v>
      </c>
      <c r="B2" s="2" t="s">
        <v>818</v>
      </c>
      <c r="C2">
        <v>4035</v>
      </c>
      <c r="D2" t="str">
        <f t="shared" ref="D2:D8" si="0">_xlfn.CONCAT(B2," (Slovakian region)")</f>
        <v> Bratislavský kraj (Slovakian region)</v>
      </c>
      <c r="E2" t="str">
        <f t="shared" ref="E2:E8" si="1">B2</f>
        <v> Bratislavský kraj</v>
      </c>
      <c r="F2" t="str">
        <f t="shared" ref="F2:F8" si="2">A2</f>
        <v>SK-BL</v>
      </c>
    </row>
    <row r="3" spans="1:6" ht="29.5" thickBot="1" x14ac:dyDescent="0.4">
      <c r="A3" s="1" t="s">
        <v>819</v>
      </c>
      <c r="B3" s="2" t="s">
        <v>820</v>
      </c>
      <c r="C3">
        <v>4035</v>
      </c>
      <c r="D3" t="str">
        <f t="shared" si="0"/>
        <v> Košický kraj (Slovakian region)</v>
      </c>
      <c r="E3" t="str">
        <f t="shared" si="1"/>
        <v> Košický kraj</v>
      </c>
      <c r="F3" t="str">
        <f t="shared" si="2"/>
        <v>SK-KI</v>
      </c>
    </row>
    <row r="4" spans="1:6" ht="29.5" thickBot="1" x14ac:dyDescent="0.4">
      <c r="A4" s="1" t="s">
        <v>821</v>
      </c>
      <c r="B4" s="2" t="s">
        <v>822</v>
      </c>
      <c r="C4">
        <v>4035</v>
      </c>
      <c r="D4" t="str">
        <f t="shared" si="0"/>
        <v> Nitriansky kraj (Slovakian region)</v>
      </c>
      <c r="E4" t="str">
        <f t="shared" si="1"/>
        <v> Nitriansky kraj</v>
      </c>
      <c r="F4" t="str">
        <f t="shared" si="2"/>
        <v>SK-NI</v>
      </c>
    </row>
    <row r="5" spans="1:6" ht="29.5" thickBot="1" x14ac:dyDescent="0.4">
      <c r="A5" s="1" t="s">
        <v>823</v>
      </c>
      <c r="B5" s="2" t="s">
        <v>824</v>
      </c>
      <c r="C5">
        <v>4035</v>
      </c>
      <c r="D5" t="str">
        <f t="shared" si="0"/>
        <v> Prešovský kraj (Slovakian region)</v>
      </c>
      <c r="E5" t="str">
        <f t="shared" si="1"/>
        <v> Prešovský kraj</v>
      </c>
      <c r="F5" t="str">
        <f t="shared" si="2"/>
        <v>SK-PV</v>
      </c>
    </row>
    <row r="6" spans="1:6" ht="29.5" thickBot="1" x14ac:dyDescent="0.4">
      <c r="A6" s="1" t="s">
        <v>825</v>
      </c>
      <c r="B6" s="2" t="s">
        <v>826</v>
      </c>
      <c r="C6">
        <v>4035</v>
      </c>
      <c r="D6" t="str">
        <f t="shared" si="0"/>
        <v> Trenčiansky kraj (Slovakian region)</v>
      </c>
      <c r="E6" t="str">
        <f t="shared" si="1"/>
        <v> Trenčiansky kraj</v>
      </c>
      <c r="F6" t="str">
        <f t="shared" si="2"/>
        <v>SK-TC</v>
      </c>
    </row>
    <row r="7" spans="1:6" ht="29.5" thickBot="1" x14ac:dyDescent="0.4">
      <c r="A7" s="1" t="s">
        <v>827</v>
      </c>
      <c r="B7" s="2" t="s">
        <v>828</v>
      </c>
      <c r="C7">
        <v>4035</v>
      </c>
      <c r="D7" t="str">
        <f t="shared" si="0"/>
        <v> Trnavský kraj (Slovakian region)</v>
      </c>
      <c r="E7" t="str">
        <f t="shared" si="1"/>
        <v> Trnavský kraj</v>
      </c>
      <c r="F7" t="str">
        <f t="shared" si="2"/>
        <v>SK-TA</v>
      </c>
    </row>
    <row r="8" spans="1:6" ht="29.5" thickBot="1" x14ac:dyDescent="0.4">
      <c r="A8" s="1" t="s">
        <v>829</v>
      </c>
      <c r="B8" s="2" t="s">
        <v>830</v>
      </c>
      <c r="C8">
        <v>4035</v>
      </c>
      <c r="D8" t="str">
        <f t="shared" si="0"/>
        <v> Žilinský kraj (Slovakian region)</v>
      </c>
      <c r="E8" t="str">
        <f t="shared" si="1"/>
        <v> Žilinský kraj</v>
      </c>
      <c r="F8" t="str">
        <f t="shared" si="2"/>
        <v>SK-ZI</v>
      </c>
    </row>
  </sheetData>
  <hyperlinks>
    <hyperlink ref="B1" r:id="rId1" tooltip="Banská Bystrica Region" display="https://en.wikipedia.org/wiki/Bansk%C3%A1_Bystrica_Region" xr:uid="{52C9C8E1-BE6F-4B30-93FB-E143A45C840D}"/>
    <hyperlink ref="B2" r:id="rId2" tooltip="Bratislava Region" display="https://en.wikipedia.org/wiki/Bratislava_Region" xr:uid="{4BC2C0B7-BC5B-4C86-9CE8-37CD5D9B7BE8}"/>
    <hyperlink ref="B3" r:id="rId3" tooltip="Košice Region" display="https://en.wikipedia.org/wiki/Ko%C5%A1ice_Region" xr:uid="{7E581D2B-8255-4DE1-95F2-1019F19C18EA}"/>
    <hyperlink ref="B4" r:id="rId4" tooltip="Nitra Region" display="https://en.wikipedia.org/wiki/Nitra_Region" xr:uid="{4B391333-4542-4E12-B677-FF837384040A}"/>
    <hyperlink ref="B5" r:id="rId5" tooltip="Prešov Region" display="https://en.wikipedia.org/wiki/Pre%C5%A1ov_Region" xr:uid="{DF284363-13A3-4023-9BE1-788A2524581A}"/>
    <hyperlink ref="B6" r:id="rId6" tooltip="Trenčín Region" display="https://en.wikipedia.org/wiki/Tren%C4%8D%C3%ADn_Region" xr:uid="{EDED8234-F1BB-4F6F-A35C-400C388B9FDA}"/>
    <hyperlink ref="B7" r:id="rId7" tooltip="Trnava Region" display="https://en.wikipedia.org/wiki/Trnava_Region" xr:uid="{D6A26AC0-62BA-4A2F-B9CF-04FC8BA92DA1}"/>
    <hyperlink ref="B8" r:id="rId8" tooltip="Žilina Region" display="https://en.wikipedia.org/wiki/%C5%BDilina_Region" xr:uid="{27BF9DE6-B8BF-4943-95DD-74A8137B2302}"/>
  </hyperlinks>
  <pageMargins left="0.7" right="0.7" top="0.75" bottom="0.75" header="0.3" footer="0.3"/>
  <drawing r:id="rId9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6F309-D60F-487A-9B17-52C2DCAD6479}">
  <dimension ref="A1:G79"/>
  <sheetViews>
    <sheetView topLeftCell="A61" workbookViewId="0">
      <selection activeCell="D1" sqref="D1:G79"/>
    </sheetView>
  </sheetViews>
  <sheetFormatPr defaultRowHeight="14.5" x14ac:dyDescent="0.35"/>
  <cols>
    <col min="5" max="5" width="27.1796875" bestFit="1" customWidth="1"/>
    <col min="6" max="6" width="14" bestFit="1" customWidth="1"/>
  </cols>
  <sheetData>
    <row r="1" spans="1:7" ht="29.5" thickBot="1" x14ac:dyDescent="0.4">
      <c r="A1" s="1" t="s">
        <v>831</v>
      </c>
      <c r="B1" s="2" t="s">
        <v>832</v>
      </c>
      <c r="C1" s="5" t="s">
        <v>149</v>
      </c>
      <c r="D1">
        <v>3972</v>
      </c>
      <c r="E1" t="str">
        <f>_xlfn.CONCAT(B1," (Thai ",C1,")")</f>
        <v>Amnat Charoen (Thai province)</v>
      </c>
      <c r="F1" t="str">
        <f>B1</f>
        <v>Amnat Charoen</v>
      </c>
      <c r="G1" t="str">
        <f>A1</f>
        <v>TH-37</v>
      </c>
    </row>
    <row r="2" spans="1:7" ht="29.5" thickBot="1" x14ac:dyDescent="0.4">
      <c r="A2" s="1" t="s">
        <v>833</v>
      </c>
      <c r="B2" s="2" t="s">
        <v>834</v>
      </c>
      <c r="C2" s="5" t="s">
        <v>149</v>
      </c>
      <c r="D2">
        <v>3972</v>
      </c>
      <c r="E2" t="str">
        <f t="shared" ref="E2:E65" si="0">_xlfn.CONCAT(B2," (Thai ",C2,")")</f>
        <v>Ang Thong (Thai province)</v>
      </c>
      <c r="F2" t="str">
        <f t="shared" ref="F2:F65" si="1">B2</f>
        <v>Ang Thong</v>
      </c>
      <c r="G2" t="str">
        <f t="shared" ref="G2:G65" si="2">A2</f>
        <v>TH-15</v>
      </c>
    </row>
    <row r="3" spans="1:7" ht="29.5" thickBot="1" x14ac:dyDescent="0.4">
      <c r="A3" s="1" t="s">
        <v>835</v>
      </c>
      <c r="B3" s="2" t="s">
        <v>836</v>
      </c>
      <c r="C3" s="5" t="s">
        <v>149</v>
      </c>
      <c r="D3">
        <v>3972</v>
      </c>
      <c r="E3" t="str">
        <f t="shared" si="0"/>
        <v>Bueng Kan (Thai province)</v>
      </c>
      <c r="F3" t="str">
        <f t="shared" si="1"/>
        <v>Bueng Kan</v>
      </c>
      <c r="G3" t="str">
        <f t="shared" si="2"/>
        <v>TH-38</v>
      </c>
    </row>
    <row r="4" spans="1:7" ht="15" thickBot="1" x14ac:dyDescent="0.4">
      <c r="A4" s="1" t="s">
        <v>837</v>
      </c>
      <c r="B4" s="2" t="s">
        <v>838</v>
      </c>
      <c r="C4" s="5" t="s">
        <v>149</v>
      </c>
      <c r="D4">
        <v>3972</v>
      </c>
      <c r="E4" t="str">
        <f t="shared" si="0"/>
        <v>Buri Ram (Thai province)</v>
      </c>
      <c r="F4" t="str">
        <f t="shared" si="1"/>
        <v>Buri Ram</v>
      </c>
      <c r="G4" t="str">
        <f t="shared" si="2"/>
        <v>TH-31</v>
      </c>
    </row>
    <row r="5" spans="1:7" ht="29.5" thickBot="1" x14ac:dyDescent="0.4">
      <c r="A5" s="1" t="s">
        <v>839</v>
      </c>
      <c r="B5" s="2" t="s">
        <v>840</v>
      </c>
      <c r="C5" s="5" t="s">
        <v>149</v>
      </c>
      <c r="D5">
        <v>3972</v>
      </c>
      <c r="E5" t="str">
        <f t="shared" si="0"/>
        <v>Chachoengsao (Thai province)</v>
      </c>
      <c r="F5" t="str">
        <f t="shared" si="1"/>
        <v>Chachoengsao</v>
      </c>
      <c r="G5" t="str">
        <f t="shared" si="2"/>
        <v>TH-24</v>
      </c>
    </row>
    <row r="6" spans="1:7" ht="15" thickBot="1" x14ac:dyDescent="0.4">
      <c r="A6" s="1" t="s">
        <v>841</v>
      </c>
      <c r="B6" s="2" t="s">
        <v>842</v>
      </c>
      <c r="C6" s="5" t="s">
        <v>149</v>
      </c>
      <c r="D6">
        <v>3972</v>
      </c>
      <c r="E6" t="str">
        <f t="shared" si="0"/>
        <v>Chai Nat (Thai province)</v>
      </c>
      <c r="F6" t="str">
        <f t="shared" si="1"/>
        <v>Chai Nat</v>
      </c>
      <c r="G6" t="str">
        <f t="shared" si="2"/>
        <v>TH-18</v>
      </c>
    </row>
    <row r="7" spans="1:7" ht="29.5" thickBot="1" x14ac:dyDescent="0.4">
      <c r="A7" s="1" t="s">
        <v>843</v>
      </c>
      <c r="B7" s="2" t="s">
        <v>844</v>
      </c>
      <c r="C7" s="5" t="s">
        <v>149</v>
      </c>
      <c r="D7">
        <v>3972</v>
      </c>
      <c r="E7" t="str">
        <f t="shared" si="0"/>
        <v>Chaiyaphum (Thai province)</v>
      </c>
      <c r="F7" t="str">
        <f t="shared" si="1"/>
        <v>Chaiyaphum</v>
      </c>
      <c r="G7" t="str">
        <f t="shared" si="2"/>
        <v>TH-36</v>
      </c>
    </row>
    <row r="8" spans="1:7" ht="29.5" thickBot="1" x14ac:dyDescent="0.4">
      <c r="A8" s="1" t="s">
        <v>845</v>
      </c>
      <c r="B8" s="2" t="s">
        <v>846</v>
      </c>
      <c r="C8" s="5" t="s">
        <v>149</v>
      </c>
      <c r="D8">
        <v>3972</v>
      </c>
      <c r="E8" t="str">
        <f t="shared" si="0"/>
        <v>Chanthaburi (Thai province)</v>
      </c>
      <c r="F8" t="str">
        <f t="shared" si="1"/>
        <v>Chanthaburi</v>
      </c>
      <c r="G8" t="str">
        <f t="shared" si="2"/>
        <v>TH-22</v>
      </c>
    </row>
    <row r="9" spans="1:7" ht="29.5" thickBot="1" x14ac:dyDescent="0.4">
      <c r="A9" s="1" t="s">
        <v>847</v>
      </c>
      <c r="B9" s="2" t="s">
        <v>848</v>
      </c>
      <c r="C9" s="5" t="s">
        <v>149</v>
      </c>
      <c r="D9">
        <v>3972</v>
      </c>
      <c r="E9" t="str">
        <f t="shared" si="0"/>
        <v>Chiang Mai (Thai province)</v>
      </c>
      <c r="F9" t="str">
        <f t="shared" si="1"/>
        <v>Chiang Mai</v>
      </c>
      <c r="G9" t="str">
        <f t="shared" si="2"/>
        <v>TH-50</v>
      </c>
    </row>
    <row r="10" spans="1:7" ht="29.5" thickBot="1" x14ac:dyDescent="0.4">
      <c r="A10" s="1" t="s">
        <v>849</v>
      </c>
      <c r="B10" s="2" t="s">
        <v>850</v>
      </c>
      <c r="C10" s="5" t="s">
        <v>149</v>
      </c>
      <c r="D10">
        <v>3972</v>
      </c>
      <c r="E10" t="str">
        <f t="shared" si="0"/>
        <v>Chiang Rai (Thai province)</v>
      </c>
      <c r="F10" t="str">
        <f t="shared" si="1"/>
        <v>Chiang Rai</v>
      </c>
      <c r="G10" t="str">
        <f t="shared" si="2"/>
        <v>TH-57</v>
      </c>
    </row>
    <row r="11" spans="1:7" ht="29.5" thickBot="1" x14ac:dyDescent="0.4">
      <c r="A11" s="1" t="s">
        <v>851</v>
      </c>
      <c r="B11" s="2" t="s">
        <v>852</v>
      </c>
      <c r="C11" s="5" t="s">
        <v>149</v>
      </c>
      <c r="D11">
        <v>3972</v>
      </c>
      <c r="E11" t="str">
        <f t="shared" si="0"/>
        <v>Chon Buri (Thai province)</v>
      </c>
      <c r="F11" t="str">
        <f t="shared" si="1"/>
        <v>Chon Buri</v>
      </c>
      <c r="G11" t="str">
        <f t="shared" si="2"/>
        <v>TH-20</v>
      </c>
    </row>
    <row r="12" spans="1:7" ht="29.5" thickBot="1" x14ac:dyDescent="0.4">
      <c r="A12" s="1" t="s">
        <v>853</v>
      </c>
      <c r="B12" s="2" t="s">
        <v>854</v>
      </c>
      <c r="C12" s="5" t="s">
        <v>149</v>
      </c>
      <c r="D12">
        <v>3972</v>
      </c>
      <c r="E12" t="str">
        <f t="shared" si="0"/>
        <v>Chumphon (Thai province)</v>
      </c>
      <c r="F12" t="str">
        <f t="shared" si="1"/>
        <v>Chumphon</v>
      </c>
      <c r="G12" t="str">
        <f t="shared" si="2"/>
        <v>TH-86</v>
      </c>
    </row>
    <row r="13" spans="1:7" ht="15" thickBot="1" x14ac:dyDescent="0.4">
      <c r="A13" s="1" t="s">
        <v>855</v>
      </c>
      <c r="B13" s="2" t="s">
        <v>856</v>
      </c>
      <c r="C13" s="5" t="s">
        <v>149</v>
      </c>
      <c r="D13">
        <v>3972</v>
      </c>
      <c r="E13" t="str">
        <f t="shared" si="0"/>
        <v>Kalasin (Thai province)</v>
      </c>
      <c r="F13" t="str">
        <f t="shared" si="1"/>
        <v>Kalasin</v>
      </c>
      <c r="G13" t="str">
        <f t="shared" si="2"/>
        <v>TH-46</v>
      </c>
    </row>
    <row r="14" spans="1:7" ht="29.5" thickBot="1" x14ac:dyDescent="0.4">
      <c r="A14" s="1" t="s">
        <v>857</v>
      </c>
      <c r="B14" s="2" t="s">
        <v>858</v>
      </c>
      <c r="C14" s="5" t="s">
        <v>149</v>
      </c>
      <c r="D14">
        <v>3972</v>
      </c>
      <c r="E14" t="str">
        <f t="shared" si="0"/>
        <v>Kamphaeng Phet (Thai province)</v>
      </c>
      <c r="F14" t="str">
        <f t="shared" si="1"/>
        <v>Kamphaeng Phet</v>
      </c>
      <c r="G14" t="str">
        <f t="shared" si="2"/>
        <v>TH-62</v>
      </c>
    </row>
    <row r="15" spans="1:7" ht="29.5" thickBot="1" x14ac:dyDescent="0.4">
      <c r="A15" s="1" t="s">
        <v>859</v>
      </c>
      <c r="B15" s="2" t="s">
        <v>860</v>
      </c>
      <c r="C15" s="5" t="s">
        <v>149</v>
      </c>
      <c r="D15">
        <v>3972</v>
      </c>
      <c r="E15" t="str">
        <f t="shared" si="0"/>
        <v>Kanchanaburi (Thai province)</v>
      </c>
      <c r="F15" t="str">
        <f t="shared" si="1"/>
        <v>Kanchanaburi</v>
      </c>
      <c r="G15" t="str">
        <f t="shared" si="2"/>
        <v>TH-71</v>
      </c>
    </row>
    <row r="16" spans="1:7" ht="29.5" thickBot="1" x14ac:dyDescent="0.4">
      <c r="A16" s="1" t="s">
        <v>861</v>
      </c>
      <c r="B16" s="2" t="s">
        <v>862</v>
      </c>
      <c r="C16" s="5" t="s">
        <v>149</v>
      </c>
      <c r="D16">
        <v>3972</v>
      </c>
      <c r="E16" t="str">
        <f t="shared" si="0"/>
        <v>Khon Kaen (Thai province)</v>
      </c>
      <c r="F16" t="str">
        <f t="shared" si="1"/>
        <v>Khon Kaen</v>
      </c>
      <c r="G16" t="str">
        <f t="shared" si="2"/>
        <v>TH-40</v>
      </c>
    </row>
    <row r="17" spans="1:7" ht="15" thickBot="1" x14ac:dyDescent="0.4">
      <c r="A17" s="1" t="s">
        <v>863</v>
      </c>
      <c r="B17" s="2" t="s">
        <v>864</v>
      </c>
      <c r="C17" s="5" t="s">
        <v>149</v>
      </c>
      <c r="D17">
        <v>3972</v>
      </c>
      <c r="E17" t="str">
        <f t="shared" si="0"/>
        <v>Krabi (Thai province)</v>
      </c>
      <c r="F17" t="str">
        <f t="shared" si="1"/>
        <v>Krabi</v>
      </c>
      <c r="G17" t="str">
        <f t="shared" si="2"/>
        <v>TH-81</v>
      </c>
    </row>
    <row r="18" spans="1:7" ht="18" x14ac:dyDescent="0.35">
      <c r="A18" s="9" t="s">
        <v>865</v>
      </c>
      <c r="B18" s="7" t="s">
        <v>866</v>
      </c>
      <c r="C18" s="11" t="s">
        <v>868</v>
      </c>
      <c r="D18">
        <v>3972</v>
      </c>
      <c r="E18" t="str">
        <f t="shared" si="0"/>
        <v>Krung Thep Maha Nakhon (Thai metropolitan administration)</v>
      </c>
      <c r="F18" t="str">
        <f t="shared" si="1"/>
        <v>Krung Thep Maha Nakhon</v>
      </c>
      <c r="G18" t="str">
        <f t="shared" si="2"/>
        <v>TH-10</v>
      </c>
    </row>
    <row r="19" spans="1:7" ht="58.5" thickBot="1" x14ac:dyDescent="0.4">
      <c r="A19" s="10"/>
      <c r="B19" s="8" t="s">
        <v>867</v>
      </c>
      <c r="C19" s="12"/>
      <c r="D19">
        <v>3972</v>
      </c>
      <c r="E19" t="str">
        <f t="shared" si="0"/>
        <v>(local variant is Bangkok) (Thai )</v>
      </c>
      <c r="F19" t="str">
        <f t="shared" si="1"/>
        <v>(local variant is Bangkok)</v>
      </c>
      <c r="G19">
        <f t="shared" si="2"/>
        <v>0</v>
      </c>
    </row>
    <row r="20" spans="1:7" ht="15" thickBot="1" x14ac:dyDescent="0.4">
      <c r="A20" s="1" t="s">
        <v>869</v>
      </c>
      <c r="B20" s="2" t="s">
        <v>870</v>
      </c>
      <c r="C20" s="5" t="s">
        <v>149</v>
      </c>
      <c r="D20">
        <v>3972</v>
      </c>
      <c r="E20" t="str">
        <f t="shared" si="0"/>
        <v>Lampang (Thai province)</v>
      </c>
      <c r="F20" t="str">
        <f t="shared" si="1"/>
        <v>Lampang</v>
      </c>
      <c r="G20" t="str">
        <f t="shared" si="2"/>
        <v>TH-52</v>
      </c>
    </row>
    <row r="21" spans="1:7" ht="15" thickBot="1" x14ac:dyDescent="0.4">
      <c r="A21" s="1" t="s">
        <v>871</v>
      </c>
      <c r="B21" s="2" t="s">
        <v>872</v>
      </c>
      <c r="C21" s="5" t="s">
        <v>149</v>
      </c>
      <c r="D21">
        <v>3972</v>
      </c>
      <c r="E21" t="str">
        <f t="shared" si="0"/>
        <v>Lamphun (Thai province)</v>
      </c>
      <c r="F21" t="str">
        <f t="shared" si="1"/>
        <v>Lamphun</v>
      </c>
      <c r="G21" t="str">
        <f t="shared" si="2"/>
        <v>TH-51</v>
      </c>
    </row>
    <row r="22" spans="1:7" ht="15" thickBot="1" x14ac:dyDescent="0.4">
      <c r="A22" s="1" t="s">
        <v>873</v>
      </c>
      <c r="B22" s="2" t="s">
        <v>874</v>
      </c>
      <c r="C22" s="5" t="s">
        <v>149</v>
      </c>
      <c r="D22">
        <v>3972</v>
      </c>
      <c r="E22" t="str">
        <f t="shared" si="0"/>
        <v>Loei (Thai province)</v>
      </c>
      <c r="F22" t="str">
        <f t="shared" si="1"/>
        <v>Loei</v>
      </c>
      <c r="G22" t="str">
        <f t="shared" si="2"/>
        <v>TH-42</v>
      </c>
    </row>
    <row r="23" spans="1:7" ht="15" thickBot="1" x14ac:dyDescent="0.4">
      <c r="A23" s="1" t="s">
        <v>875</v>
      </c>
      <c r="B23" s="2" t="s">
        <v>876</v>
      </c>
      <c r="C23" s="5" t="s">
        <v>149</v>
      </c>
      <c r="D23">
        <v>3972</v>
      </c>
      <c r="E23" t="str">
        <f t="shared" si="0"/>
        <v>Lop Buri (Thai province)</v>
      </c>
      <c r="F23" t="str">
        <f t="shared" si="1"/>
        <v>Lop Buri</v>
      </c>
      <c r="G23" t="str">
        <f t="shared" si="2"/>
        <v>TH-16</v>
      </c>
    </row>
    <row r="24" spans="1:7" ht="29.5" thickBot="1" x14ac:dyDescent="0.4">
      <c r="A24" s="1" t="s">
        <v>877</v>
      </c>
      <c r="B24" s="2" t="s">
        <v>878</v>
      </c>
      <c r="C24" s="5" t="s">
        <v>149</v>
      </c>
      <c r="D24">
        <v>3972</v>
      </c>
      <c r="E24" t="str">
        <f t="shared" si="0"/>
        <v>Mae Hong Son (Thai province)</v>
      </c>
      <c r="F24" t="str">
        <f t="shared" si="1"/>
        <v>Mae Hong Son</v>
      </c>
      <c r="G24" t="str">
        <f t="shared" si="2"/>
        <v>TH-58</v>
      </c>
    </row>
    <row r="25" spans="1:7" ht="44" thickBot="1" x14ac:dyDescent="0.4">
      <c r="A25" s="1" t="s">
        <v>879</v>
      </c>
      <c r="B25" s="2" t="s">
        <v>880</v>
      </c>
      <c r="C25" s="5" t="s">
        <v>149</v>
      </c>
      <c r="D25">
        <v>3972</v>
      </c>
      <c r="E25" t="str">
        <f t="shared" si="0"/>
        <v>Maha Sarakham (Thai province)</v>
      </c>
      <c r="F25" t="str">
        <f t="shared" si="1"/>
        <v>Maha Sarakham</v>
      </c>
      <c r="G25" t="str">
        <f t="shared" si="2"/>
        <v>TH-44</v>
      </c>
    </row>
    <row r="26" spans="1:7" ht="29.5" thickBot="1" x14ac:dyDescent="0.4">
      <c r="A26" s="1" t="s">
        <v>881</v>
      </c>
      <c r="B26" s="2" t="s">
        <v>882</v>
      </c>
      <c r="C26" s="5" t="s">
        <v>149</v>
      </c>
      <c r="D26">
        <v>3972</v>
      </c>
      <c r="E26" t="str">
        <f t="shared" si="0"/>
        <v>Mukdahan (Thai province)</v>
      </c>
      <c r="F26" t="str">
        <f t="shared" si="1"/>
        <v>Mukdahan</v>
      </c>
      <c r="G26" t="str">
        <f t="shared" si="2"/>
        <v>TH-49</v>
      </c>
    </row>
    <row r="27" spans="1:7" ht="29.5" thickBot="1" x14ac:dyDescent="0.4">
      <c r="A27" s="1" t="s">
        <v>883</v>
      </c>
      <c r="B27" s="2" t="s">
        <v>884</v>
      </c>
      <c r="C27" s="5" t="s">
        <v>149</v>
      </c>
      <c r="D27">
        <v>3972</v>
      </c>
      <c r="E27" t="str">
        <f t="shared" si="0"/>
        <v>Nakhon Nayok (Thai province)</v>
      </c>
      <c r="F27" t="str">
        <f t="shared" si="1"/>
        <v>Nakhon Nayok</v>
      </c>
      <c r="G27" t="str">
        <f t="shared" si="2"/>
        <v>TH-26</v>
      </c>
    </row>
    <row r="28" spans="1:7" ht="29.5" thickBot="1" x14ac:dyDescent="0.4">
      <c r="A28" s="1" t="s">
        <v>885</v>
      </c>
      <c r="B28" s="2" t="s">
        <v>886</v>
      </c>
      <c r="C28" s="5" t="s">
        <v>149</v>
      </c>
      <c r="D28">
        <v>3972</v>
      </c>
      <c r="E28" t="str">
        <f t="shared" si="0"/>
        <v>Nakhon Pathom (Thai province)</v>
      </c>
      <c r="F28" t="str">
        <f t="shared" si="1"/>
        <v>Nakhon Pathom</v>
      </c>
      <c r="G28" t="str">
        <f t="shared" si="2"/>
        <v>TH-73</v>
      </c>
    </row>
    <row r="29" spans="1:7" ht="29.5" thickBot="1" x14ac:dyDescent="0.4">
      <c r="A29" s="1" t="s">
        <v>887</v>
      </c>
      <c r="B29" s="2" t="s">
        <v>888</v>
      </c>
      <c r="C29" s="5" t="s">
        <v>149</v>
      </c>
      <c r="D29">
        <v>3972</v>
      </c>
      <c r="E29" t="str">
        <f t="shared" si="0"/>
        <v>Nakhon Phanom (Thai province)</v>
      </c>
      <c r="F29" t="str">
        <f t="shared" si="1"/>
        <v>Nakhon Phanom</v>
      </c>
      <c r="G29" t="str">
        <f t="shared" si="2"/>
        <v>TH-48</v>
      </c>
    </row>
    <row r="30" spans="1:7" ht="44" thickBot="1" x14ac:dyDescent="0.4">
      <c r="A30" s="1" t="s">
        <v>889</v>
      </c>
      <c r="B30" s="2" t="s">
        <v>890</v>
      </c>
      <c r="C30" s="5" t="s">
        <v>149</v>
      </c>
      <c r="D30">
        <v>3972</v>
      </c>
      <c r="E30" t="str">
        <f t="shared" si="0"/>
        <v>Nakhon Ratchasima (Thai province)</v>
      </c>
      <c r="F30" t="str">
        <f t="shared" si="1"/>
        <v>Nakhon Ratchasima</v>
      </c>
      <c r="G30" t="str">
        <f t="shared" si="2"/>
        <v>TH-30</v>
      </c>
    </row>
    <row r="31" spans="1:7" ht="29.5" thickBot="1" x14ac:dyDescent="0.4">
      <c r="A31" s="1" t="s">
        <v>891</v>
      </c>
      <c r="B31" s="2" t="s">
        <v>892</v>
      </c>
      <c r="C31" s="5" t="s">
        <v>149</v>
      </c>
      <c r="D31">
        <v>3972</v>
      </c>
      <c r="E31" t="str">
        <f t="shared" si="0"/>
        <v>Nakhon Sawan (Thai province)</v>
      </c>
      <c r="F31" t="str">
        <f t="shared" si="1"/>
        <v>Nakhon Sawan</v>
      </c>
      <c r="G31" t="str">
        <f t="shared" si="2"/>
        <v>TH-60</v>
      </c>
    </row>
    <row r="32" spans="1:7" ht="58.5" thickBot="1" x14ac:dyDescent="0.4">
      <c r="A32" s="1" t="s">
        <v>893</v>
      </c>
      <c r="B32" s="2" t="s">
        <v>894</v>
      </c>
      <c r="C32" s="5" t="s">
        <v>149</v>
      </c>
      <c r="D32">
        <v>3972</v>
      </c>
      <c r="E32" t="str">
        <f t="shared" si="0"/>
        <v>Nakhon Si Thammarat (Thai province)</v>
      </c>
      <c r="F32" t="str">
        <f t="shared" si="1"/>
        <v>Nakhon Si Thammarat</v>
      </c>
      <c r="G32" t="str">
        <f t="shared" si="2"/>
        <v>TH-80</v>
      </c>
    </row>
    <row r="33" spans="1:7" ht="15" thickBot="1" x14ac:dyDescent="0.4">
      <c r="A33" s="1" t="s">
        <v>895</v>
      </c>
      <c r="B33" s="2" t="s">
        <v>896</v>
      </c>
      <c r="C33" s="5" t="s">
        <v>149</v>
      </c>
      <c r="D33">
        <v>3972</v>
      </c>
      <c r="E33" t="str">
        <f t="shared" si="0"/>
        <v>Nan (Thai province)</v>
      </c>
      <c r="F33" t="str">
        <f t="shared" si="1"/>
        <v>Nan</v>
      </c>
      <c r="G33" t="str">
        <f t="shared" si="2"/>
        <v>TH-55</v>
      </c>
    </row>
    <row r="34" spans="1:7" ht="29.5" thickBot="1" x14ac:dyDescent="0.4">
      <c r="A34" s="1" t="s">
        <v>897</v>
      </c>
      <c r="B34" s="2" t="s">
        <v>898</v>
      </c>
      <c r="C34" s="5" t="s">
        <v>149</v>
      </c>
      <c r="D34">
        <v>3972</v>
      </c>
      <c r="E34" t="str">
        <f t="shared" si="0"/>
        <v>Narathiwat (Thai province)</v>
      </c>
      <c r="F34" t="str">
        <f t="shared" si="1"/>
        <v>Narathiwat</v>
      </c>
      <c r="G34" t="str">
        <f t="shared" si="2"/>
        <v>TH-96</v>
      </c>
    </row>
    <row r="35" spans="1:7" ht="44" thickBot="1" x14ac:dyDescent="0.4">
      <c r="A35" s="1" t="s">
        <v>899</v>
      </c>
      <c r="B35" s="2" t="s">
        <v>900</v>
      </c>
      <c r="C35" s="5" t="s">
        <v>149</v>
      </c>
      <c r="D35">
        <v>3972</v>
      </c>
      <c r="E35" t="str">
        <f t="shared" si="0"/>
        <v>Nong Bua Lam Phu (Thai province)</v>
      </c>
      <c r="F35" t="str">
        <f t="shared" si="1"/>
        <v>Nong Bua Lam Phu</v>
      </c>
      <c r="G35" t="str">
        <f t="shared" si="2"/>
        <v>TH-39</v>
      </c>
    </row>
    <row r="36" spans="1:7" ht="29.5" thickBot="1" x14ac:dyDescent="0.4">
      <c r="A36" s="1" t="s">
        <v>901</v>
      </c>
      <c r="B36" s="2" t="s">
        <v>902</v>
      </c>
      <c r="C36" s="5" t="s">
        <v>149</v>
      </c>
      <c r="D36">
        <v>3972</v>
      </c>
      <c r="E36" t="str">
        <f t="shared" si="0"/>
        <v>Nong Khai (Thai province)</v>
      </c>
      <c r="F36" t="str">
        <f t="shared" si="1"/>
        <v>Nong Khai</v>
      </c>
      <c r="G36" t="str">
        <f t="shared" si="2"/>
        <v>TH-43</v>
      </c>
    </row>
    <row r="37" spans="1:7" ht="29.5" thickBot="1" x14ac:dyDescent="0.4">
      <c r="A37" s="1" t="s">
        <v>903</v>
      </c>
      <c r="B37" s="2" t="s">
        <v>904</v>
      </c>
      <c r="C37" s="5" t="s">
        <v>149</v>
      </c>
      <c r="D37">
        <v>3972</v>
      </c>
      <c r="E37" t="str">
        <f t="shared" si="0"/>
        <v>Nonthaburi (Thai province)</v>
      </c>
      <c r="F37" t="str">
        <f t="shared" si="1"/>
        <v>Nonthaburi</v>
      </c>
      <c r="G37" t="str">
        <f t="shared" si="2"/>
        <v>TH-12</v>
      </c>
    </row>
    <row r="38" spans="1:7" ht="29.5" thickBot="1" x14ac:dyDescent="0.4">
      <c r="A38" s="1" t="s">
        <v>905</v>
      </c>
      <c r="B38" s="2" t="s">
        <v>906</v>
      </c>
      <c r="C38" s="5" t="s">
        <v>149</v>
      </c>
      <c r="D38">
        <v>3972</v>
      </c>
      <c r="E38" t="str">
        <f t="shared" si="0"/>
        <v>Pathum Thani (Thai province)</v>
      </c>
      <c r="F38" t="str">
        <f t="shared" si="1"/>
        <v>Pathum Thani</v>
      </c>
      <c r="G38" t="str">
        <f t="shared" si="2"/>
        <v>TH-13</v>
      </c>
    </row>
    <row r="39" spans="1:7" ht="15" thickBot="1" x14ac:dyDescent="0.4">
      <c r="A39" s="1" t="s">
        <v>907</v>
      </c>
      <c r="B39" s="2" t="s">
        <v>908</v>
      </c>
      <c r="C39" s="5" t="s">
        <v>149</v>
      </c>
      <c r="D39">
        <v>3972</v>
      </c>
      <c r="E39" t="str">
        <f t="shared" si="0"/>
        <v>Pattani (Thai province)</v>
      </c>
      <c r="F39" t="str">
        <f t="shared" si="1"/>
        <v>Pattani</v>
      </c>
      <c r="G39" t="str">
        <f t="shared" si="2"/>
        <v>TH-94</v>
      </c>
    </row>
    <row r="40" spans="1:7" ht="29.5" thickBot="1" x14ac:dyDescent="0.4">
      <c r="A40" s="1" t="s">
        <v>909</v>
      </c>
      <c r="B40" s="2" t="s">
        <v>910</v>
      </c>
      <c r="C40" s="5" t="s">
        <v>149</v>
      </c>
      <c r="D40">
        <v>3972</v>
      </c>
      <c r="E40" t="str">
        <f t="shared" si="0"/>
        <v>Phangnga (Thai province)</v>
      </c>
      <c r="F40" t="str">
        <f t="shared" si="1"/>
        <v>Phangnga</v>
      </c>
      <c r="G40" t="str">
        <f t="shared" si="2"/>
        <v>TH-82</v>
      </c>
    </row>
    <row r="41" spans="1:7" ht="29.5" thickBot="1" x14ac:dyDescent="0.4">
      <c r="A41" s="1" t="s">
        <v>911</v>
      </c>
      <c r="B41" s="2" t="s">
        <v>912</v>
      </c>
      <c r="C41" s="5" t="s">
        <v>149</v>
      </c>
      <c r="D41">
        <v>3972</v>
      </c>
      <c r="E41" t="str">
        <f t="shared" si="0"/>
        <v>Phatthalung (Thai province)</v>
      </c>
      <c r="F41" t="str">
        <f t="shared" si="1"/>
        <v>Phatthalung</v>
      </c>
      <c r="G41" t="str">
        <f t="shared" si="2"/>
        <v>TH-93</v>
      </c>
    </row>
    <row r="42" spans="1:7" ht="29.5" thickBot="1" x14ac:dyDescent="0.4">
      <c r="A42" s="1" t="s">
        <v>913</v>
      </c>
      <c r="B42" s="2" t="s">
        <v>914</v>
      </c>
      <c r="C42" s="5" t="s">
        <v>915</v>
      </c>
      <c r="D42">
        <v>3972</v>
      </c>
      <c r="E42" t="str">
        <f t="shared" si="0"/>
        <v>Phatthaya (Thai special administrative city)</v>
      </c>
      <c r="F42" t="str">
        <f t="shared" si="1"/>
        <v>Phatthaya</v>
      </c>
      <c r="G42" t="str">
        <f t="shared" si="2"/>
        <v>TH-S</v>
      </c>
    </row>
    <row r="43" spans="1:7" ht="15" thickBot="1" x14ac:dyDescent="0.4">
      <c r="A43" s="1" t="s">
        <v>916</v>
      </c>
      <c r="B43" s="2" t="s">
        <v>917</v>
      </c>
      <c r="C43" s="5" t="s">
        <v>149</v>
      </c>
      <c r="D43">
        <v>3972</v>
      </c>
      <c r="E43" t="str">
        <f t="shared" si="0"/>
        <v>Phayao (Thai province)</v>
      </c>
      <c r="F43" t="str">
        <f t="shared" si="1"/>
        <v>Phayao</v>
      </c>
      <c r="G43" t="str">
        <f t="shared" si="2"/>
        <v>TH-56</v>
      </c>
    </row>
    <row r="44" spans="1:7" ht="29.5" thickBot="1" x14ac:dyDescent="0.4">
      <c r="A44" s="1" t="s">
        <v>918</v>
      </c>
      <c r="B44" s="2" t="s">
        <v>919</v>
      </c>
      <c r="C44" s="5" t="s">
        <v>149</v>
      </c>
      <c r="D44">
        <v>3972</v>
      </c>
      <c r="E44" t="str">
        <f t="shared" si="0"/>
        <v>Phetchabun (Thai province)</v>
      </c>
      <c r="F44" t="str">
        <f t="shared" si="1"/>
        <v>Phetchabun</v>
      </c>
      <c r="G44" t="str">
        <f t="shared" si="2"/>
        <v>TH-67</v>
      </c>
    </row>
    <row r="45" spans="1:7" ht="29.5" thickBot="1" x14ac:dyDescent="0.4">
      <c r="A45" s="1" t="s">
        <v>920</v>
      </c>
      <c r="B45" s="2" t="s">
        <v>921</v>
      </c>
      <c r="C45" s="5" t="s">
        <v>149</v>
      </c>
      <c r="D45">
        <v>3972</v>
      </c>
      <c r="E45" t="str">
        <f t="shared" si="0"/>
        <v>Phetchaburi (Thai province)</v>
      </c>
      <c r="F45" t="str">
        <f t="shared" si="1"/>
        <v>Phetchaburi</v>
      </c>
      <c r="G45" t="str">
        <f t="shared" si="2"/>
        <v>TH-76</v>
      </c>
    </row>
    <row r="46" spans="1:7" ht="15" thickBot="1" x14ac:dyDescent="0.4">
      <c r="A46" s="1" t="s">
        <v>922</v>
      </c>
      <c r="B46" s="2" t="s">
        <v>923</v>
      </c>
      <c r="C46" s="5" t="s">
        <v>149</v>
      </c>
      <c r="D46">
        <v>3972</v>
      </c>
      <c r="E46" t="str">
        <f t="shared" si="0"/>
        <v>Phichit (Thai province)</v>
      </c>
      <c r="F46" t="str">
        <f t="shared" si="1"/>
        <v>Phichit</v>
      </c>
      <c r="G46" t="str">
        <f t="shared" si="2"/>
        <v>TH-66</v>
      </c>
    </row>
    <row r="47" spans="1:7" ht="29.5" thickBot="1" x14ac:dyDescent="0.4">
      <c r="A47" s="1" t="s">
        <v>924</v>
      </c>
      <c r="B47" s="2" t="s">
        <v>925</v>
      </c>
      <c r="C47" s="5" t="s">
        <v>149</v>
      </c>
      <c r="D47">
        <v>3972</v>
      </c>
      <c r="E47" t="str">
        <f t="shared" si="0"/>
        <v>Phitsanulok (Thai province)</v>
      </c>
      <c r="F47" t="str">
        <f t="shared" si="1"/>
        <v>Phitsanulok</v>
      </c>
      <c r="G47" t="str">
        <f t="shared" si="2"/>
        <v>TH-65</v>
      </c>
    </row>
    <row r="48" spans="1:7" ht="73" thickBot="1" x14ac:dyDescent="0.4">
      <c r="A48" s="1" t="s">
        <v>926</v>
      </c>
      <c r="B48" s="2" t="s">
        <v>927</v>
      </c>
      <c r="C48" s="5" t="s">
        <v>149</v>
      </c>
      <c r="D48">
        <v>3972</v>
      </c>
      <c r="E48" t="str">
        <f t="shared" si="0"/>
        <v>Phra Nakhon Si Ayutthaya (Thai province)</v>
      </c>
      <c r="F48" t="str">
        <f t="shared" si="1"/>
        <v>Phra Nakhon Si Ayutthaya</v>
      </c>
      <c r="G48" t="str">
        <f t="shared" si="2"/>
        <v>TH-14</v>
      </c>
    </row>
    <row r="49" spans="1:7" ht="15" thickBot="1" x14ac:dyDescent="0.4">
      <c r="A49" s="1" t="s">
        <v>928</v>
      </c>
      <c r="B49" s="2" t="s">
        <v>929</v>
      </c>
      <c r="C49" s="5" t="s">
        <v>149</v>
      </c>
      <c r="D49">
        <v>3972</v>
      </c>
      <c r="E49" t="str">
        <f t="shared" si="0"/>
        <v>Phrae (Thai province)</v>
      </c>
      <c r="F49" t="str">
        <f t="shared" si="1"/>
        <v>Phrae</v>
      </c>
      <c r="G49" t="str">
        <f t="shared" si="2"/>
        <v>TH-54</v>
      </c>
    </row>
    <row r="50" spans="1:7" ht="15" thickBot="1" x14ac:dyDescent="0.4">
      <c r="A50" s="1" t="s">
        <v>930</v>
      </c>
      <c r="B50" s="2" t="s">
        <v>931</v>
      </c>
      <c r="C50" s="5" t="s">
        <v>149</v>
      </c>
      <c r="D50">
        <v>3972</v>
      </c>
      <c r="E50" t="str">
        <f t="shared" si="0"/>
        <v>Phuket (Thai province)</v>
      </c>
      <c r="F50" t="str">
        <f t="shared" si="1"/>
        <v>Phuket</v>
      </c>
      <c r="G50" t="str">
        <f t="shared" si="2"/>
        <v>TH-83</v>
      </c>
    </row>
    <row r="51" spans="1:7" ht="29.5" thickBot="1" x14ac:dyDescent="0.4">
      <c r="A51" s="1" t="s">
        <v>932</v>
      </c>
      <c r="B51" s="2" t="s">
        <v>933</v>
      </c>
      <c r="C51" s="5" t="s">
        <v>149</v>
      </c>
      <c r="D51">
        <v>3972</v>
      </c>
      <c r="E51" t="str">
        <f t="shared" si="0"/>
        <v>Prachin Buri (Thai province)</v>
      </c>
      <c r="F51" t="str">
        <f t="shared" si="1"/>
        <v>Prachin Buri</v>
      </c>
      <c r="G51" t="str">
        <f t="shared" si="2"/>
        <v>TH-25</v>
      </c>
    </row>
    <row r="52" spans="1:7" ht="44" thickBot="1" x14ac:dyDescent="0.4">
      <c r="A52" s="1" t="s">
        <v>934</v>
      </c>
      <c r="B52" s="2" t="s">
        <v>935</v>
      </c>
      <c r="C52" s="5" t="s">
        <v>149</v>
      </c>
      <c r="D52">
        <v>3972</v>
      </c>
      <c r="E52" t="str">
        <f t="shared" si="0"/>
        <v>Prachuap Khiri Khan (Thai province)</v>
      </c>
      <c r="F52" t="str">
        <f t="shared" si="1"/>
        <v>Prachuap Khiri Khan</v>
      </c>
      <c r="G52" t="str">
        <f t="shared" si="2"/>
        <v>TH-77</v>
      </c>
    </row>
    <row r="53" spans="1:7" ht="15" thickBot="1" x14ac:dyDescent="0.4">
      <c r="A53" s="1" t="s">
        <v>936</v>
      </c>
      <c r="B53" s="2" t="s">
        <v>937</v>
      </c>
      <c r="C53" s="5" t="s">
        <v>149</v>
      </c>
      <c r="D53">
        <v>3972</v>
      </c>
      <c r="E53" t="str">
        <f t="shared" si="0"/>
        <v>Ranong (Thai province)</v>
      </c>
      <c r="F53" t="str">
        <f t="shared" si="1"/>
        <v>Ranong</v>
      </c>
      <c r="G53" t="str">
        <f t="shared" si="2"/>
        <v>TH-85</v>
      </c>
    </row>
    <row r="54" spans="1:7" ht="29.5" thickBot="1" x14ac:dyDescent="0.4">
      <c r="A54" s="1" t="s">
        <v>938</v>
      </c>
      <c r="B54" s="2" t="s">
        <v>939</v>
      </c>
      <c r="C54" s="5" t="s">
        <v>149</v>
      </c>
      <c r="D54">
        <v>3972</v>
      </c>
      <c r="E54" t="str">
        <f t="shared" si="0"/>
        <v>Ratchaburi (Thai province)</v>
      </c>
      <c r="F54" t="str">
        <f t="shared" si="1"/>
        <v>Ratchaburi</v>
      </c>
      <c r="G54" t="str">
        <f t="shared" si="2"/>
        <v>TH-70</v>
      </c>
    </row>
    <row r="55" spans="1:7" ht="15" thickBot="1" x14ac:dyDescent="0.4">
      <c r="A55" s="1" t="s">
        <v>940</v>
      </c>
      <c r="B55" s="2" t="s">
        <v>941</v>
      </c>
      <c r="C55" s="5" t="s">
        <v>149</v>
      </c>
      <c r="D55">
        <v>3972</v>
      </c>
      <c r="E55" t="str">
        <f t="shared" si="0"/>
        <v>Rayong (Thai province)</v>
      </c>
      <c r="F55" t="str">
        <f t="shared" si="1"/>
        <v>Rayong</v>
      </c>
      <c r="G55" t="str">
        <f t="shared" si="2"/>
        <v>TH-21</v>
      </c>
    </row>
    <row r="56" spans="1:7" ht="15" thickBot="1" x14ac:dyDescent="0.4">
      <c r="A56" s="1" t="s">
        <v>942</v>
      </c>
      <c r="B56" s="2" t="s">
        <v>943</v>
      </c>
      <c r="C56" s="5" t="s">
        <v>149</v>
      </c>
      <c r="D56">
        <v>3972</v>
      </c>
      <c r="E56" t="str">
        <f t="shared" si="0"/>
        <v>Roi Et (Thai province)</v>
      </c>
      <c r="F56" t="str">
        <f t="shared" si="1"/>
        <v>Roi Et</v>
      </c>
      <c r="G56" t="str">
        <f t="shared" si="2"/>
        <v>TH-45</v>
      </c>
    </row>
    <row r="57" spans="1:7" ht="15" thickBot="1" x14ac:dyDescent="0.4">
      <c r="A57" s="1" t="s">
        <v>944</v>
      </c>
      <c r="B57" s="2" t="s">
        <v>945</v>
      </c>
      <c r="C57" s="5" t="s">
        <v>149</v>
      </c>
      <c r="D57">
        <v>3972</v>
      </c>
      <c r="E57" t="str">
        <f t="shared" si="0"/>
        <v>Sa Kaeo (Thai province)</v>
      </c>
      <c r="F57" t="str">
        <f t="shared" si="1"/>
        <v>Sa Kaeo</v>
      </c>
      <c r="G57" t="str">
        <f t="shared" si="2"/>
        <v>TH-27</v>
      </c>
    </row>
    <row r="58" spans="1:7" ht="29.5" thickBot="1" x14ac:dyDescent="0.4">
      <c r="A58" s="1" t="s">
        <v>946</v>
      </c>
      <c r="B58" s="2" t="s">
        <v>947</v>
      </c>
      <c r="C58" s="5" t="s">
        <v>149</v>
      </c>
      <c r="D58">
        <v>3972</v>
      </c>
      <c r="E58" t="str">
        <f t="shared" si="0"/>
        <v>Sakon Nakhon (Thai province)</v>
      </c>
      <c r="F58" t="str">
        <f t="shared" si="1"/>
        <v>Sakon Nakhon</v>
      </c>
      <c r="G58" t="str">
        <f t="shared" si="2"/>
        <v>TH-47</v>
      </c>
    </row>
    <row r="59" spans="1:7" ht="29.5" thickBot="1" x14ac:dyDescent="0.4">
      <c r="A59" s="1" t="s">
        <v>948</v>
      </c>
      <c r="B59" s="2" t="s">
        <v>949</v>
      </c>
      <c r="C59" s="5" t="s">
        <v>149</v>
      </c>
      <c r="D59">
        <v>3972</v>
      </c>
      <c r="E59" t="str">
        <f t="shared" si="0"/>
        <v>Samut Prakan (Thai province)</v>
      </c>
      <c r="F59" t="str">
        <f t="shared" si="1"/>
        <v>Samut Prakan</v>
      </c>
      <c r="G59" t="str">
        <f t="shared" si="2"/>
        <v>TH-11</v>
      </c>
    </row>
    <row r="60" spans="1:7" ht="29.5" thickBot="1" x14ac:dyDescent="0.4">
      <c r="A60" s="1" t="s">
        <v>950</v>
      </c>
      <c r="B60" s="2" t="s">
        <v>951</v>
      </c>
      <c r="C60" s="5" t="s">
        <v>149</v>
      </c>
      <c r="D60">
        <v>3972</v>
      </c>
      <c r="E60" t="str">
        <f t="shared" si="0"/>
        <v>Samut Sakhon (Thai province)</v>
      </c>
      <c r="F60" t="str">
        <f t="shared" si="1"/>
        <v>Samut Sakhon</v>
      </c>
      <c r="G60" t="str">
        <f t="shared" si="2"/>
        <v>TH-74</v>
      </c>
    </row>
    <row r="61" spans="1:7" ht="44" thickBot="1" x14ac:dyDescent="0.4">
      <c r="A61" s="1" t="s">
        <v>952</v>
      </c>
      <c r="B61" s="2" t="s">
        <v>953</v>
      </c>
      <c r="C61" s="5" t="s">
        <v>149</v>
      </c>
      <c r="D61">
        <v>3972</v>
      </c>
      <c r="E61" t="str">
        <f t="shared" si="0"/>
        <v>Samut Songkhram (Thai province)</v>
      </c>
      <c r="F61" t="str">
        <f t="shared" si="1"/>
        <v>Samut Songkhram</v>
      </c>
      <c r="G61" t="str">
        <f t="shared" si="2"/>
        <v>TH-75</v>
      </c>
    </row>
    <row r="62" spans="1:7" ht="15" thickBot="1" x14ac:dyDescent="0.4">
      <c r="A62" s="1" t="s">
        <v>954</v>
      </c>
      <c r="B62" s="2" t="s">
        <v>955</v>
      </c>
      <c r="C62" s="5" t="s">
        <v>149</v>
      </c>
      <c r="D62">
        <v>3972</v>
      </c>
      <c r="E62" t="str">
        <f t="shared" si="0"/>
        <v>Saraburi (Thai province)</v>
      </c>
      <c r="F62" t="str">
        <f t="shared" si="1"/>
        <v>Saraburi</v>
      </c>
      <c r="G62" t="str">
        <f t="shared" si="2"/>
        <v>TH-19</v>
      </c>
    </row>
    <row r="63" spans="1:7" ht="15" thickBot="1" x14ac:dyDescent="0.4">
      <c r="A63" s="1" t="s">
        <v>956</v>
      </c>
      <c r="B63" s="2" t="s">
        <v>957</v>
      </c>
      <c r="C63" s="5" t="s">
        <v>149</v>
      </c>
      <c r="D63">
        <v>3972</v>
      </c>
      <c r="E63" t="str">
        <f t="shared" si="0"/>
        <v>Satun (Thai province)</v>
      </c>
      <c r="F63" t="str">
        <f t="shared" si="1"/>
        <v>Satun</v>
      </c>
      <c r="G63" t="str">
        <f t="shared" si="2"/>
        <v>TH-91</v>
      </c>
    </row>
    <row r="64" spans="1:7" ht="15" thickBot="1" x14ac:dyDescent="0.4">
      <c r="A64" s="1" t="s">
        <v>958</v>
      </c>
      <c r="B64" s="2" t="s">
        <v>959</v>
      </c>
      <c r="C64" s="5" t="s">
        <v>149</v>
      </c>
      <c r="D64">
        <v>3972</v>
      </c>
      <c r="E64" t="str">
        <f t="shared" si="0"/>
        <v>Si Sa Ket (Thai province)</v>
      </c>
      <c r="F64" t="str">
        <f t="shared" si="1"/>
        <v>Si Sa Ket</v>
      </c>
      <c r="G64" t="str">
        <f t="shared" si="2"/>
        <v>TH-33</v>
      </c>
    </row>
    <row r="65" spans="1:7" ht="15" thickBot="1" x14ac:dyDescent="0.4">
      <c r="A65" s="1" t="s">
        <v>960</v>
      </c>
      <c r="B65" s="2" t="s">
        <v>961</v>
      </c>
      <c r="C65" s="5" t="s">
        <v>149</v>
      </c>
      <c r="D65">
        <v>3972</v>
      </c>
      <c r="E65" t="str">
        <f t="shared" si="0"/>
        <v>Sing Buri (Thai province)</v>
      </c>
      <c r="F65" t="str">
        <f t="shared" si="1"/>
        <v>Sing Buri</v>
      </c>
      <c r="G65" t="str">
        <f t="shared" si="2"/>
        <v>TH-17</v>
      </c>
    </row>
    <row r="66" spans="1:7" ht="15" thickBot="1" x14ac:dyDescent="0.4">
      <c r="A66" s="1" t="s">
        <v>962</v>
      </c>
      <c r="B66" s="2" t="s">
        <v>963</v>
      </c>
      <c r="C66" s="5" t="s">
        <v>149</v>
      </c>
      <c r="D66">
        <v>3972</v>
      </c>
      <c r="E66" t="str">
        <f t="shared" ref="E66:E79" si="3">_xlfn.CONCAT(B66," (Thai ",C66,")")</f>
        <v>Songkhla (Thai province)</v>
      </c>
      <c r="F66" t="str">
        <f t="shared" ref="F66:F79" si="4">B66</f>
        <v>Songkhla</v>
      </c>
      <c r="G66" t="str">
        <f t="shared" ref="G66:G79" si="5">A66</f>
        <v>TH-90</v>
      </c>
    </row>
    <row r="67" spans="1:7" ht="29.5" thickBot="1" x14ac:dyDescent="0.4">
      <c r="A67" s="1" t="s">
        <v>964</v>
      </c>
      <c r="B67" s="2" t="s">
        <v>965</v>
      </c>
      <c r="C67" s="5" t="s">
        <v>149</v>
      </c>
      <c r="D67">
        <v>3972</v>
      </c>
      <c r="E67" t="str">
        <f t="shared" si="3"/>
        <v>Sukhothai (Thai province)</v>
      </c>
      <c r="F67" t="str">
        <f t="shared" si="4"/>
        <v>Sukhothai</v>
      </c>
      <c r="G67" t="str">
        <f t="shared" si="5"/>
        <v>TH-64</v>
      </c>
    </row>
    <row r="68" spans="1:7" ht="29.5" thickBot="1" x14ac:dyDescent="0.4">
      <c r="A68" s="1" t="s">
        <v>966</v>
      </c>
      <c r="B68" s="2" t="s">
        <v>967</v>
      </c>
      <c r="C68" s="5" t="s">
        <v>149</v>
      </c>
      <c r="D68">
        <v>3972</v>
      </c>
      <c r="E68" t="str">
        <f t="shared" si="3"/>
        <v>Suphan Buri (Thai province)</v>
      </c>
      <c r="F68" t="str">
        <f t="shared" si="4"/>
        <v>Suphan Buri</v>
      </c>
      <c r="G68" t="str">
        <f t="shared" si="5"/>
        <v>TH-72</v>
      </c>
    </row>
    <row r="69" spans="1:7" ht="29.5" thickBot="1" x14ac:dyDescent="0.4">
      <c r="A69" s="1" t="s">
        <v>968</v>
      </c>
      <c r="B69" s="2" t="s">
        <v>969</v>
      </c>
      <c r="C69" s="5" t="s">
        <v>149</v>
      </c>
      <c r="D69">
        <v>3972</v>
      </c>
      <c r="E69" t="str">
        <f t="shared" si="3"/>
        <v>Surat Thani (Thai province)</v>
      </c>
      <c r="F69" t="str">
        <f t="shared" si="4"/>
        <v>Surat Thani</v>
      </c>
      <c r="G69" t="str">
        <f t="shared" si="5"/>
        <v>TH-84</v>
      </c>
    </row>
    <row r="70" spans="1:7" ht="15" thickBot="1" x14ac:dyDescent="0.4">
      <c r="A70" s="1" t="s">
        <v>970</v>
      </c>
      <c r="B70" s="2" t="s">
        <v>971</v>
      </c>
      <c r="C70" s="5" t="s">
        <v>149</v>
      </c>
      <c r="D70">
        <v>3972</v>
      </c>
      <c r="E70" t="str">
        <f t="shared" si="3"/>
        <v>Surin (Thai province)</v>
      </c>
      <c r="F70" t="str">
        <f t="shared" si="4"/>
        <v>Surin</v>
      </c>
      <c r="G70" t="str">
        <f t="shared" si="5"/>
        <v>TH-32</v>
      </c>
    </row>
    <row r="71" spans="1:7" ht="15" thickBot="1" x14ac:dyDescent="0.4">
      <c r="A71" s="1" t="s">
        <v>972</v>
      </c>
      <c r="B71" s="2" t="s">
        <v>973</v>
      </c>
      <c r="C71" s="5" t="s">
        <v>149</v>
      </c>
      <c r="D71">
        <v>3972</v>
      </c>
      <c r="E71" t="str">
        <f t="shared" si="3"/>
        <v>Tak (Thai province)</v>
      </c>
      <c r="F71" t="str">
        <f t="shared" si="4"/>
        <v>Tak</v>
      </c>
      <c r="G71" t="str">
        <f t="shared" si="5"/>
        <v>TH-63</v>
      </c>
    </row>
    <row r="72" spans="1:7" ht="15" thickBot="1" x14ac:dyDescent="0.4">
      <c r="A72" s="1" t="s">
        <v>974</v>
      </c>
      <c r="B72" s="2" t="s">
        <v>975</v>
      </c>
      <c r="C72" s="5" t="s">
        <v>149</v>
      </c>
      <c r="D72">
        <v>3972</v>
      </c>
      <c r="E72" t="str">
        <f t="shared" si="3"/>
        <v>Trang (Thai province)</v>
      </c>
      <c r="F72" t="str">
        <f t="shared" si="4"/>
        <v>Trang</v>
      </c>
      <c r="G72" t="str">
        <f t="shared" si="5"/>
        <v>TH-92</v>
      </c>
    </row>
    <row r="73" spans="1:7" ht="15" thickBot="1" x14ac:dyDescent="0.4">
      <c r="A73" s="1" t="s">
        <v>976</v>
      </c>
      <c r="B73" s="2" t="s">
        <v>977</v>
      </c>
      <c r="C73" s="5" t="s">
        <v>149</v>
      </c>
      <c r="D73">
        <v>3972</v>
      </c>
      <c r="E73" t="str">
        <f t="shared" si="3"/>
        <v>Trat (Thai province)</v>
      </c>
      <c r="F73" t="str">
        <f t="shared" si="4"/>
        <v>Trat</v>
      </c>
      <c r="G73" t="str">
        <f t="shared" si="5"/>
        <v>TH-23</v>
      </c>
    </row>
    <row r="74" spans="1:7" ht="44" thickBot="1" x14ac:dyDescent="0.4">
      <c r="A74" s="1" t="s">
        <v>978</v>
      </c>
      <c r="B74" s="2" t="s">
        <v>979</v>
      </c>
      <c r="C74" s="5" t="s">
        <v>149</v>
      </c>
      <c r="D74">
        <v>3972</v>
      </c>
      <c r="E74" t="str">
        <f t="shared" si="3"/>
        <v>Ubon Ratchathani (Thai province)</v>
      </c>
      <c r="F74" t="str">
        <f t="shared" si="4"/>
        <v>Ubon Ratchathani</v>
      </c>
      <c r="G74" t="str">
        <f t="shared" si="5"/>
        <v>TH-34</v>
      </c>
    </row>
    <row r="75" spans="1:7" ht="29.5" thickBot="1" x14ac:dyDescent="0.4">
      <c r="A75" s="1" t="s">
        <v>980</v>
      </c>
      <c r="B75" s="2" t="s">
        <v>981</v>
      </c>
      <c r="C75" s="5" t="s">
        <v>149</v>
      </c>
      <c r="D75">
        <v>3972</v>
      </c>
      <c r="E75" t="str">
        <f t="shared" si="3"/>
        <v>Udon Thani (Thai province)</v>
      </c>
      <c r="F75" t="str">
        <f t="shared" si="4"/>
        <v>Udon Thani</v>
      </c>
      <c r="G75" t="str">
        <f t="shared" si="5"/>
        <v>TH-41</v>
      </c>
    </row>
    <row r="76" spans="1:7" ht="29.5" thickBot="1" x14ac:dyDescent="0.4">
      <c r="A76" s="1" t="s">
        <v>982</v>
      </c>
      <c r="B76" s="2" t="s">
        <v>983</v>
      </c>
      <c r="C76" s="5" t="s">
        <v>149</v>
      </c>
      <c r="D76">
        <v>3972</v>
      </c>
      <c r="E76" t="str">
        <f t="shared" si="3"/>
        <v>Uthai Thani (Thai province)</v>
      </c>
      <c r="F76" t="str">
        <f t="shared" si="4"/>
        <v>Uthai Thani</v>
      </c>
      <c r="G76" t="str">
        <f t="shared" si="5"/>
        <v>TH-61</v>
      </c>
    </row>
    <row r="77" spans="1:7" ht="15" thickBot="1" x14ac:dyDescent="0.4">
      <c r="A77" s="1" t="s">
        <v>984</v>
      </c>
      <c r="B77" s="2" t="s">
        <v>985</v>
      </c>
      <c r="C77" s="5" t="s">
        <v>149</v>
      </c>
      <c r="D77">
        <v>3972</v>
      </c>
      <c r="E77" t="str">
        <f t="shared" si="3"/>
        <v>Uttaradit (Thai province)</v>
      </c>
      <c r="F77" t="str">
        <f t="shared" si="4"/>
        <v>Uttaradit</v>
      </c>
      <c r="G77" t="str">
        <f t="shared" si="5"/>
        <v>TH-53</v>
      </c>
    </row>
    <row r="78" spans="1:7" ht="15" thickBot="1" x14ac:dyDescent="0.4">
      <c r="A78" s="1" t="s">
        <v>986</v>
      </c>
      <c r="B78" s="2" t="s">
        <v>987</v>
      </c>
      <c r="C78" s="5" t="s">
        <v>149</v>
      </c>
      <c r="D78">
        <v>3972</v>
      </c>
      <c r="E78" t="str">
        <f t="shared" si="3"/>
        <v>Yala (Thai province)</v>
      </c>
      <c r="F78" t="str">
        <f t="shared" si="4"/>
        <v>Yala</v>
      </c>
      <c r="G78" t="str">
        <f t="shared" si="5"/>
        <v>TH-95</v>
      </c>
    </row>
    <row r="79" spans="1:7" ht="15" thickBot="1" x14ac:dyDescent="0.4">
      <c r="A79" s="1" t="s">
        <v>988</v>
      </c>
      <c r="B79" s="2" t="s">
        <v>989</v>
      </c>
      <c r="C79" s="5" t="s">
        <v>149</v>
      </c>
      <c r="D79">
        <v>3972</v>
      </c>
      <c r="E79" t="str">
        <f t="shared" si="3"/>
        <v>Yasothon (Thai province)</v>
      </c>
      <c r="F79" t="str">
        <f t="shared" si="4"/>
        <v>Yasothon</v>
      </c>
      <c r="G79" t="str">
        <f t="shared" si="5"/>
        <v>TH-35</v>
      </c>
    </row>
  </sheetData>
  <mergeCells count="2">
    <mergeCell ref="A18:A19"/>
    <mergeCell ref="C18:C19"/>
  </mergeCells>
  <hyperlinks>
    <hyperlink ref="B1" r:id="rId1" tooltip="Amnat Charoen province" display="https://en.wikipedia.org/wiki/Amnat_Charoen_province" xr:uid="{CBF2026B-EF53-4479-87BC-B3BB69B7B929}"/>
    <hyperlink ref="B2" r:id="rId2" tooltip="Ang Thong province" display="https://en.wikipedia.org/wiki/Ang_Thong_province" xr:uid="{E724B71C-BAA7-4FF3-B96A-63124003181F}"/>
    <hyperlink ref="B3" r:id="rId3" tooltip="Bueng Kan province" display="https://en.wikipedia.org/wiki/Bueng_Kan_province" xr:uid="{CAF59053-5FF7-46B9-A484-41867939178C}"/>
    <hyperlink ref="B4" r:id="rId4" tooltip="Buriram province" display="https://en.wikipedia.org/wiki/Buriram_province" xr:uid="{1194C265-1454-47BA-A745-BE169DEAA6F8}"/>
    <hyperlink ref="B5" r:id="rId5" tooltip="Chachoengsao province" display="https://en.wikipedia.org/wiki/Chachoengsao_province" xr:uid="{9A1CD5C3-D4F3-4939-B9B2-8C48468C5147}"/>
    <hyperlink ref="B6" r:id="rId6" tooltip="Chai Nat province" display="https://en.wikipedia.org/wiki/Chai_Nat_province" xr:uid="{93777368-AB03-4822-AC3A-030A7776E660}"/>
    <hyperlink ref="B7" r:id="rId7" tooltip="Chaiyaphum province" display="https://en.wikipedia.org/wiki/Chaiyaphum_province" xr:uid="{8200F2B4-9865-43EF-A6C8-0B54CC6E923D}"/>
    <hyperlink ref="B8" r:id="rId8" tooltip="Chanthaburi province" display="https://en.wikipedia.org/wiki/Chanthaburi_province" xr:uid="{8759ACB9-47A4-4F15-B0F0-ACED350EFF51}"/>
    <hyperlink ref="B9" r:id="rId9" tooltip="Chiang Mai province" display="https://en.wikipedia.org/wiki/Chiang_Mai_province" xr:uid="{0F8F6454-64A7-434C-8C1F-0703A3BF021E}"/>
    <hyperlink ref="B10" r:id="rId10" tooltip="Chiang Rai province" display="https://en.wikipedia.org/wiki/Chiang_Rai_province" xr:uid="{5CAED715-EC5D-4EAA-A70F-6090005F56B9}"/>
    <hyperlink ref="B11" r:id="rId11" tooltip="Chon Buri province" display="https://en.wikipedia.org/wiki/Chon_Buri_province" xr:uid="{B51AD637-8BFA-4C52-B595-1A592133B3B6}"/>
    <hyperlink ref="B12" r:id="rId12" tooltip="Chumphon province" display="https://en.wikipedia.org/wiki/Chumphon_province" xr:uid="{894CE9C0-A3DD-47EA-B79A-12232CD76C62}"/>
    <hyperlink ref="B13" r:id="rId13" tooltip="Kalasin province" display="https://en.wikipedia.org/wiki/Kalasin_province" xr:uid="{61D84F1D-D895-4B8B-8194-6B69EF529327}"/>
    <hyperlink ref="B14" r:id="rId14" tooltip="Kamphaeng Phet province" display="https://en.wikipedia.org/wiki/Kamphaeng_Phet_province" xr:uid="{4BF8722F-9951-4898-A130-1523B8504AD1}"/>
    <hyperlink ref="B15" r:id="rId15" tooltip="Kanchanaburi province" display="https://en.wikipedia.org/wiki/Kanchanaburi_province" xr:uid="{632C1882-4BEF-40A4-8A4C-0EACC2ED07CF}"/>
    <hyperlink ref="B16" r:id="rId16" tooltip="Khon Kaen province" display="https://en.wikipedia.org/wiki/Khon_Kaen_province" xr:uid="{BB743641-6CC5-47D1-B41C-4BAF44CE46E9}"/>
    <hyperlink ref="B17" r:id="rId17" tooltip="Krabi province" display="https://en.wikipedia.org/wiki/Krabi_province" xr:uid="{7E2733DD-200F-4D42-91C7-8A895302AF43}"/>
    <hyperlink ref="B19" r:id="rId18" tooltip="Bangkok" display="https://en.wikipedia.org/wiki/Bangkok" xr:uid="{3BF2FBF9-C161-4F12-ABD2-5D0949CC3022}"/>
    <hyperlink ref="B20" r:id="rId19" tooltip="Lampang province" display="https://en.wikipedia.org/wiki/Lampang_province" xr:uid="{94962CA2-7BE2-448B-89FE-1A9A890B1C9E}"/>
    <hyperlink ref="B21" r:id="rId20" tooltip="Lamphun province" display="https://en.wikipedia.org/wiki/Lamphun_province" xr:uid="{85323AD5-87A8-467F-803E-7BE03488577E}"/>
    <hyperlink ref="B22" r:id="rId21" tooltip="Loei province" display="https://en.wikipedia.org/wiki/Loei_province" xr:uid="{2E3637CF-B672-4744-8043-92627969093A}"/>
    <hyperlink ref="B23" r:id="rId22" tooltip="Lopburi province" display="https://en.wikipedia.org/wiki/Lopburi_province" xr:uid="{EA65ED9D-4845-4378-ADF1-E9A0A19BC4B5}"/>
    <hyperlink ref="B24" r:id="rId23" tooltip="Mae Hong Son province" display="https://en.wikipedia.org/wiki/Mae_Hong_Son_province" xr:uid="{F4CEC5CD-6DFB-48AA-89FC-011E0B43E162}"/>
    <hyperlink ref="B25" r:id="rId24" tooltip="Maha Sarakham province" display="https://en.wikipedia.org/wiki/Maha_Sarakham_province" xr:uid="{AE1087F4-D670-4604-87E0-5E94B4D54D1A}"/>
    <hyperlink ref="B26" r:id="rId25" tooltip="Mukdahan province" display="https://en.wikipedia.org/wiki/Mukdahan_province" xr:uid="{4DA8DB00-7094-4037-BC05-4D1647EED5A7}"/>
    <hyperlink ref="B27" r:id="rId26" tooltip="Nakhon Nayok province" display="https://en.wikipedia.org/wiki/Nakhon_Nayok_province" xr:uid="{AF1C5338-E3FE-4A78-BFC9-5DE1632663C0}"/>
    <hyperlink ref="B28" r:id="rId27" tooltip="Nakhon Pathom province" display="https://en.wikipedia.org/wiki/Nakhon_Pathom_province" xr:uid="{FCC4BF95-29DB-4DD7-A06C-6A5BB3977DD5}"/>
    <hyperlink ref="B29" r:id="rId28" tooltip="Nakhon Phanom province" display="https://en.wikipedia.org/wiki/Nakhon_Phanom_province" xr:uid="{F5A442DB-ACEE-406B-AF77-01F36B4E3951}"/>
    <hyperlink ref="B30" r:id="rId29" tooltip="Nakhon Ratchasima province" display="https://en.wikipedia.org/wiki/Nakhon_Ratchasima_province" xr:uid="{8EC8BE0A-0F19-458A-8F8C-2725367E5563}"/>
    <hyperlink ref="B31" r:id="rId30" tooltip="Nakhon Sawan province" display="https://en.wikipedia.org/wiki/Nakhon_Sawan_province" xr:uid="{EF427719-1E82-4374-9BC8-125E26AFA928}"/>
    <hyperlink ref="B32" r:id="rId31" tooltip="Nakhon Si Thammarat province" display="https://en.wikipedia.org/wiki/Nakhon_Si_Thammarat_province" xr:uid="{A9AA4C35-09D0-4F6E-943E-17287AA8256A}"/>
    <hyperlink ref="B33" r:id="rId32" tooltip="Nan province" display="https://en.wikipedia.org/wiki/Nan_province" xr:uid="{7411F718-F8E0-4760-A64C-38E21797EB1C}"/>
    <hyperlink ref="B34" r:id="rId33" tooltip="Narathiwat province" display="https://en.wikipedia.org/wiki/Narathiwat_province" xr:uid="{053CB925-4A09-4229-A653-025E570D51CE}"/>
    <hyperlink ref="B35" r:id="rId34" tooltip="Nong Bua Lam Phu province" display="https://en.wikipedia.org/wiki/Nong_Bua_Lam_Phu_province" xr:uid="{79A3F029-A4A4-4FF0-B296-BFFF862CE84A}"/>
    <hyperlink ref="B36" r:id="rId35" tooltip="Nong Khai province" display="https://en.wikipedia.org/wiki/Nong_Khai_province" xr:uid="{358215CE-0B6E-4424-BC4B-88DFCF674168}"/>
    <hyperlink ref="B37" r:id="rId36" tooltip="Nonthaburi province" display="https://en.wikipedia.org/wiki/Nonthaburi_province" xr:uid="{FE671851-48F2-45A6-9460-4C36457833AC}"/>
    <hyperlink ref="B38" r:id="rId37" tooltip="Pathum Thani province" display="https://en.wikipedia.org/wiki/Pathum_Thani_province" xr:uid="{D925E5CF-EC78-4459-A9F5-058061111479}"/>
    <hyperlink ref="B39" r:id="rId38" tooltip="Pattani province" display="https://en.wikipedia.org/wiki/Pattani_province" xr:uid="{24E280A2-8857-411C-8D64-6B866ED06454}"/>
    <hyperlink ref="B40" r:id="rId39" tooltip="Phangnga province" display="https://en.wikipedia.org/wiki/Phangnga_province" xr:uid="{AD508E17-E002-4F1B-A42D-2DFB5D1CC8A3}"/>
    <hyperlink ref="B41" r:id="rId40" tooltip="Phatthalung province" display="https://en.wikipedia.org/wiki/Phatthalung_province" xr:uid="{B8273B0F-7EB4-4BEA-AA73-1A5E783B4A81}"/>
    <hyperlink ref="B42" r:id="rId41" tooltip="Pattaya" display="https://en.wikipedia.org/wiki/Pattaya" xr:uid="{9455D0B0-D353-48A7-BD88-0FAE23BBEEC7}"/>
    <hyperlink ref="B43" r:id="rId42" tooltip="Phayao province" display="https://en.wikipedia.org/wiki/Phayao_province" xr:uid="{AF76B2F7-BAAE-4548-854A-2C1D4FEA905B}"/>
    <hyperlink ref="B44" r:id="rId43" tooltip="Phetchabun province" display="https://en.wikipedia.org/wiki/Phetchabun_province" xr:uid="{3C544F74-7DE8-4A16-B386-7B086CCF2C43}"/>
    <hyperlink ref="B45" r:id="rId44" tooltip="Phetchaburi province" display="https://en.wikipedia.org/wiki/Phetchaburi_province" xr:uid="{151A6A64-4902-4377-9530-2B655AC293C1}"/>
    <hyperlink ref="B46" r:id="rId45" tooltip="Phichit province" display="https://en.wikipedia.org/wiki/Phichit_province" xr:uid="{573BC560-BBDC-430D-B999-DE0FB487A7D5}"/>
    <hyperlink ref="B47" r:id="rId46" tooltip="Phitsanulok province" display="https://en.wikipedia.org/wiki/Phitsanulok_province" xr:uid="{800F30EC-ED9E-48E9-9DA9-76D13EEE1EFD}"/>
    <hyperlink ref="B48" r:id="rId47" tooltip="Phra Nakhon Si Ayutthaya province" display="https://en.wikipedia.org/wiki/Phra_Nakhon_Si_Ayutthaya_province" xr:uid="{962FCA0E-2439-489E-BEF7-E6D48CFF6FEC}"/>
    <hyperlink ref="B49" r:id="rId48" tooltip="Phrae province" display="https://en.wikipedia.org/wiki/Phrae_province" xr:uid="{01CFAFAA-6A0F-4693-8A65-F5CB3870112A}"/>
    <hyperlink ref="B50" r:id="rId49" tooltip="Phuket province" display="https://en.wikipedia.org/wiki/Phuket_province" xr:uid="{09522E69-73E9-4D6D-BCD2-D54075E61F33}"/>
    <hyperlink ref="B51" r:id="rId50" tooltip="Prachin Buri province" display="https://en.wikipedia.org/wiki/Prachin_Buri_province" xr:uid="{7E6B9B5F-7DD0-4000-ACE8-C1E213D1259D}"/>
    <hyperlink ref="B52" r:id="rId51" tooltip="Prachuap Khiri Khan province" display="https://en.wikipedia.org/wiki/Prachuap_Khiri_Khan_province" xr:uid="{12339E92-3400-406D-81CE-CEAF91A0B925}"/>
    <hyperlink ref="B53" r:id="rId52" tooltip="Ranong province" display="https://en.wikipedia.org/wiki/Ranong_province" xr:uid="{77360F38-0F9A-4422-A2CE-E8FC07543DED}"/>
    <hyperlink ref="B54" r:id="rId53" tooltip="Ratchaburi province" display="https://en.wikipedia.org/wiki/Ratchaburi_province" xr:uid="{C64F2FE5-C3AD-4902-9CC5-C472E5EDA58D}"/>
    <hyperlink ref="B55" r:id="rId54" tooltip="Rayong province" display="https://en.wikipedia.org/wiki/Rayong_province" xr:uid="{18076263-CD06-4AA7-973D-52A6E91407A7}"/>
    <hyperlink ref="B56" r:id="rId55" tooltip="Roi Et province" display="https://en.wikipedia.org/wiki/Roi_Et_province" xr:uid="{039BE829-E61C-4250-AA74-039AA1CD85D5}"/>
    <hyperlink ref="B57" r:id="rId56" tooltip="Sa Kaeo province" display="https://en.wikipedia.org/wiki/Sa_Kaeo_province" xr:uid="{B68A8DE7-982D-482A-BDD3-6B3E6BB8BD60}"/>
    <hyperlink ref="B58" r:id="rId57" tooltip="Sakon Nakhon province" display="https://en.wikipedia.org/wiki/Sakon_Nakhon_province" xr:uid="{BAAE8283-8FFE-47A9-B9A1-576924F9CD93}"/>
    <hyperlink ref="B59" r:id="rId58" tooltip="Samut Prakan province" display="https://en.wikipedia.org/wiki/Samut_Prakan_province" xr:uid="{813638F7-0516-4F4D-9174-7B740F7EFEB3}"/>
    <hyperlink ref="B60" r:id="rId59" tooltip="Samut Sakhon province" display="https://en.wikipedia.org/wiki/Samut_Sakhon_province" xr:uid="{ECEFB52A-2FDD-4146-ABEF-C34B9D118BCE}"/>
    <hyperlink ref="B61" r:id="rId60" tooltip="Samut Songkhram province" display="https://en.wikipedia.org/wiki/Samut_Songkhram_province" xr:uid="{B63804B6-1C15-4926-AAF3-9FC5AB00D115}"/>
    <hyperlink ref="B62" r:id="rId61" tooltip="Saraburi province" display="https://en.wikipedia.org/wiki/Saraburi_province" xr:uid="{F4563457-ADA7-4E21-B081-41AE93988C56}"/>
    <hyperlink ref="B63" r:id="rId62" tooltip="Satun province" display="https://en.wikipedia.org/wiki/Satun_province" xr:uid="{1CC693E5-F909-42EA-BEC4-F565A0C1D0B9}"/>
    <hyperlink ref="B64" r:id="rId63" tooltip="Sisaket province" display="https://en.wikipedia.org/wiki/Sisaket_province" xr:uid="{9A12AF6E-55FC-4931-B425-BF1475A34CF5}"/>
    <hyperlink ref="B65" r:id="rId64" tooltip="Sing Buri province" display="https://en.wikipedia.org/wiki/Sing_Buri_province" xr:uid="{6EF5CBF9-CD1D-4FE0-8F4E-EF8D77ED206C}"/>
    <hyperlink ref="B66" r:id="rId65" tooltip="Songkhla province" display="https://en.wikipedia.org/wiki/Songkhla_province" xr:uid="{B0992C58-8F2A-4939-945E-C42EB2DA3EF8}"/>
    <hyperlink ref="B67" r:id="rId66" tooltip="Sukhothai province" display="https://en.wikipedia.org/wiki/Sukhothai_province" xr:uid="{E3F29A90-FB82-4C3A-93B7-462F78DE045B}"/>
    <hyperlink ref="B68" r:id="rId67" tooltip="Suphan Buri province" display="https://en.wikipedia.org/wiki/Suphan_Buri_province" xr:uid="{1EEBA9B2-22FB-42A5-BEFC-B050985483B3}"/>
    <hyperlink ref="B69" r:id="rId68" tooltip="Surat Thani province" display="https://en.wikipedia.org/wiki/Surat_Thani_province" xr:uid="{A709AABF-046D-4211-BD74-B70CAC1C67F5}"/>
    <hyperlink ref="B70" r:id="rId69" tooltip="Surin province" display="https://en.wikipedia.org/wiki/Surin_province" xr:uid="{A1A1E158-7727-4ADC-8A7A-FE72C064890B}"/>
    <hyperlink ref="B71" r:id="rId70" tooltip="Tak province" display="https://en.wikipedia.org/wiki/Tak_province" xr:uid="{84CE2AFA-0C8D-4FE2-BAC5-D2F4AE623848}"/>
    <hyperlink ref="B72" r:id="rId71" tooltip="Trang province" display="https://en.wikipedia.org/wiki/Trang_province" xr:uid="{ACF22B92-63A1-49AD-B2AC-C76172090BCD}"/>
    <hyperlink ref="B73" r:id="rId72" tooltip="Trat province" display="https://en.wikipedia.org/wiki/Trat_province" xr:uid="{0936B453-E7B4-4B41-ABF3-F9C209213118}"/>
    <hyperlink ref="B74" r:id="rId73" tooltip="Ubon Ratchathani province" display="https://en.wikipedia.org/wiki/Ubon_Ratchathani_province" xr:uid="{5EDB2CDD-A02D-4C8F-9623-1AFC6444AD7F}"/>
    <hyperlink ref="B75" r:id="rId74" tooltip="Udon Thani province" display="https://en.wikipedia.org/wiki/Udon_Thani_province" xr:uid="{22A78BF2-BF5C-4BDD-9CDF-B7B9FBCF5105}"/>
    <hyperlink ref="B76" r:id="rId75" tooltip="Uthai Thani province" display="https://en.wikipedia.org/wiki/Uthai_Thani_province" xr:uid="{EEC2A54C-C9E0-4348-BDD6-E1C9116B1CEB}"/>
    <hyperlink ref="B77" r:id="rId76" tooltip="Uttaradit province" display="https://en.wikipedia.org/wiki/Uttaradit_province" xr:uid="{ABAA07ED-FC9F-4113-9EE8-3B0F1EAF260C}"/>
    <hyperlink ref="B78" r:id="rId77" tooltip="Yala province" display="https://en.wikipedia.org/wiki/Yala_province" xr:uid="{9745CC88-EC69-4AC1-B914-3BB1627489B0}"/>
    <hyperlink ref="B79" r:id="rId78" tooltip="Yasothon province" display="https://en.wikipedia.org/wiki/Yasothon_province" xr:uid="{F2C91CA8-733A-48FE-8C0A-90FA77F90787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6C561-578A-49FF-9C9B-BD51E676AA5A}">
  <dimension ref="A1:G22"/>
  <sheetViews>
    <sheetView workbookViewId="0">
      <selection activeCell="D2" sqref="D2:G22"/>
    </sheetView>
  </sheetViews>
  <sheetFormatPr defaultRowHeight="14.5" x14ac:dyDescent="0.35"/>
  <cols>
    <col min="5" max="5" width="26.1796875" bestFit="1" customWidth="1"/>
    <col min="6" max="6" width="9.1796875" bestFit="1" customWidth="1"/>
  </cols>
  <sheetData>
    <row r="1" spans="1:7" ht="29.5" thickBot="1" x14ac:dyDescent="0.4">
      <c r="A1" s="1" t="s">
        <v>990</v>
      </c>
      <c r="B1" s="2" t="s">
        <v>991</v>
      </c>
      <c r="C1" s="5" t="s">
        <v>992</v>
      </c>
      <c r="D1">
        <v>3979</v>
      </c>
      <c r="E1" t="str">
        <f>_xlfn.CONCAT(B1," (Taiwanese ",C1,")")</f>
        <v>Changhua (Taiwanese county)</v>
      </c>
      <c r="F1" t="str">
        <f>B1</f>
        <v>Changhua</v>
      </c>
      <c r="G1" t="str">
        <f>A1</f>
        <v>W-CHA</v>
      </c>
    </row>
    <row r="2" spans="1:7" ht="15" thickBot="1" x14ac:dyDescent="0.4">
      <c r="A2" s="1" t="s">
        <v>993</v>
      </c>
      <c r="B2" s="2" t="s">
        <v>994</v>
      </c>
      <c r="C2" s="5" t="s">
        <v>466</v>
      </c>
      <c r="D2">
        <v>3979</v>
      </c>
      <c r="E2" t="str">
        <f t="shared" ref="E2:E22" si="0">_xlfn.CONCAT(B2," (Taiwanese ",C2,")")</f>
        <v>Chiayi (Taiwanese city)</v>
      </c>
      <c r="F2" t="str">
        <f t="shared" ref="F2:F22" si="1">B2</f>
        <v>Chiayi</v>
      </c>
      <c r="G2" t="str">
        <f t="shared" ref="G2:G22" si="2">A2</f>
        <v>TW-CYI</v>
      </c>
    </row>
    <row r="3" spans="1:7" ht="15" thickBot="1" x14ac:dyDescent="0.4">
      <c r="A3" s="1" t="s">
        <v>995</v>
      </c>
      <c r="B3" s="2" t="s">
        <v>994</v>
      </c>
      <c r="C3" s="5" t="s">
        <v>992</v>
      </c>
      <c r="D3">
        <v>3979</v>
      </c>
      <c r="E3" t="str">
        <f t="shared" si="0"/>
        <v>Chiayi (Taiwanese county)</v>
      </c>
      <c r="F3" t="str">
        <f t="shared" si="1"/>
        <v>Chiayi</v>
      </c>
      <c r="G3" t="str">
        <f t="shared" si="2"/>
        <v>TW-CYQ</v>
      </c>
    </row>
    <row r="4" spans="1:7" ht="15" thickBot="1" x14ac:dyDescent="0.4">
      <c r="A4" s="1" t="s">
        <v>996</v>
      </c>
      <c r="B4" s="2" t="s">
        <v>997</v>
      </c>
      <c r="C4" s="5" t="s">
        <v>466</v>
      </c>
      <c r="D4">
        <v>3979</v>
      </c>
      <c r="E4" t="str">
        <f t="shared" si="0"/>
        <v>Hsinchu (Taiwanese city)</v>
      </c>
      <c r="F4" t="str">
        <f t="shared" si="1"/>
        <v>Hsinchu</v>
      </c>
      <c r="G4" t="str">
        <f t="shared" si="2"/>
        <v>TW-HSZ</v>
      </c>
    </row>
    <row r="5" spans="1:7" ht="15" thickBot="1" x14ac:dyDescent="0.4">
      <c r="A5" s="1" t="s">
        <v>998</v>
      </c>
      <c r="B5" s="2" t="s">
        <v>997</v>
      </c>
      <c r="C5" s="5" t="s">
        <v>992</v>
      </c>
      <c r="D5">
        <v>3979</v>
      </c>
      <c r="E5" t="str">
        <f t="shared" si="0"/>
        <v>Hsinchu (Taiwanese county)</v>
      </c>
      <c r="F5" t="str">
        <f t="shared" si="1"/>
        <v>Hsinchu</v>
      </c>
      <c r="G5" t="str">
        <f t="shared" si="2"/>
        <v>TW-HSQ</v>
      </c>
    </row>
    <row r="6" spans="1:7" ht="15" thickBot="1" x14ac:dyDescent="0.4">
      <c r="A6" s="1" t="s">
        <v>999</v>
      </c>
      <c r="B6" s="2" t="s">
        <v>1000</v>
      </c>
      <c r="C6" s="5" t="s">
        <v>992</v>
      </c>
      <c r="D6">
        <v>3979</v>
      </c>
      <c r="E6" t="str">
        <f t="shared" si="0"/>
        <v>Hualien (Taiwanese county)</v>
      </c>
      <c r="F6" t="str">
        <f t="shared" si="1"/>
        <v>Hualien</v>
      </c>
      <c r="G6" t="str">
        <f t="shared" si="2"/>
        <v>TW-HUA</v>
      </c>
    </row>
    <row r="7" spans="1:7" ht="29.5" thickBot="1" x14ac:dyDescent="0.4">
      <c r="A7" s="1" t="s">
        <v>1001</v>
      </c>
      <c r="B7" s="2" t="s">
        <v>1002</v>
      </c>
      <c r="C7" s="5" t="s">
        <v>1003</v>
      </c>
      <c r="D7">
        <v>3979</v>
      </c>
      <c r="E7" t="str">
        <f t="shared" si="0"/>
        <v>Kaohsiung (Taiwanese special municipality)</v>
      </c>
      <c r="F7" t="str">
        <f t="shared" si="1"/>
        <v>Kaohsiung</v>
      </c>
      <c r="G7" t="str">
        <f t="shared" si="2"/>
        <v>TW-KHH</v>
      </c>
    </row>
    <row r="8" spans="1:7" ht="15" thickBot="1" x14ac:dyDescent="0.4">
      <c r="A8" s="1" t="s">
        <v>1004</v>
      </c>
      <c r="B8" s="2" t="s">
        <v>1005</v>
      </c>
      <c r="C8" s="5" t="s">
        <v>466</v>
      </c>
      <c r="D8">
        <v>3979</v>
      </c>
      <c r="E8" t="str">
        <f t="shared" si="0"/>
        <v>Keelung (Taiwanese city)</v>
      </c>
      <c r="F8" t="str">
        <f t="shared" si="1"/>
        <v>Keelung</v>
      </c>
      <c r="G8" t="str">
        <f t="shared" si="2"/>
        <v>TW-KEE</v>
      </c>
    </row>
    <row r="9" spans="1:7" ht="15" thickBot="1" x14ac:dyDescent="0.4">
      <c r="A9" s="1" t="s">
        <v>1006</v>
      </c>
      <c r="B9" s="2" t="s">
        <v>1007</v>
      </c>
      <c r="C9" s="5" t="s">
        <v>992</v>
      </c>
      <c r="D9">
        <v>3979</v>
      </c>
      <c r="E9" t="str">
        <f t="shared" si="0"/>
        <v>Kinmen (Taiwanese county)</v>
      </c>
      <c r="F9" t="str">
        <f t="shared" si="1"/>
        <v>Kinmen</v>
      </c>
      <c r="G9" t="str">
        <f t="shared" si="2"/>
        <v>TW-KIN</v>
      </c>
    </row>
    <row r="10" spans="1:7" ht="29.5" thickBot="1" x14ac:dyDescent="0.4">
      <c r="A10" s="1" t="s">
        <v>1008</v>
      </c>
      <c r="B10" s="2" t="s">
        <v>1009</v>
      </c>
      <c r="C10" s="5" t="s">
        <v>992</v>
      </c>
      <c r="D10">
        <v>3979</v>
      </c>
      <c r="E10" t="str">
        <f t="shared" si="0"/>
        <v>Lienchiang (Taiwanese county)</v>
      </c>
      <c r="F10" t="str">
        <f t="shared" si="1"/>
        <v>Lienchiang</v>
      </c>
      <c r="G10" t="str">
        <f t="shared" si="2"/>
        <v>TW-LIE</v>
      </c>
    </row>
    <row r="11" spans="1:7" ht="15" thickBot="1" x14ac:dyDescent="0.4">
      <c r="A11" s="1" t="s">
        <v>1010</v>
      </c>
      <c r="B11" s="2" t="s">
        <v>1011</v>
      </c>
      <c r="C11" s="5" t="s">
        <v>992</v>
      </c>
      <c r="D11">
        <v>3979</v>
      </c>
      <c r="E11" t="str">
        <f t="shared" si="0"/>
        <v>Miaoli (Taiwanese county)</v>
      </c>
      <c r="F11" t="str">
        <f t="shared" si="1"/>
        <v>Miaoli</v>
      </c>
      <c r="G11" t="str">
        <f t="shared" si="2"/>
        <v>TW-MIA</v>
      </c>
    </row>
    <row r="12" spans="1:7" ht="15" thickBot="1" x14ac:dyDescent="0.4">
      <c r="A12" s="1" t="s">
        <v>1012</v>
      </c>
      <c r="B12" s="2" t="s">
        <v>1013</v>
      </c>
      <c r="C12" s="5" t="s">
        <v>992</v>
      </c>
      <c r="D12">
        <v>3979</v>
      </c>
      <c r="E12" t="str">
        <f t="shared" si="0"/>
        <v>Nantou (Taiwanese county)</v>
      </c>
      <c r="F12" t="str">
        <f t="shared" si="1"/>
        <v>Nantou</v>
      </c>
      <c r="G12" t="str">
        <f t="shared" si="2"/>
        <v>TW-NAN</v>
      </c>
    </row>
    <row r="13" spans="1:7" ht="29.5" thickBot="1" x14ac:dyDescent="0.4">
      <c r="A13" s="1" t="s">
        <v>1014</v>
      </c>
      <c r="B13" s="2" t="s">
        <v>1015</v>
      </c>
      <c r="C13" s="5" t="s">
        <v>1003</v>
      </c>
      <c r="D13">
        <v>3979</v>
      </c>
      <c r="E13" t="str">
        <f t="shared" si="0"/>
        <v>New Taipei (Taiwanese special municipality)</v>
      </c>
      <c r="F13" t="str">
        <f t="shared" si="1"/>
        <v>New Taipei</v>
      </c>
      <c r="G13" t="str">
        <f t="shared" si="2"/>
        <v>TW-NWT</v>
      </c>
    </row>
    <row r="14" spans="1:7" ht="15" thickBot="1" x14ac:dyDescent="0.4">
      <c r="A14" s="1" t="s">
        <v>1016</v>
      </c>
      <c r="B14" s="2" t="s">
        <v>1017</v>
      </c>
      <c r="C14" s="5" t="s">
        <v>992</v>
      </c>
      <c r="D14">
        <v>3979</v>
      </c>
      <c r="E14" t="str">
        <f t="shared" si="0"/>
        <v>Penghu (Taiwanese county)</v>
      </c>
      <c r="F14" t="str">
        <f t="shared" si="1"/>
        <v>Penghu</v>
      </c>
      <c r="G14" t="str">
        <f t="shared" si="2"/>
        <v>TW-PEN</v>
      </c>
    </row>
    <row r="15" spans="1:7" ht="15" thickBot="1" x14ac:dyDescent="0.4">
      <c r="A15" s="1" t="s">
        <v>1018</v>
      </c>
      <c r="B15" s="2" t="s">
        <v>1019</v>
      </c>
      <c r="C15" s="5" t="s">
        <v>992</v>
      </c>
      <c r="D15">
        <v>3979</v>
      </c>
      <c r="E15" t="str">
        <f t="shared" si="0"/>
        <v>Pingtung (Taiwanese county)</v>
      </c>
      <c r="F15" t="str">
        <f t="shared" si="1"/>
        <v>Pingtung</v>
      </c>
      <c r="G15" t="str">
        <f t="shared" si="2"/>
        <v>TW-PIF</v>
      </c>
    </row>
    <row r="16" spans="1:7" ht="18.5" thickBot="1" x14ac:dyDescent="0.4">
      <c r="A16" s="1" t="s">
        <v>1020</v>
      </c>
      <c r="B16" s="2" t="s">
        <v>1021</v>
      </c>
      <c r="C16" s="5" t="s">
        <v>1003</v>
      </c>
      <c r="D16">
        <v>3979</v>
      </c>
      <c r="E16" t="str">
        <f t="shared" si="0"/>
        <v>Taichung (Taiwanese special municipality)</v>
      </c>
      <c r="F16" t="str">
        <f t="shared" si="1"/>
        <v>Taichung</v>
      </c>
      <c r="G16" t="str">
        <f t="shared" si="2"/>
        <v>TW-TXG</v>
      </c>
    </row>
    <row r="17" spans="1:7" ht="18.5" thickBot="1" x14ac:dyDescent="0.4">
      <c r="A17" s="1" t="s">
        <v>1022</v>
      </c>
      <c r="B17" s="2" t="s">
        <v>1023</v>
      </c>
      <c r="C17" s="5" t="s">
        <v>1003</v>
      </c>
      <c r="D17">
        <v>3979</v>
      </c>
      <c r="E17" t="str">
        <f t="shared" si="0"/>
        <v>Tainan (Taiwanese special municipality)</v>
      </c>
      <c r="F17" t="str">
        <f t="shared" si="1"/>
        <v>Tainan</v>
      </c>
      <c r="G17" t="str">
        <f t="shared" si="2"/>
        <v>TW-TNN</v>
      </c>
    </row>
    <row r="18" spans="1:7" ht="18.5" thickBot="1" x14ac:dyDescent="0.4">
      <c r="A18" s="1" t="s">
        <v>1024</v>
      </c>
      <c r="B18" s="2" t="s">
        <v>1025</v>
      </c>
      <c r="C18" s="5" t="s">
        <v>1003</v>
      </c>
      <c r="D18">
        <v>3979</v>
      </c>
      <c r="E18" t="str">
        <f t="shared" si="0"/>
        <v>Taipei (Taiwanese special municipality)</v>
      </c>
      <c r="F18" t="str">
        <f t="shared" si="1"/>
        <v>Taipei</v>
      </c>
      <c r="G18" t="str">
        <f t="shared" si="2"/>
        <v>TW-TPE</v>
      </c>
    </row>
    <row r="19" spans="1:7" ht="15" thickBot="1" x14ac:dyDescent="0.4">
      <c r="A19" s="1" t="s">
        <v>1026</v>
      </c>
      <c r="B19" s="2" t="s">
        <v>1027</v>
      </c>
      <c r="C19" s="5" t="s">
        <v>992</v>
      </c>
      <c r="D19">
        <v>3979</v>
      </c>
      <c r="E19" t="str">
        <f t="shared" si="0"/>
        <v>Taitung (Taiwanese county)</v>
      </c>
      <c r="F19" t="str">
        <f t="shared" si="1"/>
        <v>Taitung</v>
      </c>
      <c r="G19" t="str">
        <f t="shared" si="2"/>
        <v>TW-TTT</v>
      </c>
    </row>
    <row r="20" spans="1:7" ht="18.5" thickBot="1" x14ac:dyDescent="0.4">
      <c r="A20" s="1" t="s">
        <v>1028</v>
      </c>
      <c r="B20" s="2" t="s">
        <v>1029</v>
      </c>
      <c r="C20" s="5" t="s">
        <v>1003</v>
      </c>
      <c r="D20">
        <v>3979</v>
      </c>
      <c r="E20" t="str">
        <f t="shared" si="0"/>
        <v>Taoyuan (Taiwanese special municipality)</v>
      </c>
      <c r="F20" t="str">
        <f t="shared" si="1"/>
        <v>Taoyuan</v>
      </c>
      <c r="G20" t="str">
        <f t="shared" si="2"/>
        <v>TW-TAO</v>
      </c>
    </row>
    <row r="21" spans="1:7" ht="15" thickBot="1" x14ac:dyDescent="0.4">
      <c r="A21" s="1" t="s">
        <v>1030</v>
      </c>
      <c r="B21" s="2" t="s">
        <v>1031</v>
      </c>
      <c r="C21" s="5" t="s">
        <v>992</v>
      </c>
      <c r="D21">
        <v>3979</v>
      </c>
      <c r="E21" t="str">
        <f t="shared" si="0"/>
        <v>Yilan (Taiwanese county)</v>
      </c>
      <c r="F21" t="str">
        <f t="shared" si="1"/>
        <v>Yilan</v>
      </c>
      <c r="G21" t="str">
        <f t="shared" si="2"/>
        <v>TW-ILA</v>
      </c>
    </row>
    <row r="22" spans="1:7" ht="15" thickBot="1" x14ac:dyDescent="0.4">
      <c r="A22" s="1" t="s">
        <v>1032</v>
      </c>
      <c r="B22" s="2" t="s">
        <v>1033</v>
      </c>
      <c r="C22" s="5" t="s">
        <v>992</v>
      </c>
      <c r="D22">
        <v>3979</v>
      </c>
      <c r="E22" t="str">
        <f t="shared" si="0"/>
        <v>Yunlin (Taiwanese county)</v>
      </c>
      <c r="F22" t="str">
        <f t="shared" si="1"/>
        <v>Yunlin</v>
      </c>
      <c r="G22" t="str">
        <f t="shared" si="2"/>
        <v>TW-YUN</v>
      </c>
    </row>
  </sheetData>
  <hyperlinks>
    <hyperlink ref="B1" r:id="rId1" tooltip="Changhua County" display="https://en.wikipedia.org/wiki/Changhua_County" xr:uid="{20593376-EEA6-4544-BE15-B0179697D8C1}"/>
    <hyperlink ref="B2" r:id="rId2" tooltip="Chiayi" display="https://en.wikipedia.org/wiki/Chiayi" xr:uid="{6EA3A938-E428-4C9E-84D8-5F204694CEF9}"/>
    <hyperlink ref="B3" r:id="rId3" tooltip="Chiayi County" display="https://en.wikipedia.org/wiki/Chiayi_County" xr:uid="{1AED6AE1-4FE0-44B4-BCD5-AA5614B72AF4}"/>
    <hyperlink ref="B4" r:id="rId4" tooltip="Hsinchu" display="https://en.wikipedia.org/wiki/Hsinchu" xr:uid="{BDA3FC0E-C08C-4CB4-B3DD-7AB2F97F5998}"/>
    <hyperlink ref="B5" r:id="rId5" tooltip="Hsinchu County" display="https://en.wikipedia.org/wiki/Hsinchu_County" xr:uid="{3B03CBC1-3C32-4090-A435-A8FD300BEC1F}"/>
    <hyperlink ref="B6" r:id="rId6" tooltip="Hualien County" display="https://en.wikipedia.org/wiki/Hualien_County" xr:uid="{84886AC5-8615-49E5-B572-AFA5C111D796}"/>
    <hyperlink ref="B7" r:id="rId7" tooltip="Kaohsiung" display="https://en.wikipedia.org/wiki/Kaohsiung" xr:uid="{8B0EC3B2-FF0E-4F91-A8C0-F38FCB8CDFA1}"/>
    <hyperlink ref="B8" r:id="rId8" tooltip="Keelung" display="https://en.wikipedia.org/wiki/Keelung" xr:uid="{F8BAF6FA-BE93-404A-AA39-F7FC05F4631D}"/>
    <hyperlink ref="B9" r:id="rId9" tooltip="Kinmen" display="https://en.wikipedia.org/wiki/Kinmen" xr:uid="{CC9FC968-13D3-4061-8F72-AC1D6D91EBA7}"/>
    <hyperlink ref="B10" r:id="rId10" tooltip="Lienchiang County" display="https://en.wikipedia.org/wiki/Lienchiang_County" xr:uid="{0BF849AA-035E-4C61-92A3-AC920A8B0831}"/>
    <hyperlink ref="B11" r:id="rId11" tooltip="Miaoli County" display="https://en.wikipedia.org/wiki/Miaoli_County" xr:uid="{3148F99A-6456-4069-9F10-814B1C190CDC}"/>
    <hyperlink ref="B12" r:id="rId12" tooltip="Nantou County" display="https://en.wikipedia.org/wiki/Nantou_County" xr:uid="{2FB0833E-CCD4-4800-A9C8-5442D0E84080}"/>
    <hyperlink ref="B13" r:id="rId13" tooltip="New Taipei" display="https://en.wikipedia.org/wiki/New_Taipei" xr:uid="{EC09667F-502E-4075-B281-18BB04BC12BC}"/>
    <hyperlink ref="B14" r:id="rId14" tooltip="Penghu County" display="https://en.wikipedia.org/wiki/Penghu_County" xr:uid="{759D9A4D-403D-4B6B-AD76-55F0B098D85E}"/>
    <hyperlink ref="B15" r:id="rId15" tooltip="Pingtung County" display="https://en.wikipedia.org/wiki/Pingtung_County" xr:uid="{E9C6F825-D681-4B5E-973C-402DBD92A806}"/>
    <hyperlink ref="B16" r:id="rId16" tooltip="Taichung" display="https://en.wikipedia.org/wiki/Taichung" xr:uid="{34CA276F-D9B7-4199-9062-98DBBEA3DC19}"/>
    <hyperlink ref="B17" r:id="rId17" tooltip="Tainan" display="https://en.wikipedia.org/wiki/Tainan" xr:uid="{9DE28C0B-BCE2-435D-9D1A-E11B0FAB3306}"/>
    <hyperlink ref="B18" r:id="rId18" tooltip="Taipei" display="https://en.wikipedia.org/wiki/Taipei" xr:uid="{963FD045-F811-432A-AC88-12FF51CC5F55}"/>
    <hyperlink ref="B19" r:id="rId19" tooltip="Taitung County" display="https://en.wikipedia.org/wiki/Taitung_County" xr:uid="{EFD4304E-2D31-4ED2-8450-0A535DF1BD7E}"/>
    <hyperlink ref="B20" r:id="rId20" tooltip="Taoyuan, Taiwan" display="https://en.wikipedia.org/wiki/Taoyuan,_Taiwan" xr:uid="{B1D1FB07-6F78-490B-8FA1-D2A9390DDDD5}"/>
    <hyperlink ref="B21" r:id="rId21" tooltip="Yilan County, Taiwan" display="https://en.wikipedia.org/wiki/Yilan_County,_Taiwan" xr:uid="{DEEC6210-377D-45A9-B97B-215D708E98EC}"/>
    <hyperlink ref="B22" r:id="rId22" tooltip="Yunlin County" display="https://en.wikipedia.org/wiki/Yunlin_County" xr:uid="{DA130213-AEE9-4491-A4BF-973A60EE6B18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5E5E4-9DBE-435B-B3F0-ED12E7857D56}">
  <dimension ref="A1:G27"/>
  <sheetViews>
    <sheetView topLeftCell="A16" workbookViewId="0">
      <selection activeCell="D1" sqref="D1:G27"/>
    </sheetView>
  </sheetViews>
  <sheetFormatPr defaultRowHeight="14.5" x14ac:dyDescent="0.35"/>
  <cols>
    <col min="2" max="2" width="24.1796875" customWidth="1"/>
    <col min="3" max="3" width="18.7265625" customWidth="1"/>
    <col min="5" max="5" width="31.26953125" bestFit="1" customWidth="1"/>
    <col min="6" max="6" width="15.453125" bestFit="1" customWidth="1"/>
  </cols>
  <sheetData>
    <row r="1" spans="1:7" ht="29.5" thickBot="1" x14ac:dyDescent="0.4">
      <c r="A1" s="1" t="s">
        <v>1034</v>
      </c>
      <c r="B1" s="2" t="s">
        <v>1035</v>
      </c>
      <c r="C1" s="5" t="s">
        <v>1036</v>
      </c>
      <c r="D1">
        <v>4036</v>
      </c>
      <c r="E1" t="str">
        <f>_xlfn.CONCAT(B1, " (Ukrainian ",C1,")")</f>
        <v> Cherkaska oblast (Ukrainian region)</v>
      </c>
      <c r="F1" t="str">
        <f>B1</f>
        <v> Cherkaska oblast</v>
      </c>
      <c r="G1" t="str">
        <f>A1</f>
        <v>UA-71</v>
      </c>
    </row>
    <row r="2" spans="1:7" ht="44" thickBot="1" x14ac:dyDescent="0.4">
      <c r="A2" s="1" t="s">
        <v>1037</v>
      </c>
      <c r="B2" s="2" t="s">
        <v>1038</v>
      </c>
      <c r="C2" s="5" t="s">
        <v>1036</v>
      </c>
      <c r="D2">
        <v>4036</v>
      </c>
      <c r="E2" t="str">
        <f t="shared" ref="E2:E27" si="0">_xlfn.CONCAT(B2, " (Ukrainian ",C2,")")</f>
        <v> Chernihivska oblast (Ukrainian region)</v>
      </c>
      <c r="F2" t="str">
        <f t="shared" ref="F2:F27" si="1">B2</f>
        <v> Chernihivska oblast</v>
      </c>
      <c r="G2" t="str">
        <f t="shared" ref="G2:G27" si="2">A2</f>
        <v>UA-74</v>
      </c>
    </row>
    <row r="3" spans="1:7" ht="44" thickBot="1" x14ac:dyDescent="0.4">
      <c r="A3" s="1" t="s">
        <v>1039</v>
      </c>
      <c r="B3" s="2" t="s">
        <v>1040</v>
      </c>
      <c r="C3" s="5" t="s">
        <v>1036</v>
      </c>
      <c r="D3">
        <v>4036</v>
      </c>
      <c r="E3" t="str">
        <f t="shared" si="0"/>
        <v> Chernivetska oblast (Ukrainian region)</v>
      </c>
      <c r="F3" t="str">
        <f t="shared" si="1"/>
        <v> Chernivetska oblast</v>
      </c>
      <c r="G3" t="str">
        <f t="shared" si="2"/>
        <v>UA-77</v>
      </c>
    </row>
    <row r="4" spans="1:7" ht="44" thickBot="1" x14ac:dyDescent="0.4">
      <c r="A4" s="1" t="s">
        <v>1041</v>
      </c>
      <c r="B4" s="2" t="s">
        <v>1042</v>
      </c>
      <c r="C4" s="5" t="s">
        <v>1036</v>
      </c>
      <c r="D4">
        <v>4036</v>
      </c>
      <c r="E4" t="str">
        <f t="shared" si="0"/>
        <v> Dnipropetrovska oblast (Ukrainian region)</v>
      </c>
      <c r="F4" t="str">
        <f t="shared" si="1"/>
        <v> Dnipropetrovska oblast</v>
      </c>
      <c r="G4" t="str">
        <f t="shared" si="2"/>
        <v>UA-12</v>
      </c>
    </row>
    <row r="5" spans="1:7" ht="29.5" thickBot="1" x14ac:dyDescent="0.4">
      <c r="A5" s="1" t="s">
        <v>1043</v>
      </c>
      <c r="B5" s="2" t="s">
        <v>1044</v>
      </c>
      <c r="C5" s="5" t="s">
        <v>1036</v>
      </c>
      <c r="D5">
        <v>4036</v>
      </c>
      <c r="E5" t="str">
        <f t="shared" si="0"/>
        <v> Donetska oblast (Ukrainian region)</v>
      </c>
      <c r="F5" t="str">
        <f t="shared" si="1"/>
        <v> Donetska oblast</v>
      </c>
      <c r="G5" t="str">
        <f t="shared" si="2"/>
        <v>UA-14</v>
      </c>
    </row>
    <row r="6" spans="1:7" ht="44" thickBot="1" x14ac:dyDescent="0.4">
      <c r="A6" s="1" t="s">
        <v>1045</v>
      </c>
      <c r="B6" s="2" t="s">
        <v>1046</v>
      </c>
      <c r="C6" s="5" t="s">
        <v>1036</v>
      </c>
      <c r="D6">
        <v>4036</v>
      </c>
      <c r="E6" t="str">
        <f t="shared" si="0"/>
        <v> Ivano-Frankivska oblast (Ukrainian region)</v>
      </c>
      <c r="F6" t="str">
        <f t="shared" si="1"/>
        <v> Ivano-Frankivska oblast</v>
      </c>
      <c r="G6" t="str">
        <f t="shared" si="2"/>
        <v>UA-26</v>
      </c>
    </row>
    <row r="7" spans="1:7" ht="29.5" thickBot="1" x14ac:dyDescent="0.4">
      <c r="A7" s="1" t="s">
        <v>1047</v>
      </c>
      <c r="B7" s="2" t="s">
        <v>1048</v>
      </c>
      <c r="C7" s="5" t="s">
        <v>1036</v>
      </c>
      <c r="D7">
        <v>4036</v>
      </c>
      <c r="E7" t="str">
        <f t="shared" si="0"/>
        <v> Kharkivska oblast (Ukrainian region)</v>
      </c>
      <c r="F7" t="str">
        <f t="shared" si="1"/>
        <v> Kharkivska oblast</v>
      </c>
      <c r="G7" t="str">
        <f t="shared" si="2"/>
        <v>UA-63</v>
      </c>
    </row>
    <row r="8" spans="1:7" ht="44" thickBot="1" x14ac:dyDescent="0.4">
      <c r="A8" s="1" t="s">
        <v>1049</v>
      </c>
      <c r="B8" s="2" t="s">
        <v>1050</v>
      </c>
      <c r="C8" s="5" t="s">
        <v>1036</v>
      </c>
      <c r="D8">
        <v>4036</v>
      </c>
      <c r="E8" t="str">
        <f t="shared" si="0"/>
        <v> Khersonska oblast (Ukrainian region)</v>
      </c>
      <c r="F8" t="str">
        <f t="shared" si="1"/>
        <v> Khersonska oblast</v>
      </c>
      <c r="G8" t="str">
        <f t="shared" si="2"/>
        <v>UA-65</v>
      </c>
    </row>
    <row r="9" spans="1:7" ht="44" thickBot="1" x14ac:dyDescent="0.4">
      <c r="A9" s="1" t="s">
        <v>1051</v>
      </c>
      <c r="B9" s="2" t="s">
        <v>1052</v>
      </c>
      <c r="C9" s="5" t="s">
        <v>1036</v>
      </c>
      <c r="D9">
        <v>4036</v>
      </c>
      <c r="E9" t="str">
        <f t="shared" si="0"/>
        <v> Khmelnytska oblast (Ukrainian region)</v>
      </c>
      <c r="F9" t="str">
        <f t="shared" si="1"/>
        <v> Khmelnytska oblast</v>
      </c>
      <c r="G9" t="str">
        <f t="shared" si="2"/>
        <v>UA-68</v>
      </c>
    </row>
    <row r="10" spans="1:7" ht="44" thickBot="1" x14ac:dyDescent="0.4">
      <c r="A10" s="1" t="s">
        <v>1053</v>
      </c>
      <c r="B10" s="2" t="s">
        <v>1054</v>
      </c>
      <c r="C10" s="5" t="s">
        <v>1036</v>
      </c>
      <c r="D10">
        <v>4036</v>
      </c>
      <c r="E10" t="str">
        <f t="shared" si="0"/>
        <v> Kirovohradska oblast (Ukrainian region)</v>
      </c>
      <c r="F10" t="str">
        <f t="shared" si="1"/>
        <v> Kirovohradska oblast</v>
      </c>
      <c r="G10" t="str">
        <f t="shared" si="2"/>
        <v>UA-35</v>
      </c>
    </row>
    <row r="11" spans="1:7" ht="29.5" thickBot="1" x14ac:dyDescent="0.4">
      <c r="A11" s="1" t="s">
        <v>1055</v>
      </c>
      <c r="B11" s="2" t="s">
        <v>1056</v>
      </c>
      <c r="C11" s="5" t="s">
        <v>1036</v>
      </c>
      <c r="D11">
        <v>4036</v>
      </c>
      <c r="E11" t="str">
        <f t="shared" si="0"/>
        <v> Kyivska oblast (Ukrainian region)</v>
      </c>
      <c r="F11" t="str">
        <f t="shared" si="1"/>
        <v> Kyivska oblast</v>
      </c>
      <c r="G11" t="str">
        <f t="shared" si="2"/>
        <v>UA-32</v>
      </c>
    </row>
    <row r="12" spans="1:7" ht="29.5" thickBot="1" x14ac:dyDescent="0.4">
      <c r="A12" s="1" t="s">
        <v>1057</v>
      </c>
      <c r="B12" s="2" t="s">
        <v>1058</v>
      </c>
      <c r="C12" s="5" t="s">
        <v>1036</v>
      </c>
      <c r="D12">
        <v>4036</v>
      </c>
      <c r="E12" t="str">
        <f t="shared" si="0"/>
        <v> Luhanska oblast (Ukrainian region)</v>
      </c>
      <c r="F12" t="str">
        <f t="shared" si="1"/>
        <v> Luhanska oblast</v>
      </c>
      <c r="G12" t="str">
        <f t="shared" si="2"/>
        <v>UA-09</v>
      </c>
    </row>
    <row r="13" spans="1:7" ht="29.5" thickBot="1" x14ac:dyDescent="0.4">
      <c r="A13" s="1" t="s">
        <v>1059</v>
      </c>
      <c r="B13" s="2" t="s">
        <v>1060</v>
      </c>
      <c r="C13" s="5" t="s">
        <v>1036</v>
      </c>
      <c r="D13">
        <v>4036</v>
      </c>
      <c r="E13" t="str">
        <f t="shared" si="0"/>
        <v> Lvivska oblast (Ukrainian region)</v>
      </c>
      <c r="F13" t="str">
        <f t="shared" si="1"/>
        <v> Lvivska oblast</v>
      </c>
      <c r="G13" t="str">
        <f t="shared" si="2"/>
        <v>UA-46</v>
      </c>
    </row>
    <row r="14" spans="1:7" ht="44" thickBot="1" x14ac:dyDescent="0.4">
      <c r="A14" s="1" t="s">
        <v>1061</v>
      </c>
      <c r="B14" s="2" t="s">
        <v>1062</v>
      </c>
      <c r="C14" s="5" t="s">
        <v>1036</v>
      </c>
      <c r="D14">
        <v>4036</v>
      </c>
      <c r="E14" t="str">
        <f t="shared" si="0"/>
        <v> Mykolaivska oblast (Ukrainian region)</v>
      </c>
      <c r="F14" t="str">
        <f t="shared" si="1"/>
        <v> Mykolaivska oblast</v>
      </c>
      <c r="G14" t="str">
        <f t="shared" si="2"/>
        <v>UA-48</v>
      </c>
    </row>
    <row r="15" spans="1:7" ht="29.5" thickBot="1" x14ac:dyDescent="0.4">
      <c r="A15" s="1" t="s">
        <v>1063</v>
      </c>
      <c r="B15" s="2" t="s">
        <v>1064</v>
      </c>
      <c r="C15" s="5" t="s">
        <v>1036</v>
      </c>
      <c r="D15">
        <v>4036</v>
      </c>
      <c r="E15" t="str">
        <f t="shared" si="0"/>
        <v> Odeska oblast (Ukrainian region)</v>
      </c>
      <c r="F15" t="str">
        <f t="shared" si="1"/>
        <v> Odeska oblast</v>
      </c>
      <c r="G15" t="str">
        <f t="shared" si="2"/>
        <v>UA-51</v>
      </c>
    </row>
    <row r="16" spans="1:7" ht="29.5" thickBot="1" x14ac:dyDescent="0.4">
      <c r="A16" s="1" t="s">
        <v>1065</v>
      </c>
      <c r="B16" s="2" t="s">
        <v>1066</v>
      </c>
      <c r="C16" s="5" t="s">
        <v>1036</v>
      </c>
      <c r="D16">
        <v>4036</v>
      </c>
      <c r="E16" t="str">
        <f t="shared" si="0"/>
        <v> Poltavska oblast (Ukrainian region)</v>
      </c>
      <c r="F16" t="str">
        <f t="shared" si="1"/>
        <v> Poltavska oblast</v>
      </c>
      <c r="G16" t="str">
        <f t="shared" si="2"/>
        <v>UA-53</v>
      </c>
    </row>
    <row r="17" spans="1:7" ht="29.5" thickBot="1" x14ac:dyDescent="0.4">
      <c r="A17" s="1" t="s">
        <v>1067</v>
      </c>
      <c r="B17" s="2" t="s">
        <v>1068</v>
      </c>
      <c r="C17" s="5" t="s">
        <v>1036</v>
      </c>
      <c r="D17">
        <v>4036</v>
      </c>
      <c r="E17" t="str">
        <f t="shared" si="0"/>
        <v> Rivnenska oblast (Ukrainian region)</v>
      </c>
      <c r="F17" t="str">
        <f t="shared" si="1"/>
        <v> Rivnenska oblast</v>
      </c>
      <c r="G17" t="str">
        <f t="shared" si="2"/>
        <v>UA-56</v>
      </c>
    </row>
    <row r="18" spans="1:7" ht="29.5" thickBot="1" x14ac:dyDescent="0.4">
      <c r="A18" s="1" t="s">
        <v>1069</v>
      </c>
      <c r="B18" s="2" t="s">
        <v>1070</v>
      </c>
      <c r="C18" s="5" t="s">
        <v>1036</v>
      </c>
      <c r="D18">
        <v>4036</v>
      </c>
      <c r="E18" t="str">
        <f t="shared" si="0"/>
        <v> Sumska oblast (Ukrainian region)</v>
      </c>
      <c r="F18" t="str">
        <f t="shared" si="1"/>
        <v> Sumska oblast</v>
      </c>
      <c r="G18" t="str">
        <f t="shared" si="2"/>
        <v>UA-59</v>
      </c>
    </row>
    <row r="19" spans="1:7" ht="44" thickBot="1" x14ac:dyDescent="0.4">
      <c r="A19" s="1" t="s">
        <v>1071</v>
      </c>
      <c r="B19" s="2" t="s">
        <v>1072</v>
      </c>
      <c r="C19" s="5" t="s">
        <v>1036</v>
      </c>
      <c r="D19">
        <v>4036</v>
      </c>
      <c r="E19" t="str">
        <f t="shared" si="0"/>
        <v> Ternopilska oblast (Ukrainian region)</v>
      </c>
      <c r="F19" t="str">
        <f t="shared" si="1"/>
        <v> Ternopilska oblast</v>
      </c>
      <c r="G19" t="str">
        <f t="shared" si="2"/>
        <v>UA-61</v>
      </c>
    </row>
    <row r="20" spans="1:7" ht="29.5" thickBot="1" x14ac:dyDescent="0.4">
      <c r="A20" s="1" t="s">
        <v>1073</v>
      </c>
      <c r="B20" s="2" t="s">
        <v>1074</v>
      </c>
      <c r="C20" s="5" t="s">
        <v>1036</v>
      </c>
      <c r="D20">
        <v>4036</v>
      </c>
      <c r="E20" t="str">
        <f t="shared" si="0"/>
        <v> Vinnytska oblast (Ukrainian region)</v>
      </c>
      <c r="F20" t="str">
        <f t="shared" si="1"/>
        <v> Vinnytska oblast</v>
      </c>
      <c r="G20" t="str">
        <f t="shared" si="2"/>
        <v>UA-05</v>
      </c>
    </row>
    <row r="21" spans="1:7" ht="29.5" thickBot="1" x14ac:dyDescent="0.4">
      <c r="A21" s="1" t="s">
        <v>1075</v>
      </c>
      <c r="B21" s="2" t="s">
        <v>1076</v>
      </c>
      <c r="C21" s="5" t="s">
        <v>1036</v>
      </c>
      <c r="D21">
        <v>4036</v>
      </c>
      <c r="E21" t="str">
        <f t="shared" si="0"/>
        <v> Volynska oblast (Ukrainian region)</v>
      </c>
      <c r="F21" t="str">
        <f t="shared" si="1"/>
        <v> Volynska oblast</v>
      </c>
      <c r="G21" t="str">
        <f t="shared" si="2"/>
        <v>UA-07</v>
      </c>
    </row>
    <row r="22" spans="1:7" ht="44" thickBot="1" x14ac:dyDescent="0.4">
      <c r="A22" s="1" t="s">
        <v>1077</v>
      </c>
      <c r="B22" s="2" t="s">
        <v>1078</v>
      </c>
      <c r="C22" s="5" t="s">
        <v>1036</v>
      </c>
      <c r="D22">
        <v>4036</v>
      </c>
      <c r="E22" t="str">
        <f t="shared" si="0"/>
        <v> Zakarpatska oblast (Ukrainian region)</v>
      </c>
      <c r="F22" t="str">
        <f t="shared" si="1"/>
        <v> Zakarpatska oblast</v>
      </c>
      <c r="G22" t="str">
        <f t="shared" si="2"/>
        <v>UA-21</v>
      </c>
    </row>
    <row r="23" spans="1:7" ht="29.5" thickBot="1" x14ac:dyDescent="0.4">
      <c r="A23" s="1" t="s">
        <v>1079</v>
      </c>
      <c r="B23" s="2" t="s">
        <v>1080</v>
      </c>
      <c r="C23" s="5" t="s">
        <v>1036</v>
      </c>
      <c r="D23">
        <v>4036</v>
      </c>
      <c r="E23" t="str">
        <f t="shared" si="0"/>
        <v> Zaporizka oblast (Ukrainian region)</v>
      </c>
      <c r="F23" t="str">
        <f t="shared" si="1"/>
        <v> Zaporizka oblast</v>
      </c>
      <c r="G23" t="str">
        <f t="shared" si="2"/>
        <v>UA-23</v>
      </c>
    </row>
    <row r="24" spans="1:7" ht="44" thickBot="1" x14ac:dyDescent="0.4">
      <c r="A24" s="1" t="s">
        <v>1081</v>
      </c>
      <c r="B24" s="2" t="s">
        <v>1082</v>
      </c>
      <c r="C24" s="5" t="s">
        <v>1036</v>
      </c>
      <c r="D24">
        <v>4036</v>
      </c>
      <c r="E24" t="str">
        <f t="shared" si="0"/>
        <v> Zhytomyrska oblast (Ukrainian region)</v>
      </c>
      <c r="F24" t="str">
        <f t="shared" si="1"/>
        <v> Zhytomyrska oblast</v>
      </c>
      <c r="G24" t="str">
        <f t="shared" si="2"/>
        <v>UA-18</v>
      </c>
    </row>
    <row r="25" spans="1:7" ht="58.5" thickBot="1" x14ac:dyDescent="0.4">
      <c r="A25" s="1" t="s">
        <v>1083</v>
      </c>
      <c r="B25" s="2" t="s">
        <v>1084</v>
      </c>
      <c r="C25" s="5" t="s">
        <v>1085</v>
      </c>
      <c r="D25">
        <v>4036</v>
      </c>
      <c r="E25" t="str">
        <f t="shared" si="0"/>
        <v> Avtonomna Respublika Krym (Ukrainian republic)</v>
      </c>
      <c r="F25" t="str">
        <f t="shared" si="1"/>
        <v> Avtonomna Respublika Krym</v>
      </c>
      <c r="G25" t="str">
        <f t="shared" si="2"/>
        <v>UA-43</v>
      </c>
    </row>
    <row r="26" spans="1:7" ht="15" thickBot="1" x14ac:dyDescent="0.4">
      <c r="A26" s="1" t="s">
        <v>1086</v>
      </c>
      <c r="B26" s="2" t="s">
        <v>1087</v>
      </c>
      <c r="C26" s="5" t="s">
        <v>466</v>
      </c>
      <c r="D26">
        <v>4036</v>
      </c>
      <c r="E26" t="str">
        <f t="shared" si="0"/>
        <v> Kyiv (Ukrainian city)</v>
      </c>
      <c r="F26" t="str">
        <f t="shared" si="1"/>
        <v> Kyiv</v>
      </c>
      <c r="G26" t="str">
        <f t="shared" si="2"/>
        <v>UA-30</v>
      </c>
    </row>
    <row r="27" spans="1:7" ht="29.5" thickBot="1" x14ac:dyDescent="0.4">
      <c r="A27" s="1" t="s">
        <v>1088</v>
      </c>
      <c r="B27" s="2" t="s">
        <v>1089</v>
      </c>
      <c r="C27" s="5" t="s">
        <v>466</v>
      </c>
      <c r="D27">
        <v>4036</v>
      </c>
      <c r="E27" t="str">
        <f t="shared" si="0"/>
        <v> Sevastopol (Ukrainian city)</v>
      </c>
      <c r="F27" t="str">
        <f t="shared" si="1"/>
        <v> Sevastopol</v>
      </c>
      <c r="G27" t="str">
        <f t="shared" si="2"/>
        <v>UA-40</v>
      </c>
    </row>
  </sheetData>
  <hyperlinks>
    <hyperlink ref="B1" r:id="rId1" tooltip="Cherkasy Oblast" display="https://en.wikipedia.org/wiki/Cherkasy_Oblast" xr:uid="{09853968-6963-4B42-B077-FE1C7C790E89}"/>
    <hyperlink ref="B2" r:id="rId2" tooltip="Chernihiv Oblast" display="https://en.wikipedia.org/wiki/Chernihiv_Oblast" xr:uid="{6CE5FB33-53E1-49D1-8E9B-E565C68957FE}"/>
    <hyperlink ref="B3" r:id="rId3" tooltip="Chernivtsi Oblast" display="https://en.wikipedia.org/wiki/Chernivtsi_Oblast" xr:uid="{0B0AD222-544F-4551-BBC9-4C1C0343AAA4}"/>
    <hyperlink ref="B4" r:id="rId4" tooltip="Dnipropetrovsk Oblast" display="https://en.wikipedia.org/wiki/Dnipropetrovsk_Oblast" xr:uid="{501E08FB-9646-429D-82BF-8E9A3C38DA13}"/>
    <hyperlink ref="B5" r:id="rId5" tooltip="Donetsk Oblast" display="https://en.wikipedia.org/wiki/Donetsk_Oblast" xr:uid="{1B0EFF30-F333-4F6A-A62E-DF8EE774C216}"/>
    <hyperlink ref="B6" r:id="rId6" tooltip="Ivano-Frankivsk Oblast" display="https://en.wikipedia.org/wiki/Ivano-Frankivsk_Oblast" xr:uid="{861C5969-39C1-46AC-9FB0-7830C2667EA4}"/>
    <hyperlink ref="B7" r:id="rId7" tooltip="Kharkiv Oblast" display="https://en.wikipedia.org/wiki/Kharkiv_Oblast" xr:uid="{7A5C1FB2-8822-4F11-9BF4-4511AE377AA8}"/>
    <hyperlink ref="B8" r:id="rId8" tooltip="Kherson Oblast" display="https://en.wikipedia.org/wiki/Kherson_Oblast" xr:uid="{F51D99F5-E544-42C5-AAE0-736C2E864CBB}"/>
    <hyperlink ref="B9" r:id="rId9" tooltip="Khmelnytskyi Oblast" display="https://en.wikipedia.org/wiki/Khmelnytskyi_Oblast" xr:uid="{9A4D8992-2983-468C-B816-0D556DBD6838}"/>
    <hyperlink ref="B10" r:id="rId10" tooltip="Kirovohrad Oblast" display="https://en.wikipedia.org/wiki/Kirovohrad_Oblast" xr:uid="{1D721148-EF4E-43E3-A1C6-583AE8F487D2}"/>
    <hyperlink ref="B11" r:id="rId11" tooltip="Kyiv Oblast" display="https://en.wikipedia.org/wiki/Kyiv_Oblast" xr:uid="{75F82A03-6CC9-4FCF-AAD6-5205FDD5E921}"/>
    <hyperlink ref="B12" r:id="rId12" tooltip="Luhansk Oblast" display="https://en.wikipedia.org/wiki/Luhansk_Oblast" xr:uid="{2CBA0047-A510-4CEA-80BC-C2C37CBF499F}"/>
    <hyperlink ref="B13" r:id="rId13" tooltip="Lviv Oblast" display="https://en.wikipedia.org/wiki/Lviv_Oblast" xr:uid="{35CDC0AF-3B19-4363-A027-626F403060DC}"/>
    <hyperlink ref="B14" r:id="rId14" tooltip="Mykolaiv Oblast" display="https://en.wikipedia.org/wiki/Mykolaiv_Oblast" xr:uid="{557CC941-06BC-4CCC-8276-9536C86C2597}"/>
    <hyperlink ref="B15" r:id="rId15" tooltip="Odesa Oblast" display="https://en.wikipedia.org/wiki/Odesa_Oblast" xr:uid="{6F7B10EC-0D58-4CC3-8154-09F3E63EE1F5}"/>
    <hyperlink ref="B16" r:id="rId16" tooltip="Poltava Oblast" display="https://en.wikipedia.org/wiki/Poltava_Oblast" xr:uid="{447B6D0E-A3D4-45BB-87B0-24C788D41E99}"/>
    <hyperlink ref="B17" r:id="rId17" tooltip="Rivne Oblast" display="https://en.wikipedia.org/wiki/Rivne_Oblast" xr:uid="{1FEBE2B5-490A-491A-AB6E-388D7B73A14E}"/>
    <hyperlink ref="B18" r:id="rId18" tooltip="Sumy Oblast" display="https://en.wikipedia.org/wiki/Sumy_Oblast" xr:uid="{FD8A55C3-C643-4D8A-8D4D-EBC9586EFCBA}"/>
    <hyperlink ref="B19" r:id="rId19" tooltip="Ternopil Oblast" display="https://en.wikipedia.org/wiki/Ternopil_Oblast" xr:uid="{542BE16E-4606-494D-ABF7-332C117AF10F}"/>
    <hyperlink ref="B20" r:id="rId20" tooltip="Vinnytsia Oblast" display="https://en.wikipedia.org/wiki/Vinnytsia_Oblast" xr:uid="{72A5706D-4034-459B-BC99-B1D3A8A8EB8B}"/>
    <hyperlink ref="B21" r:id="rId21" tooltip="Volyn Oblast" display="https://en.wikipedia.org/wiki/Volyn_Oblast" xr:uid="{3515A3ED-BFB5-44AD-83CA-6D499164B3E3}"/>
    <hyperlink ref="B22" r:id="rId22" tooltip="Zakarpattia Oblast" display="https://en.wikipedia.org/wiki/Zakarpattia_Oblast" xr:uid="{B3B07115-0FC6-4C2A-AE9B-646CA5A5BB04}"/>
    <hyperlink ref="B23" r:id="rId23" tooltip="Zaporizhzhia Oblast" display="https://en.wikipedia.org/wiki/Zaporizhzhia_Oblast" xr:uid="{3A93614F-54FB-4F1A-91C3-2E5F6DDC2AC3}"/>
    <hyperlink ref="B24" r:id="rId24" tooltip="Zhytomyr Oblast" display="https://en.wikipedia.org/wiki/Zhytomyr_Oblast" xr:uid="{C523A8BA-D0A5-4F9A-8AE1-A2CE3BAE6DE8}"/>
    <hyperlink ref="B25" r:id="rId25" tooltip="Autonomous Republic of Crimea" display="https://en.wikipedia.org/wiki/Autonomous_Republic_of_Crimea" xr:uid="{FABD2851-2D93-4F4B-97AA-97B5A452FF4E}"/>
    <hyperlink ref="B26" r:id="rId26" tooltip="Kyiv" display="https://en.wikipedia.org/wiki/Kyiv" xr:uid="{A9728C69-8DBB-44DA-8766-BD4B68D9F244}"/>
    <hyperlink ref="B27" r:id="rId27" tooltip="Sevastopol" display="https://en.wikipedia.org/wiki/Sevastopol" xr:uid="{FE509C2A-8AF3-4657-92B0-52A35E8264E3}"/>
  </hyperlinks>
  <pageMargins left="0.7" right="0.7" top="0.75" bottom="0.75" header="0.3" footer="0.3"/>
  <drawing r:id="rId28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00D1A-C0A7-4CE7-94D5-B5BEA681D28F}">
  <dimension ref="A1:F11"/>
  <sheetViews>
    <sheetView workbookViewId="0">
      <selection activeCell="C1" sqref="C1:F11"/>
    </sheetView>
  </sheetViews>
  <sheetFormatPr defaultRowHeight="14.5" x14ac:dyDescent="0.35"/>
  <cols>
    <col min="2" max="2" width="22" customWidth="1"/>
    <col min="4" max="4" width="20.26953125" bestFit="1" customWidth="1"/>
  </cols>
  <sheetData>
    <row r="1" spans="1:6" ht="15" thickBot="1" x14ac:dyDescent="0.4">
      <c r="A1" s="1" t="s">
        <v>1090</v>
      </c>
      <c r="B1" s="2" t="s">
        <v>1091</v>
      </c>
      <c r="C1">
        <v>4059</v>
      </c>
      <c r="D1" t="str">
        <f>_xlfn.CONCAT(B1," (Samoan district)")</f>
        <v>A'ana (Samoan district)</v>
      </c>
      <c r="E1" t="str">
        <f>B1</f>
        <v>A'ana</v>
      </c>
      <c r="F1" t="str">
        <f>A1</f>
        <v>WS-AA</v>
      </c>
    </row>
    <row r="2" spans="1:6" ht="29.5" thickBot="1" x14ac:dyDescent="0.4">
      <c r="A2" s="1" t="s">
        <v>1092</v>
      </c>
      <c r="B2" s="2" t="s">
        <v>1093</v>
      </c>
      <c r="C2">
        <v>4059</v>
      </c>
      <c r="D2" t="str">
        <f t="shared" ref="D2:D11" si="0">_xlfn.CONCAT(B2," (Samoan district)")</f>
        <v>Aiga-i-le-Tai (Samoan district)</v>
      </c>
      <c r="E2" t="str">
        <f t="shared" ref="E2:E11" si="1">B2</f>
        <v>Aiga-i-le-Tai</v>
      </c>
      <c r="F2" t="str">
        <f t="shared" ref="F2:F11" si="2">A2</f>
        <v>WS-AL</v>
      </c>
    </row>
    <row r="3" spans="1:6" ht="15" thickBot="1" x14ac:dyDescent="0.4">
      <c r="A3" s="1" t="s">
        <v>1094</v>
      </c>
      <c r="B3" s="2" t="s">
        <v>1095</v>
      </c>
      <c r="C3">
        <v>4059</v>
      </c>
      <c r="D3" t="str">
        <f t="shared" si="0"/>
        <v>Atua (Samoan district)</v>
      </c>
      <c r="E3" t="str">
        <f t="shared" si="1"/>
        <v>Atua</v>
      </c>
      <c r="F3" t="str">
        <f t="shared" si="2"/>
        <v>WS-AT</v>
      </c>
    </row>
    <row r="4" spans="1:6" ht="29.5" thickBot="1" x14ac:dyDescent="0.4">
      <c r="A4" s="1" t="s">
        <v>1096</v>
      </c>
      <c r="B4" s="2" t="s">
        <v>1097</v>
      </c>
      <c r="C4">
        <v>4059</v>
      </c>
      <c r="D4" t="str">
        <f t="shared" si="0"/>
        <v>Fa'asaleleaga (Samoan district)</v>
      </c>
      <c r="E4" t="str">
        <f t="shared" si="1"/>
        <v>Fa'asaleleaga</v>
      </c>
      <c r="F4" t="str">
        <f t="shared" si="2"/>
        <v>WS-FA</v>
      </c>
    </row>
    <row r="5" spans="1:6" ht="29.5" thickBot="1" x14ac:dyDescent="0.4">
      <c r="A5" s="1" t="s">
        <v>1098</v>
      </c>
      <c r="B5" s="2" t="s">
        <v>1099</v>
      </c>
      <c r="C5">
        <v>4059</v>
      </c>
      <c r="D5" t="str">
        <f t="shared" si="0"/>
        <v>Gaga'emauga (Samoan district)</v>
      </c>
      <c r="E5" t="str">
        <f t="shared" si="1"/>
        <v>Gaga'emauga</v>
      </c>
      <c r="F5" t="str">
        <f t="shared" si="2"/>
        <v>WS-GE</v>
      </c>
    </row>
    <row r="6" spans="1:6" ht="29.5" thickBot="1" x14ac:dyDescent="0.4">
      <c r="A6" s="1" t="s">
        <v>1100</v>
      </c>
      <c r="B6" s="2" t="s">
        <v>1101</v>
      </c>
      <c r="C6">
        <v>4059</v>
      </c>
      <c r="D6" t="str">
        <f t="shared" si="0"/>
        <v>Gagaifomauga (Samoan district)</v>
      </c>
      <c r="E6" t="str">
        <f t="shared" si="1"/>
        <v>Gagaifomauga</v>
      </c>
      <c r="F6" t="str">
        <f t="shared" si="2"/>
        <v>WS-GI</v>
      </c>
    </row>
    <row r="7" spans="1:6" ht="15" thickBot="1" x14ac:dyDescent="0.4">
      <c r="A7" s="1" t="s">
        <v>1102</v>
      </c>
      <c r="B7" s="2" t="s">
        <v>1103</v>
      </c>
      <c r="C7">
        <v>4059</v>
      </c>
      <c r="D7" t="str">
        <f t="shared" si="0"/>
        <v>Palauli (Samoan district)</v>
      </c>
      <c r="E7" t="str">
        <f t="shared" si="1"/>
        <v>Palauli</v>
      </c>
      <c r="F7" t="str">
        <f t="shared" si="2"/>
        <v>WS-PA</v>
      </c>
    </row>
    <row r="8" spans="1:6" ht="29.5" thickBot="1" x14ac:dyDescent="0.4">
      <c r="A8" s="1" t="s">
        <v>1104</v>
      </c>
      <c r="B8" s="2" t="s">
        <v>1105</v>
      </c>
      <c r="C8">
        <v>4059</v>
      </c>
      <c r="D8" t="str">
        <f t="shared" si="0"/>
        <v>Satupa'itea (Samoan district)</v>
      </c>
      <c r="E8" t="str">
        <f t="shared" si="1"/>
        <v>Satupa'itea</v>
      </c>
      <c r="F8" t="str">
        <f t="shared" si="2"/>
        <v>WS-SA</v>
      </c>
    </row>
    <row r="9" spans="1:6" ht="29.5" thickBot="1" x14ac:dyDescent="0.4">
      <c r="A9" s="1" t="s">
        <v>1106</v>
      </c>
      <c r="B9" s="2" t="s">
        <v>1107</v>
      </c>
      <c r="C9">
        <v>4059</v>
      </c>
      <c r="D9" t="str">
        <f t="shared" si="0"/>
        <v>Tuamasaga (Samoan district)</v>
      </c>
      <c r="E9" t="str">
        <f t="shared" si="1"/>
        <v>Tuamasaga</v>
      </c>
      <c r="F9" t="str">
        <f t="shared" si="2"/>
        <v>WS-TU</v>
      </c>
    </row>
    <row r="10" spans="1:6" ht="29.5" thickBot="1" x14ac:dyDescent="0.4">
      <c r="A10" s="1" t="s">
        <v>1108</v>
      </c>
      <c r="B10" s="2" t="s">
        <v>1109</v>
      </c>
      <c r="C10">
        <v>4059</v>
      </c>
      <c r="D10" t="str">
        <f t="shared" si="0"/>
        <v>Va'a-o-Fonoti (Samoan district)</v>
      </c>
      <c r="E10" t="str">
        <f t="shared" si="1"/>
        <v>Va'a-o-Fonoti</v>
      </c>
      <c r="F10" t="str">
        <f t="shared" si="2"/>
        <v>WS-VF</v>
      </c>
    </row>
    <row r="11" spans="1:6" ht="15" thickBot="1" x14ac:dyDescent="0.4">
      <c r="A11" s="1" t="s">
        <v>1110</v>
      </c>
      <c r="B11" s="2" t="s">
        <v>1111</v>
      </c>
      <c r="C11">
        <v>4059</v>
      </c>
      <c r="D11" t="str">
        <f t="shared" si="0"/>
        <v>Vaisigano (Samoan district)</v>
      </c>
      <c r="E11" t="str">
        <f t="shared" si="1"/>
        <v>Vaisigano</v>
      </c>
      <c r="F11" t="str">
        <f t="shared" si="2"/>
        <v>WS-VS</v>
      </c>
    </row>
  </sheetData>
  <hyperlinks>
    <hyperlink ref="B1" r:id="rId1" tooltip="A'ana" display="https://en.wikipedia.org/wiki/A%27ana" xr:uid="{57E44794-A147-46C8-9E38-CD5AB87ED0EE}"/>
    <hyperlink ref="B2" r:id="rId2" tooltip="Aiga-i-le-Tai" display="https://en.wikipedia.org/wiki/Aiga-i-le-Tai" xr:uid="{42F72E93-B2F4-48CB-8641-0EDA645A0A75}"/>
    <hyperlink ref="B3" r:id="rId3" tooltip="Atua (district)" display="https://en.wikipedia.org/wiki/Atua_(district)" xr:uid="{D15863D6-D4E2-4341-891B-5753FD088B50}"/>
    <hyperlink ref="B4" r:id="rId4" tooltip="Fa'asaleleaga" display="https://en.wikipedia.org/wiki/Fa%27asaleleaga" xr:uid="{CEEBB147-B479-4A7C-AD82-7E489DA63B5D}"/>
    <hyperlink ref="B5" r:id="rId5" tooltip="Gaga'emauga" display="https://en.wikipedia.org/wiki/Gaga%27emauga" xr:uid="{854D2E17-B8C1-4E1B-A934-3D7980CAFC37}"/>
    <hyperlink ref="B6" r:id="rId6" tooltip="Gagaifomauga" display="https://en.wikipedia.org/wiki/Gagaifomauga" xr:uid="{1D5368EF-4C8F-49F9-93CC-6C586D669E40}"/>
    <hyperlink ref="B7" r:id="rId7" tooltip="Palauli" display="https://en.wikipedia.org/wiki/Palauli" xr:uid="{0A46761A-5020-4A56-BACA-FC544AD828B7}"/>
    <hyperlink ref="B8" r:id="rId8" tooltip="Satupa'itea" display="https://en.wikipedia.org/wiki/Satupa%27itea" xr:uid="{9FCDA385-8347-47A5-A048-4CC95F9249E5}"/>
    <hyperlink ref="B9" r:id="rId9" tooltip="Tuamasaga" display="https://en.wikipedia.org/wiki/Tuamasaga" xr:uid="{7DD48F3A-BD43-4B4A-8FED-13D0E79F404D}"/>
    <hyperlink ref="B10" r:id="rId10" tooltip="Va'a-o-Fonoti" display="https://en.wikipedia.org/wiki/Va%27a-o-Fonoti" xr:uid="{42F365B0-C6CA-485F-BD91-CD50F6AD1C4A}"/>
    <hyperlink ref="B11" r:id="rId11" tooltip="Vaisigano" display="https://en.wikipedia.org/wiki/Vaisigano" xr:uid="{79086DED-B062-4040-A46B-36C241DF658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F1B1B-1574-4DB0-BB83-F95B84C16E35}">
  <dimension ref="A1:I25"/>
  <sheetViews>
    <sheetView topLeftCell="A19" workbookViewId="0">
      <selection activeCell="F1" sqref="F1:I25"/>
    </sheetView>
  </sheetViews>
  <sheetFormatPr defaultRowHeight="14.5" x14ac:dyDescent="0.35"/>
  <cols>
    <col min="6" max="6" width="4.81640625" bestFit="1" customWidth="1"/>
    <col min="7" max="7" width="45" bestFit="1" customWidth="1"/>
    <col min="8" max="8" width="11.36328125" bestFit="1" customWidth="1"/>
  </cols>
  <sheetData>
    <row r="1" spans="1:9" ht="29.5" thickBot="1" x14ac:dyDescent="0.4">
      <c r="A1" s="1" t="s">
        <v>141</v>
      </c>
      <c r="B1" s="2" t="s">
        <v>142</v>
      </c>
      <c r="C1" s="5" t="s">
        <v>143</v>
      </c>
      <c r="D1" s="5"/>
      <c r="E1" s="5" t="s">
        <v>144</v>
      </c>
      <c r="F1">
        <v>3965</v>
      </c>
      <c r="G1" t="str">
        <f>_xlfn.CONCAT(B1, " (Cambodian ", E1, ")")</f>
        <v>Phnom Penh (Cambodian autonomous municipality)</v>
      </c>
      <c r="H1" t="str">
        <f>B1</f>
        <v>Phnom Penh</v>
      </c>
      <c r="I1" t="str">
        <f>A1</f>
        <v>KH-12</v>
      </c>
    </row>
    <row r="2" spans="1:9" ht="44" thickBot="1" x14ac:dyDescent="0.4">
      <c r="A2" s="1" t="s">
        <v>145</v>
      </c>
      <c r="B2" s="2" t="s">
        <v>146</v>
      </c>
      <c r="C2" s="5" t="s">
        <v>147</v>
      </c>
      <c r="D2" s="5" t="s">
        <v>148</v>
      </c>
      <c r="E2" s="5" t="s">
        <v>149</v>
      </c>
      <c r="F2">
        <v>3965</v>
      </c>
      <c r="G2" t="str">
        <f t="shared" ref="G2:G25" si="0">_xlfn.CONCAT(B2, " (Cambodian ", E2, ")")</f>
        <v>Baat Dambang (Cambodian province)</v>
      </c>
      <c r="H2" t="str">
        <f t="shared" ref="H2:H25" si="1">B2</f>
        <v>Baat Dambang</v>
      </c>
      <c r="I2" t="str">
        <f t="shared" ref="I2:I25" si="2">A2</f>
        <v>KH-2</v>
      </c>
    </row>
    <row r="3" spans="1:9" ht="44" thickBot="1" x14ac:dyDescent="0.4">
      <c r="A3" s="1" t="s">
        <v>150</v>
      </c>
      <c r="B3" s="2" t="s">
        <v>151</v>
      </c>
      <c r="C3" s="5" t="s">
        <v>152</v>
      </c>
      <c r="D3" s="5" t="s">
        <v>153</v>
      </c>
      <c r="E3" s="5" t="s">
        <v>149</v>
      </c>
      <c r="F3">
        <v>3965</v>
      </c>
      <c r="G3" t="str">
        <f t="shared" si="0"/>
        <v>Banteay Mean Choăy (Cambodian province)</v>
      </c>
      <c r="H3" t="str">
        <f t="shared" si="1"/>
        <v>Banteay Mean Choăy</v>
      </c>
      <c r="I3" t="str">
        <f t="shared" si="2"/>
        <v>KH-1</v>
      </c>
    </row>
    <row r="4" spans="1:9" ht="15" thickBot="1" x14ac:dyDescent="0.4">
      <c r="A4" s="1" t="s">
        <v>154</v>
      </c>
      <c r="B4" s="2" t="s">
        <v>155</v>
      </c>
      <c r="C4" s="5" t="s">
        <v>156</v>
      </c>
      <c r="D4" s="5" t="s">
        <v>157</v>
      </c>
      <c r="E4" s="5" t="s">
        <v>149</v>
      </c>
      <c r="F4">
        <v>3965</v>
      </c>
      <c r="G4" t="str">
        <f t="shared" si="0"/>
        <v>Kaeb (Cambodian province)</v>
      </c>
      <c r="H4" t="str">
        <f t="shared" si="1"/>
        <v>Kaeb</v>
      </c>
      <c r="I4" t="str">
        <f t="shared" si="2"/>
        <v>KH-23</v>
      </c>
    </row>
    <row r="5" spans="1:9" ht="29.5" thickBot="1" x14ac:dyDescent="0.4">
      <c r="A5" s="1" t="s">
        <v>158</v>
      </c>
      <c r="B5" s="2" t="s">
        <v>159</v>
      </c>
      <c r="C5" s="5" t="s">
        <v>160</v>
      </c>
      <c r="D5" s="5" t="s">
        <v>161</v>
      </c>
      <c r="E5" s="5" t="s">
        <v>149</v>
      </c>
      <c r="F5">
        <v>3965</v>
      </c>
      <c r="G5" t="str">
        <f t="shared" si="0"/>
        <v>Kampong Chaam (Cambodian province)</v>
      </c>
      <c r="H5" t="str">
        <f t="shared" si="1"/>
        <v>Kampong Chaam</v>
      </c>
      <c r="I5" t="str">
        <f t="shared" si="2"/>
        <v>KH-3</v>
      </c>
    </row>
    <row r="6" spans="1:9" ht="29.5" thickBot="1" x14ac:dyDescent="0.4">
      <c r="A6" s="1" t="s">
        <v>162</v>
      </c>
      <c r="B6" s="2" t="s">
        <v>163</v>
      </c>
      <c r="C6" s="5" t="s">
        <v>164</v>
      </c>
      <c r="D6" s="5"/>
      <c r="E6" s="5" t="s">
        <v>149</v>
      </c>
      <c r="F6">
        <v>3965</v>
      </c>
      <c r="G6" t="str">
        <f t="shared" si="0"/>
        <v>Kampong Chhnang (Cambodian province)</v>
      </c>
      <c r="H6" t="str">
        <f t="shared" si="1"/>
        <v>Kampong Chhnang</v>
      </c>
      <c r="I6" t="str">
        <f t="shared" si="2"/>
        <v>KH-4</v>
      </c>
    </row>
    <row r="7" spans="1:9" ht="29.5" thickBot="1" x14ac:dyDescent="0.4">
      <c r="A7" s="1" t="s">
        <v>165</v>
      </c>
      <c r="B7" s="2" t="s">
        <v>166</v>
      </c>
      <c r="C7" s="5" t="s">
        <v>167</v>
      </c>
      <c r="D7" s="5" t="s">
        <v>168</v>
      </c>
      <c r="E7" s="5" t="s">
        <v>149</v>
      </c>
      <c r="F7">
        <v>3965</v>
      </c>
      <c r="G7" t="str">
        <f t="shared" si="0"/>
        <v>Kampong Spueu (Cambodian province)</v>
      </c>
      <c r="H7" t="str">
        <f t="shared" si="1"/>
        <v>Kampong Spueu</v>
      </c>
      <c r="I7" t="str">
        <f t="shared" si="2"/>
        <v>KH-5</v>
      </c>
    </row>
    <row r="8" spans="1:9" ht="29.5" thickBot="1" x14ac:dyDescent="0.4">
      <c r="A8" s="1" t="s">
        <v>169</v>
      </c>
      <c r="B8" s="2" t="s">
        <v>170</v>
      </c>
      <c r="C8" s="5" t="s">
        <v>171</v>
      </c>
      <c r="D8" s="5" t="s">
        <v>172</v>
      </c>
      <c r="E8" s="5" t="s">
        <v>149</v>
      </c>
      <c r="F8">
        <v>3965</v>
      </c>
      <c r="G8" t="str">
        <f t="shared" si="0"/>
        <v>Kampong Thum (Cambodian province)</v>
      </c>
      <c r="H8" t="str">
        <f t="shared" si="1"/>
        <v>Kampong Thum</v>
      </c>
      <c r="I8" t="str">
        <f t="shared" si="2"/>
        <v>KH-6</v>
      </c>
    </row>
    <row r="9" spans="1:9" ht="15" thickBot="1" x14ac:dyDescent="0.4">
      <c r="A9" s="1" t="s">
        <v>173</v>
      </c>
      <c r="B9" s="2" t="s">
        <v>174</v>
      </c>
      <c r="C9" s="5" t="s">
        <v>175</v>
      </c>
      <c r="D9" s="5"/>
      <c r="E9" s="5" t="s">
        <v>149</v>
      </c>
      <c r="F9">
        <v>3965</v>
      </c>
      <c r="G9" t="str">
        <f t="shared" si="0"/>
        <v>Kampot (Cambodian province)</v>
      </c>
      <c r="H9" t="str">
        <f t="shared" si="1"/>
        <v>Kampot</v>
      </c>
      <c r="I9" t="str">
        <f t="shared" si="2"/>
        <v>KH-7</v>
      </c>
    </row>
    <row r="10" spans="1:9" ht="15" thickBot="1" x14ac:dyDescent="0.4">
      <c r="A10" s="1" t="s">
        <v>176</v>
      </c>
      <c r="B10" s="2" t="s">
        <v>177</v>
      </c>
      <c r="C10" s="5" t="s">
        <v>178</v>
      </c>
      <c r="D10" s="5" t="s">
        <v>179</v>
      </c>
      <c r="E10" s="5" t="s">
        <v>149</v>
      </c>
      <c r="F10">
        <v>3965</v>
      </c>
      <c r="G10" t="str">
        <f t="shared" si="0"/>
        <v>Kandaal (Cambodian province)</v>
      </c>
      <c r="H10" t="str">
        <f t="shared" si="1"/>
        <v>Kandaal</v>
      </c>
      <c r="I10" t="str">
        <f t="shared" si="2"/>
        <v>KH-8</v>
      </c>
    </row>
    <row r="11" spans="1:9" ht="29.5" thickBot="1" x14ac:dyDescent="0.4">
      <c r="A11" s="1" t="s">
        <v>180</v>
      </c>
      <c r="B11" s="2" t="s">
        <v>181</v>
      </c>
      <c r="C11" s="5" t="s">
        <v>182</v>
      </c>
      <c r="D11" s="5" t="s">
        <v>183</v>
      </c>
      <c r="E11" s="5" t="s">
        <v>149</v>
      </c>
      <c r="F11">
        <v>3965</v>
      </c>
      <c r="G11" t="str">
        <f t="shared" si="0"/>
        <v>Kaoh Kong (Cambodian province)</v>
      </c>
      <c r="H11" t="str">
        <f t="shared" si="1"/>
        <v>Kaoh Kong</v>
      </c>
      <c r="I11" t="str">
        <f t="shared" si="2"/>
        <v>KH-9</v>
      </c>
    </row>
    <row r="12" spans="1:9" ht="15" thickBot="1" x14ac:dyDescent="0.4">
      <c r="A12" s="1" t="s">
        <v>184</v>
      </c>
      <c r="B12" s="2" t="s">
        <v>185</v>
      </c>
      <c r="C12" s="5" t="s">
        <v>186</v>
      </c>
      <c r="D12" s="5" t="s">
        <v>187</v>
      </c>
      <c r="E12" s="5" t="s">
        <v>149</v>
      </c>
      <c r="F12">
        <v>3965</v>
      </c>
      <c r="G12" t="str">
        <f t="shared" si="0"/>
        <v>Kracheh (Cambodian province)</v>
      </c>
      <c r="H12" t="str">
        <f t="shared" si="1"/>
        <v>Kracheh</v>
      </c>
      <c r="I12" t="str">
        <f t="shared" si="2"/>
        <v>KH-10</v>
      </c>
    </row>
    <row r="13" spans="1:9" ht="29.5" thickBot="1" x14ac:dyDescent="0.4">
      <c r="A13" s="1" t="s">
        <v>188</v>
      </c>
      <c r="B13" s="2" t="s">
        <v>189</v>
      </c>
      <c r="C13" s="5" t="s">
        <v>190</v>
      </c>
      <c r="D13" s="5" t="s">
        <v>191</v>
      </c>
      <c r="E13" s="5" t="s">
        <v>149</v>
      </c>
      <c r="F13">
        <v>3965</v>
      </c>
      <c r="G13" t="str">
        <f t="shared" si="0"/>
        <v>Mondol Kiri (Cambodian province)</v>
      </c>
      <c r="H13" t="str">
        <f t="shared" si="1"/>
        <v>Mondol Kiri</v>
      </c>
      <c r="I13" t="str">
        <f t="shared" si="2"/>
        <v>KH-11</v>
      </c>
    </row>
    <row r="14" spans="1:9" ht="44" thickBot="1" x14ac:dyDescent="0.4">
      <c r="A14" s="1" t="s">
        <v>192</v>
      </c>
      <c r="B14" s="2" t="s">
        <v>193</v>
      </c>
      <c r="C14" s="5" t="s">
        <v>194</v>
      </c>
      <c r="D14" s="5" t="s">
        <v>195</v>
      </c>
      <c r="E14" s="5" t="s">
        <v>149</v>
      </c>
      <c r="F14">
        <v>3965</v>
      </c>
      <c r="G14" t="str">
        <f t="shared" si="0"/>
        <v>Otdar Mean Chey (Cambodian province)</v>
      </c>
      <c r="H14" t="str">
        <f t="shared" si="1"/>
        <v>Otdar Mean Chey</v>
      </c>
      <c r="I14" t="str">
        <f t="shared" si="2"/>
        <v>KH-22</v>
      </c>
    </row>
    <row r="15" spans="1:9" ht="15" thickBot="1" x14ac:dyDescent="0.4">
      <c r="A15" s="1" t="s">
        <v>196</v>
      </c>
      <c r="B15" s="2" t="s">
        <v>197</v>
      </c>
      <c r="C15" s="5" t="s">
        <v>198</v>
      </c>
      <c r="D15" s="5"/>
      <c r="E15" s="5" t="s">
        <v>149</v>
      </c>
      <c r="F15">
        <v>3965</v>
      </c>
      <c r="G15" t="str">
        <f t="shared" si="0"/>
        <v>Pailin (Cambodian province)</v>
      </c>
      <c r="H15" t="str">
        <f t="shared" si="1"/>
        <v>Pailin</v>
      </c>
      <c r="I15" t="str">
        <f t="shared" si="2"/>
        <v>KH-24</v>
      </c>
    </row>
    <row r="16" spans="1:9" ht="15" thickBot="1" x14ac:dyDescent="0.4">
      <c r="A16" s="1" t="s">
        <v>199</v>
      </c>
      <c r="B16" s="2" t="s">
        <v>200</v>
      </c>
      <c r="C16" s="5" t="s">
        <v>201</v>
      </c>
      <c r="D16" s="5" t="s">
        <v>202</v>
      </c>
      <c r="E16" s="5" t="s">
        <v>149</v>
      </c>
      <c r="F16">
        <v>3965</v>
      </c>
      <c r="G16" t="str">
        <f t="shared" si="0"/>
        <v>Pousaat (Cambodian province)</v>
      </c>
      <c r="H16" t="str">
        <f t="shared" si="1"/>
        <v>Pousaat</v>
      </c>
      <c r="I16" t="str">
        <f t="shared" si="2"/>
        <v>KH-15</v>
      </c>
    </row>
    <row r="17" spans="1:9" ht="29.5" thickBot="1" x14ac:dyDescent="0.4">
      <c r="A17" s="1" t="s">
        <v>203</v>
      </c>
      <c r="B17" s="2" t="s">
        <v>204</v>
      </c>
      <c r="C17" s="5" t="s">
        <v>205</v>
      </c>
      <c r="D17" s="5" t="s">
        <v>206</v>
      </c>
      <c r="E17" s="5" t="s">
        <v>149</v>
      </c>
      <c r="F17">
        <v>3965</v>
      </c>
      <c r="G17" t="str">
        <f t="shared" si="0"/>
        <v>Preah Sihanouk (Cambodian province)</v>
      </c>
      <c r="H17" t="str">
        <f t="shared" si="1"/>
        <v>Preah Sihanouk</v>
      </c>
      <c r="I17" t="str">
        <f t="shared" si="2"/>
        <v>KH-18</v>
      </c>
    </row>
    <row r="18" spans="1:9" ht="29.5" thickBot="1" x14ac:dyDescent="0.4">
      <c r="A18" s="1" t="s">
        <v>207</v>
      </c>
      <c r="B18" s="2" t="s">
        <v>208</v>
      </c>
      <c r="C18" s="5" t="s">
        <v>209</v>
      </c>
      <c r="D18" s="5"/>
      <c r="E18" s="5" t="s">
        <v>149</v>
      </c>
      <c r="F18">
        <v>3965</v>
      </c>
      <c r="G18" t="str">
        <f t="shared" si="0"/>
        <v>Preah Vihear (Cambodian province)</v>
      </c>
      <c r="H18" t="str">
        <f t="shared" si="1"/>
        <v>Preah Vihear</v>
      </c>
      <c r="I18" t="str">
        <f t="shared" si="2"/>
        <v>KH-13</v>
      </c>
    </row>
    <row r="19" spans="1:9" ht="29.5" thickBot="1" x14ac:dyDescent="0.4">
      <c r="A19" s="1" t="s">
        <v>210</v>
      </c>
      <c r="B19" s="2" t="s">
        <v>211</v>
      </c>
      <c r="C19" s="5" t="s">
        <v>212</v>
      </c>
      <c r="D19" s="5" t="s">
        <v>213</v>
      </c>
      <c r="E19" s="5" t="s">
        <v>149</v>
      </c>
      <c r="F19">
        <v>3965</v>
      </c>
      <c r="G19" t="str">
        <f t="shared" si="0"/>
        <v>Prey Veaeng (Cambodian province)</v>
      </c>
      <c r="H19" t="str">
        <f t="shared" si="1"/>
        <v>Prey Veaeng</v>
      </c>
      <c r="I19" t="str">
        <f t="shared" si="2"/>
        <v>KH-14</v>
      </c>
    </row>
    <row r="20" spans="1:9" ht="29.5" thickBot="1" x14ac:dyDescent="0.4">
      <c r="A20" s="1" t="s">
        <v>214</v>
      </c>
      <c r="B20" s="2" t="s">
        <v>215</v>
      </c>
      <c r="C20" s="5" t="s">
        <v>216</v>
      </c>
      <c r="D20" s="5" t="s">
        <v>217</v>
      </c>
      <c r="E20" s="5" t="s">
        <v>149</v>
      </c>
      <c r="F20">
        <v>3965</v>
      </c>
      <c r="G20" t="str">
        <f t="shared" si="0"/>
        <v>Rotanak Kiri (Cambodian province)</v>
      </c>
      <c r="H20" t="str">
        <f t="shared" si="1"/>
        <v>Rotanak Kiri</v>
      </c>
      <c r="I20" t="str">
        <f t="shared" si="2"/>
        <v>KH-16</v>
      </c>
    </row>
    <row r="21" spans="1:9" ht="29.5" thickBot="1" x14ac:dyDescent="0.4">
      <c r="A21" s="1" t="s">
        <v>218</v>
      </c>
      <c r="B21" s="2" t="s">
        <v>219</v>
      </c>
      <c r="C21" s="5" t="s">
        <v>220</v>
      </c>
      <c r="D21" s="5" t="s">
        <v>221</v>
      </c>
      <c r="E21" s="5" t="s">
        <v>149</v>
      </c>
      <c r="F21">
        <v>3965</v>
      </c>
      <c r="G21" t="str">
        <f t="shared" si="0"/>
        <v>Siem Reab (Cambodian province)</v>
      </c>
      <c r="H21" t="str">
        <f t="shared" si="1"/>
        <v>Siem Reab</v>
      </c>
      <c r="I21" t="str">
        <f t="shared" si="2"/>
        <v>KH-17</v>
      </c>
    </row>
    <row r="22" spans="1:9" ht="29.5" thickBot="1" x14ac:dyDescent="0.4">
      <c r="A22" s="1" t="s">
        <v>222</v>
      </c>
      <c r="B22" s="2" t="s">
        <v>223</v>
      </c>
      <c r="C22" s="5" t="s">
        <v>224</v>
      </c>
      <c r="D22" s="5" t="s">
        <v>225</v>
      </c>
      <c r="E22" s="5" t="s">
        <v>149</v>
      </c>
      <c r="F22">
        <v>3965</v>
      </c>
      <c r="G22" t="str">
        <f t="shared" si="0"/>
        <v>Stueng Traeng (Cambodian province)</v>
      </c>
      <c r="H22" t="str">
        <f t="shared" si="1"/>
        <v>Stueng Traeng</v>
      </c>
      <c r="I22" t="str">
        <f t="shared" si="2"/>
        <v>KH-19</v>
      </c>
    </row>
    <row r="23" spans="1:9" ht="29.5" thickBot="1" x14ac:dyDescent="0.4">
      <c r="A23" s="1" t="s">
        <v>226</v>
      </c>
      <c r="B23" s="2" t="s">
        <v>227</v>
      </c>
      <c r="C23" s="5" t="s">
        <v>228</v>
      </c>
      <c r="D23" s="5" t="s">
        <v>229</v>
      </c>
      <c r="E23" s="5" t="s">
        <v>149</v>
      </c>
      <c r="F23">
        <v>3965</v>
      </c>
      <c r="G23" t="str">
        <f t="shared" si="0"/>
        <v>Svaay Rieng (Cambodian province)</v>
      </c>
      <c r="H23" t="str">
        <f t="shared" si="1"/>
        <v>Svaay Rieng</v>
      </c>
      <c r="I23" t="str">
        <f t="shared" si="2"/>
        <v>KH-20</v>
      </c>
    </row>
    <row r="24" spans="1:9" ht="15" thickBot="1" x14ac:dyDescent="0.4">
      <c r="A24" s="1" t="s">
        <v>230</v>
      </c>
      <c r="B24" s="2" t="s">
        <v>231</v>
      </c>
      <c r="C24" s="5" t="s">
        <v>232</v>
      </c>
      <c r="D24" s="5" t="s">
        <v>233</v>
      </c>
      <c r="E24" s="5" t="s">
        <v>149</v>
      </c>
      <c r="F24">
        <v>3965</v>
      </c>
      <c r="G24" t="str">
        <f t="shared" si="0"/>
        <v>Taakaev (Cambodian province)</v>
      </c>
      <c r="H24" t="str">
        <f t="shared" si="1"/>
        <v>Taakaev</v>
      </c>
      <c r="I24" t="str">
        <f t="shared" si="2"/>
        <v>KH-21</v>
      </c>
    </row>
    <row r="25" spans="1:9" ht="29.5" thickBot="1" x14ac:dyDescent="0.4">
      <c r="A25" s="1" t="s">
        <v>234</v>
      </c>
      <c r="B25" s="2" t="s">
        <v>235</v>
      </c>
      <c r="C25" s="5" t="s">
        <v>236</v>
      </c>
      <c r="D25" s="5"/>
      <c r="E25" s="5" t="s">
        <v>149</v>
      </c>
      <c r="F25">
        <v>3965</v>
      </c>
      <c r="G25" t="str">
        <f t="shared" si="0"/>
        <v>Tbong Khmum (Cambodian province)</v>
      </c>
      <c r="H25" t="str">
        <f t="shared" si="1"/>
        <v>Tbong Khmum</v>
      </c>
      <c r="I25" t="str">
        <f t="shared" si="2"/>
        <v>KH-25</v>
      </c>
    </row>
  </sheetData>
  <hyperlinks>
    <hyperlink ref="B1" r:id="rId1" tooltip="Phnom Penh" display="https://en.wikipedia.org/wiki/Phnom_Penh" xr:uid="{B99CACB3-A6F8-4F91-A437-AA200EE31930}"/>
    <hyperlink ref="B2" r:id="rId2" tooltip="Baat Dambang province" display="https://en.wikipedia.org/wiki/Baat_Dambang_province" xr:uid="{9923185A-CBB9-4CAB-90E0-73E362D36B5B}"/>
    <hyperlink ref="B3" r:id="rId3" tooltip="Banteay Mean Chey province" display="https://en.wikipedia.org/wiki/Banteay_Mean_Chey_province" xr:uid="{9A2DD1CD-5B21-46D9-8780-4D26B2EEA21D}"/>
    <hyperlink ref="B4" r:id="rId4" tooltip="Krong Kaeb" display="https://en.wikipedia.org/wiki/Krong_Kaeb" xr:uid="{1B6F1A23-78FF-4150-AEC3-5445BE0721C0}"/>
    <hyperlink ref="B5" r:id="rId5" tooltip="Kampong Chaam province" display="https://en.wikipedia.org/wiki/Kampong_Chaam_province" xr:uid="{59D9AA49-2245-453B-81FA-60E333DAA15C}"/>
    <hyperlink ref="B6" r:id="rId6" tooltip="Kampong Chhnang province" display="https://en.wikipedia.org/wiki/Kampong_Chhnang_province" xr:uid="{E8036CDD-FBA4-4A3B-AFE1-67D89DA2C680}"/>
    <hyperlink ref="B7" r:id="rId7" tooltip="Kampong Spueu province" display="https://en.wikipedia.org/wiki/Kampong_Spueu_province" xr:uid="{45111E45-4CAB-483A-AEE0-978C0C68344D}"/>
    <hyperlink ref="B8" r:id="rId8" tooltip="Kampong Thum province" display="https://en.wikipedia.org/wiki/Kampong_Thum_province" xr:uid="{B0707891-BE89-4F08-B05A-A3455F4EF8C9}"/>
    <hyperlink ref="B9" r:id="rId9" tooltip="Kampot province" display="https://en.wikipedia.org/wiki/Kampot_province" xr:uid="{51C76594-752C-428E-BC09-29F859347FF0}"/>
    <hyperlink ref="B10" r:id="rId10" tooltip="Kandaal province" display="https://en.wikipedia.org/wiki/Kandaal_province" xr:uid="{99A9FF73-5483-4B99-9BF9-C63040C30DAB}"/>
    <hyperlink ref="B11" r:id="rId11" tooltip="Kaoh Kong province" display="https://en.wikipedia.org/wiki/Kaoh_Kong_province" xr:uid="{79788651-0CCC-4B64-B1FF-F3E10AB940F1}"/>
    <hyperlink ref="B12" r:id="rId12" tooltip="Kracheh province" display="https://en.wikipedia.org/wiki/Kracheh_province" xr:uid="{384A8E65-8418-4CB9-B9FC-ABA1391154EE}"/>
    <hyperlink ref="B13" r:id="rId13" tooltip="Mondol Kiri province" display="https://en.wikipedia.org/wiki/Mondol_Kiri_province" xr:uid="{0AE1BC9C-36DA-4C4A-9913-4C8F37D3170A}"/>
    <hyperlink ref="B14" r:id="rId14" tooltip="Otdar Mean Chey province" display="https://en.wikipedia.org/wiki/Otdar_Mean_Chey_province" xr:uid="{2A5987F0-F595-4CC7-BEA8-7FF1A61FFB34}"/>
    <hyperlink ref="B15" r:id="rId15" tooltip="Krong Pailin" display="https://en.wikipedia.org/wiki/Krong_Pailin" xr:uid="{FA962E82-AB1A-4306-A720-F58CC1EB3FFB}"/>
    <hyperlink ref="B16" r:id="rId16" tooltip="Pousaat province" display="https://en.wikipedia.org/wiki/Pousaat_province" xr:uid="{CC3ED4B6-4122-4C22-BACB-3D0923336440}"/>
    <hyperlink ref="B17" r:id="rId17" tooltip="Krong Preah Sihanouk" display="https://en.wikipedia.org/wiki/Krong_Preah_Sihanouk" xr:uid="{38FE55EF-B074-4B53-9430-ED3ECDB1C565}"/>
    <hyperlink ref="B18" r:id="rId18" tooltip="Preah Vihear province" display="https://en.wikipedia.org/wiki/Preah_Vihear_province" xr:uid="{02926E9D-BF1D-405E-BA46-DB0F8EADC063}"/>
    <hyperlink ref="B19" r:id="rId19" tooltip="Prey Veaeng province" display="https://en.wikipedia.org/wiki/Prey_Veaeng_province" xr:uid="{AFB22917-70BE-4ADE-837A-B13F9B3281F8}"/>
    <hyperlink ref="B20" r:id="rId20" tooltip="Rotanak Kiri province" display="https://en.wikipedia.org/wiki/Rotanak_Kiri_province" xr:uid="{942AB53A-F442-4756-B2E6-3C5E0F429D9D}"/>
    <hyperlink ref="B21" r:id="rId21" tooltip="Siem Reab province" display="https://en.wikipedia.org/wiki/Siem_Reab_province" xr:uid="{31916083-151B-4BC3-ABB0-9D4E0952F73D}"/>
    <hyperlink ref="B22" r:id="rId22" tooltip="Stueng Traeng province" display="https://en.wikipedia.org/wiki/Stueng_Traeng_province" xr:uid="{A11C3FB1-C9A1-452B-9188-F8B53EF87CC1}"/>
    <hyperlink ref="B23" r:id="rId23" tooltip="Svaay Rieng province" display="https://en.wikipedia.org/wiki/Svaay_Rieng_province" xr:uid="{BAB886D6-DFC2-4589-9D63-084F9CAAE5F1}"/>
    <hyperlink ref="B24" r:id="rId24" tooltip="Taakaev province" display="https://en.wikipedia.org/wiki/Taakaev_province" xr:uid="{AD91080A-30CD-47EE-94F0-664CB64FFDD3}"/>
    <hyperlink ref="B25" r:id="rId25" tooltip="Tbong Khmum province" display="https://en.wikipedia.org/wiki/Tbong_Khmum_province" xr:uid="{711CCD30-4718-4D03-A7FA-8D325D12D955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8B3BD-2EF7-4344-A165-B0C42BB5FE95}">
  <dimension ref="A1:K23"/>
  <sheetViews>
    <sheetView workbookViewId="0">
      <selection activeCell="H15" sqref="H15:K23"/>
    </sheetView>
  </sheetViews>
  <sheetFormatPr defaultRowHeight="14.5" x14ac:dyDescent="0.35"/>
  <cols>
    <col min="9" max="9" width="31.6328125" bestFit="1" customWidth="1"/>
    <col min="10" max="10" width="11.7265625" bestFit="1" customWidth="1"/>
  </cols>
  <sheetData>
    <row r="1" spans="1:11" ht="29.5" thickBot="1" x14ac:dyDescent="0.4">
      <c r="A1" s="1" t="s">
        <v>1112</v>
      </c>
      <c r="B1" s="2" t="s">
        <v>1113</v>
      </c>
      <c r="C1" s="5" t="s">
        <v>1114</v>
      </c>
      <c r="D1" s="5" t="s">
        <v>1115</v>
      </c>
      <c r="E1" s="5" t="s">
        <v>1116</v>
      </c>
      <c r="F1" s="5" t="s">
        <v>1117</v>
      </c>
      <c r="G1" s="5"/>
      <c r="H1">
        <v>3883</v>
      </c>
      <c r="I1" t="str">
        <f>_xlfn.CONCAT(B1," (South African provice)")</f>
        <v>Eastern Cape (South African provice)</v>
      </c>
      <c r="J1" t="str">
        <f>B1</f>
        <v>Eastern Cape</v>
      </c>
      <c r="K1" t="str">
        <f>A1</f>
        <v>ZA-EC</v>
      </c>
    </row>
    <row r="2" spans="1:11" x14ac:dyDescent="0.35">
      <c r="A2" s="9" t="s">
        <v>1118</v>
      </c>
      <c r="B2" s="15" t="s">
        <v>1119</v>
      </c>
      <c r="C2" s="11" t="s">
        <v>1120</v>
      </c>
      <c r="D2" s="11" t="s">
        <v>1121</v>
      </c>
      <c r="E2" s="11" t="s">
        <v>1122</v>
      </c>
      <c r="F2" s="7" t="s">
        <v>1122</v>
      </c>
      <c r="G2" s="11"/>
      <c r="H2">
        <v>3883</v>
      </c>
      <c r="I2" t="str">
        <f t="shared" ref="I2:I10" si="0">_xlfn.CONCAT(B2," (South African provice)")</f>
        <v>Free State (South African provice)</v>
      </c>
      <c r="J2" t="str">
        <f t="shared" ref="J2:J10" si="1">B2</f>
        <v>Free State</v>
      </c>
      <c r="K2" t="str">
        <f t="shared" ref="K2:K10" si="2">A2</f>
        <v>ZA-FS</v>
      </c>
    </row>
    <row r="3" spans="1:11" ht="27.5" thickBot="1" x14ac:dyDescent="0.4">
      <c r="A3" s="10"/>
      <c r="B3" s="16"/>
      <c r="C3" s="12"/>
      <c r="D3" s="12"/>
      <c r="E3" s="12"/>
      <c r="F3" s="14" t="s">
        <v>1123</v>
      </c>
      <c r="G3" s="12"/>
    </row>
    <row r="4" spans="1:11" ht="15" thickBot="1" x14ac:dyDescent="0.4">
      <c r="A4" s="1" t="s">
        <v>1124</v>
      </c>
      <c r="B4" s="2" t="s">
        <v>1125</v>
      </c>
      <c r="C4" s="5" t="s">
        <v>1125</v>
      </c>
      <c r="D4" s="5" t="s">
        <v>1126</v>
      </c>
      <c r="E4" s="5" t="s">
        <v>1125</v>
      </c>
      <c r="F4" s="5" t="s">
        <v>1127</v>
      </c>
      <c r="G4" s="5" t="s">
        <v>1125</v>
      </c>
      <c r="H4">
        <v>3883</v>
      </c>
      <c r="I4" t="str">
        <f t="shared" si="0"/>
        <v>Gauteng (South African provice)</v>
      </c>
      <c r="J4" t="str">
        <f t="shared" si="1"/>
        <v>Gauteng</v>
      </c>
      <c r="K4" t="str">
        <f t="shared" si="2"/>
        <v>ZA-GP</v>
      </c>
    </row>
    <row r="5" spans="1:11" ht="29.5" thickBot="1" x14ac:dyDescent="0.4">
      <c r="A5" s="1" t="s">
        <v>1128</v>
      </c>
      <c r="B5" s="2" t="s">
        <v>1129</v>
      </c>
      <c r="C5" s="5" t="s">
        <v>1130</v>
      </c>
      <c r="D5" s="5" t="s">
        <v>1131</v>
      </c>
      <c r="E5" s="5" t="s">
        <v>1132</v>
      </c>
      <c r="F5" s="5" t="s">
        <v>1133</v>
      </c>
      <c r="G5" s="5" t="s">
        <v>1134</v>
      </c>
      <c r="H5">
        <v>3883</v>
      </c>
      <c r="I5" t="str">
        <f t="shared" si="0"/>
        <v>Kwazulu-Natal (South African provice)</v>
      </c>
      <c r="J5" t="str">
        <f t="shared" si="1"/>
        <v>Kwazulu-Natal</v>
      </c>
      <c r="K5" t="str">
        <f t="shared" si="2"/>
        <v>ZA-KZN</v>
      </c>
    </row>
    <row r="6" spans="1:11" ht="15" thickBot="1" x14ac:dyDescent="0.4">
      <c r="A6" s="1" t="s">
        <v>1135</v>
      </c>
      <c r="B6" s="2" t="s">
        <v>1136</v>
      </c>
      <c r="C6" s="5" t="s">
        <v>1136</v>
      </c>
      <c r="D6" s="5" t="s">
        <v>1136</v>
      </c>
      <c r="E6" s="5" t="s">
        <v>1136</v>
      </c>
      <c r="F6" s="5" t="s">
        <v>1136</v>
      </c>
      <c r="G6" s="5" t="s">
        <v>1136</v>
      </c>
      <c r="H6">
        <v>3883</v>
      </c>
      <c r="I6" t="str">
        <f t="shared" si="0"/>
        <v>Limpopo (South African provice)</v>
      </c>
      <c r="J6" t="str">
        <f t="shared" si="1"/>
        <v>Limpopo</v>
      </c>
      <c r="K6" t="str">
        <f t="shared" si="2"/>
        <v>ZA-LP</v>
      </c>
    </row>
    <row r="7" spans="1:11" ht="29.5" thickBot="1" x14ac:dyDescent="0.4">
      <c r="A7" s="1" t="s">
        <v>1137</v>
      </c>
      <c r="B7" s="2" t="s">
        <v>1138</v>
      </c>
      <c r="C7" s="5" t="s">
        <v>1138</v>
      </c>
      <c r="D7" s="5" t="s">
        <v>1139</v>
      </c>
      <c r="E7" s="5" t="s">
        <v>1138</v>
      </c>
      <c r="F7" s="5" t="s">
        <v>1138</v>
      </c>
      <c r="G7" s="5" t="s">
        <v>1138</v>
      </c>
      <c r="H7">
        <v>3883</v>
      </c>
      <c r="I7" t="str">
        <f t="shared" si="0"/>
        <v>Mpumalanga (South African provice)</v>
      </c>
      <c r="J7" t="str">
        <f t="shared" si="1"/>
        <v>Mpumalanga</v>
      </c>
      <c r="K7" t="str">
        <f t="shared" si="2"/>
        <v>ZA-MP</v>
      </c>
    </row>
    <row r="8" spans="1:11" ht="29.5" thickBot="1" x14ac:dyDescent="0.4">
      <c r="A8" s="1" t="s">
        <v>1140</v>
      </c>
      <c r="B8" s="2" t="s">
        <v>1141</v>
      </c>
      <c r="C8" s="5" t="s">
        <v>1142</v>
      </c>
      <c r="D8" s="5" t="s">
        <v>1143</v>
      </c>
      <c r="E8" s="5" t="s">
        <v>1144</v>
      </c>
      <c r="F8" s="5" t="s">
        <v>1145</v>
      </c>
      <c r="G8" s="5"/>
      <c r="H8">
        <v>3883</v>
      </c>
      <c r="I8" t="str">
        <f t="shared" si="0"/>
        <v>North-West (South African provice)</v>
      </c>
      <c r="J8" t="str">
        <f t="shared" si="1"/>
        <v>North-West</v>
      </c>
      <c r="K8" t="str">
        <f t="shared" si="2"/>
        <v>ZA-NW</v>
      </c>
    </row>
    <row r="9" spans="1:11" ht="29.5" thickBot="1" x14ac:dyDescent="0.4">
      <c r="A9" s="1" t="s">
        <v>1146</v>
      </c>
      <c r="B9" s="2" t="s">
        <v>1147</v>
      </c>
      <c r="C9" s="5" t="s">
        <v>1148</v>
      </c>
      <c r="D9" s="5" t="s">
        <v>1149</v>
      </c>
      <c r="E9" s="5" t="s">
        <v>1150</v>
      </c>
      <c r="F9" s="5" t="s">
        <v>1150</v>
      </c>
      <c r="G9" s="5"/>
      <c r="H9">
        <v>3883</v>
      </c>
      <c r="I9" t="str">
        <f t="shared" si="0"/>
        <v>Northern Cape (South African provice)</v>
      </c>
      <c r="J9" t="str">
        <f t="shared" si="1"/>
        <v>Northern Cape</v>
      </c>
      <c r="K9" t="str">
        <f t="shared" si="2"/>
        <v>ZA-NC</v>
      </c>
    </row>
    <row r="10" spans="1:11" ht="29.5" thickBot="1" x14ac:dyDescent="0.4">
      <c r="A10" s="1" t="s">
        <v>1151</v>
      </c>
      <c r="B10" s="2" t="s">
        <v>1152</v>
      </c>
      <c r="C10" s="5" t="s">
        <v>1153</v>
      </c>
      <c r="D10" s="5" t="s">
        <v>1154</v>
      </c>
      <c r="E10" s="5" t="s">
        <v>1155</v>
      </c>
      <c r="F10" s="5" t="s">
        <v>1156</v>
      </c>
      <c r="G10" s="6"/>
      <c r="H10">
        <v>3883</v>
      </c>
      <c r="I10" t="str">
        <f t="shared" si="0"/>
        <v>Western Cape (South African provice)</v>
      </c>
      <c r="J10" t="str">
        <f t="shared" si="1"/>
        <v>Western Cape</v>
      </c>
      <c r="K10" t="str">
        <f t="shared" si="2"/>
        <v>ZA-WC</v>
      </c>
    </row>
    <row r="15" spans="1:11" x14ac:dyDescent="0.35">
      <c r="H15">
        <v>3883</v>
      </c>
      <c r="I15" t="s">
        <v>1157</v>
      </c>
      <c r="J15" t="s">
        <v>1113</v>
      </c>
      <c r="K15" t="s">
        <v>1112</v>
      </c>
    </row>
    <row r="16" spans="1:11" x14ac:dyDescent="0.35">
      <c r="H16">
        <v>3883</v>
      </c>
      <c r="I16" t="s">
        <v>1158</v>
      </c>
      <c r="J16" t="s">
        <v>1119</v>
      </c>
      <c r="K16" t="s">
        <v>1118</v>
      </c>
    </row>
    <row r="17" spans="8:11" x14ac:dyDescent="0.35">
      <c r="H17">
        <v>3883</v>
      </c>
      <c r="I17" t="s">
        <v>1159</v>
      </c>
      <c r="J17" t="s">
        <v>1125</v>
      </c>
      <c r="K17" t="s">
        <v>1124</v>
      </c>
    </row>
    <row r="18" spans="8:11" x14ac:dyDescent="0.35">
      <c r="H18">
        <v>3883</v>
      </c>
      <c r="I18" t="s">
        <v>1160</v>
      </c>
      <c r="J18" t="s">
        <v>1129</v>
      </c>
      <c r="K18" t="s">
        <v>1128</v>
      </c>
    </row>
    <row r="19" spans="8:11" x14ac:dyDescent="0.35">
      <c r="H19">
        <v>3883</v>
      </c>
      <c r="I19" t="s">
        <v>1161</v>
      </c>
      <c r="J19" t="s">
        <v>1136</v>
      </c>
      <c r="K19" t="s">
        <v>1135</v>
      </c>
    </row>
    <row r="20" spans="8:11" x14ac:dyDescent="0.35">
      <c r="H20">
        <v>3883</v>
      </c>
      <c r="I20" t="s">
        <v>1162</v>
      </c>
      <c r="J20" t="s">
        <v>1138</v>
      </c>
      <c r="K20" t="s">
        <v>1137</v>
      </c>
    </row>
    <row r="21" spans="8:11" x14ac:dyDescent="0.35">
      <c r="H21">
        <v>3883</v>
      </c>
      <c r="I21" t="s">
        <v>1163</v>
      </c>
      <c r="J21" t="s">
        <v>1141</v>
      </c>
      <c r="K21" t="s">
        <v>1140</v>
      </c>
    </row>
    <row r="22" spans="8:11" x14ac:dyDescent="0.35">
      <c r="H22">
        <v>3883</v>
      </c>
      <c r="I22" t="s">
        <v>1164</v>
      </c>
      <c r="J22" t="s">
        <v>1147</v>
      </c>
      <c r="K22" t="s">
        <v>1146</v>
      </c>
    </row>
    <row r="23" spans="8:11" x14ac:dyDescent="0.35">
      <c r="H23">
        <v>3883</v>
      </c>
      <c r="I23" t="s">
        <v>1165</v>
      </c>
      <c r="J23" t="s">
        <v>1152</v>
      </c>
      <c r="K23" t="s">
        <v>1151</v>
      </c>
    </row>
  </sheetData>
  <mergeCells count="6">
    <mergeCell ref="A2:A3"/>
    <mergeCell ref="B2:B3"/>
    <mergeCell ref="C2:C3"/>
    <mergeCell ref="D2:D3"/>
    <mergeCell ref="E2:E3"/>
    <mergeCell ref="G2:G3"/>
  </mergeCells>
  <hyperlinks>
    <hyperlink ref="B1" r:id="rId1" tooltip="Eastern Cape" display="https://en.wikipedia.org/wiki/Eastern_Cape" xr:uid="{3D270CA5-CEDC-48C6-B735-3DFAD197FFE6}"/>
    <hyperlink ref="B2" r:id="rId2" tooltip="Free State (South African province)" display="https://en.wikipedia.org/wiki/Free_State_(South_African_province)" xr:uid="{742DEB08-29D6-478C-86ED-46C756F523B3}"/>
    <hyperlink ref="B4" r:id="rId3" tooltip="Gauteng" display="https://en.wikipedia.org/wiki/Gauteng" xr:uid="{76012912-CB15-43C3-896E-97E09C466BD7}"/>
    <hyperlink ref="B5" r:id="rId4" tooltip="KwaZulu-Natal" display="https://en.wikipedia.org/wiki/KwaZulu-Natal" xr:uid="{2DEDA133-CDF1-4F13-B00D-FA3912E61D52}"/>
    <hyperlink ref="B6" r:id="rId5" tooltip="Limpopo" display="https://en.wikipedia.org/wiki/Limpopo" xr:uid="{9DA6A326-7247-49BC-B01B-69EF566A79F2}"/>
    <hyperlink ref="B7" r:id="rId6" tooltip="Mpumalanga" display="https://en.wikipedia.org/wiki/Mpumalanga" xr:uid="{C271492F-66EB-4A30-BF8F-0FC6559B2B28}"/>
    <hyperlink ref="B8" r:id="rId7" tooltip="North West (South African province)" display="https://en.wikipedia.org/wiki/North_West_(South_African_province)" xr:uid="{8112D37C-486A-4D33-AE69-CD242F37E2D3}"/>
    <hyperlink ref="B9" r:id="rId8" tooltip="Northern Cape" display="https://en.wikipedia.org/wiki/Northern_Cape" xr:uid="{6290B9AD-390F-4BC0-AA46-323F15E96DB4}"/>
    <hyperlink ref="B10" r:id="rId9" tooltip="Western Cape" display="https://en.wikipedia.org/wiki/Western_Cape" xr:uid="{7C459082-9D40-466B-8AE0-5EC72CFAFC03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3A0D7-CE97-45F8-9AC2-BFB257E603D5}">
  <dimension ref="A1:F10"/>
  <sheetViews>
    <sheetView workbookViewId="0">
      <selection activeCell="C1" sqref="C1:F10"/>
    </sheetView>
  </sheetViews>
  <sheetFormatPr defaultRowHeight="14.5" x14ac:dyDescent="0.35"/>
  <cols>
    <col min="3" max="3" width="4.81640625" bestFit="1" customWidth="1"/>
    <col min="4" max="4" width="23.6328125" bestFit="1" customWidth="1"/>
  </cols>
  <sheetData>
    <row r="1" spans="1:6" ht="15" thickBot="1" x14ac:dyDescent="0.4">
      <c r="A1" s="1" t="s">
        <v>1166</v>
      </c>
      <c r="B1" s="2" t="s">
        <v>1167</v>
      </c>
      <c r="C1">
        <v>3876</v>
      </c>
      <c r="D1" t="str">
        <f>_xlfn.CONCAT(B1," (Zambian province)")</f>
        <v>Central (Zambian province)</v>
      </c>
      <c r="E1" t="str">
        <f>B1</f>
        <v>Central</v>
      </c>
      <c r="F1" t="str">
        <f>A1</f>
        <v>ZM-02</v>
      </c>
    </row>
    <row r="2" spans="1:6" ht="29.5" thickBot="1" x14ac:dyDescent="0.4">
      <c r="A2" s="1" t="s">
        <v>1168</v>
      </c>
      <c r="B2" s="2" t="s">
        <v>1169</v>
      </c>
      <c r="C2">
        <v>3876</v>
      </c>
      <c r="D2" t="str">
        <f t="shared" ref="D2:D10" si="0">_xlfn.CONCAT(B2," (Zambian province)")</f>
        <v>Copperbelt (Zambian province)</v>
      </c>
      <c r="E2" t="str">
        <f t="shared" ref="E2:E10" si="1">B2</f>
        <v>Copperbelt</v>
      </c>
      <c r="F2" t="str">
        <f t="shared" ref="F2:F10" si="2">A2</f>
        <v>ZM-08</v>
      </c>
    </row>
    <row r="3" spans="1:6" ht="15" thickBot="1" x14ac:dyDescent="0.4">
      <c r="A3" s="1" t="s">
        <v>1170</v>
      </c>
      <c r="B3" s="2" t="s">
        <v>1171</v>
      </c>
      <c r="C3">
        <v>3876</v>
      </c>
      <c r="D3" t="str">
        <f t="shared" si="0"/>
        <v>Eastern (Zambian province)</v>
      </c>
      <c r="E3" t="str">
        <f t="shared" si="1"/>
        <v>Eastern</v>
      </c>
      <c r="F3" t="str">
        <f t="shared" si="2"/>
        <v>ZM-03</v>
      </c>
    </row>
    <row r="4" spans="1:6" ht="15" thickBot="1" x14ac:dyDescent="0.4">
      <c r="A4" s="1" t="s">
        <v>1172</v>
      </c>
      <c r="B4" s="2" t="s">
        <v>1173</v>
      </c>
      <c r="C4">
        <v>3876</v>
      </c>
      <c r="D4" t="str">
        <f t="shared" si="0"/>
        <v>Luapula (Zambian province)</v>
      </c>
      <c r="E4" t="str">
        <f t="shared" si="1"/>
        <v>Luapula</v>
      </c>
      <c r="F4" t="str">
        <f t="shared" si="2"/>
        <v>ZM-04</v>
      </c>
    </row>
    <row r="5" spans="1:6" ht="15" thickBot="1" x14ac:dyDescent="0.4">
      <c r="A5" s="1" t="s">
        <v>1174</v>
      </c>
      <c r="B5" s="2" t="s">
        <v>1175</v>
      </c>
      <c r="C5">
        <v>3876</v>
      </c>
      <c r="D5" t="str">
        <f t="shared" si="0"/>
        <v>Lusaka (Zambian province)</v>
      </c>
      <c r="E5" t="str">
        <f t="shared" si="1"/>
        <v>Lusaka</v>
      </c>
      <c r="F5" t="str">
        <f t="shared" si="2"/>
        <v>ZM-09</v>
      </c>
    </row>
    <row r="6" spans="1:6" ht="29.5" thickBot="1" x14ac:dyDescent="0.4">
      <c r="A6" s="1" t="s">
        <v>1176</v>
      </c>
      <c r="B6" s="2" t="s">
        <v>1177</v>
      </c>
      <c r="C6">
        <v>3876</v>
      </c>
      <c r="D6" t="str">
        <f t="shared" si="0"/>
        <v>Muchinga (Zambian province)</v>
      </c>
      <c r="E6" t="str">
        <f t="shared" si="1"/>
        <v>Muchinga</v>
      </c>
      <c r="F6" t="str">
        <f t="shared" si="2"/>
        <v>ZM-10</v>
      </c>
    </row>
    <row r="7" spans="1:6" ht="29.5" thickBot="1" x14ac:dyDescent="0.4">
      <c r="A7" s="1" t="s">
        <v>1178</v>
      </c>
      <c r="B7" s="2" t="s">
        <v>1179</v>
      </c>
      <c r="C7">
        <v>3876</v>
      </c>
      <c r="D7" t="str">
        <f t="shared" si="0"/>
        <v>North-Western (Zambian province)</v>
      </c>
      <c r="E7" t="str">
        <f t="shared" si="1"/>
        <v>North-Western</v>
      </c>
      <c r="F7" t="str">
        <f t="shared" si="2"/>
        <v>ZM-06</v>
      </c>
    </row>
    <row r="8" spans="1:6" ht="15" thickBot="1" x14ac:dyDescent="0.4">
      <c r="A8" s="1" t="s">
        <v>1180</v>
      </c>
      <c r="B8" s="2" t="s">
        <v>1181</v>
      </c>
      <c r="C8">
        <v>3876</v>
      </c>
      <c r="D8" t="str">
        <f t="shared" si="0"/>
        <v>Northern (Zambian province)</v>
      </c>
      <c r="E8" t="str">
        <f t="shared" si="1"/>
        <v>Northern</v>
      </c>
      <c r="F8" t="str">
        <f t="shared" si="2"/>
        <v>ZM-05</v>
      </c>
    </row>
    <row r="9" spans="1:6" ht="15" thickBot="1" x14ac:dyDescent="0.4">
      <c r="A9" s="1" t="s">
        <v>1182</v>
      </c>
      <c r="B9" s="2" t="s">
        <v>1183</v>
      </c>
      <c r="C9">
        <v>3876</v>
      </c>
      <c r="D9" t="str">
        <f t="shared" si="0"/>
        <v>Southern (Zambian province)</v>
      </c>
      <c r="E9" t="str">
        <f t="shared" si="1"/>
        <v>Southern</v>
      </c>
      <c r="F9" t="str">
        <f t="shared" si="2"/>
        <v>ZM-07</v>
      </c>
    </row>
    <row r="10" spans="1:6" ht="15" thickBot="1" x14ac:dyDescent="0.4">
      <c r="A10" s="1" t="s">
        <v>1184</v>
      </c>
      <c r="B10" s="2" t="s">
        <v>1185</v>
      </c>
      <c r="C10">
        <v>3876</v>
      </c>
      <c r="D10" t="str">
        <f t="shared" si="0"/>
        <v>Western (Zambian province)</v>
      </c>
      <c r="E10" t="str">
        <f t="shared" si="1"/>
        <v>Western</v>
      </c>
      <c r="F10" t="str">
        <f t="shared" si="2"/>
        <v>ZM-01</v>
      </c>
    </row>
  </sheetData>
  <hyperlinks>
    <hyperlink ref="B1" r:id="rId1" tooltip="Central Province (Zambia)" display="https://en.wikipedia.org/wiki/Central_Province_(Zambia)" xr:uid="{3A1F5AFF-0C0F-4D6C-9069-318F12D33C46}"/>
    <hyperlink ref="B2" r:id="rId2" tooltip="Copperbelt Province" display="https://en.wikipedia.org/wiki/Copperbelt_Province" xr:uid="{69BE6AA6-17B5-4281-93E7-299532259D5C}"/>
    <hyperlink ref="B3" r:id="rId3" tooltip="Eastern Province (Zambia)" display="https://en.wikipedia.org/wiki/Eastern_Province_(Zambia)" xr:uid="{A0B2F76E-26AF-4680-B8E4-AE74E2E0E489}"/>
    <hyperlink ref="B4" r:id="rId4" tooltip="Luapula Province" display="https://en.wikipedia.org/wiki/Luapula_Province" xr:uid="{67A22142-C079-44BB-ACB0-79534BC43600}"/>
    <hyperlink ref="B5" r:id="rId5" tooltip="Lusaka Province" display="https://en.wikipedia.org/wiki/Lusaka_Province" xr:uid="{47A5FAC2-8D91-4BFB-9CCA-06373CC52DAC}"/>
    <hyperlink ref="B6" r:id="rId6" tooltip="Muchinga Province (Zambia)" display="https://en.wikipedia.org/wiki/Muchinga_Province_(Zambia)" xr:uid="{48F92F73-6703-44A5-92B9-0670DC7F81B5}"/>
    <hyperlink ref="B7" r:id="rId7" tooltip="North-Western Province (Zambia)" display="https://en.wikipedia.org/wiki/North-Western_Province_(Zambia)" xr:uid="{2A0E982B-5078-4303-89C5-34A62B847E12}"/>
    <hyperlink ref="B8" r:id="rId8" tooltip="Northern Province (Zambia)" display="https://en.wikipedia.org/wiki/Northern_Province_(Zambia)" xr:uid="{1B2FD067-1064-4B80-9FD6-489882879FBC}"/>
    <hyperlink ref="B9" r:id="rId9" tooltip="Southern Province (Zambia)" display="https://en.wikipedia.org/wiki/Southern_Province_(Zambia)" xr:uid="{C6063625-B7F0-4D3A-BE65-CB9F42C08ED6}"/>
    <hyperlink ref="B10" r:id="rId10" tooltip="Western Province (Zambia)" display="https://en.wikipedia.org/wiki/Western_Province_(Zambia)" xr:uid="{0BD57217-436D-486D-ACFA-1B6CDB4829BB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197D3-D8FE-486F-8851-F72A86E2A94F}">
  <dimension ref="A1:G10"/>
  <sheetViews>
    <sheetView workbookViewId="0">
      <selection activeCell="D1" sqref="D1:G10"/>
    </sheetView>
  </sheetViews>
  <sheetFormatPr defaultRowHeight="14.5" x14ac:dyDescent="0.35"/>
  <cols>
    <col min="5" max="5" width="22.7265625" bestFit="1" customWidth="1"/>
    <col min="6" max="6" width="14.36328125" bestFit="1" customWidth="1"/>
  </cols>
  <sheetData>
    <row r="1" spans="1:7" ht="29.5" thickBot="1" x14ac:dyDescent="0.4">
      <c r="A1" s="1" t="s">
        <v>1186</v>
      </c>
      <c r="B1" s="2" t="s">
        <v>1187</v>
      </c>
      <c r="C1" s="5" t="s">
        <v>1206</v>
      </c>
      <c r="D1">
        <v>3989</v>
      </c>
      <c r="E1" t="str">
        <f>_xlfn.CONCAT(C1," (Lithuanian county)")</f>
        <v>Alytus (Lithuanian county)</v>
      </c>
      <c r="F1" t="str">
        <f>B1</f>
        <v>Alytaus apskritis</v>
      </c>
      <c r="G1" t="str">
        <f>A1</f>
        <v>LT-AL</v>
      </c>
    </row>
    <row r="2" spans="1:7" ht="29.5" thickBot="1" x14ac:dyDescent="0.4">
      <c r="A2" s="1" t="s">
        <v>1188</v>
      </c>
      <c r="B2" s="2" t="s">
        <v>1189</v>
      </c>
      <c r="C2" s="5" t="s">
        <v>1207</v>
      </c>
      <c r="D2">
        <v>3989</v>
      </c>
      <c r="E2" t="str">
        <f t="shared" ref="E2:E10" si="0">_xlfn.CONCAT(C2," (Lithuanian county)")</f>
        <v>Kaunas (Lithuanian county)</v>
      </c>
      <c r="F2" t="str">
        <f t="shared" ref="F2:F10" si="1">B2</f>
        <v>Kauno apskritis</v>
      </c>
      <c r="G2" t="str">
        <f t="shared" ref="G2:G10" si="2">A2</f>
        <v>LT-KU</v>
      </c>
    </row>
    <row r="3" spans="1:7" ht="44" thickBot="1" x14ac:dyDescent="0.4">
      <c r="A3" s="1" t="s">
        <v>1190</v>
      </c>
      <c r="B3" s="2" t="s">
        <v>1191</v>
      </c>
      <c r="C3" s="5" t="s">
        <v>1208</v>
      </c>
      <c r="D3">
        <v>3989</v>
      </c>
      <c r="E3" t="str">
        <f t="shared" si="0"/>
        <v>Klaipėda (Lithuanian county)</v>
      </c>
      <c r="F3" t="str">
        <f t="shared" si="1"/>
        <v>Klaipėdos apskritis</v>
      </c>
      <c r="G3" t="str">
        <f t="shared" si="2"/>
        <v>LT-KL</v>
      </c>
    </row>
    <row r="4" spans="1:7" ht="44" thickBot="1" x14ac:dyDescent="0.4">
      <c r="A4" s="1" t="s">
        <v>1192</v>
      </c>
      <c r="B4" s="2" t="s">
        <v>1193</v>
      </c>
      <c r="C4" s="5" t="s">
        <v>1209</v>
      </c>
      <c r="D4">
        <v>3989</v>
      </c>
      <c r="E4" t="str">
        <f t="shared" si="0"/>
        <v>Marijampolė  (Lithuanian county)</v>
      </c>
      <c r="F4" t="str">
        <f t="shared" si="1"/>
        <v>Marijampolės apskritis</v>
      </c>
      <c r="G4" t="str">
        <f t="shared" si="2"/>
        <v>LT-MR</v>
      </c>
    </row>
    <row r="5" spans="1:7" ht="44" thickBot="1" x14ac:dyDescent="0.4">
      <c r="A5" s="1" t="s">
        <v>1194</v>
      </c>
      <c r="B5" s="2" t="s">
        <v>1195</v>
      </c>
      <c r="C5" s="5" t="s">
        <v>1210</v>
      </c>
      <c r="D5">
        <v>3989</v>
      </c>
      <c r="E5" t="str">
        <f t="shared" si="0"/>
        <v>Panevėžys  (Lithuanian county)</v>
      </c>
      <c r="F5" t="str">
        <f t="shared" si="1"/>
        <v>Panevėžio apskritis</v>
      </c>
      <c r="G5" t="str">
        <f t="shared" si="2"/>
        <v>LT-PN</v>
      </c>
    </row>
    <row r="6" spans="1:7" ht="29.5" thickBot="1" x14ac:dyDescent="0.4">
      <c r="A6" s="1" t="s">
        <v>1196</v>
      </c>
      <c r="B6" s="2" t="s">
        <v>1197</v>
      </c>
      <c r="C6" s="5" t="s">
        <v>1211</v>
      </c>
      <c r="D6">
        <v>3989</v>
      </c>
      <c r="E6" t="str">
        <f t="shared" si="0"/>
        <v>Šiauliai  (Lithuanian county)</v>
      </c>
      <c r="F6" t="str">
        <f t="shared" si="1"/>
        <v>Šiaulių apskritis</v>
      </c>
      <c r="G6" t="str">
        <f t="shared" si="2"/>
        <v>LT-SA</v>
      </c>
    </row>
    <row r="7" spans="1:7" ht="29.5" thickBot="1" x14ac:dyDescent="0.4">
      <c r="A7" s="1" t="s">
        <v>1198</v>
      </c>
      <c r="B7" s="2" t="s">
        <v>1199</v>
      </c>
      <c r="C7" s="5" t="s">
        <v>1212</v>
      </c>
      <c r="D7">
        <v>3989</v>
      </c>
      <c r="E7" t="str">
        <f t="shared" si="0"/>
        <v>Tauragė  (Lithuanian county)</v>
      </c>
      <c r="F7" t="str">
        <f t="shared" si="1"/>
        <v>Tauragės apskritis</v>
      </c>
      <c r="G7" t="str">
        <f t="shared" si="2"/>
        <v>LT-TA</v>
      </c>
    </row>
    <row r="8" spans="1:7" ht="29.5" thickBot="1" x14ac:dyDescent="0.4">
      <c r="A8" s="1" t="s">
        <v>1200</v>
      </c>
      <c r="B8" s="2" t="s">
        <v>1201</v>
      </c>
      <c r="C8" s="5" t="s">
        <v>1213</v>
      </c>
      <c r="D8">
        <v>3989</v>
      </c>
      <c r="E8" t="str">
        <f t="shared" si="0"/>
        <v>Telšiai  (Lithuanian county)</v>
      </c>
      <c r="F8" t="str">
        <f t="shared" si="1"/>
        <v>Telšių apskritis</v>
      </c>
      <c r="G8" t="str">
        <f t="shared" si="2"/>
        <v>LT-TE</v>
      </c>
    </row>
    <row r="9" spans="1:7" ht="29.5" thickBot="1" x14ac:dyDescent="0.4">
      <c r="A9" s="1" t="s">
        <v>1202</v>
      </c>
      <c r="B9" s="2" t="s">
        <v>1203</v>
      </c>
      <c r="C9" s="5" t="s">
        <v>1214</v>
      </c>
      <c r="D9">
        <v>3989</v>
      </c>
      <c r="E9" t="str">
        <f t="shared" si="0"/>
        <v>Utena  (Lithuanian county)</v>
      </c>
      <c r="F9" t="str">
        <f t="shared" si="1"/>
        <v>Utenos apskritis</v>
      </c>
      <c r="G9" t="str">
        <f t="shared" si="2"/>
        <v>LT-UT</v>
      </c>
    </row>
    <row r="10" spans="1:7" ht="29.5" thickBot="1" x14ac:dyDescent="0.4">
      <c r="A10" s="1" t="s">
        <v>1204</v>
      </c>
      <c r="B10" s="2" t="s">
        <v>1205</v>
      </c>
      <c r="C10" s="5" t="s">
        <v>1215</v>
      </c>
      <c r="D10">
        <v>3989</v>
      </c>
      <c r="E10" t="str">
        <f t="shared" si="0"/>
        <v>Vilnius  (Lithuanian county)</v>
      </c>
      <c r="F10" t="str">
        <f t="shared" si="1"/>
        <v>Vilniaus apskritis</v>
      </c>
      <c r="G10" t="str">
        <f t="shared" si="2"/>
        <v>LT-VL</v>
      </c>
    </row>
  </sheetData>
  <hyperlinks>
    <hyperlink ref="B1" r:id="rId1" tooltip="Alytus County" display="https://en.wikipedia.org/wiki/Alytus_County" xr:uid="{35FAAD40-53B7-4C11-8DB2-F5402A5C1D40}"/>
    <hyperlink ref="B2" r:id="rId2" tooltip="Kaunas County" display="https://en.wikipedia.org/wiki/Kaunas_County" xr:uid="{F5E09BFF-BDBC-4E9F-B0C8-ECD727AC0B70}"/>
    <hyperlink ref="B3" r:id="rId3" tooltip="Klaipėda County" display="https://en.wikipedia.org/wiki/Klaip%C4%97da_County" xr:uid="{1E4FCE50-D167-47C5-A775-FB935DBD8974}"/>
    <hyperlink ref="B4" r:id="rId4" tooltip="Marijampolė County" display="https://en.wikipedia.org/wiki/Marijampol%C4%97_County" xr:uid="{CBC735E8-FDDA-40A8-887B-48FA7F052643}"/>
    <hyperlink ref="B5" r:id="rId5" tooltip="Panevėžys County" display="https://en.wikipedia.org/wiki/Panev%C4%97%C5%BEys_County" xr:uid="{411D0B7A-BA49-46EF-B94E-D89337218281}"/>
    <hyperlink ref="B6" r:id="rId6" tooltip="Šiauliai County" display="https://en.wikipedia.org/wiki/%C5%A0iauliai_County" xr:uid="{0E1C6BAD-D9AE-48F2-B0B1-55AC0454A909}"/>
    <hyperlink ref="B7" r:id="rId7" tooltip="Tauragė County" display="https://en.wikipedia.org/wiki/Taurag%C4%97_County" xr:uid="{97060DCC-B811-407B-A1D4-D7DA548FC19C}"/>
    <hyperlink ref="B8" r:id="rId8" tooltip="Telšiai County" display="https://en.wikipedia.org/wiki/Tel%C5%A1iai_County" xr:uid="{5441503F-D938-4869-8031-C007F4827BD3}"/>
    <hyperlink ref="B9" r:id="rId9" tooltip="Utena County" display="https://en.wikipedia.org/wiki/Utena_County" xr:uid="{24EF9874-DDF7-4DEC-BAE2-9E1E29EBAAA7}"/>
    <hyperlink ref="B10" r:id="rId10" tooltip="Vilnius County" display="https://en.wikipedia.org/wiki/Vilnius_County" xr:uid="{D0A3C161-8E17-4D0A-B775-39F6BDD296CE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DF442-6481-456A-9AD0-43F7B2473F3B}">
  <dimension ref="A1:I34"/>
  <sheetViews>
    <sheetView topLeftCell="A19" workbookViewId="0">
      <selection activeCell="F1" sqref="F1:I34"/>
    </sheetView>
  </sheetViews>
  <sheetFormatPr defaultRowHeight="14.5" x14ac:dyDescent="0.35"/>
  <cols>
    <col min="7" max="7" width="26.6328125" bestFit="1" customWidth="1"/>
    <col min="8" max="8" width="11" bestFit="1" customWidth="1"/>
  </cols>
  <sheetData>
    <row r="1" spans="1:9" ht="29.5" thickBot="1" x14ac:dyDescent="0.4">
      <c r="A1" s="1" t="s">
        <v>1216</v>
      </c>
      <c r="B1" s="2" t="s">
        <v>1217</v>
      </c>
      <c r="C1" s="5" t="s">
        <v>1218</v>
      </c>
      <c r="D1" s="5" t="s">
        <v>1219</v>
      </c>
      <c r="E1" s="5" t="s">
        <v>1219</v>
      </c>
      <c r="F1">
        <v>3950</v>
      </c>
      <c r="G1" t="str">
        <f>_xlfn.CONCAT(B1," (Afghan province)")</f>
        <v>Badakhshān (Afghan province)</v>
      </c>
      <c r="H1" t="str">
        <f>C1</f>
        <v>Badakhshan</v>
      </c>
      <c r="I1" t="str">
        <f>A1</f>
        <v>AF-BDS</v>
      </c>
    </row>
    <row r="2" spans="1:9" ht="15" thickBot="1" x14ac:dyDescent="0.4">
      <c r="A2" s="1" t="s">
        <v>1220</v>
      </c>
      <c r="B2" s="2" t="s">
        <v>1221</v>
      </c>
      <c r="C2" s="5" t="s">
        <v>1222</v>
      </c>
      <c r="D2" s="5" t="s">
        <v>1223</v>
      </c>
      <c r="E2" s="5" t="s">
        <v>1223</v>
      </c>
      <c r="F2">
        <v>3950</v>
      </c>
      <c r="G2" t="str">
        <f t="shared" ref="G2:G34" si="0">_xlfn.CONCAT(B2," (Afghan province)")</f>
        <v>Bādghīs (Afghan province)</v>
      </c>
      <c r="H2" t="str">
        <f t="shared" ref="H2:H34" si="1">C2</f>
        <v>Badghis</v>
      </c>
      <c r="I2" t="str">
        <f t="shared" ref="I2:I34" si="2">A2</f>
        <v>AF-BDG</v>
      </c>
    </row>
    <row r="3" spans="1:9" ht="15" thickBot="1" x14ac:dyDescent="0.4">
      <c r="A3" s="1" t="s">
        <v>1224</v>
      </c>
      <c r="B3" s="2" t="s">
        <v>1225</v>
      </c>
      <c r="C3" s="5" t="s">
        <v>1226</v>
      </c>
      <c r="D3" s="5" t="s">
        <v>1227</v>
      </c>
      <c r="E3" s="5" t="s">
        <v>1227</v>
      </c>
      <c r="F3">
        <v>3950</v>
      </c>
      <c r="G3" t="str">
        <f t="shared" si="0"/>
        <v>Baghlān (Afghan province)</v>
      </c>
      <c r="H3" t="str">
        <f t="shared" si="1"/>
        <v>Baghlan</v>
      </c>
      <c r="I3" t="str">
        <f t="shared" si="2"/>
        <v>AF-BGL</v>
      </c>
    </row>
    <row r="4" spans="1:9" ht="15" thickBot="1" x14ac:dyDescent="0.4">
      <c r="A4" s="1" t="s">
        <v>1228</v>
      </c>
      <c r="B4" s="2" t="s">
        <v>1229</v>
      </c>
      <c r="C4" s="5" t="s">
        <v>1229</v>
      </c>
      <c r="D4" s="5" t="s">
        <v>1230</v>
      </c>
      <c r="E4" s="5" t="s">
        <v>1230</v>
      </c>
      <c r="F4">
        <v>3950</v>
      </c>
      <c r="G4" t="str">
        <f t="shared" si="0"/>
        <v>Balkh (Afghan province)</v>
      </c>
      <c r="H4" t="str">
        <f t="shared" si="1"/>
        <v>Balkh</v>
      </c>
      <c r="I4" t="str">
        <f t="shared" si="2"/>
        <v>AF-BAL</v>
      </c>
    </row>
    <row r="5" spans="1:9" ht="15" thickBot="1" x14ac:dyDescent="0.4">
      <c r="A5" s="1" t="s">
        <v>1231</v>
      </c>
      <c r="B5" s="2" t="s">
        <v>1232</v>
      </c>
      <c r="C5" s="5" t="s">
        <v>1233</v>
      </c>
      <c r="D5" s="5" t="s">
        <v>1234</v>
      </c>
      <c r="E5" s="5" t="s">
        <v>1234</v>
      </c>
      <c r="F5">
        <v>3950</v>
      </c>
      <c r="G5" t="str">
        <f t="shared" si="0"/>
        <v>Bāmyān (Afghan province)</v>
      </c>
      <c r="H5" t="str">
        <f t="shared" si="1"/>
        <v>Bamyan</v>
      </c>
      <c r="I5" t="str">
        <f t="shared" si="2"/>
        <v>AF-BAM</v>
      </c>
    </row>
    <row r="6" spans="1:9" ht="15" thickBot="1" x14ac:dyDescent="0.4">
      <c r="A6" s="1" t="s">
        <v>1235</v>
      </c>
      <c r="B6" s="2" t="s">
        <v>1236</v>
      </c>
      <c r="C6" s="5" t="s">
        <v>1237</v>
      </c>
      <c r="D6" s="5" t="s">
        <v>1238</v>
      </c>
      <c r="E6" s="5" t="s">
        <v>1238</v>
      </c>
      <c r="F6">
        <v>3950</v>
      </c>
      <c r="G6" t="str">
        <f t="shared" si="0"/>
        <v>Dāykundī (Afghan province)</v>
      </c>
      <c r="H6" t="str">
        <f t="shared" si="1"/>
        <v>Daykundi</v>
      </c>
      <c r="I6" t="str">
        <f t="shared" si="2"/>
        <v>AF-DAY</v>
      </c>
    </row>
    <row r="7" spans="1:9" ht="15" thickBot="1" x14ac:dyDescent="0.4">
      <c r="A7" s="1" t="s">
        <v>1239</v>
      </c>
      <c r="B7" s="2" t="s">
        <v>1240</v>
      </c>
      <c r="C7" s="5" t="s">
        <v>1241</v>
      </c>
      <c r="D7" s="5" t="s">
        <v>1242</v>
      </c>
      <c r="E7" s="5" t="s">
        <v>1242</v>
      </c>
      <c r="F7">
        <v>3950</v>
      </c>
      <c r="G7" t="str">
        <f t="shared" si="0"/>
        <v>Farāh (Afghan province)</v>
      </c>
      <c r="H7" t="str">
        <f t="shared" si="1"/>
        <v>Farah</v>
      </c>
      <c r="I7" t="str">
        <f t="shared" si="2"/>
        <v>AF-FRA</v>
      </c>
    </row>
    <row r="8" spans="1:9" ht="15" thickBot="1" x14ac:dyDescent="0.4">
      <c r="A8" s="1" t="s">
        <v>1243</v>
      </c>
      <c r="B8" s="2" t="s">
        <v>1244</v>
      </c>
      <c r="C8" s="5" t="s">
        <v>1245</v>
      </c>
      <c r="D8" s="5" t="s">
        <v>1246</v>
      </c>
      <c r="E8" s="5" t="s">
        <v>1246</v>
      </c>
      <c r="F8">
        <v>3950</v>
      </c>
      <c r="G8" t="str">
        <f t="shared" si="0"/>
        <v>Fāryāb (Afghan province)</v>
      </c>
      <c r="H8" t="str">
        <f t="shared" si="1"/>
        <v>Faryab</v>
      </c>
      <c r="I8" t="str">
        <f t="shared" si="2"/>
        <v>AF-FYB</v>
      </c>
    </row>
    <row r="9" spans="1:9" ht="15" thickBot="1" x14ac:dyDescent="0.4">
      <c r="A9" s="1" t="s">
        <v>1247</v>
      </c>
      <c r="B9" s="2" t="s">
        <v>1248</v>
      </c>
      <c r="C9" s="5" t="s">
        <v>1249</v>
      </c>
      <c r="D9" s="5" t="s">
        <v>1250</v>
      </c>
      <c r="E9" s="5" t="s">
        <v>1251</v>
      </c>
      <c r="F9">
        <v>3950</v>
      </c>
      <c r="G9" t="str">
        <f t="shared" si="0"/>
        <v>Ghaznī (Afghan province)</v>
      </c>
      <c r="H9" t="str">
        <f t="shared" si="1"/>
        <v>Ghazni</v>
      </c>
      <c r="I9" t="str">
        <f t="shared" si="2"/>
        <v>AF-GHA</v>
      </c>
    </row>
    <row r="10" spans="1:9" ht="15" thickBot="1" x14ac:dyDescent="0.4">
      <c r="A10" s="1" t="s">
        <v>1252</v>
      </c>
      <c r="B10" s="2" t="s">
        <v>1253</v>
      </c>
      <c r="C10" s="5" t="s">
        <v>1253</v>
      </c>
      <c r="D10" s="5" t="s">
        <v>1254</v>
      </c>
      <c r="E10" s="5" t="s">
        <v>1254</v>
      </c>
      <c r="F10">
        <v>3950</v>
      </c>
      <c r="G10" t="str">
        <f t="shared" si="0"/>
        <v>Ghōr (Afghan province)</v>
      </c>
      <c r="H10" t="str">
        <f t="shared" si="1"/>
        <v>Ghōr</v>
      </c>
      <c r="I10" t="str">
        <f t="shared" si="2"/>
        <v>AF-GHO</v>
      </c>
    </row>
    <row r="11" spans="1:9" ht="15" thickBot="1" x14ac:dyDescent="0.4">
      <c r="A11" s="1" t="s">
        <v>1255</v>
      </c>
      <c r="B11" s="2" t="s">
        <v>1256</v>
      </c>
      <c r="C11" s="5" t="s">
        <v>1256</v>
      </c>
      <c r="D11" s="5" t="s">
        <v>1257</v>
      </c>
      <c r="E11" s="5" t="s">
        <v>1257</v>
      </c>
      <c r="F11">
        <v>3950</v>
      </c>
      <c r="G11" t="str">
        <f t="shared" si="0"/>
        <v>Helmand (Afghan province)</v>
      </c>
      <c r="H11" t="str">
        <f t="shared" si="1"/>
        <v>Helmand</v>
      </c>
      <c r="I11" t="str">
        <f t="shared" si="2"/>
        <v>AF-HEL</v>
      </c>
    </row>
    <row r="12" spans="1:9" ht="15" thickBot="1" x14ac:dyDescent="0.4">
      <c r="A12" s="1" t="s">
        <v>1258</v>
      </c>
      <c r="B12" s="2" t="s">
        <v>1259</v>
      </c>
      <c r="C12" s="5" t="s">
        <v>1260</v>
      </c>
      <c r="D12" s="5" t="s">
        <v>1261</v>
      </c>
      <c r="E12" s="5" t="s">
        <v>1261</v>
      </c>
      <c r="F12">
        <v>3950</v>
      </c>
      <c r="G12" t="str">
        <f t="shared" si="0"/>
        <v>Herāt (Afghan province)</v>
      </c>
      <c r="H12" t="str">
        <f t="shared" si="1"/>
        <v>Herat</v>
      </c>
      <c r="I12" t="str">
        <f t="shared" si="2"/>
        <v>AF-HER</v>
      </c>
    </row>
    <row r="13" spans="1:9" ht="15" thickBot="1" x14ac:dyDescent="0.4">
      <c r="A13" s="1" t="s">
        <v>1262</v>
      </c>
      <c r="B13" s="2" t="s">
        <v>1263</v>
      </c>
      <c r="C13" s="5" t="s">
        <v>1264</v>
      </c>
      <c r="D13" s="5" t="s">
        <v>1265</v>
      </c>
      <c r="E13" s="5" t="s">
        <v>1265</v>
      </c>
      <c r="F13">
        <v>3950</v>
      </c>
      <c r="G13" t="str">
        <f t="shared" si="0"/>
        <v>Jowzjān (Afghan province)</v>
      </c>
      <c r="H13" t="str">
        <f t="shared" si="1"/>
        <v>Jowzjan</v>
      </c>
      <c r="I13" t="str">
        <f t="shared" si="2"/>
        <v>AF-JOW</v>
      </c>
    </row>
    <row r="14" spans="1:9" ht="15" thickBot="1" x14ac:dyDescent="0.4">
      <c r="A14" s="1" t="s">
        <v>1266</v>
      </c>
      <c r="B14" s="2" t="s">
        <v>1267</v>
      </c>
      <c r="C14" s="5" t="s">
        <v>1268</v>
      </c>
      <c r="D14" s="5" t="s">
        <v>1269</v>
      </c>
      <c r="E14" s="5" t="s">
        <v>1269</v>
      </c>
      <c r="F14">
        <v>3950</v>
      </c>
      <c r="G14" t="str">
        <f t="shared" si="0"/>
        <v>Kābul (Afghan province)</v>
      </c>
      <c r="H14" t="str">
        <f t="shared" si="1"/>
        <v>Kabul</v>
      </c>
      <c r="I14" t="str">
        <f t="shared" si="2"/>
        <v>AF-KAB</v>
      </c>
    </row>
    <row r="15" spans="1:9" ht="29.5" thickBot="1" x14ac:dyDescent="0.4">
      <c r="A15" s="1" t="s">
        <v>1270</v>
      </c>
      <c r="B15" s="2" t="s">
        <v>1271</v>
      </c>
      <c r="C15" s="5" t="s">
        <v>1272</v>
      </c>
      <c r="D15" s="5" t="s">
        <v>1273</v>
      </c>
      <c r="E15" s="5" t="s">
        <v>1274</v>
      </c>
      <c r="F15">
        <v>3950</v>
      </c>
      <c r="G15" t="str">
        <f t="shared" si="0"/>
        <v>Kandahār (Afghan province)</v>
      </c>
      <c r="H15" t="str">
        <f t="shared" si="1"/>
        <v>Kandahar</v>
      </c>
      <c r="I15" t="str">
        <f t="shared" si="2"/>
        <v>AF-KAN</v>
      </c>
    </row>
    <row r="16" spans="1:9" ht="15" thickBot="1" x14ac:dyDescent="0.4">
      <c r="A16" s="1" t="s">
        <v>1275</v>
      </c>
      <c r="B16" s="2" t="s">
        <v>1276</v>
      </c>
      <c r="C16" s="5" t="s">
        <v>1277</v>
      </c>
      <c r="D16" s="5" t="s">
        <v>1278</v>
      </c>
      <c r="E16" s="5" t="s">
        <v>1279</v>
      </c>
      <c r="F16">
        <v>3950</v>
      </c>
      <c r="G16" t="str">
        <f t="shared" si="0"/>
        <v>Kāpīsā (Afghan province)</v>
      </c>
      <c r="H16" t="str">
        <f t="shared" si="1"/>
        <v>Kapisa</v>
      </c>
      <c r="I16" t="str">
        <f t="shared" si="2"/>
        <v>AF-KAP</v>
      </c>
    </row>
    <row r="17" spans="1:9" ht="15" thickBot="1" x14ac:dyDescent="0.4">
      <c r="A17" s="1" t="s">
        <v>1280</v>
      </c>
      <c r="B17" s="2" t="s">
        <v>1281</v>
      </c>
      <c r="C17" s="5" t="s">
        <v>1282</v>
      </c>
      <c r="D17" s="5" t="s">
        <v>1283</v>
      </c>
      <c r="E17" s="5" t="s">
        <v>1283</v>
      </c>
      <c r="F17">
        <v>3950</v>
      </c>
      <c r="G17" t="str">
        <f t="shared" si="0"/>
        <v>Khōst (Afghan province)</v>
      </c>
      <c r="H17" t="str">
        <f t="shared" si="1"/>
        <v>Khost</v>
      </c>
      <c r="I17" t="str">
        <f t="shared" si="2"/>
        <v>AF-KHO</v>
      </c>
    </row>
    <row r="18" spans="1:9" ht="15" thickBot="1" x14ac:dyDescent="0.4">
      <c r="A18" s="1" t="s">
        <v>1284</v>
      </c>
      <c r="B18" s="2" t="s">
        <v>1285</v>
      </c>
      <c r="C18" s="5" t="s">
        <v>1286</v>
      </c>
      <c r="D18" s="5" t="s">
        <v>1287</v>
      </c>
      <c r="E18" s="5" t="s">
        <v>1288</v>
      </c>
      <c r="F18">
        <v>3950</v>
      </c>
      <c r="G18" t="str">
        <f t="shared" si="0"/>
        <v>Kunaṟ (Afghan province)</v>
      </c>
      <c r="H18" t="str">
        <f t="shared" si="1"/>
        <v>Kunar</v>
      </c>
      <c r="I18" t="str">
        <f t="shared" si="2"/>
        <v>AF-KNR</v>
      </c>
    </row>
    <row r="19" spans="1:9" ht="15" thickBot="1" x14ac:dyDescent="0.4">
      <c r="A19" s="1" t="s">
        <v>1289</v>
      </c>
      <c r="B19" s="2" t="s">
        <v>1290</v>
      </c>
      <c r="C19" s="5" t="s">
        <v>1290</v>
      </c>
      <c r="D19" s="5" t="s">
        <v>1291</v>
      </c>
      <c r="E19" s="5" t="s">
        <v>1292</v>
      </c>
      <c r="F19">
        <v>3950</v>
      </c>
      <c r="G19" t="str">
        <f t="shared" si="0"/>
        <v>Kunduz (Afghan province)</v>
      </c>
      <c r="H19" t="str">
        <f t="shared" si="1"/>
        <v>Kunduz</v>
      </c>
      <c r="I19" t="str">
        <f t="shared" si="2"/>
        <v>AF-KDZ</v>
      </c>
    </row>
    <row r="20" spans="1:9" ht="15" thickBot="1" x14ac:dyDescent="0.4">
      <c r="A20" s="1" t="s">
        <v>1293</v>
      </c>
      <c r="B20" s="2" t="s">
        <v>1294</v>
      </c>
      <c r="C20" s="5" t="s">
        <v>1295</v>
      </c>
      <c r="D20" s="5" t="s">
        <v>1296</v>
      </c>
      <c r="E20" s="5" t="s">
        <v>1296</v>
      </c>
      <c r="F20">
        <v>3950</v>
      </c>
      <c r="G20" t="str">
        <f t="shared" si="0"/>
        <v>Laghmān (Afghan province)</v>
      </c>
      <c r="H20" t="str">
        <f t="shared" si="1"/>
        <v>Laghman</v>
      </c>
      <c r="I20" t="str">
        <f t="shared" si="2"/>
        <v>AF-LAG</v>
      </c>
    </row>
    <row r="21" spans="1:9" ht="15" thickBot="1" x14ac:dyDescent="0.4">
      <c r="A21" s="1" t="s">
        <v>1297</v>
      </c>
      <c r="B21" s="2" t="s">
        <v>1298</v>
      </c>
      <c r="C21" s="5" t="s">
        <v>1299</v>
      </c>
      <c r="D21" s="5" t="s">
        <v>1300</v>
      </c>
      <c r="E21" s="5" t="s">
        <v>1301</v>
      </c>
      <c r="F21">
        <v>3950</v>
      </c>
      <c r="G21" t="str">
        <f t="shared" si="0"/>
        <v>Lōgar (Afghan province)</v>
      </c>
      <c r="H21" t="str">
        <f t="shared" si="1"/>
        <v>Logar</v>
      </c>
      <c r="I21" t="str">
        <f t="shared" si="2"/>
        <v>AF-LOG</v>
      </c>
    </row>
    <row r="22" spans="1:9" ht="29.5" thickBot="1" x14ac:dyDescent="0.4">
      <c r="A22" s="1" t="s">
        <v>1302</v>
      </c>
      <c r="B22" s="2" t="s">
        <v>1303</v>
      </c>
      <c r="C22" s="5" t="s">
        <v>1304</v>
      </c>
      <c r="D22" s="5" t="s">
        <v>1305</v>
      </c>
      <c r="E22" s="5" t="s">
        <v>1306</v>
      </c>
      <c r="F22">
        <v>3950</v>
      </c>
      <c r="G22" t="str">
        <f t="shared" si="0"/>
        <v>Nangarhār (Afghan province)</v>
      </c>
      <c r="H22" t="str">
        <f t="shared" si="1"/>
        <v>Nangarhar</v>
      </c>
      <c r="I22" t="str">
        <f t="shared" si="2"/>
        <v>AF-NAN</v>
      </c>
    </row>
    <row r="23" spans="1:9" ht="15" thickBot="1" x14ac:dyDescent="0.4">
      <c r="A23" s="1" t="s">
        <v>1307</v>
      </c>
      <c r="B23" s="2" t="s">
        <v>1308</v>
      </c>
      <c r="C23" s="5" t="s">
        <v>1309</v>
      </c>
      <c r="D23" s="5" t="s">
        <v>1310</v>
      </c>
      <c r="E23" s="5" t="s">
        <v>1311</v>
      </c>
      <c r="F23">
        <v>3950</v>
      </c>
      <c r="G23" t="str">
        <f t="shared" si="0"/>
        <v>Nīmrōz (Afghan province)</v>
      </c>
      <c r="H23" t="str">
        <f t="shared" si="1"/>
        <v>Nimruz</v>
      </c>
      <c r="I23" t="str">
        <f t="shared" si="2"/>
        <v>AF-NIM</v>
      </c>
    </row>
    <row r="24" spans="1:9" ht="15" thickBot="1" x14ac:dyDescent="0.4">
      <c r="A24" s="1" t="s">
        <v>1312</v>
      </c>
      <c r="B24" s="2" t="s">
        <v>1313</v>
      </c>
      <c r="C24" s="5" t="s">
        <v>1314</v>
      </c>
      <c r="D24" s="5" t="s">
        <v>1315</v>
      </c>
      <c r="E24" s="5" t="s">
        <v>1315</v>
      </c>
      <c r="F24">
        <v>3950</v>
      </c>
      <c r="G24" t="str">
        <f t="shared" si="0"/>
        <v>Nūristān (Afghan province)</v>
      </c>
      <c r="H24" t="str">
        <f t="shared" si="1"/>
        <v>Nuristan</v>
      </c>
      <c r="I24" t="str">
        <f t="shared" si="2"/>
        <v>AF-NUR</v>
      </c>
    </row>
    <row r="25" spans="1:9" ht="15" thickBot="1" x14ac:dyDescent="0.4">
      <c r="A25" s="1" t="s">
        <v>1316</v>
      </c>
      <c r="B25" s="2" t="s">
        <v>1317</v>
      </c>
      <c r="C25" s="5" t="s">
        <v>1318</v>
      </c>
      <c r="D25" s="5" t="s">
        <v>1319</v>
      </c>
      <c r="E25" s="5" t="s">
        <v>1319</v>
      </c>
      <c r="F25">
        <v>3950</v>
      </c>
      <c r="G25" t="str">
        <f t="shared" si="0"/>
        <v>Paktīkā (Afghan province)</v>
      </c>
      <c r="H25" t="str">
        <f t="shared" si="1"/>
        <v>Paktika</v>
      </c>
      <c r="I25" t="str">
        <f t="shared" si="2"/>
        <v>AF-PKA</v>
      </c>
    </row>
    <row r="26" spans="1:9" ht="15" thickBot="1" x14ac:dyDescent="0.4">
      <c r="A26" s="1" t="s">
        <v>1320</v>
      </c>
      <c r="B26" s="2" t="s">
        <v>1321</v>
      </c>
      <c r="C26" s="5" t="s">
        <v>1322</v>
      </c>
      <c r="D26" s="5" t="s">
        <v>1323</v>
      </c>
      <c r="E26" s="5" t="s">
        <v>1323</v>
      </c>
      <c r="F26">
        <v>3950</v>
      </c>
      <c r="G26" t="str">
        <f t="shared" si="0"/>
        <v>Paktiyā (Afghan province)</v>
      </c>
      <c r="H26" t="str">
        <f t="shared" si="1"/>
        <v>Paktia</v>
      </c>
      <c r="I26" t="str">
        <f t="shared" si="2"/>
        <v>AF-PIA</v>
      </c>
    </row>
    <row r="27" spans="1:9" ht="29.5" thickBot="1" x14ac:dyDescent="0.4">
      <c r="A27" s="1" t="s">
        <v>1324</v>
      </c>
      <c r="B27" s="2" t="s">
        <v>1325</v>
      </c>
      <c r="C27" s="5" t="s">
        <v>1326</v>
      </c>
      <c r="D27" s="5" t="s">
        <v>1327</v>
      </c>
      <c r="E27" s="5" t="s">
        <v>1327</v>
      </c>
      <c r="F27">
        <v>3950</v>
      </c>
      <c r="G27" t="str">
        <f t="shared" si="0"/>
        <v>Panjshayr (Afghan province)</v>
      </c>
      <c r="H27" t="str">
        <f t="shared" si="1"/>
        <v>Panjshir</v>
      </c>
      <c r="I27" t="str">
        <f t="shared" si="2"/>
        <v>AF-PAN</v>
      </c>
    </row>
    <row r="28" spans="1:9" ht="15" thickBot="1" x14ac:dyDescent="0.4">
      <c r="A28" s="1" t="s">
        <v>1328</v>
      </c>
      <c r="B28" s="2" t="s">
        <v>1329</v>
      </c>
      <c r="C28" s="5" t="s">
        <v>1330</v>
      </c>
      <c r="D28" s="5" t="s">
        <v>1331</v>
      </c>
      <c r="E28" s="5" t="s">
        <v>1331</v>
      </c>
      <c r="F28">
        <v>3950</v>
      </c>
      <c r="G28" t="str">
        <f t="shared" si="0"/>
        <v>Parwān (Afghan province)</v>
      </c>
      <c r="H28" t="str">
        <f t="shared" si="1"/>
        <v>Parwan</v>
      </c>
      <c r="I28" t="str">
        <f t="shared" si="2"/>
        <v>AF-PAR</v>
      </c>
    </row>
    <row r="29" spans="1:9" ht="29.5" thickBot="1" x14ac:dyDescent="0.4">
      <c r="A29" s="1" t="s">
        <v>1332</v>
      </c>
      <c r="B29" s="2" t="s">
        <v>1333</v>
      </c>
      <c r="C29" s="5" t="s">
        <v>1334</v>
      </c>
      <c r="D29" s="5" t="s">
        <v>1335</v>
      </c>
      <c r="E29" s="5" t="s">
        <v>1336</v>
      </c>
      <c r="F29">
        <v>3950</v>
      </c>
      <c r="G29" t="str">
        <f t="shared" si="0"/>
        <v>Samangān (Afghan province)</v>
      </c>
      <c r="H29" t="str">
        <f t="shared" si="1"/>
        <v>Samangan</v>
      </c>
      <c r="I29" t="str">
        <f t="shared" si="2"/>
        <v>AF-SAM</v>
      </c>
    </row>
    <row r="30" spans="1:9" ht="15" thickBot="1" x14ac:dyDescent="0.4">
      <c r="A30" s="1" t="s">
        <v>1337</v>
      </c>
      <c r="B30" s="2" t="s">
        <v>1338</v>
      </c>
      <c r="C30" s="5" t="s">
        <v>1339</v>
      </c>
      <c r="D30" s="5" t="s">
        <v>1340</v>
      </c>
      <c r="E30" s="5" t="s">
        <v>1340</v>
      </c>
      <c r="F30">
        <v>3950</v>
      </c>
      <c r="G30" t="str">
        <f t="shared" si="0"/>
        <v>Sar-e Pul (Afghan province)</v>
      </c>
      <c r="H30" t="str">
        <f t="shared" si="1"/>
        <v>Sar-e Pol</v>
      </c>
      <c r="I30" t="str">
        <f t="shared" si="2"/>
        <v>AF-SAR</v>
      </c>
    </row>
    <row r="31" spans="1:9" ht="15" thickBot="1" x14ac:dyDescent="0.4">
      <c r="A31" s="1" t="s">
        <v>1341</v>
      </c>
      <c r="B31" s="2" t="s">
        <v>1342</v>
      </c>
      <c r="C31" s="5" t="s">
        <v>1343</v>
      </c>
      <c r="D31" s="5" t="s">
        <v>1344</v>
      </c>
      <c r="E31" s="5" t="s">
        <v>1344</v>
      </c>
      <c r="F31">
        <v>3950</v>
      </c>
      <c r="G31" t="str">
        <f t="shared" si="0"/>
        <v>Takhār (Afghan province)</v>
      </c>
      <c r="H31" t="str">
        <f t="shared" si="1"/>
        <v>Takhar</v>
      </c>
      <c r="I31" t="str">
        <f t="shared" si="2"/>
        <v>AF-TAK</v>
      </c>
    </row>
    <row r="32" spans="1:9" ht="15" thickBot="1" x14ac:dyDescent="0.4">
      <c r="A32" s="1" t="s">
        <v>1345</v>
      </c>
      <c r="B32" s="2" t="s">
        <v>1346</v>
      </c>
      <c r="C32" s="5" t="s">
        <v>1347</v>
      </c>
      <c r="D32" s="5" t="s">
        <v>1348</v>
      </c>
      <c r="E32" s="5" t="s">
        <v>1349</v>
      </c>
      <c r="F32">
        <v>3950</v>
      </c>
      <c r="G32" t="str">
        <f t="shared" si="0"/>
        <v>Uruzgān (Afghan province)</v>
      </c>
      <c r="H32" t="str">
        <f t="shared" si="1"/>
        <v>Urozgan</v>
      </c>
      <c r="I32" t="str">
        <f t="shared" si="2"/>
        <v>AF-URU</v>
      </c>
    </row>
    <row r="33" spans="1:9" ht="18.5" thickBot="1" x14ac:dyDescent="0.4">
      <c r="A33" s="1" t="s">
        <v>1350</v>
      </c>
      <c r="B33" s="2" t="s">
        <v>1351</v>
      </c>
      <c r="C33" s="5" t="s">
        <v>1352</v>
      </c>
      <c r="D33" s="5" t="s">
        <v>1353</v>
      </c>
      <c r="E33" s="5" t="s">
        <v>1353</v>
      </c>
      <c r="F33">
        <v>3950</v>
      </c>
      <c r="G33" t="str">
        <f t="shared" si="0"/>
        <v>Wardak (Afghan province)</v>
      </c>
      <c r="H33" t="str">
        <f t="shared" si="1"/>
        <v>Maidan Wardak</v>
      </c>
      <c r="I33" t="str">
        <f t="shared" si="2"/>
        <v>AF-WAR</v>
      </c>
    </row>
    <row r="34" spans="1:9" ht="15" thickBot="1" x14ac:dyDescent="0.4">
      <c r="A34" s="1" t="s">
        <v>1354</v>
      </c>
      <c r="B34" s="2" t="s">
        <v>1355</v>
      </c>
      <c r="C34" s="5" t="s">
        <v>1356</v>
      </c>
      <c r="D34" s="5" t="s">
        <v>1357</v>
      </c>
      <c r="E34" s="5" t="s">
        <v>1357</v>
      </c>
      <c r="F34">
        <v>3950</v>
      </c>
      <c r="G34" t="str">
        <f t="shared" si="0"/>
        <v>Zābul (Afghan province)</v>
      </c>
      <c r="H34" t="str">
        <f t="shared" si="1"/>
        <v>Zabul</v>
      </c>
      <c r="I34" t="str">
        <f t="shared" si="2"/>
        <v>AF-ZAB</v>
      </c>
    </row>
  </sheetData>
  <hyperlinks>
    <hyperlink ref="B1" r:id="rId1" tooltip="Badakhshān Province" display="https://en.wikipedia.org/wiki/Badakhsh%C4%81n_Province" xr:uid="{DA3DCBDF-DE89-4B29-9DB3-B31DD57F4CE1}"/>
    <hyperlink ref="B2" r:id="rId2" tooltip="Bādghīs Province" display="https://en.wikipedia.org/wiki/B%C4%81dgh%C4%ABs_Province" xr:uid="{F05C95D1-6B6B-4CD9-ADEE-CBCFEAE4E105}"/>
    <hyperlink ref="B3" r:id="rId3" tooltip="Baghlān Province" display="https://en.wikipedia.org/wiki/Baghl%C4%81n_Province" xr:uid="{66205AD5-9C5C-4B45-96F3-18B6062A4152}"/>
    <hyperlink ref="B4" r:id="rId4" tooltip="Balkh Province" display="https://en.wikipedia.org/wiki/Balkh_Province" xr:uid="{AC0B0AAD-9642-41ED-9A11-20698CF8FFDE}"/>
    <hyperlink ref="B5" r:id="rId5" tooltip="Bamyan Province" display="https://en.wikipedia.org/wiki/Bamyan_Province" xr:uid="{73A9549D-26EC-4D36-A0C1-77DBD7845151}"/>
    <hyperlink ref="B6" r:id="rId6" tooltip="Dāykondī Province" display="https://en.wikipedia.org/wiki/D%C4%81ykond%C4%AB_Province" xr:uid="{1B9316A9-37A5-46B7-BB42-6D36529CB4DE}"/>
    <hyperlink ref="B7" r:id="rId7" tooltip="Farāh Province" display="https://en.wikipedia.org/wiki/Far%C4%81h_Province" xr:uid="{5A03400B-FEDB-4F8C-B030-4A2FE2DC70A7}"/>
    <hyperlink ref="B8" r:id="rId8" tooltip="Fāryāb Province" display="https://en.wikipedia.org/wiki/F%C4%81ry%C4%81b_Province" xr:uid="{961DFE72-58B6-4957-B6E8-FAEDCD84FB98}"/>
    <hyperlink ref="B9" r:id="rId9" tooltip="Ghaznī Province" display="https://en.wikipedia.org/wiki/Ghazn%C4%AB_Province" xr:uid="{510BD248-1B6D-4F7F-8E6D-0FEFD98DDA75}"/>
    <hyperlink ref="B10" r:id="rId10" tooltip="Ghowr Province" display="https://en.wikipedia.org/wiki/Ghowr_Province" xr:uid="{17A28546-553D-4742-B317-FFA1279673B4}"/>
    <hyperlink ref="B11" r:id="rId11" tooltip="Helmand Province" display="https://en.wikipedia.org/wiki/Helmand_Province" xr:uid="{08713466-AB80-43E4-97F2-B9786653C3AD}"/>
    <hyperlink ref="B12" r:id="rId12" tooltip="Herāt Province" display="https://en.wikipedia.org/wiki/Her%C4%81t_Province" xr:uid="{7035F84C-9557-4324-B962-B690953559DA}"/>
    <hyperlink ref="B13" r:id="rId13" tooltip="Jowzjān Province" display="https://en.wikipedia.org/wiki/Jowzj%C4%81n_Province" xr:uid="{7CAFC5E9-67B2-4D38-B634-FECBA42953F0}"/>
    <hyperlink ref="B14" r:id="rId14" tooltip="Kābul Province" display="https://en.wikipedia.org/wiki/K%C4%81bul_Province" xr:uid="{4F8008D1-A513-4047-9155-E0DD3E2E8FEE}"/>
    <hyperlink ref="B15" r:id="rId15" tooltip="Kandahār Province" display="https://en.wikipedia.org/wiki/Kandah%C4%81r_Province" xr:uid="{C38E294F-830E-4991-B3E0-4D9F488503DD}"/>
    <hyperlink ref="B16" r:id="rId16" tooltip="Kāpīsā Province" display="https://en.wikipedia.org/wiki/K%C4%81p%C4%ABs%C4%81_Province" xr:uid="{3C1E4A0A-B903-478A-A5C4-9EF3FECC1389}"/>
    <hyperlink ref="B17" r:id="rId17" tooltip="Khowst Province" display="https://en.wikipedia.org/wiki/Khowst_Province" xr:uid="{6B127A61-5B57-4E2A-80A2-A62BCF660DAE}"/>
    <hyperlink ref="B18" r:id="rId18" tooltip="Konar Province" display="https://en.wikipedia.org/wiki/Konar_Province" xr:uid="{57DA38AD-6DE2-4FCD-8343-48924F0E2C64}"/>
    <hyperlink ref="B19" r:id="rId19" tooltip="Kondoz Province" display="https://en.wikipedia.org/wiki/Kondoz_Province" xr:uid="{7AE87C11-4791-49F8-B751-DFE1FF5A9B45}"/>
    <hyperlink ref="B20" r:id="rId20" tooltip="Laghmān Province" display="https://en.wikipedia.org/wiki/Laghm%C4%81n_Province" xr:uid="{75E6B923-9574-4884-B66E-6A9CA9BE1106}"/>
    <hyperlink ref="B21" r:id="rId21" tooltip="Logar Province" display="https://en.wikipedia.org/wiki/Logar_Province" xr:uid="{CA93F979-85DE-43A7-8B0F-EC4479DAD7F5}"/>
    <hyperlink ref="B22" r:id="rId22" tooltip="Nangarhār Province" display="https://en.wikipedia.org/wiki/Nangarh%C4%81r_Province" xr:uid="{1E197D45-FAC7-45B3-B799-D98BF2C25A29}"/>
    <hyperlink ref="B23" r:id="rId23" tooltip="Nimroz Province" display="https://en.wikipedia.org/wiki/Nimroz_Province" xr:uid="{E2739259-0D32-4AB6-BDCA-6F026DFAD426}"/>
    <hyperlink ref="B24" r:id="rId24" tooltip="Nuristan Province" display="https://en.wikipedia.org/wiki/Nuristan_Province" xr:uid="{9525E99D-46C6-421C-A6F0-E1665769BC4C}"/>
    <hyperlink ref="B25" r:id="rId25" tooltip="Paktīkā Province" display="https://en.wikipedia.org/wiki/Pakt%C4%ABk%C4%81_Province" xr:uid="{6F7A6F1C-EE87-462C-964A-3F0F52A4425A}"/>
    <hyperlink ref="B26" r:id="rId26" tooltip="Paktiya Province" display="https://en.wikipedia.org/wiki/Paktiya_Province" xr:uid="{500E3A50-9BC3-4338-BA97-DD72305D04E3}"/>
    <hyperlink ref="B27" r:id="rId27" tooltip="Panjshir Province" display="https://en.wikipedia.org/wiki/Panjshir_Province" xr:uid="{EA8C8250-666B-41D5-94AA-7D62F7BA351D}"/>
    <hyperlink ref="B28" r:id="rId28" tooltip="Parwān Province" display="https://en.wikipedia.org/wiki/Parw%C4%81n_Province" xr:uid="{C81F5F95-3FC7-42BB-B7E1-25EC06BDB887}"/>
    <hyperlink ref="B29" r:id="rId29" tooltip="Samangān Province" display="https://en.wikipedia.org/wiki/Samang%C4%81n_Province" xr:uid="{9293D36C-FDA0-4EB9-B9CC-31E0B4912510}"/>
    <hyperlink ref="B30" r:id="rId30" tooltip="Sar-e Pul Province" display="https://en.wikipedia.org/wiki/Sar-e_Pul_Province" xr:uid="{B0EE6AAC-241C-4B9F-8966-2C9F0055FE12}"/>
    <hyperlink ref="B31" r:id="rId31" tooltip="Takhār Province" display="https://en.wikipedia.org/wiki/Takh%C4%81r_Province" xr:uid="{F8134D7C-C90C-4095-9C1D-51DAD6B7D167}"/>
    <hyperlink ref="B32" r:id="rId32" tooltip="Uruzgan Province" display="https://en.wikipedia.org/wiki/Uruzgan_Province" xr:uid="{7B33222F-78FD-4472-96C9-9F3C7ABF327A}"/>
    <hyperlink ref="B33" r:id="rId33" tooltip="Wardak Province" display="https://en.wikipedia.org/wiki/Wardak_Province" xr:uid="{280CD57B-D20E-490A-AE55-C0AB124D4E7A}"/>
    <hyperlink ref="B34" r:id="rId34" tooltip="Zābul Province" display="https://en.wikipedia.org/wiki/Z%C4%81bul_Province" xr:uid="{80A0C797-D50F-4DEB-B15F-02C8B55B0B2F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D4A59-D9A2-4588-94D8-99FB7276C9E4}">
  <dimension ref="A1:G42"/>
  <sheetViews>
    <sheetView topLeftCell="A22" workbookViewId="0">
      <selection activeCell="D2" sqref="D2:G42"/>
    </sheetView>
  </sheetViews>
  <sheetFormatPr defaultRowHeight="14.5" x14ac:dyDescent="0.35"/>
  <cols>
    <col min="1" max="1" width="4.26953125" bestFit="1" customWidth="1"/>
    <col min="4" max="4" width="4.81640625" bestFit="1" customWidth="1"/>
    <col min="5" max="5" width="25.453125" bestFit="1" customWidth="1"/>
    <col min="6" max="6" width="4.54296875" bestFit="1" customWidth="1"/>
  </cols>
  <sheetData>
    <row r="1" spans="1:7" ht="15" thickBot="1" x14ac:dyDescent="0.4">
      <c r="A1" s="1" t="s">
        <v>1359</v>
      </c>
      <c r="B1" s="2" t="s">
        <v>1358</v>
      </c>
      <c r="C1" s="5" t="s">
        <v>1429</v>
      </c>
      <c r="D1">
        <v>4033</v>
      </c>
      <c r="E1" t="str">
        <f>_xlfn.CONCAT(B1," (Romanian ",C1,")")</f>
        <v>Alba (Romanian department)</v>
      </c>
      <c r="F1" t="str">
        <f>B1</f>
        <v>Alba</v>
      </c>
      <c r="G1" t="str">
        <f>A1</f>
        <v>RO-AB</v>
      </c>
    </row>
    <row r="2" spans="1:7" ht="15" thickBot="1" x14ac:dyDescent="0.4">
      <c r="A2" s="1" t="s">
        <v>1361</v>
      </c>
      <c r="B2" s="2" t="s">
        <v>1360</v>
      </c>
      <c r="C2" s="5" t="s">
        <v>1429</v>
      </c>
      <c r="D2">
        <v>4033</v>
      </c>
      <c r="E2" t="str">
        <f t="shared" ref="E2:E42" si="0">_xlfn.CONCAT(B2," (Romanian ",C2,")")</f>
        <v>Arad (Romanian department)</v>
      </c>
      <c r="F2" t="str">
        <f t="shared" ref="F2:F42" si="1">B2</f>
        <v>Arad</v>
      </c>
      <c r="G2" t="str">
        <f t="shared" ref="G2:G42" si="2">A2</f>
        <v>RO-AR</v>
      </c>
    </row>
    <row r="3" spans="1:7" ht="15" thickBot="1" x14ac:dyDescent="0.4">
      <c r="A3" s="1" t="s">
        <v>1362</v>
      </c>
      <c r="B3" s="2" t="s">
        <v>1430</v>
      </c>
      <c r="C3" s="5" t="s">
        <v>1429</v>
      </c>
      <c r="D3">
        <v>4033</v>
      </c>
      <c r="E3" t="str">
        <f t="shared" si="0"/>
        <v>Argeș (Romanian department)</v>
      </c>
      <c r="F3" t="str">
        <f t="shared" si="1"/>
        <v>Argeș</v>
      </c>
      <c r="G3" t="str">
        <f t="shared" si="2"/>
        <v>RO-AG</v>
      </c>
    </row>
    <row r="4" spans="1:7" ht="15" thickBot="1" x14ac:dyDescent="0.4">
      <c r="A4" s="1" t="s">
        <v>1363</v>
      </c>
      <c r="B4" s="2" t="s">
        <v>1431</v>
      </c>
      <c r="C4" s="5" t="s">
        <v>1429</v>
      </c>
      <c r="D4">
        <v>4033</v>
      </c>
      <c r="E4" t="str">
        <f t="shared" si="0"/>
        <v>Bacău (Romanian department)</v>
      </c>
      <c r="F4" t="str">
        <f t="shared" si="1"/>
        <v>Bacău</v>
      </c>
      <c r="G4" t="str">
        <f t="shared" si="2"/>
        <v>RO-BC</v>
      </c>
    </row>
    <row r="5" spans="1:7" ht="15" thickBot="1" x14ac:dyDescent="0.4">
      <c r="A5" s="1" t="s">
        <v>1365</v>
      </c>
      <c r="B5" s="2" t="s">
        <v>1364</v>
      </c>
      <c r="C5" s="5" t="s">
        <v>1429</v>
      </c>
      <c r="D5">
        <v>4033</v>
      </c>
      <c r="E5" t="str">
        <f t="shared" si="0"/>
        <v>Bihor (Romanian department)</v>
      </c>
      <c r="F5" t="str">
        <f t="shared" si="1"/>
        <v>Bihor</v>
      </c>
      <c r="G5" t="str">
        <f t="shared" si="2"/>
        <v>RO-BH</v>
      </c>
    </row>
    <row r="6" spans="1:7" ht="29.5" thickBot="1" x14ac:dyDescent="0.4">
      <c r="A6" s="1" t="s">
        <v>1366</v>
      </c>
      <c r="B6" s="2" t="s">
        <v>1432</v>
      </c>
      <c r="C6" s="5" t="s">
        <v>1429</v>
      </c>
      <c r="D6">
        <v>4033</v>
      </c>
      <c r="E6" t="str">
        <f t="shared" si="0"/>
        <v>Bistrița-Năsăud (Romanian department)</v>
      </c>
      <c r="F6" t="str">
        <f t="shared" si="1"/>
        <v>Bistrița-Năsăud</v>
      </c>
      <c r="G6" t="str">
        <f t="shared" si="2"/>
        <v>RO-BN</v>
      </c>
    </row>
    <row r="7" spans="1:7" ht="15" thickBot="1" x14ac:dyDescent="0.4">
      <c r="A7" s="1" t="s">
        <v>1367</v>
      </c>
      <c r="B7" s="2" t="s">
        <v>1433</v>
      </c>
      <c r="C7" s="5" t="s">
        <v>1429</v>
      </c>
      <c r="D7">
        <v>4033</v>
      </c>
      <c r="E7" t="str">
        <f t="shared" si="0"/>
        <v>Botoșani (Romanian department)</v>
      </c>
      <c r="F7" t="str">
        <f t="shared" si="1"/>
        <v>Botoșani</v>
      </c>
      <c r="G7" t="str">
        <f t="shared" si="2"/>
        <v>RO-BT</v>
      </c>
    </row>
    <row r="8" spans="1:7" ht="15" thickBot="1" x14ac:dyDescent="0.4">
      <c r="A8" s="1" t="s">
        <v>1368</v>
      </c>
      <c r="B8" s="2" t="s">
        <v>1434</v>
      </c>
      <c r="C8" s="5" t="s">
        <v>1429</v>
      </c>
      <c r="D8">
        <v>4033</v>
      </c>
      <c r="E8" t="str">
        <f t="shared" si="0"/>
        <v>Brașov (Romanian department)</v>
      </c>
      <c r="F8" t="str">
        <f t="shared" si="1"/>
        <v>Brașov</v>
      </c>
      <c r="G8" t="str">
        <f t="shared" si="2"/>
        <v>RO-BV</v>
      </c>
    </row>
    <row r="9" spans="1:7" ht="15" thickBot="1" x14ac:dyDescent="0.4">
      <c r="A9" s="1" t="s">
        <v>1369</v>
      </c>
      <c r="B9" s="2" t="s">
        <v>1435</v>
      </c>
      <c r="C9" s="5" t="s">
        <v>1429</v>
      </c>
      <c r="D9">
        <v>4033</v>
      </c>
      <c r="E9" t="str">
        <f t="shared" si="0"/>
        <v>Brăila (Romanian department)</v>
      </c>
      <c r="F9" t="str">
        <f t="shared" si="1"/>
        <v>Brăila</v>
      </c>
      <c r="G9" t="str">
        <f t="shared" si="2"/>
        <v>RO-BR</v>
      </c>
    </row>
    <row r="10" spans="1:7" ht="15" thickBot="1" x14ac:dyDescent="0.4">
      <c r="A10" s="1" t="s">
        <v>1370</v>
      </c>
      <c r="B10" s="2" t="s">
        <v>1436</v>
      </c>
      <c r="C10" s="5" t="s">
        <v>1429</v>
      </c>
      <c r="D10">
        <v>4033</v>
      </c>
      <c r="E10" t="str">
        <f t="shared" si="0"/>
        <v>Buzău (Romanian department)</v>
      </c>
      <c r="F10" t="str">
        <f t="shared" si="1"/>
        <v>Buzău</v>
      </c>
      <c r="G10" t="str">
        <f t="shared" si="2"/>
        <v>RO-BZ</v>
      </c>
    </row>
    <row r="11" spans="1:7" ht="29.5" thickBot="1" x14ac:dyDescent="0.4">
      <c r="A11" s="1" t="s">
        <v>1371</v>
      </c>
      <c r="B11" s="2" t="s">
        <v>1437</v>
      </c>
      <c r="C11" s="5" t="s">
        <v>1429</v>
      </c>
      <c r="D11">
        <v>4033</v>
      </c>
      <c r="E11" t="str">
        <f t="shared" si="0"/>
        <v>Caraș-Severin (Romanian department)</v>
      </c>
      <c r="F11" t="str">
        <f t="shared" si="1"/>
        <v>Caraș-Severin</v>
      </c>
      <c r="G11" t="str">
        <f t="shared" si="2"/>
        <v>RO-CS</v>
      </c>
    </row>
    <row r="12" spans="1:7" ht="15" thickBot="1" x14ac:dyDescent="0.4">
      <c r="A12" s="1" t="s">
        <v>1372</v>
      </c>
      <c r="B12" s="2" t="s">
        <v>483</v>
      </c>
      <c r="C12" s="5" t="s">
        <v>1429</v>
      </c>
      <c r="D12">
        <v>4033</v>
      </c>
      <c r="E12" t="str">
        <f t="shared" si="0"/>
        <v>Călărași (Romanian department)</v>
      </c>
      <c r="F12" t="str">
        <f t="shared" si="1"/>
        <v>Călărași</v>
      </c>
      <c r="G12" t="str">
        <f t="shared" si="2"/>
        <v>RO-CL</v>
      </c>
    </row>
    <row r="13" spans="1:7" ht="15" thickBot="1" x14ac:dyDescent="0.4">
      <c r="A13" s="1" t="s">
        <v>1374</v>
      </c>
      <c r="B13" s="2" t="s">
        <v>1373</v>
      </c>
      <c r="C13" s="5" t="s">
        <v>1429</v>
      </c>
      <c r="D13">
        <v>4033</v>
      </c>
      <c r="E13" t="str">
        <f t="shared" si="0"/>
        <v>Cluj (Romanian department)</v>
      </c>
      <c r="F13" t="str">
        <f t="shared" si="1"/>
        <v>Cluj</v>
      </c>
      <c r="G13" t="str">
        <f t="shared" si="2"/>
        <v>RO-CJ</v>
      </c>
    </row>
    <row r="14" spans="1:7" ht="29.5" thickBot="1" x14ac:dyDescent="0.4">
      <c r="A14" s="1" t="s">
        <v>1375</v>
      </c>
      <c r="B14" s="2" t="s">
        <v>1438</v>
      </c>
      <c r="C14" s="5" t="s">
        <v>1429</v>
      </c>
      <c r="D14">
        <v>4033</v>
      </c>
      <c r="E14" t="str">
        <f t="shared" si="0"/>
        <v>Constanța (Romanian department)</v>
      </c>
      <c r="F14" t="str">
        <f t="shared" si="1"/>
        <v>Constanța</v>
      </c>
      <c r="G14" t="str">
        <f t="shared" si="2"/>
        <v>RO-CT</v>
      </c>
    </row>
    <row r="15" spans="1:7" ht="15" thickBot="1" x14ac:dyDescent="0.4">
      <c r="A15" s="1" t="s">
        <v>1377</v>
      </c>
      <c r="B15" s="2" t="s">
        <v>1376</v>
      </c>
      <c r="C15" s="5" t="s">
        <v>1429</v>
      </c>
      <c r="D15">
        <v>4033</v>
      </c>
      <c r="E15" t="str">
        <f t="shared" si="0"/>
        <v>Covasna (Romanian department)</v>
      </c>
      <c r="F15" t="str">
        <f t="shared" si="1"/>
        <v>Covasna</v>
      </c>
      <c r="G15" t="str">
        <f t="shared" si="2"/>
        <v>RO-CV</v>
      </c>
    </row>
    <row r="16" spans="1:7" ht="29.5" thickBot="1" x14ac:dyDescent="0.4">
      <c r="A16" s="1" t="s">
        <v>1378</v>
      </c>
      <c r="B16" s="2" t="s">
        <v>1439</v>
      </c>
      <c r="C16" s="5" t="s">
        <v>1429</v>
      </c>
      <c r="D16">
        <v>4033</v>
      </c>
      <c r="E16" t="str">
        <f t="shared" si="0"/>
        <v>Dâmbovița (Romanian department)</v>
      </c>
      <c r="F16" t="str">
        <f t="shared" si="1"/>
        <v>Dâmbovița</v>
      </c>
      <c r="G16" t="str">
        <f t="shared" si="2"/>
        <v>RO-DB</v>
      </c>
    </row>
    <row r="17" spans="1:7" ht="15" thickBot="1" x14ac:dyDescent="0.4">
      <c r="A17" s="1" t="s">
        <v>1380</v>
      </c>
      <c r="B17" s="2" t="s">
        <v>1379</v>
      </c>
      <c r="C17" s="5" t="s">
        <v>1429</v>
      </c>
      <c r="D17">
        <v>4033</v>
      </c>
      <c r="E17" t="str">
        <f t="shared" si="0"/>
        <v>Dolj (Romanian department)</v>
      </c>
      <c r="F17" t="str">
        <f t="shared" si="1"/>
        <v>Dolj</v>
      </c>
      <c r="G17" t="str">
        <f t="shared" si="2"/>
        <v>RO-DJ</v>
      </c>
    </row>
    <row r="18" spans="1:7" ht="15" thickBot="1" x14ac:dyDescent="0.4">
      <c r="A18" s="1" t="s">
        <v>1381</v>
      </c>
      <c r="B18" s="2" t="s">
        <v>1440</v>
      </c>
      <c r="C18" s="5" t="s">
        <v>1429</v>
      </c>
      <c r="D18">
        <v>4033</v>
      </c>
      <c r="E18" t="str">
        <f t="shared" si="0"/>
        <v>Galați (Romanian department)</v>
      </c>
      <c r="F18" t="str">
        <f t="shared" si="1"/>
        <v>Galați</v>
      </c>
      <c r="G18" t="str">
        <f t="shared" si="2"/>
        <v>RO-GL</v>
      </c>
    </row>
    <row r="19" spans="1:7" ht="15" thickBot="1" x14ac:dyDescent="0.4">
      <c r="A19" s="1" t="s">
        <v>1383</v>
      </c>
      <c r="B19" s="2" t="s">
        <v>1382</v>
      </c>
      <c r="C19" s="5" t="s">
        <v>1429</v>
      </c>
      <c r="D19">
        <v>4033</v>
      </c>
      <c r="E19" t="str">
        <f t="shared" si="0"/>
        <v>Giurgiu (Romanian department)</v>
      </c>
      <c r="F19" t="str">
        <f t="shared" si="1"/>
        <v>Giurgiu</v>
      </c>
      <c r="G19" t="str">
        <f t="shared" si="2"/>
        <v>RO-GR</v>
      </c>
    </row>
    <row r="20" spans="1:7" ht="15" thickBot="1" x14ac:dyDescent="0.4">
      <c r="A20" s="1" t="s">
        <v>1385</v>
      </c>
      <c r="B20" s="2" t="s">
        <v>1384</v>
      </c>
      <c r="C20" s="5" t="s">
        <v>1429</v>
      </c>
      <c r="D20">
        <v>4033</v>
      </c>
      <c r="E20" t="str">
        <f t="shared" si="0"/>
        <v>Gorj (Romanian department)</v>
      </c>
      <c r="F20" t="str">
        <f t="shared" si="1"/>
        <v>Gorj</v>
      </c>
      <c r="G20" t="str">
        <f t="shared" si="2"/>
        <v>RO-GJ</v>
      </c>
    </row>
    <row r="21" spans="1:7" ht="15" thickBot="1" x14ac:dyDescent="0.4">
      <c r="A21" s="1" t="s">
        <v>1387</v>
      </c>
      <c r="B21" s="2" t="s">
        <v>1386</v>
      </c>
      <c r="C21" s="5" t="s">
        <v>1429</v>
      </c>
      <c r="D21">
        <v>4033</v>
      </c>
      <c r="E21" t="str">
        <f t="shared" si="0"/>
        <v>Harghita (Romanian department)</v>
      </c>
      <c r="F21" t="str">
        <f t="shared" si="1"/>
        <v>Harghita</v>
      </c>
      <c r="G21" t="str">
        <f t="shared" si="2"/>
        <v>RO-HR</v>
      </c>
    </row>
    <row r="22" spans="1:7" ht="29.5" thickBot="1" x14ac:dyDescent="0.4">
      <c r="A22" s="1" t="s">
        <v>1389</v>
      </c>
      <c r="B22" s="2" t="s">
        <v>1388</v>
      </c>
      <c r="C22" s="5" t="s">
        <v>1429</v>
      </c>
      <c r="D22">
        <v>4033</v>
      </c>
      <c r="E22" t="str">
        <f t="shared" si="0"/>
        <v>Hunedoara (Romanian department)</v>
      </c>
      <c r="F22" t="str">
        <f t="shared" si="1"/>
        <v>Hunedoara</v>
      </c>
      <c r="G22" t="str">
        <f t="shared" si="2"/>
        <v>RO-HD</v>
      </c>
    </row>
    <row r="23" spans="1:7" ht="15" thickBot="1" x14ac:dyDescent="0.4">
      <c r="A23" s="1" t="s">
        <v>1390</v>
      </c>
      <c r="B23" s="2" t="s">
        <v>1441</v>
      </c>
      <c r="C23" s="5" t="s">
        <v>1429</v>
      </c>
      <c r="D23">
        <v>4033</v>
      </c>
      <c r="E23" t="str">
        <f t="shared" si="0"/>
        <v>Ialomița (Romanian department)</v>
      </c>
      <c r="F23" t="str">
        <f t="shared" si="1"/>
        <v>Ialomița</v>
      </c>
      <c r="G23" t="str">
        <f t="shared" si="2"/>
        <v>RO-IL</v>
      </c>
    </row>
    <row r="24" spans="1:7" ht="15" thickBot="1" x14ac:dyDescent="0.4">
      <c r="A24" s="1" t="s">
        <v>1391</v>
      </c>
      <c r="B24" s="2" t="s">
        <v>1442</v>
      </c>
      <c r="C24" s="5" t="s">
        <v>1429</v>
      </c>
      <c r="D24">
        <v>4033</v>
      </c>
      <c r="E24" t="str">
        <f t="shared" si="0"/>
        <v>Iași (Romanian department)</v>
      </c>
      <c r="F24" t="str">
        <f t="shared" si="1"/>
        <v>Iași</v>
      </c>
      <c r="G24" t="str">
        <f t="shared" si="2"/>
        <v>RO-IS</v>
      </c>
    </row>
    <row r="25" spans="1:7" ht="15" thickBot="1" x14ac:dyDescent="0.4">
      <c r="A25" s="1" t="s">
        <v>1393</v>
      </c>
      <c r="B25" s="2" t="s">
        <v>1392</v>
      </c>
      <c r="C25" s="5" t="s">
        <v>1429</v>
      </c>
      <c r="D25">
        <v>4033</v>
      </c>
      <c r="E25" t="str">
        <f t="shared" si="0"/>
        <v>Ilfov (Romanian department)</v>
      </c>
      <c r="F25" t="str">
        <f t="shared" si="1"/>
        <v>Ilfov</v>
      </c>
      <c r="G25" t="str">
        <f t="shared" si="2"/>
        <v>RO-IF</v>
      </c>
    </row>
    <row r="26" spans="1:7" ht="29.5" thickBot="1" x14ac:dyDescent="0.4">
      <c r="A26" s="1" t="s">
        <v>1394</v>
      </c>
      <c r="B26" s="2" t="s">
        <v>1443</v>
      </c>
      <c r="C26" s="5" t="s">
        <v>1429</v>
      </c>
      <c r="D26">
        <v>4033</v>
      </c>
      <c r="E26" t="str">
        <f t="shared" si="0"/>
        <v>Maramureș (Romanian department)</v>
      </c>
      <c r="F26" t="str">
        <f t="shared" si="1"/>
        <v>Maramureș</v>
      </c>
      <c r="G26" t="str">
        <f t="shared" si="2"/>
        <v>RO-MM</v>
      </c>
    </row>
    <row r="27" spans="1:7" ht="29.5" thickBot="1" x14ac:dyDescent="0.4">
      <c r="A27" s="1" t="s">
        <v>1395</v>
      </c>
      <c r="B27" s="2" t="s">
        <v>1444</v>
      </c>
      <c r="C27" s="5" t="s">
        <v>1429</v>
      </c>
      <c r="D27">
        <v>4033</v>
      </c>
      <c r="E27" t="str">
        <f t="shared" si="0"/>
        <v>Mehedinți (Romanian department)</v>
      </c>
      <c r="F27" t="str">
        <f t="shared" si="1"/>
        <v>Mehedinți</v>
      </c>
      <c r="G27" t="str">
        <f t="shared" si="2"/>
        <v>RO-MH</v>
      </c>
    </row>
    <row r="28" spans="1:7" ht="15" thickBot="1" x14ac:dyDescent="0.4">
      <c r="A28" s="1" t="s">
        <v>1396</v>
      </c>
      <c r="B28" s="2" t="s">
        <v>1445</v>
      </c>
      <c r="C28" s="5" t="s">
        <v>1429</v>
      </c>
      <c r="D28">
        <v>4033</v>
      </c>
      <c r="E28" t="str">
        <f t="shared" si="0"/>
        <v>Mureș (Romanian department)</v>
      </c>
      <c r="F28" t="str">
        <f t="shared" si="1"/>
        <v>Mureș</v>
      </c>
      <c r="G28" t="str">
        <f t="shared" si="2"/>
        <v>RO-MS</v>
      </c>
    </row>
    <row r="29" spans="1:7" ht="15" thickBot="1" x14ac:dyDescent="0.4">
      <c r="A29" s="1" t="s">
        <v>1397</v>
      </c>
      <c r="B29" s="2" t="s">
        <v>1446</v>
      </c>
      <c r="C29" s="5" t="s">
        <v>1429</v>
      </c>
      <c r="D29">
        <v>4033</v>
      </c>
      <c r="E29" t="str">
        <f t="shared" si="0"/>
        <v>Neamț (Romanian department)</v>
      </c>
      <c r="F29" t="str">
        <f t="shared" si="1"/>
        <v>Neamț</v>
      </c>
      <c r="G29" t="str">
        <f t="shared" si="2"/>
        <v>RO-NT</v>
      </c>
    </row>
    <row r="30" spans="1:7" ht="15" thickBot="1" x14ac:dyDescent="0.4">
      <c r="A30" s="1" t="s">
        <v>1399</v>
      </c>
      <c r="B30" s="2" t="s">
        <v>1398</v>
      </c>
      <c r="C30" s="5" t="s">
        <v>1429</v>
      </c>
      <c r="D30">
        <v>4033</v>
      </c>
      <c r="E30" t="str">
        <f t="shared" si="0"/>
        <v>Olt (Romanian department)</v>
      </c>
      <c r="F30" t="str">
        <f t="shared" si="1"/>
        <v>Olt</v>
      </c>
      <c r="G30" t="str">
        <f t="shared" si="2"/>
        <v>RO-OT</v>
      </c>
    </row>
    <row r="31" spans="1:7" ht="15" thickBot="1" x14ac:dyDescent="0.4">
      <c r="A31" s="1" t="s">
        <v>1401</v>
      </c>
      <c r="B31" s="2" t="s">
        <v>1400</v>
      </c>
      <c r="C31" s="5" t="s">
        <v>1429</v>
      </c>
      <c r="D31">
        <v>4033</v>
      </c>
      <c r="E31" t="str">
        <f t="shared" si="0"/>
        <v>Prahova (Romanian department)</v>
      </c>
      <c r="F31" t="str">
        <f t="shared" si="1"/>
        <v>Prahova</v>
      </c>
      <c r="G31" t="str">
        <f t="shared" si="2"/>
        <v>RO-PH</v>
      </c>
    </row>
    <row r="32" spans="1:7" ht="29.5" thickBot="1" x14ac:dyDescent="0.4">
      <c r="A32" s="1" t="s">
        <v>1403</v>
      </c>
      <c r="B32" s="2" t="s">
        <v>1402</v>
      </c>
      <c r="C32" s="5" t="s">
        <v>1429</v>
      </c>
      <c r="D32">
        <v>4033</v>
      </c>
      <c r="E32" t="str">
        <f t="shared" si="0"/>
        <v>Satu Mare (Romanian department)</v>
      </c>
      <c r="F32" t="str">
        <f t="shared" si="1"/>
        <v>Satu Mare</v>
      </c>
      <c r="G32" t="str">
        <f t="shared" si="2"/>
        <v>RO-SM</v>
      </c>
    </row>
    <row r="33" spans="1:7" ht="15" thickBot="1" x14ac:dyDescent="0.4">
      <c r="A33" s="1" t="s">
        <v>1404</v>
      </c>
      <c r="B33" s="2" t="s">
        <v>1447</v>
      </c>
      <c r="C33" s="5" t="s">
        <v>1429</v>
      </c>
      <c r="D33">
        <v>4033</v>
      </c>
      <c r="E33" t="str">
        <f t="shared" si="0"/>
        <v>Sălaj (Romanian department)</v>
      </c>
      <c r="F33" t="str">
        <f t="shared" si="1"/>
        <v>Sălaj</v>
      </c>
      <c r="G33" t="str">
        <f t="shared" si="2"/>
        <v>RO-SJ</v>
      </c>
    </row>
    <row r="34" spans="1:7" ht="15" thickBot="1" x14ac:dyDescent="0.4">
      <c r="A34" s="1" t="s">
        <v>1406</v>
      </c>
      <c r="B34" s="2" t="s">
        <v>1405</v>
      </c>
      <c r="C34" s="5" t="s">
        <v>1429</v>
      </c>
      <c r="D34">
        <v>4033</v>
      </c>
      <c r="E34" t="str">
        <f t="shared" si="0"/>
        <v>Sibiu (Romanian department)</v>
      </c>
      <c r="F34" t="str">
        <f t="shared" si="1"/>
        <v>Sibiu</v>
      </c>
      <c r="G34" t="str">
        <f t="shared" si="2"/>
        <v>RO-SB</v>
      </c>
    </row>
    <row r="35" spans="1:7" ht="15" thickBot="1" x14ac:dyDescent="0.4">
      <c r="A35" s="1" t="s">
        <v>1408</v>
      </c>
      <c r="B35" s="2" t="s">
        <v>1407</v>
      </c>
      <c r="C35" s="5" t="s">
        <v>1429</v>
      </c>
      <c r="D35">
        <v>4033</v>
      </c>
      <c r="E35" t="str">
        <f t="shared" si="0"/>
        <v>Suceava (Romanian department)</v>
      </c>
      <c r="F35" t="str">
        <f t="shared" si="1"/>
        <v>Suceava</v>
      </c>
      <c r="G35" t="str">
        <f t="shared" si="2"/>
        <v>RO-SV</v>
      </c>
    </row>
    <row r="36" spans="1:7" ht="29.5" thickBot="1" x14ac:dyDescent="0.4">
      <c r="A36" s="1" t="s">
        <v>1409</v>
      </c>
      <c r="B36" s="2" t="s">
        <v>1448</v>
      </c>
      <c r="C36" s="5" t="s">
        <v>1429</v>
      </c>
      <c r="D36">
        <v>4033</v>
      </c>
      <c r="E36" t="str">
        <f t="shared" si="0"/>
        <v>Teleorman (Romanian department)</v>
      </c>
      <c r="F36" t="str">
        <f t="shared" si="1"/>
        <v>Teleorman</v>
      </c>
      <c r="G36" t="str">
        <f t="shared" si="2"/>
        <v>RO-TR</v>
      </c>
    </row>
    <row r="37" spans="1:7" ht="15" thickBot="1" x14ac:dyDescent="0.4">
      <c r="A37" s="1" t="s">
        <v>1410</v>
      </c>
      <c r="B37" s="2" t="s">
        <v>1449</v>
      </c>
      <c r="C37" s="5" t="s">
        <v>1429</v>
      </c>
      <c r="D37">
        <v>4033</v>
      </c>
      <c r="E37" t="str">
        <f t="shared" si="0"/>
        <v>Timiș (Romanian department)</v>
      </c>
      <c r="F37" t="str">
        <f t="shared" si="1"/>
        <v>Timiș</v>
      </c>
      <c r="G37" t="str">
        <f t="shared" si="2"/>
        <v>RO-TM</v>
      </c>
    </row>
    <row r="38" spans="1:7" ht="15" thickBot="1" x14ac:dyDescent="0.4">
      <c r="A38" s="1" t="s">
        <v>1412</v>
      </c>
      <c r="B38" s="2" t="s">
        <v>1411</v>
      </c>
      <c r="C38" s="5" t="s">
        <v>1429</v>
      </c>
      <c r="D38">
        <v>4033</v>
      </c>
      <c r="E38" t="str">
        <f t="shared" si="0"/>
        <v>Tulcea (Romanian department)</v>
      </c>
      <c r="F38" t="str">
        <f t="shared" si="1"/>
        <v>Tulcea</v>
      </c>
      <c r="G38" t="str">
        <f t="shared" si="2"/>
        <v>RO-TL</v>
      </c>
    </row>
    <row r="39" spans="1:7" ht="15" thickBot="1" x14ac:dyDescent="0.4">
      <c r="A39" s="1" t="s">
        <v>1414</v>
      </c>
      <c r="B39" s="2" t="s">
        <v>1413</v>
      </c>
      <c r="C39" s="5" t="s">
        <v>1429</v>
      </c>
      <c r="D39">
        <v>4033</v>
      </c>
      <c r="E39" t="str">
        <f t="shared" si="0"/>
        <v>Vaslui (Romanian department)</v>
      </c>
      <c r="F39" t="str">
        <f t="shared" si="1"/>
        <v>Vaslui</v>
      </c>
      <c r="G39" t="str">
        <f t="shared" si="2"/>
        <v>RO-VS</v>
      </c>
    </row>
    <row r="40" spans="1:7" ht="15" thickBot="1" x14ac:dyDescent="0.4">
      <c r="A40" s="1" t="s">
        <v>1416</v>
      </c>
      <c r="B40" s="2" t="s">
        <v>1415</v>
      </c>
      <c r="C40" s="5" t="s">
        <v>1429</v>
      </c>
      <c r="D40">
        <v>4033</v>
      </c>
      <c r="E40" t="str">
        <f t="shared" si="0"/>
        <v>Vâlcea (Romanian department)</v>
      </c>
      <c r="F40" t="str">
        <f t="shared" si="1"/>
        <v>Vâlcea</v>
      </c>
      <c r="G40" t="str">
        <f t="shared" si="2"/>
        <v>RO-VL</v>
      </c>
    </row>
    <row r="41" spans="1:7" ht="15" thickBot="1" x14ac:dyDescent="0.4">
      <c r="A41" s="1" t="s">
        <v>1418</v>
      </c>
      <c r="B41" s="2" t="s">
        <v>1417</v>
      </c>
      <c r="C41" s="5" t="s">
        <v>1429</v>
      </c>
      <c r="D41">
        <v>4033</v>
      </c>
      <c r="E41" t="str">
        <f t="shared" si="0"/>
        <v>Vrancea (Romanian department)</v>
      </c>
      <c r="F41" t="str">
        <f t="shared" si="1"/>
        <v>Vrancea</v>
      </c>
      <c r="G41" t="str">
        <f t="shared" si="2"/>
        <v>RO-VN</v>
      </c>
    </row>
    <row r="42" spans="1:7" ht="15" thickBot="1" x14ac:dyDescent="0.4">
      <c r="A42" s="1" t="s">
        <v>1419</v>
      </c>
      <c r="B42" s="2" t="s">
        <v>1450</v>
      </c>
      <c r="C42" s="5" t="s">
        <v>344</v>
      </c>
      <c r="D42">
        <v>4033</v>
      </c>
      <c r="E42" t="str">
        <f t="shared" si="0"/>
        <v>București (Romanian municipality)</v>
      </c>
      <c r="F42" t="str">
        <f t="shared" si="1"/>
        <v>București</v>
      </c>
      <c r="G42" t="str">
        <f t="shared" si="2"/>
        <v>RO-B</v>
      </c>
    </row>
  </sheetData>
  <hyperlinks>
    <hyperlink ref="B1" r:id="rId1" tooltip="Alba County" display="https://en.wikipedia.org/wiki/Alba_County" xr:uid="{7A238F96-EC11-4399-A5C6-8E8FAD8F7C8C}"/>
    <hyperlink ref="B2" r:id="rId2" tooltip="Arad County" display="https://en.wikipedia.org/wiki/Arad_County" xr:uid="{9D6F3709-284F-40A4-908A-5B118B62BD01}"/>
    <hyperlink ref="B3" r:id="rId3" tooltip="Argeș County" display="https://en.wikipedia.org/wiki/Arge%C8%99_County" xr:uid="{F87B7880-1EEE-430A-8846-AD7764DC28EF}"/>
    <hyperlink ref="B4" r:id="rId4" tooltip="Bacău County" display="https://en.wikipedia.org/wiki/Bac%C4%83u_County" xr:uid="{C370A043-0FFC-46B1-BE71-722B94B9C04B}"/>
    <hyperlink ref="B5" r:id="rId5" tooltip="Bihor County" display="https://en.wikipedia.org/wiki/Bihor_County" xr:uid="{EF8AD002-640A-4E69-A09B-AAF0E39D0B74}"/>
    <hyperlink ref="B6" r:id="rId6" tooltip="Bistrița-Năsăud County" display="https://en.wikipedia.org/wiki/Bistri%C8%9Ba-N%C4%83s%C4%83ud_County" xr:uid="{81235666-93D9-420E-B9CA-E55766024A6D}"/>
    <hyperlink ref="B7" r:id="rId7" tooltip="Botoșani County" display="https://en.wikipedia.org/wiki/Boto%C8%99ani_County" xr:uid="{732DACD1-911F-41BB-BF54-2D62F96E3941}"/>
    <hyperlink ref="B8" r:id="rId8" tooltip="Brașov County" display="https://en.wikipedia.org/wiki/Bra%C8%99ov_County" xr:uid="{08D2D71E-78A5-46A5-9955-45308F4F5539}"/>
    <hyperlink ref="B9" r:id="rId9" tooltip="Brăila County" display="https://en.wikipedia.org/wiki/Br%C4%83ila_County" xr:uid="{409C0CB0-4795-4CD8-A47C-A37BEA34A98F}"/>
    <hyperlink ref="B10" r:id="rId10" tooltip="Buzău County" display="https://en.wikipedia.org/wiki/Buz%C4%83u_County" xr:uid="{F4C26CCF-6E27-4442-8244-B4242E6A2183}"/>
    <hyperlink ref="B11" r:id="rId11" tooltip="Caraș-Severin County" display="https://en.wikipedia.org/wiki/Cara%C8%99-Severin_County" xr:uid="{5254C550-FFDC-4B9A-80B2-E746270C26AE}"/>
    <hyperlink ref="B12" r:id="rId12" tooltip="Călărași County" display="https://en.wikipedia.org/wiki/C%C4%83l%C4%83ra%C8%99i_County" xr:uid="{7130E9D1-459A-4410-A0FA-177FE25AFBA2}"/>
    <hyperlink ref="B13" r:id="rId13" tooltip="Cluj County" display="https://en.wikipedia.org/wiki/Cluj_County" xr:uid="{37C41930-CD77-44EE-9BBC-33C307BE698E}"/>
    <hyperlink ref="B14" r:id="rId14" tooltip="Constanța County" display="https://en.wikipedia.org/wiki/Constan%C8%9Ba_County" xr:uid="{95047CC5-E0AA-4AA9-8359-0038E35AE741}"/>
    <hyperlink ref="B15" r:id="rId15" tooltip="Covasna County" display="https://en.wikipedia.org/wiki/Covasna_County" xr:uid="{EB2700F8-6CFB-40AE-85B8-A03D31D3D97B}"/>
    <hyperlink ref="B16" r:id="rId16" tooltip="Dâmbovița County" display="https://en.wikipedia.org/wiki/D%C3%A2mbovi%C8%9Ba_County" xr:uid="{D974EE50-7D46-4832-ABA3-35B2C987BB16}"/>
    <hyperlink ref="B17" r:id="rId17" tooltip="Dolj County" display="https://en.wikipedia.org/wiki/Dolj_County" xr:uid="{3B16AB97-BB78-4298-BE42-31CCA9D19FA1}"/>
    <hyperlink ref="B18" r:id="rId18" tooltip="Galați County" display="https://en.wikipedia.org/wiki/Gala%C8%9Bi_County" xr:uid="{69AD5214-BAB4-46DB-9B90-AF12AC7131F0}"/>
    <hyperlink ref="B19" r:id="rId19" tooltip="Giurgiu County" display="https://en.wikipedia.org/wiki/Giurgiu_County" xr:uid="{73A26C65-F490-4475-B4EC-1BD8C31E2AD8}"/>
    <hyperlink ref="B20" r:id="rId20" tooltip="Gorj County" display="https://en.wikipedia.org/wiki/Gorj_County" xr:uid="{F0C58E0F-6AB4-45D0-BB3E-0B61138E645D}"/>
    <hyperlink ref="B21" r:id="rId21" tooltip="Harghita County" display="https://en.wikipedia.org/wiki/Harghita_County" xr:uid="{0F3F698B-57F5-408C-A289-FE0E46CB11B3}"/>
    <hyperlink ref="B22" r:id="rId22" tooltip="Hunedoara County" display="https://en.wikipedia.org/wiki/Hunedoara_County" xr:uid="{FEB42226-28A3-4EF1-9649-6352DFCB65C5}"/>
    <hyperlink ref="B23" r:id="rId23" tooltip="Ialomița County" display="https://en.wikipedia.org/wiki/Ialomi%C8%9Ba_County" xr:uid="{840FCC74-5B02-4A72-AAEC-C48240904227}"/>
    <hyperlink ref="B24" r:id="rId24" tooltip="Iași County" display="https://en.wikipedia.org/wiki/Ia%C8%99i_County" xr:uid="{F563CA26-0F83-4857-B14B-75E8C2491D6F}"/>
    <hyperlink ref="B25" r:id="rId25" tooltip="Ilfov County" display="https://en.wikipedia.org/wiki/Ilfov_County" xr:uid="{D96B3AF7-94E5-4F16-8344-2264126C62D1}"/>
    <hyperlink ref="B26" r:id="rId26" tooltip="Maramureș County" display="https://en.wikipedia.org/wiki/Maramure%C8%99_County" xr:uid="{D487B72D-31D9-4B59-86C0-21C57AFCD231}"/>
    <hyperlink ref="B27" r:id="rId27" tooltip="Mehedinți County" display="https://en.wikipedia.org/wiki/Mehedin%C8%9Bi_County" xr:uid="{AC32EF75-1072-48F5-A30F-FFADBAA2F7E8}"/>
    <hyperlink ref="B28" r:id="rId28" tooltip="Mureș County" display="https://en.wikipedia.org/wiki/Mure%C8%99_County" xr:uid="{4F4D0582-8408-4378-9851-0278E7640E87}"/>
    <hyperlink ref="B29" r:id="rId29" tooltip="Neamț County" display="https://en.wikipedia.org/wiki/Neam%C8%9B_County" xr:uid="{91F9D9BC-F802-45FE-A956-123A9185387C}"/>
    <hyperlink ref="B30" r:id="rId30" tooltip="Olt County" display="https://en.wikipedia.org/wiki/Olt_County" xr:uid="{179BC9E6-F7A9-40C7-82EE-6A8E9EAC948F}"/>
    <hyperlink ref="B31" r:id="rId31" tooltip="Prahova County" display="https://en.wikipedia.org/wiki/Prahova_County" xr:uid="{4175D08C-D02B-40DE-B1D4-10C392202569}"/>
    <hyperlink ref="B32" r:id="rId32" tooltip="Satu Mare County" display="https://en.wikipedia.org/wiki/Satu_Mare_County" xr:uid="{23F89F23-A2E2-44AF-8836-7C374ADB483A}"/>
    <hyperlink ref="B33" r:id="rId33" tooltip="Sălaj County" display="https://en.wikipedia.org/wiki/S%C4%83laj_County" xr:uid="{FEB68EC3-803A-4DEC-B4EB-3C4846AD9408}"/>
    <hyperlink ref="B34" r:id="rId34" tooltip="Sibiu County" display="https://en.wikipedia.org/wiki/Sibiu_County" xr:uid="{5B209B54-4DA5-47F7-9770-51F97ACB6D77}"/>
    <hyperlink ref="B35" r:id="rId35" tooltip="Suceava County" display="https://en.wikipedia.org/wiki/Suceava_County" xr:uid="{3FF6F064-E732-4E52-8F1E-ED28A53E86B7}"/>
    <hyperlink ref="B36" r:id="rId36" tooltip="Teleorman County" display="https://en.wikipedia.org/wiki/Teleorman_County" xr:uid="{9DB4DE8D-2113-43E8-9916-FFB1FD12DF97}"/>
    <hyperlink ref="B37" r:id="rId37" tooltip="Timiș County" display="https://en.wikipedia.org/wiki/Timi%C8%99_County" xr:uid="{3AF37C44-0EF2-4CF9-85FC-5E4FD47066A0}"/>
    <hyperlink ref="B38" r:id="rId38" tooltip="Tulcea County" display="https://en.wikipedia.org/wiki/Tulcea_County" xr:uid="{167A10CF-F593-478A-97C9-5A54A55B82C7}"/>
    <hyperlink ref="B39" r:id="rId39" tooltip="Vaslui County" display="https://en.wikipedia.org/wiki/Vaslui_County" xr:uid="{5269381F-1B23-4C6E-9B34-200323B2D9F5}"/>
    <hyperlink ref="B40" r:id="rId40" tooltip="Vâlcea County" display="https://en.wikipedia.org/wiki/V%C3%A2lcea_County" xr:uid="{B17070E5-DB65-4C41-A5F2-BD3D6916AF09}"/>
    <hyperlink ref="B41" r:id="rId41" tooltip="Vrancea County" display="https://en.wikipedia.org/wiki/Vrancea_County" xr:uid="{A61FDD15-70B3-4E5C-BD02-3B09A951D423}"/>
    <hyperlink ref="B42" r:id="rId42" tooltip="București" display="https://en.wikipedia.org/wiki/Bucure%C8%99ti" xr:uid="{5FFA83D9-1220-4DB1-A969-87BB7E5DD733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9B2A4-1FAC-4CE6-9A0D-8467FA4F51E1}">
  <dimension ref="A1:G8"/>
  <sheetViews>
    <sheetView workbookViewId="0">
      <selection activeCell="D1" sqref="D1:G8"/>
    </sheetView>
  </sheetViews>
  <sheetFormatPr defaultRowHeight="14.5" x14ac:dyDescent="0.35"/>
  <cols>
    <col min="4" max="4" width="4.81640625" bestFit="1" customWidth="1"/>
    <col min="5" max="5" width="39.08984375" bestFit="1" customWidth="1"/>
    <col min="6" max="6" width="11.36328125" bestFit="1" customWidth="1"/>
  </cols>
  <sheetData>
    <row r="1" spans="1:7" ht="29.5" thickBot="1" x14ac:dyDescent="0.4">
      <c r="A1" s="1" t="s">
        <v>1451</v>
      </c>
      <c r="B1" s="2" t="s">
        <v>1452</v>
      </c>
      <c r="C1" s="5" t="s">
        <v>1453</v>
      </c>
      <c r="D1">
        <v>4073</v>
      </c>
      <c r="E1" t="str">
        <f>_xlfn.CONCAT(B1," (",C1," of Antigua and Barbuda)")</f>
        <v>Saint George (parish of Antigua and Barbuda)</v>
      </c>
      <c r="F1" t="str">
        <f>B1</f>
        <v>Saint George</v>
      </c>
      <c r="G1" t="str">
        <f>A1</f>
        <v>AG-03</v>
      </c>
    </row>
    <row r="2" spans="1:7" ht="29.5" thickBot="1" x14ac:dyDescent="0.4">
      <c r="A2" s="1" t="s">
        <v>1454</v>
      </c>
      <c r="B2" s="2" t="s">
        <v>1455</v>
      </c>
      <c r="C2" s="5" t="s">
        <v>1453</v>
      </c>
      <c r="D2">
        <v>4073</v>
      </c>
      <c r="E2" t="str">
        <f t="shared" ref="E2:E8" si="0">_xlfn.CONCAT(B2," (",C2," of Antigua and Barbuda)")</f>
        <v>Saint John (parish of Antigua and Barbuda)</v>
      </c>
      <c r="F2" t="str">
        <f t="shared" ref="F2:F8" si="1">B2</f>
        <v>Saint John</v>
      </c>
      <c r="G2" t="str">
        <f t="shared" ref="G2:G8" si="2">A2</f>
        <v>AG-04</v>
      </c>
    </row>
    <row r="3" spans="1:7" ht="29.5" thickBot="1" x14ac:dyDescent="0.4">
      <c r="A3" s="1" t="s">
        <v>1456</v>
      </c>
      <c r="B3" s="2" t="s">
        <v>1427</v>
      </c>
      <c r="C3" s="5" t="s">
        <v>1453</v>
      </c>
      <c r="D3">
        <v>4073</v>
      </c>
      <c r="E3" t="str">
        <f t="shared" si="0"/>
        <v>Saint Mary (parish of Antigua and Barbuda)</v>
      </c>
      <c r="F3" t="str">
        <f t="shared" si="1"/>
        <v>Saint Mary</v>
      </c>
      <c r="G3" t="str">
        <f t="shared" si="2"/>
        <v>AG-05</v>
      </c>
    </row>
    <row r="4" spans="1:7" ht="29.5" thickBot="1" x14ac:dyDescent="0.4">
      <c r="A4" s="1" t="s">
        <v>1457</v>
      </c>
      <c r="B4" s="2" t="s">
        <v>1458</v>
      </c>
      <c r="C4" s="5" t="s">
        <v>1453</v>
      </c>
      <c r="D4">
        <v>4073</v>
      </c>
      <c r="E4" t="str">
        <f t="shared" si="0"/>
        <v>Saint Paul (parish of Antigua and Barbuda)</v>
      </c>
      <c r="F4" t="str">
        <f t="shared" si="1"/>
        <v>Saint Paul</v>
      </c>
      <c r="G4" t="str">
        <f t="shared" si="2"/>
        <v>AG-06</v>
      </c>
    </row>
    <row r="5" spans="1:7" ht="29.5" thickBot="1" x14ac:dyDescent="0.4">
      <c r="A5" s="1" t="s">
        <v>1459</v>
      </c>
      <c r="B5" s="2" t="s">
        <v>1460</v>
      </c>
      <c r="C5" s="5" t="s">
        <v>1453</v>
      </c>
      <c r="D5">
        <v>4073</v>
      </c>
      <c r="E5" t="str">
        <f t="shared" si="0"/>
        <v>Saint Peter (parish of Antigua and Barbuda)</v>
      </c>
      <c r="F5" t="str">
        <f t="shared" si="1"/>
        <v>Saint Peter</v>
      </c>
      <c r="G5" t="str">
        <f t="shared" si="2"/>
        <v>AG-07</v>
      </c>
    </row>
    <row r="6" spans="1:7" ht="29.5" thickBot="1" x14ac:dyDescent="0.4">
      <c r="A6" s="1" t="s">
        <v>1461</v>
      </c>
      <c r="B6" s="2" t="s">
        <v>1462</v>
      </c>
      <c r="C6" s="5" t="s">
        <v>1453</v>
      </c>
      <c r="D6">
        <v>4073</v>
      </c>
      <c r="E6" t="str">
        <f t="shared" si="0"/>
        <v>Saint Philip (parish of Antigua and Barbuda)</v>
      </c>
      <c r="F6" t="str">
        <f t="shared" si="1"/>
        <v>Saint Philip</v>
      </c>
      <c r="G6" t="str">
        <f t="shared" si="2"/>
        <v>AG-08</v>
      </c>
    </row>
    <row r="7" spans="1:7" ht="15" thickBot="1" x14ac:dyDescent="0.4">
      <c r="A7" s="1" t="s">
        <v>1463</v>
      </c>
      <c r="B7" s="2" t="s">
        <v>1464</v>
      </c>
      <c r="C7" s="5" t="s">
        <v>1465</v>
      </c>
      <c r="D7">
        <v>4073</v>
      </c>
      <c r="E7" t="str">
        <f t="shared" si="0"/>
        <v>Barbuda (dependency of Antigua and Barbuda)</v>
      </c>
      <c r="F7" t="str">
        <f t="shared" si="1"/>
        <v>Barbuda</v>
      </c>
      <c r="G7" t="str">
        <f t="shared" si="2"/>
        <v>AG-10</v>
      </c>
    </row>
    <row r="8" spans="1:7" ht="15" thickBot="1" x14ac:dyDescent="0.4">
      <c r="A8" s="1" t="s">
        <v>1466</v>
      </c>
      <c r="B8" s="2" t="s">
        <v>1467</v>
      </c>
      <c r="C8" s="5" t="s">
        <v>1465</v>
      </c>
      <c r="D8">
        <v>4073</v>
      </c>
      <c r="E8" t="str">
        <f t="shared" si="0"/>
        <v>Redonda (dependency of Antigua and Barbuda)</v>
      </c>
      <c r="F8" t="str">
        <f t="shared" si="1"/>
        <v>Redonda</v>
      </c>
      <c r="G8" t="str">
        <f t="shared" si="2"/>
        <v>AG-11</v>
      </c>
    </row>
  </sheetData>
  <hyperlinks>
    <hyperlink ref="B1" r:id="rId1" tooltip="Saint George Parish (Antigua and Barbuda)" display="https://en.wikipedia.org/wiki/Saint_George_Parish_(Antigua_and_Barbuda)" xr:uid="{47D99305-ECE7-4A1C-8F02-5EBF6E53CA44}"/>
    <hyperlink ref="B2" r:id="rId2" tooltip="Saint John Parish (Antigua and Barbuda)" display="https://en.wikipedia.org/wiki/Saint_John_Parish_(Antigua_and_Barbuda)" xr:uid="{A9723FD4-860E-4359-B8E4-608E59233596}"/>
    <hyperlink ref="B3" r:id="rId3" tooltip="Saint Mary Parish (Antigua and Barbuda)" display="https://en.wikipedia.org/wiki/Saint_Mary_Parish_(Antigua_and_Barbuda)" xr:uid="{3C1AE3AE-5BA7-4BA8-A9CA-59D6100A2985}"/>
    <hyperlink ref="B4" r:id="rId4" tooltip="Saint Paul Parish (Antigua and Barbuda)" display="https://en.wikipedia.org/wiki/Saint_Paul_Parish_(Antigua_and_Barbuda)" xr:uid="{3056722A-7E18-4620-9A62-C5612E606CBB}"/>
    <hyperlink ref="B5" r:id="rId5" tooltip="Saint Peter Parish (Antigua and Barbuda)" display="https://en.wikipedia.org/wiki/Saint_Peter_Parish_(Antigua_and_Barbuda)" xr:uid="{B90935E9-19F0-4984-9E99-D43DCAC6FCBC}"/>
    <hyperlink ref="B6" r:id="rId6" tooltip="Saint Philip Parish (Antigua and Barbuda)" display="https://en.wikipedia.org/wiki/Saint_Philip_Parish_(Antigua_and_Barbuda)" xr:uid="{058FF456-DEE8-4BC3-AB5E-DC24A9967EF1}"/>
    <hyperlink ref="B7" r:id="rId7" tooltip="Barbuda" display="https://en.wikipedia.org/wiki/Barbuda" xr:uid="{9413A291-8FE2-43E3-94B3-964F19795867}"/>
    <hyperlink ref="B8" r:id="rId8" tooltip="Redonda" display="https://en.wikipedia.org/wiki/Redonda" xr:uid="{C68A4F0E-D50F-48EB-8C7B-4E66D7497F4D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F48DE-2FDE-4DC7-8845-D549C2A92D8B}">
  <dimension ref="A1:G18"/>
  <sheetViews>
    <sheetView workbookViewId="0">
      <selection activeCell="D1" sqref="D1:G18"/>
    </sheetView>
  </sheetViews>
  <sheetFormatPr defaultRowHeight="14.5" x14ac:dyDescent="0.35"/>
  <cols>
    <col min="5" max="5" width="22.453125" bestFit="1" customWidth="1"/>
  </cols>
  <sheetData>
    <row r="1" spans="1:7" ht="15" thickBot="1" x14ac:dyDescent="0.4">
      <c r="A1" s="1" t="s">
        <v>1468</v>
      </c>
      <c r="B1" s="2" t="s">
        <v>1469</v>
      </c>
      <c r="C1" s="5"/>
      <c r="D1">
        <v>3852</v>
      </c>
      <c r="E1" t="str">
        <f>_xlfn.CONCAT(B1," (Angolan province)")</f>
        <v>Bengo (Angolan province)</v>
      </c>
      <c r="F1" t="str">
        <f>B1</f>
        <v>Bengo</v>
      </c>
      <c r="G1" t="str">
        <f>A1</f>
        <v>AO-BGO</v>
      </c>
    </row>
    <row r="2" spans="1:7" ht="15" thickBot="1" x14ac:dyDescent="0.4">
      <c r="A2" s="1" t="s">
        <v>1470</v>
      </c>
      <c r="B2" s="2" t="s">
        <v>1471</v>
      </c>
      <c r="C2" s="5"/>
      <c r="D2">
        <v>3852</v>
      </c>
      <c r="E2" t="str">
        <f t="shared" ref="E2:E18" si="0">_xlfn.CONCAT(B2," (Angolan province)")</f>
        <v>Benguela (Angolan province)</v>
      </c>
      <c r="F2" t="str">
        <f t="shared" ref="F2:F18" si="1">B2</f>
        <v>Benguela</v>
      </c>
      <c r="G2" t="str">
        <f t="shared" ref="G2:G18" si="2">A2</f>
        <v>AO-BGU</v>
      </c>
    </row>
    <row r="3" spans="1:7" ht="15" thickBot="1" x14ac:dyDescent="0.4">
      <c r="A3" s="1" t="s">
        <v>1472</v>
      </c>
      <c r="B3" s="2" t="s">
        <v>1473</v>
      </c>
      <c r="C3" s="5"/>
      <c r="D3">
        <v>3852</v>
      </c>
      <c r="E3" t="str">
        <f t="shared" si="0"/>
        <v>Bié (Angolan province)</v>
      </c>
      <c r="F3" t="str">
        <f t="shared" si="1"/>
        <v>Bié</v>
      </c>
      <c r="G3" t="str">
        <f t="shared" si="2"/>
        <v>AO-BIE</v>
      </c>
    </row>
    <row r="4" spans="1:7" ht="15" thickBot="1" x14ac:dyDescent="0.4">
      <c r="A4" s="1" t="s">
        <v>1474</v>
      </c>
      <c r="B4" s="2" t="s">
        <v>1475</v>
      </c>
      <c r="C4" s="5"/>
      <c r="D4">
        <v>3852</v>
      </c>
      <c r="E4" t="str">
        <f t="shared" si="0"/>
        <v>Cabinda (Angolan province)</v>
      </c>
      <c r="F4" t="str">
        <f t="shared" si="1"/>
        <v>Cabinda</v>
      </c>
      <c r="G4" t="str">
        <f t="shared" si="2"/>
        <v>AO-CAB</v>
      </c>
    </row>
    <row r="5" spans="1:7" ht="29.5" thickBot="1" x14ac:dyDescent="0.4">
      <c r="A5" s="1" t="s">
        <v>1476</v>
      </c>
      <c r="B5" s="2" t="s">
        <v>1477</v>
      </c>
      <c r="C5" s="5" t="s">
        <v>1478</v>
      </c>
      <c r="D5">
        <v>3852</v>
      </c>
      <c r="E5" t="str">
        <f t="shared" si="0"/>
        <v>Cuando Cubango (Angolan province)</v>
      </c>
      <c r="F5" t="str">
        <f t="shared" si="1"/>
        <v>Cuando Cubango</v>
      </c>
      <c r="G5" t="str">
        <f t="shared" si="2"/>
        <v>AO-CCU</v>
      </c>
    </row>
    <row r="6" spans="1:7" ht="29.5" thickBot="1" x14ac:dyDescent="0.4">
      <c r="A6" s="1" t="s">
        <v>1479</v>
      </c>
      <c r="B6" s="2" t="s">
        <v>1480</v>
      </c>
      <c r="C6" s="5" t="s">
        <v>1481</v>
      </c>
      <c r="D6">
        <v>3852</v>
      </c>
      <c r="E6" t="str">
        <f t="shared" si="0"/>
        <v>Cuanza-Norte (Angolan province)</v>
      </c>
      <c r="F6" t="str">
        <f t="shared" si="1"/>
        <v>Cuanza-Norte</v>
      </c>
      <c r="G6" t="str">
        <f t="shared" si="2"/>
        <v>AO-CNO</v>
      </c>
    </row>
    <row r="7" spans="1:7" ht="29.5" thickBot="1" x14ac:dyDescent="0.4">
      <c r="A7" s="1" t="s">
        <v>1482</v>
      </c>
      <c r="B7" s="2" t="s">
        <v>1483</v>
      </c>
      <c r="C7" s="5" t="s">
        <v>1484</v>
      </c>
      <c r="D7">
        <v>3852</v>
      </c>
      <c r="E7" t="str">
        <f t="shared" si="0"/>
        <v>Cuanza-Sul (Angolan province)</v>
      </c>
      <c r="F7" t="str">
        <f t="shared" si="1"/>
        <v>Cuanza-Sul</v>
      </c>
      <c r="G7" t="str">
        <f t="shared" si="2"/>
        <v>AO-CUS</v>
      </c>
    </row>
    <row r="8" spans="1:7" ht="15" thickBot="1" x14ac:dyDescent="0.4">
      <c r="A8" s="1" t="s">
        <v>1485</v>
      </c>
      <c r="B8" s="2" t="s">
        <v>1486</v>
      </c>
      <c r="C8" s="5"/>
      <c r="D8">
        <v>3852</v>
      </c>
      <c r="E8" t="str">
        <f t="shared" si="0"/>
        <v>Cunene (Angolan province)</v>
      </c>
      <c r="F8" t="str">
        <f t="shared" si="1"/>
        <v>Cunene</v>
      </c>
      <c r="G8" t="str">
        <f t="shared" si="2"/>
        <v>AO-CNN</v>
      </c>
    </row>
    <row r="9" spans="1:7" ht="15" thickBot="1" x14ac:dyDescent="0.4">
      <c r="A9" s="1" t="s">
        <v>1487</v>
      </c>
      <c r="B9" s="2" t="s">
        <v>1488</v>
      </c>
      <c r="C9" s="5"/>
      <c r="D9">
        <v>3852</v>
      </c>
      <c r="E9" t="str">
        <f t="shared" si="0"/>
        <v>Huambo (Angolan province)</v>
      </c>
      <c r="F9" t="str">
        <f t="shared" si="1"/>
        <v>Huambo</v>
      </c>
      <c r="G9" t="str">
        <f t="shared" si="2"/>
        <v>AO-HUA</v>
      </c>
    </row>
    <row r="10" spans="1:7" ht="15" thickBot="1" x14ac:dyDescent="0.4">
      <c r="A10" s="1" t="s">
        <v>1489</v>
      </c>
      <c r="B10" s="2" t="s">
        <v>1490</v>
      </c>
      <c r="C10" s="5"/>
      <c r="D10">
        <v>3852</v>
      </c>
      <c r="E10" t="str">
        <f t="shared" si="0"/>
        <v>Huíla (Angolan province)</v>
      </c>
      <c r="F10" t="str">
        <f t="shared" si="1"/>
        <v>Huíla</v>
      </c>
      <c r="G10" t="str">
        <f t="shared" si="2"/>
        <v>AO-HUI</v>
      </c>
    </row>
    <row r="11" spans="1:7" ht="15" thickBot="1" x14ac:dyDescent="0.4">
      <c r="A11" s="1" t="s">
        <v>1491</v>
      </c>
      <c r="B11" s="2" t="s">
        <v>1492</v>
      </c>
      <c r="C11" s="5"/>
      <c r="D11">
        <v>3852</v>
      </c>
      <c r="E11" t="str">
        <f t="shared" si="0"/>
        <v>Luanda (Angolan province)</v>
      </c>
      <c r="F11" t="str">
        <f t="shared" si="1"/>
        <v>Luanda</v>
      </c>
      <c r="G11" t="str">
        <f t="shared" si="2"/>
        <v>AO-LUA</v>
      </c>
    </row>
    <row r="12" spans="1:7" ht="29.5" thickBot="1" x14ac:dyDescent="0.4">
      <c r="A12" s="1" t="s">
        <v>1493</v>
      </c>
      <c r="B12" s="2" t="s">
        <v>1494</v>
      </c>
      <c r="C12" s="5"/>
      <c r="D12">
        <v>3852</v>
      </c>
      <c r="E12" t="str">
        <f t="shared" si="0"/>
        <v>Lunda-Norte (Angolan province)</v>
      </c>
      <c r="F12" t="str">
        <f t="shared" si="1"/>
        <v>Lunda-Norte</v>
      </c>
      <c r="G12" t="str">
        <f t="shared" si="2"/>
        <v>AO-LNO</v>
      </c>
    </row>
    <row r="13" spans="1:7" ht="29.5" thickBot="1" x14ac:dyDescent="0.4">
      <c r="A13" s="1" t="s">
        <v>1495</v>
      </c>
      <c r="B13" s="2" t="s">
        <v>1496</v>
      </c>
      <c r="C13" s="5"/>
      <c r="D13">
        <v>3852</v>
      </c>
      <c r="E13" t="str">
        <f t="shared" si="0"/>
        <v>Lunda-Sul (Angolan province)</v>
      </c>
      <c r="F13" t="str">
        <f t="shared" si="1"/>
        <v>Lunda-Sul</v>
      </c>
      <c r="G13" t="str">
        <f t="shared" si="2"/>
        <v>AO-LSU</v>
      </c>
    </row>
    <row r="14" spans="1:7" ht="15" thickBot="1" x14ac:dyDescent="0.4">
      <c r="A14" s="1" t="s">
        <v>1497</v>
      </c>
      <c r="B14" s="2" t="s">
        <v>1498</v>
      </c>
      <c r="C14" s="5"/>
      <c r="D14">
        <v>3852</v>
      </c>
      <c r="E14" t="str">
        <f t="shared" si="0"/>
        <v>Malange (Angolan province)</v>
      </c>
      <c r="F14" t="str">
        <f t="shared" si="1"/>
        <v>Malange</v>
      </c>
      <c r="G14" t="str">
        <f t="shared" si="2"/>
        <v>AO-MAL</v>
      </c>
    </row>
    <row r="15" spans="1:7" ht="15" thickBot="1" x14ac:dyDescent="0.4">
      <c r="A15" s="1" t="s">
        <v>1499</v>
      </c>
      <c r="B15" s="2" t="s">
        <v>1500</v>
      </c>
      <c r="C15" s="5"/>
      <c r="D15">
        <v>3852</v>
      </c>
      <c r="E15" t="str">
        <f t="shared" si="0"/>
        <v>Moxico (Angolan province)</v>
      </c>
      <c r="F15" t="str">
        <f t="shared" si="1"/>
        <v>Moxico</v>
      </c>
      <c r="G15" t="str">
        <f t="shared" si="2"/>
        <v>AO-MOX</v>
      </c>
    </row>
    <row r="16" spans="1:7" ht="15" thickBot="1" x14ac:dyDescent="0.4">
      <c r="A16" s="1" t="s">
        <v>1501</v>
      </c>
      <c r="B16" s="2" t="s">
        <v>1502</v>
      </c>
      <c r="C16" s="5"/>
      <c r="D16">
        <v>3852</v>
      </c>
      <c r="E16" t="str">
        <f t="shared" si="0"/>
        <v>Namibe (Angolan province)</v>
      </c>
      <c r="F16" t="str">
        <f t="shared" si="1"/>
        <v>Namibe</v>
      </c>
      <c r="G16" t="str">
        <f t="shared" si="2"/>
        <v>AO-NAM</v>
      </c>
    </row>
    <row r="17" spans="1:7" ht="15" thickBot="1" x14ac:dyDescent="0.4">
      <c r="A17" s="1" t="s">
        <v>1503</v>
      </c>
      <c r="B17" s="2" t="s">
        <v>1504</v>
      </c>
      <c r="C17" s="5"/>
      <c r="D17">
        <v>3852</v>
      </c>
      <c r="E17" t="str">
        <f t="shared" si="0"/>
        <v>Uíge (Angolan province)</v>
      </c>
      <c r="F17" t="str">
        <f t="shared" si="1"/>
        <v>Uíge</v>
      </c>
      <c r="G17" t="str">
        <f t="shared" si="2"/>
        <v>AO-UIG</v>
      </c>
    </row>
    <row r="18" spans="1:7" ht="15" thickBot="1" x14ac:dyDescent="0.4">
      <c r="A18" s="1" t="s">
        <v>1505</v>
      </c>
      <c r="B18" s="2" t="s">
        <v>1506</v>
      </c>
      <c r="C18" s="6"/>
      <c r="D18">
        <v>3852</v>
      </c>
      <c r="E18" t="str">
        <f t="shared" si="0"/>
        <v>Zaire (Angolan province)</v>
      </c>
      <c r="F18" t="str">
        <f t="shared" si="1"/>
        <v>Zaire</v>
      </c>
      <c r="G18" t="str">
        <f t="shared" si="2"/>
        <v>AO-ZAI</v>
      </c>
    </row>
  </sheetData>
  <hyperlinks>
    <hyperlink ref="B1" r:id="rId1" tooltip="Bengo Province" display="https://en.wikipedia.org/wiki/Bengo_Province" xr:uid="{ACF71BA6-5E74-4191-83A5-C819A5259B40}"/>
    <hyperlink ref="B2" r:id="rId2" tooltip="Benguela Province" display="https://en.wikipedia.org/wiki/Benguela_Province" xr:uid="{5AF09F4B-0D69-403E-9B09-7A7B58E6DF13}"/>
    <hyperlink ref="B3" r:id="rId3" tooltip="Bié Province" display="https://en.wikipedia.org/wiki/Bi%C3%A9_Province" xr:uid="{E3BABAC2-8E5C-4CF5-A8D6-7926D9692AE6}"/>
    <hyperlink ref="B4" r:id="rId4" tooltip="Cabinda Province" display="https://en.wikipedia.org/wiki/Cabinda_Province" xr:uid="{51E17800-DD69-4B00-BDEE-E21D8A95D4B9}"/>
    <hyperlink ref="B5" r:id="rId5" tooltip="Cuando Cubango Province" display="https://en.wikipedia.org/wiki/Cuando_Cubango_Province" xr:uid="{20EF3E7C-CD86-413D-AA1A-4514CC09839A}"/>
    <hyperlink ref="B6" r:id="rId6" tooltip="Cuanza Norte Province" display="https://en.wikipedia.org/wiki/Cuanza_Norte_Province" xr:uid="{DD63D0DB-1405-4CF4-9F07-9936364DE448}"/>
    <hyperlink ref="B7" r:id="rId7" tooltip="Cuanza Sul Province" display="https://en.wikipedia.org/wiki/Cuanza_Sul_Province" xr:uid="{5F131286-F1DC-4019-9AE8-DFB6D7762D81}"/>
    <hyperlink ref="B8" r:id="rId8" tooltip="Cunene Province" display="https://en.wikipedia.org/wiki/Cunene_Province" xr:uid="{0C0D03FF-EB53-4929-88FD-A5960BF7D498}"/>
    <hyperlink ref="B9" r:id="rId9" tooltip="Huambo Province" display="https://en.wikipedia.org/wiki/Huambo_Province" xr:uid="{44E95160-65DD-456C-B2EE-82469F9EBAA6}"/>
    <hyperlink ref="B10" r:id="rId10" tooltip="Huíla Province" display="https://en.wikipedia.org/wiki/Hu%C3%ADla_Province" xr:uid="{CEDCD8C5-6FBF-456C-92C8-6F62B77F4EF6}"/>
    <hyperlink ref="B11" r:id="rId11" tooltip="Luanda Province" display="https://en.wikipedia.org/wiki/Luanda_Province" xr:uid="{41C86F2A-8A96-4F5A-8420-96E173C9E0C4}"/>
    <hyperlink ref="B12" r:id="rId12" tooltip="Lunda Norte Province" display="https://en.wikipedia.org/wiki/Lunda_Norte_Province" xr:uid="{0AE1B1A2-67DF-463E-A01D-ECBF25136D05}"/>
    <hyperlink ref="B13" r:id="rId13" tooltip="Lunda Sul Province" display="https://en.wikipedia.org/wiki/Lunda_Sul_Province" xr:uid="{98780691-2B97-48CA-904D-AE0F7487B3EE}"/>
    <hyperlink ref="B14" r:id="rId14" tooltip="Malange Province" display="https://en.wikipedia.org/wiki/Malange_Province" xr:uid="{B8D94E75-1A4D-4C13-9F83-863F75854A12}"/>
    <hyperlink ref="B15" r:id="rId15" tooltip="Moxico Province" display="https://en.wikipedia.org/wiki/Moxico_Province" xr:uid="{3DF26BA9-B5FB-4B3F-921A-5DC23BA129C8}"/>
    <hyperlink ref="B16" r:id="rId16" tooltip="Namibe Province" display="https://en.wikipedia.org/wiki/Namibe_Province" xr:uid="{866A84ED-C77C-4FAD-A38B-3F8F6EE6AF78}"/>
    <hyperlink ref="B17" r:id="rId17" tooltip="Uíge Province" display="https://en.wikipedia.org/wiki/U%C3%ADge_Province" xr:uid="{3F391830-7C3A-4BF1-9804-9B991EADFEC8}"/>
    <hyperlink ref="B18" r:id="rId18" tooltip="Zaire Province" display="https://en.wikipedia.org/wiki/Zaire_Province" xr:uid="{541B8691-5C37-436E-9555-EF0EC7F01A97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15B47-C4DC-4662-BDE2-C7A57A168B2F}">
  <dimension ref="A1:G24"/>
  <sheetViews>
    <sheetView topLeftCell="A22" workbookViewId="0">
      <selection activeCell="D1" sqref="D1:G24"/>
    </sheetView>
  </sheetViews>
  <sheetFormatPr defaultRowHeight="14.5" x14ac:dyDescent="0.35"/>
  <cols>
    <col min="4" max="4" width="8.90625" customWidth="1"/>
    <col min="5" max="5" width="45.6328125" bestFit="1" customWidth="1"/>
    <col min="6" max="6" width="30.6328125" bestFit="1" customWidth="1"/>
    <col min="7" max="7" width="4.81640625" bestFit="1" customWidth="1"/>
  </cols>
  <sheetData>
    <row r="1" spans="1:7" ht="73" thickBot="1" x14ac:dyDescent="0.4">
      <c r="A1" s="1" t="s">
        <v>1507</v>
      </c>
      <c r="B1" s="2" t="s">
        <v>1508</v>
      </c>
      <c r="C1" s="5" t="s">
        <v>466</v>
      </c>
      <c r="D1">
        <v>3921</v>
      </c>
      <c r="E1" t="str">
        <f>_xlfn.CONCAT(B1," (Argentinian ",C1,")")</f>
        <v> Ciudad Autónoma de Buenos Aires (Argentinian city)</v>
      </c>
      <c r="F1" t="str">
        <f>B1</f>
        <v> Ciudad Autónoma de Buenos Aires</v>
      </c>
      <c r="G1" t="str">
        <f>A1</f>
        <v>AR-C</v>
      </c>
    </row>
    <row r="2" spans="1:7" ht="29.5" thickBot="1" x14ac:dyDescent="0.4">
      <c r="A2" s="1" t="s">
        <v>1509</v>
      </c>
      <c r="B2" s="2" t="s">
        <v>1510</v>
      </c>
      <c r="C2" s="5" t="s">
        <v>149</v>
      </c>
      <c r="D2">
        <v>3921</v>
      </c>
      <c r="E2" t="str">
        <f t="shared" ref="E2:E24" si="0">_xlfn.CONCAT(B2," (Argentinian ",C2,")")</f>
        <v> Buenos Aires (Argentinian province)</v>
      </c>
      <c r="F2" t="str">
        <f t="shared" ref="F2:F24" si="1">B2</f>
        <v> Buenos Aires</v>
      </c>
      <c r="G2" t="str">
        <f t="shared" ref="G2:G24" si="2">A2</f>
        <v>AR-B</v>
      </c>
    </row>
    <row r="3" spans="1:7" ht="29.5" thickBot="1" x14ac:dyDescent="0.4">
      <c r="A3" s="1" t="s">
        <v>1511</v>
      </c>
      <c r="B3" s="2" t="s">
        <v>1512</v>
      </c>
      <c r="C3" s="5" t="s">
        <v>149</v>
      </c>
      <c r="D3">
        <v>3921</v>
      </c>
      <c r="E3" t="str">
        <f t="shared" si="0"/>
        <v> Catamarca (Argentinian province)</v>
      </c>
      <c r="F3" t="str">
        <f t="shared" si="1"/>
        <v> Catamarca</v>
      </c>
      <c r="G3" t="str">
        <f t="shared" si="2"/>
        <v>AR-K</v>
      </c>
    </row>
    <row r="4" spans="1:7" ht="15" thickBot="1" x14ac:dyDescent="0.4">
      <c r="A4" s="1" t="s">
        <v>1513</v>
      </c>
      <c r="B4" s="2" t="s">
        <v>1514</v>
      </c>
      <c r="C4" s="5" t="s">
        <v>149</v>
      </c>
      <c r="D4">
        <v>3921</v>
      </c>
      <c r="E4" t="str">
        <f t="shared" si="0"/>
        <v> Chaco (Argentinian province)</v>
      </c>
      <c r="F4" t="str">
        <f t="shared" si="1"/>
        <v> Chaco</v>
      </c>
      <c r="G4" t="str">
        <f t="shared" si="2"/>
        <v>AR-H</v>
      </c>
    </row>
    <row r="5" spans="1:7" ht="15" thickBot="1" x14ac:dyDescent="0.4">
      <c r="A5" s="1" t="s">
        <v>1515</v>
      </c>
      <c r="B5" s="2" t="s">
        <v>1516</v>
      </c>
      <c r="C5" s="5" t="s">
        <v>149</v>
      </c>
      <c r="D5">
        <v>3921</v>
      </c>
      <c r="E5" t="str">
        <f t="shared" si="0"/>
        <v> Chubut (Argentinian province)</v>
      </c>
      <c r="F5" t="str">
        <f t="shared" si="1"/>
        <v> Chubut</v>
      </c>
      <c r="G5" t="str">
        <f t="shared" si="2"/>
        <v>AR-U</v>
      </c>
    </row>
    <row r="6" spans="1:7" ht="15" thickBot="1" x14ac:dyDescent="0.4">
      <c r="A6" s="1" t="s">
        <v>1517</v>
      </c>
      <c r="B6" s="2" t="s">
        <v>1518</v>
      </c>
      <c r="C6" s="5" t="s">
        <v>149</v>
      </c>
      <c r="D6">
        <v>3921</v>
      </c>
      <c r="E6" t="str">
        <f t="shared" si="0"/>
        <v> Córdoba (Argentinian province)</v>
      </c>
      <c r="F6" t="str">
        <f t="shared" si="1"/>
        <v> Córdoba</v>
      </c>
      <c r="G6" t="str">
        <f t="shared" si="2"/>
        <v>AR-X</v>
      </c>
    </row>
    <row r="7" spans="1:7" ht="29.5" thickBot="1" x14ac:dyDescent="0.4">
      <c r="A7" s="1" t="s">
        <v>1519</v>
      </c>
      <c r="B7" s="2" t="s">
        <v>1520</v>
      </c>
      <c r="C7" s="5" t="s">
        <v>149</v>
      </c>
      <c r="D7">
        <v>3921</v>
      </c>
      <c r="E7" t="str">
        <f t="shared" si="0"/>
        <v> Corrientes (Argentinian province)</v>
      </c>
      <c r="F7" t="str">
        <f t="shared" si="1"/>
        <v> Corrientes</v>
      </c>
      <c r="G7" t="str">
        <f t="shared" si="2"/>
        <v>AR-W</v>
      </c>
    </row>
    <row r="8" spans="1:7" ht="29.5" thickBot="1" x14ac:dyDescent="0.4">
      <c r="A8" s="1" t="s">
        <v>1521</v>
      </c>
      <c r="B8" s="2" t="s">
        <v>1522</v>
      </c>
      <c r="C8" s="5" t="s">
        <v>149</v>
      </c>
      <c r="D8">
        <v>3921</v>
      </c>
      <c r="E8" t="str">
        <f t="shared" si="0"/>
        <v> Entre Ríos (Argentinian province)</v>
      </c>
      <c r="F8" t="str">
        <f t="shared" si="1"/>
        <v> Entre Ríos</v>
      </c>
      <c r="G8" t="str">
        <f t="shared" si="2"/>
        <v>AR-E</v>
      </c>
    </row>
    <row r="9" spans="1:7" ht="15" thickBot="1" x14ac:dyDescent="0.4">
      <c r="A9" s="1" t="s">
        <v>1523</v>
      </c>
      <c r="B9" s="2" t="s">
        <v>1524</v>
      </c>
      <c r="C9" s="5" t="s">
        <v>149</v>
      </c>
      <c r="D9">
        <v>3921</v>
      </c>
      <c r="E9" t="str">
        <f t="shared" si="0"/>
        <v> Formosa (Argentinian province)</v>
      </c>
      <c r="F9" t="str">
        <f t="shared" si="1"/>
        <v> Formosa</v>
      </c>
      <c r="G9" t="str">
        <f t="shared" si="2"/>
        <v>AR-P</v>
      </c>
    </row>
    <row r="10" spans="1:7" ht="15" thickBot="1" x14ac:dyDescent="0.4">
      <c r="A10" s="1" t="s">
        <v>1525</v>
      </c>
      <c r="B10" s="2" t="s">
        <v>1526</v>
      </c>
      <c r="C10" s="5" t="s">
        <v>149</v>
      </c>
      <c r="D10">
        <v>3921</v>
      </c>
      <c r="E10" t="str">
        <f t="shared" si="0"/>
        <v> Jujuy (Argentinian province)</v>
      </c>
      <c r="F10" t="str">
        <f t="shared" si="1"/>
        <v> Jujuy</v>
      </c>
      <c r="G10" t="str">
        <f t="shared" si="2"/>
        <v>AR-Y</v>
      </c>
    </row>
    <row r="11" spans="1:7" ht="29.5" thickBot="1" x14ac:dyDescent="0.4">
      <c r="A11" s="1" t="s">
        <v>1527</v>
      </c>
      <c r="B11" s="2" t="s">
        <v>1528</v>
      </c>
      <c r="C11" s="5" t="s">
        <v>149</v>
      </c>
      <c r="D11">
        <v>3921</v>
      </c>
      <c r="E11" t="str">
        <f t="shared" si="0"/>
        <v> La Pampa (Argentinian province)</v>
      </c>
      <c r="F11" t="str">
        <f t="shared" si="1"/>
        <v> La Pampa</v>
      </c>
      <c r="G11" t="str">
        <f t="shared" si="2"/>
        <v>AR-L</v>
      </c>
    </row>
    <row r="12" spans="1:7" ht="15" thickBot="1" x14ac:dyDescent="0.4">
      <c r="A12" s="1" t="s">
        <v>1529</v>
      </c>
      <c r="B12" s="2" t="s">
        <v>1530</v>
      </c>
      <c r="C12" s="5" t="s">
        <v>149</v>
      </c>
      <c r="D12">
        <v>3921</v>
      </c>
      <c r="E12" t="str">
        <f t="shared" si="0"/>
        <v> La Rioja (Argentinian province)</v>
      </c>
      <c r="F12" t="str">
        <f t="shared" si="1"/>
        <v> La Rioja</v>
      </c>
      <c r="G12" t="str">
        <f t="shared" si="2"/>
        <v>AR-F</v>
      </c>
    </row>
    <row r="13" spans="1:7" ht="29.5" thickBot="1" x14ac:dyDescent="0.4">
      <c r="A13" s="1" t="s">
        <v>1531</v>
      </c>
      <c r="B13" s="2" t="s">
        <v>1532</v>
      </c>
      <c r="C13" s="5" t="s">
        <v>149</v>
      </c>
      <c r="D13">
        <v>3921</v>
      </c>
      <c r="E13" t="str">
        <f t="shared" si="0"/>
        <v> Mendoza (Argentinian province)</v>
      </c>
      <c r="F13" t="str">
        <f t="shared" si="1"/>
        <v> Mendoza</v>
      </c>
      <c r="G13" t="str">
        <f t="shared" si="2"/>
        <v>AR-M</v>
      </c>
    </row>
    <row r="14" spans="1:7" ht="15" thickBot="1" x14ac:dyDescent="0.4">
      <c r="A14" s="1" t="s">
        <v>1533</v>
      </c>
      <c r="B14" s="2" t="s">
        <v>1535</v>
      </c>
      <c r="C14" s="5" t="s">
        <v>149</v>
      </c>
      <c r="D14">
        <v>3921</v>
      </c>
      <c r="E14" t="str">
        <f t="shared" si="0"/>
        <v> Misiones (Argentinian province)</v>
      </c>
      <c r="F14" t="str">
        <f t="shared" si="1"/>
        <v> Misiones</v>
      </c>
      <c r="G14" t="str">
        <f t="shared" si="2"/>
        <v>AR-N</v>
      </c>
    </row>
    <row r="15" spans="1:7" ht="29.5" thickBot="1" x14ac:dyDescent="0.4">
      <c r="A15" s="1" t="s">
        <v>1536</v>
      </c>
      <c r="B15" s="2" t="s">
        <v>1537</v>
      </c>
      <c r="C15" s="5" t="s">
        <v>149</v>
      </c>
      <c r="D15">
        <v>3921</v>
      </c>
      <c r="E15" t="str">
        <f t="shared" si="0"/>
        <v> Neuquén (Argentinian province)</v>
      </c>
      <c r="F15" t="str">
        <f t="shared" si="1"/>
        <v> Neuquén</v>
      </c>
      <c r="G15" t="str">
        <f t="shared" si="2"/>
        <v>AR-Q</v>
      </c>
    </row>
    <row r="16" spans="1:7" ht="29.5" thickBot="1" x14ac:dyDescent="0.4">
      <c r="A16" s="1" t="s">
        <v>1538</v>
      </c>
      <c r="B16" s="2" t="s">
        <v>1539</v>
      </c>
      <c r="C16" s="5" t="s">
        <v>149</v>
      </c>
      <c r="D16">
        <v>3921</v>
      </c>
      <c r="E16" t="str">
        <f t="shared" si="0"/>
        <v> Río Negro (Argentinian province)</v>
      </c>
      <c r="F16" t="str">
        <f t="shared" si="1"/>
        <v> Río Negro</v>
      </c>
      <c r="G16" t="str">
        <f t="shared" si="2"/>
        <v>AR-R</v>
      </c>
    </row>
    <row r="17" spans="1:7" ht="15" thickBot="1" x14ac:dyDescent="0.4">
      <c r="A17" s="1" t="s">
        <v>1540</v>
      </c>
      <c r="B17" s="2" t="s">
        <v>1541</v>
      </c>
      <c r="C17" s="5" t="s">
        <v>149</v>
      </c>
      <c r="D17">
        <v>3921</v>
      </c>
      <c r="E17" t="str">
        <f t="shared" si="0"/>
        <v> Salta (Argentinian province)</v>
      </c>
      <c r="F17" t="str">
        <f t="shared" si="1"/>
        <v> Salta</v>
      </c>
      <c r="G17" t="str">
        <f t="shared" si="2"/>
        <v>AR-A</v>
      </c>
    </row>
    <row r="18" spans="1:7" ht="15" thickBot="1" x14ac:dyDescent="0.4">
      <c r="A18" s="1" t="s">
        <v>1542</v>
      </c>
      <c r="B18" s="2" t="s">
        <v>1543</v>
      </c>
      <c r="C18" s="5" t="s">
        <v>149</v>
      </c>
      <c r="D18">
        <v>3921</v>
      </c>
      <c r="E18" t="str">
        <f t="shared" si="0"/>
        <v> San Juan (Argentinian province)</v>
      </c>
      <c r="F18" t="str">
        <f t="shared" si="1"/>
        <v> San Juan</v>
      </c>
      <c r="G18" t="str">
        <f t="shared" si="2"/>
        <v>AR-J</v>
      </c>
    </row>
    <row r="19" spans="1:7" ht="15" thickBot="1" x14ac:dyDescent="0.4">
      <c r="A19" s="1" t="s">
        <v>1544</v>
      </c>
      <c r="B19" s="2" t="s">
        <v>1545</v>
      </c>
      <c r="C19" s="5" t="s">
        <v>149</v>
      </c>
      <c r="D19">
        <v>3921</v>
      </c>
      <c r="E19" t="str">
        <f t="shared" si="0"/>
        <v> San Luis (Argentinian province)</v>
      </c>
      <c r="F19" t="str">
        <f t="shared" si="1"/>
        <v> San Luis</v>
      </c>
      <c r="G19" t="str">
        <f t="shared" si="2"/>
        <v>AR-D</v>
      </c>
    </row>
    <row r="20" spans="1:7" ht="29.5" thickBot="1" x14ac:dyDescent="0.4">
      <c r="A20" s="1" t="s">
        <v>1546</v>
      </c>
      <c r="B20" s="2" t="s">
        <v>1547</v>
      </c>
      <c r="C20" s="5" t="s">
        <v>149</v>
      </c>
      <c r="D20">
        <v>3921</v>
      </c>
      <c r="E20" t="str">
        <f t="shared" si="0"/>
        <v> Santa Cruz (Argentinian province)</v>
      </c>
      <c r="F20" t="str">
        <f t="shared" si="1"/>
        <v> Santa Cruz</v>
      </c>
      <c r="G20" t="str">
        <f t="shared" si="2"/>
        <v>AR-Z</v>
      </c>
    </row>
    <row r="21" spans="1:7" ht="15" thickBot="1" x14ac:dyDescent="0.4">
      <c r="A21" s="1" t="s">
        <v>1548</v>
      </c>
      <c r="B21" s="2" t="s">
        <v>1549</v>
      </c>
      <c r="C21" s="5" t="s">
        <v>149</v>
      </c>
      <c r="D21">
        <v>3921</v>
      </c>
      <c r="E21" t="str">
        <f t="shared" si="0"/>
        <v> Santa Fe (Argentinian province)</v>
      </c>
      <c r="F21" t="str">
        <f t="shared" si="1"/>
        <v> Santa Fe</v>
      </c>
      <c r="G21" t="str">
        <f t="shared" si="2"/>
        <v>AR-S</v>
      </c>
    </row>
    <row r="22" spans="1:7" ht="44" thickBot="1" x14ac:dyDescent="0.4">
      <c r="A22" s="1" t="s">
        <v>1550</v>
      </c>
      <c r="B22" s="2" t="s">
        <v>1551</v>
      </c>
      <c r="C22" s="5" t="s">
        <v>149</v>
      </c>
      <c r="D22">
        <v>3921</v>
      </c>
      <c r="E22" t="str">
        <f t="shared" si="0"/>
        <v> Santiago del Estero (Argentinian province)</v>
      </c>
      <c r="F22" t="str">
        <f t="shared" si="1"/>
        <v> Santiago del Estero</v>
      </c>
      <c r="G22" t="str">
        <f t="shared" si="2"/>
        <v>AR-G</v>
      </c>
    </row>
    <row r="23" spans="1:7" ht="44" thickBot="1" x14ac:dyDescent="0.4">
      <c r="A23" s="1" t="s">
        <v>1552</v>
      </c>
      <c r="B23" s="2" t="s">
        <v>1553</v>
      </c>
      <c r="C23" s="5" t="s">
        <v>149</v>
      </c>
      <c r="D23">
        <v>3921</v>
      </c>
      <c r="E23" t="str">
        <f t="shared" si="0"/>
        <v> Tierra del Fuego (Argentinian province)</v>
      </c>
      <c r="F23" t="str">
        <f t="shared" si="1"/>
        <v> Tierra del Fuego</v>
      </c>
      <c r="G23" t="str">
        <f t="shared" si="2"/>
        <v>AR-V</v>
      </c>
    </row>
    <row r="24" spans="1:7" ht="29.5" thickBot="1" x14ac:dyDescent="0.4">
      <c r="A24" s="1" t="s">
        <v>1554</v>
      </c>
      <c r="B24" s="2" t="s">
        <v>1555</v>
      </c>
      <c r="C24" s="5" t="s">
        <v>149</v>
      </c>
      <c r="D24">
        <v>3921</v>
      </c>
      <c r="E24" t="str">
        <f t="shared" si="0"/>
        <v> Tucumán (Argentinian province)</v>
      </c>
      <c r="F24" t="str">
        <f t="shared" si="1"/>
        <v> Tucumán</v>
      </c>
      <c r="G24" t="str">
        <f t="shared" si="2"/>
        <v>AR-T</v>
      </c>
    </row>
  </sheetData>
  <hyperlinks>
    <hyperlink ref="B1" r:id="rId1" tooltip="Buenos Aires" display="https://en.wikipedia.org/wiki/Buenos_Aires" xr:uid="{D8050D3B-61FE-460E-B373-B66F44082F8A}"/>
    <hyperlink ref="B2" r:id="rId2" tooltip="Buenos Aires Province" display="https://en.wikipedia.org/wiki/Buenos_Aires_Province" xr:uid="{4FA2AA3F-9925-4CBA-9121-944976B0C6E9}"/>
    <hyperlink ref="B3" r:id="rId3" tooltip="Catamarca Province" display="https://en.wikipedia.org/wiki/Catamarca_Province" xr:uid="{B9CB7CE1-8B5E-4589-A7A3-37606681A76F}"/>
    <hyperlink ref="B4" r:id="rId4" tooltip="Chaco Province" display="https://en.wikipedia.org/wiki/Chaco_Province" xr:uid="{A04E49F1-C69F-4ACE-A415-00910233BE72}"/>
    <hyperlink ref="B5" r:id="rId5" tooltip="Chubut Province" display="https://en.wikipedia.org/wiki/Chubut_Province" xr:uid="{D013798E-7E8B-48D3-AF27-0554CB910C78}"/>
    <hyperlink ref="B6" r:id="rId6" tooltip="Córdoba Province, Argentina" display="https://en.wikipedia.org/wiki/C%C3%B3rdoba_Province,_Argentina" xr:uid="{8E6616C4-6C4A-4450-834A-48533DD3BA07}"/>
    <hyperlink ref="B7" r:id="rId7" tooltip="Corrientes Province" display="https://en.wikipedia.org/wiki/Corrientes_Province" xr:uid="{7F6A3DC9-8072-46C4-94E5-012F9014F902}"/>
    <hyperlink ref="B8" r:id="rId8" tooltip="Entre Ríos Province" display="https://en.wikipedia.org/wiki/Entre_R%C3%ADos_Province" xr:uid="{EC92DA42-FAE7-4A15-BA46-356D1CDE3FCF}"/>
    <hyperlink ref="B9" r:id="rId9" tooltip="Formosa Province" display="https://en.wikipedia.org/wiki/Formosa_Province" xr:uid="{A0AE5806-FBC8-4DE1-B0E0-E27E4E454C12}"/>
    <hyperlink ref="B10" r:id="rId10" tooltip="Jujuy Province" display="https://en.wikipedia.org/wiki/Jujuy_Province" xr:uid="{60C8989E-9E8E-4531-83FC-49D6AD620A11}"/>
    <hyperlink ref="B11" r:id="rId11" tooltip="La Pampa Province" display="https://en.wikipedia.org/wiki/La_Pampa_Province" xr:uid="{C6DCF495-B11E-4680-B0C8-C0F48571A6F9}"/>
    <hyperlink ref="B12" r:id="rId12" tooltip="La Rioja Province, Argentina" display="https://en.wikipedia.org/wiki/La_Rioja_Province,_Argentina" xr:uid="{73B616E9-F8BB-4296-A38B-512DA32A6BE6}"/>
    <hyperlink ref="B13" r:id="rId13" tooltip="Mendoza Province" display="https://en.wikipedia.org/wiki/Mendoza_Province" xr:uid="{2DA7756F-DD47-4DF0-879B-E3A33D6079E3}"/>
    <hyperlink ref="B14" r:id="rId14" tooltip="Misiones Province" display="https://en.wikipedia.org/wiki/Misiones_Province" xr:uid="{F4C1E69D-725E-4427-B855-C1904107CE26}"/>
    <hyperlink ref="B15" r:id="rId15" tooltip="Neuquén Province" display="https://en.wikipedia.org/wiki/Neuqu%C3%A9n_Province" xr:uid="{D74189B1-DF67-481D-9004-CCBF4761C53C}"/>
    <hyperlink ref="B16" r:id="rId16" tooltip="Río Negro Province" display="https://en.wikipedia.org/wiki/R%C3%ADo_Negro_Province" xr:uid="{15A6365B-2EEB-4F17-9DBA-7C0886A3E6AC}"/>
    <hyperlink ref="B17" r:id="rId17" tooltip="Salta Province" display="https://en.wikipedia.org/wiki/Salta_Province" xr:uid="{39674696-6232-4058-918F-565ECE8E5EE6}"/>
    <hyperlink ref="B18" r:id="rId18" tooltip="San Juan Province, Argentina" display="https://en.wikipedia.org/wiki/San_Juan_Province,_Argentina" xr:uid="{259558EE-6949-4F87-AD2D-F09683E39D37}"/>
    <hyperlink ref="B19" r:id="rId19" tooltip="San Luis Province" display="https://en.wikipedia.org/wiki/San_Luis_Province" xr:uid="{C275E2F1-3561-4345-97D4-9ADE43D6CB51}"/>
    <hyperlink ref="B20" r:id="rId20" tooltip="Santa Cruz Province, Argentina" display="https://en.wikipedia.org/wiki/Santa_Cruz_Province,_Argentina" xr:uid="{7ED0662B-E3DD-492A-8B51-0B2D76799E6F}"/>
    <hyperlink ref="B21" r:id="rId21" tooltip="Santa Fe Province" display="https://en.wikipedia.org/wiki/Santa_Fe_Province" xr:uid="{36055B99-6635-43B3-9A1A-05BA6D868A54}"/>
    <hyperlink ref="B22" r:id="rId22" tooltip="Santiago del Estero Province" display="https://en.wikipedia.org/wiki/Santiago_del_Estero_Province" xr:uid="{90014FE5-46F5-4877-8AB9-82C79A53418F}"/>
    <hyperlink ref="B23" r:id="rId23" tooltip="Tierra del Fuego Province, Argentina" display="https://en.wikipedia.org/wiki/Tierra_del_Fuego_Province,_Argentina" xr:uid="{EB2C4542-830C-4118-991F-180C1B6047D8}"/>
    <hyperlink ref="B24" r:id="rId24" tooltip="Tucumán Province" display="https://en.wikipedia.org/wiki/Tucum%C3%A1n_Province" xr:uid="{733BCA2F-73B5-403E-A08A-187A6BE355F4}"/>
  </hyperlinks>
  <pageMargins left="0.7" right="0.7" top="0.75" bottom="0.75" header="0.3" footer="0.3"/>
  <drawing r:id="rId2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4364-8E27-4A9A-A9AE-4435BE29DCD0}">
  <dimension ref="A1:F11"/>
  <sheetViews>
    <sheetView workbookViewId="0">
      <selection activeCell="C1" sqref="C1:F11"/>
    </sheetView>
  </sheetViews>
  <sheetFormatPr defaultRowHeight="14.5" x14ac:dyDescent="0.35"/>
  <cols>
    <col min="4" max="4" width="28.26953125" bestFit="1" customWidth="1"/>
    <col min="5" max="5" width="12" bestFit="1" customWidth="1"/>
  </cols>
  <sheetData>
    <row r="1" spans="1:6" ht="29.5" thickBot="1" x14ac:dyDescent="0.4">
      <c r="A1" s="1" t="s">
        <v>1556</v>
      </c>
      <c r="B1" s="2" t="s">
        <v>1557</v>
      </c>
      <c r="C1">
        <v>3893</v>
      </c>
      <c r="D1" t="str">
        <f>_xlfn.CONCAT(B1," (Barbadian parish)")</f>
        <v>Christ Church (Barbadian parish)</v>
      </c>
      <c r="E1" t="str">
        <f>B1</f>
        <v>Christ Church</v>
      </c>
      <c r="F1" t="str">
        <f>A1</f>
        <v>BB-01</v>
      </c>
    </row>
    <row r="2" spans="1:6" ht="29.5" thickBot="1" x14ac:dyDescent="0.4">
      <c r="A2" s="1" t="s">
        <v>1558</v>
      </c>
      <c r="B2" s="2" t="s">
        <v>1425</v>
      </c>
      <c r="C2">
        <v>3893</v>
      </c>
      <c r="D2" t="str">
        <f t="shared" ref="D2:D11" si="0">_xlfn.CONCAT(B2," (Barbadian parish)")</f>
        <v>Saint Andrew (Barbadian parish)</v>
      </c>
      <c r="E2" t="str">
        <f t="shared" ref="E2:E11" si="1">B2</f>
        <v>Saint Andrew</v>
      </c>
      <c r="F2" t="str">
        <f t="shared" ref="F2:F11" si="2">A2</f>
        <v>BB-02</v>
      </c>
    </row>
    <row r="3" spans="1:6" ht="29.5" thickBot="1" x14ac:dyDescent="0.4">
      <c r="A3" s="1" t="s">
        <v>1559</v>
      </c>
      <c r="B3" s="2" t="s">
        <v>1452</v>
      </c>
      <c r="C3">
        <v>3893</v>
      </c>
      <c r="D3" t="str">
        <f t="shared" si="0"/>
        <v>Saint George (Barbadian parish)</v>
      </c>
      <c r="E3" t="str">
        <f t="shared" si="1"/>
        <v>Saint George</v>
      </c>
      <c r="F3" t="str">
        <f t="shared" si="2"/>
        <v>BB-03</v>
      </c>
    </row>
    <row r="4" spans="1:6" ht="29.5" thickBot="1" x14ac:dyDescent="0.4">
      <c r="A4" s="1" t="s">
        <v>1560</v>
      </c>
      <c r="B4" s="2" t="s">
        <v>1426</v>
      </c>
      <c r="C4">
        <v>3893</v>
      </c>
      <c r="D4" t="str">
        <f t="shared" si="0"/>
        <v>Saint James (Barbadian parish)</v>
      </c>
      <c r="E4" t="str">
        <f t="shared" si="1"/>
        <v>Saint James</v>
      </c>
      <c r="F4" t="str">
        <f t="shared" si="2"/>
        <v>BB-04</v>
      </c>
    </row>
    <row r="5" spans="1:6" ht="29.5" thickBot="1" x14ac:dyDescent="0.4">
      <c r="A5" s="1" t="s">
        <v>1561</v>
      </c>
      <c r="B5" s="2" t="s">
        <v>1455</v>
      </c>
      <c r="C5">
        <v>3893</v>
      </c>
      <c r="D5" t="str">
        <f t="shared" si="0"/>
        <v>Saint John (Barbadian parish)</v>
      </c>
      <c r="E5" t="str">
        <f t="shared" si="1"/>
        <v>Saint John</v>
      </c>
      <c r="F5" t="str">
        <f t="shared" si="2"/>
        <v>BB-05</v>
      </c>
    </row>
    <row r="6" spans="1:6" ht="29.5" thickBot="1" x14ac:dyDescent="0.4">
      <c r="A6" s="1" t="s">
        <v>1562</v>
      </c>
      <c r="B6" s="2" t="s">
        <v>1563</v>
      </c>
      <c r="C6">
        <v>3893</v>
      </c>
      <c r="D6" t="str">
        <f t="shared" si="0"/>
        <v>Saint Joseph (Barbadian parish)</v>
      </c>
      <c r="E6" t="str">
        <f t="shared" si="1"/>
        <v>Saint Joseph</v>
      </c>
      <c r="F6" t="str">
        <f t="shared" si="2"/>
        <v>BB-06</v>
      </c>
    </row>
    <row r="7" spans="1:6" ht="29.5" thickBot="1" x14ac:dyDescent="0.4">
      <c r="A7" s="1" t="s">
        <v>1564</v>
      </c>
      <c r="B7" s="2" t="s">
        <v>1565</v>
      </c>
      <c r="C7">
        <v>3893</v>
      </c>
      <c r="D7" t="str">
        <f t="shared" si="0"/>
        <v>Saint Lucy (Barbadian parish)</v>
      </c>
      <c r="E7" t="str">
        <f t="shared" si="1"/>
        <v>Saint Lucy</v>
      </c>
      <c r="F7" t="str">
        <f t="shared" si="2"/>
        <v>BB-07</v>
      </c>
    </row>
    <row r="8" spans="1:6" ht="29.5" thickBot="1" x14ac:dyDescent="0.4">
      <c r="A8" s="1" t="s">
        <v>1566</v>
      </c>
      <c r="B8" s="2" t="s">
        <v>1567</v>
      </c>
      <c r="C8">
        <v>3893</v>
      </c>
      <c r="D8" t="str">
        <f t="shared" si="0"/>
        <v>Saint Michael (Barbadian parish)</v>
      </c>
      <c r="E8" t="str">
        <f t="shared" si="1"/>
        <v>Saint Michael</v>
      </c>
      <c r="F8" t="str">
        <f t="shared" si="2"/>
        <v>BB-08</v>
      </c>
    </row>
    <row r="9" spans="1:6" ht="29.5" thickBot="1" x14ac:dyDescent="0.4">
      <c r="A9" s="1" t="s">
        <v>1568</v>
      </c>
      <c r="B9" s="2" t="s">
        <v>1460</v>
      </c>
      <c r="C9">
        <v>3893</v>
      </c>
      <c r="D9" t="str">
        <f t="shared" si="0"/>
        <v>Saint Peter (Barbadian parish)</v>
      </c>
      <c r="E9" t="str">
        <f t="shared" si="1"/>
        <v>Saint Peter</v>
      </c>
      <c r="F9" t="str">
        <f t="shared" si="2"/>
        <v>BB-09</v>
      </c>
    </row>
    <row r="10" spans="1:6" ht="29.5" thickBot="1" x14ac:dyDescent="0.4">
      <c r="A10" s="1" t="s">
        <v>1569</v>
      </c>
      <c r="B10" s="2" t="s">
        <v>1462</v>
      </c>
      <c r="C10">
        <v>3893</v>
      </c>
      <c r="D10" t="str">
        <f t="shared" si="0"/>
        <v>Saint Philip (Barbadian parish)</v>
      </c>
      <c r="E10" t="str">
        <f t="shared" si="1"/>
        <v>Saint Philip</v>
      </c>
      <c r="F10" t="str">
        <f t="shared" si="2"/>
        <v>BB-10</v>
      </c>
    </row>
    <row r="11" spans="1:6" ht="29.5" thickBot="1" x14ac:dyDescent="0.4">
      <c r="A11" s="1" t="s">
        <v>1570</v>
      </c>
      <c r="B11" s="2" t="s">
        <v>1428</v>
      </c>
      <c r="C11">
        <v>3893</v>
      </c>
      <c r="D11" t="str">
        <f t="shared" si="0"/>
        <v>Saint Thomas (Barbadian parish)</v>
      </c>
      <c r="E11" t="str">
        <f t="shared" si="1"/>
        <v>Saint Thomas</v>
      </c>
      <c r="F11" t="str">
        <f t="shared" si="2"/>
        <v>BB-11</v>
      </c>
    </row>
  </sheetData>
  <hyperlinks>
    <hyperlink ref="B1" r:id="rId1" tooltip="Christ Church, Barbados" display="https://en.wikipedia.org/wiki/Christ_Church,_Barbados" xr:uid="{81A96271-9DDC-40B3-96B4-90CBCDFCFD49}"/>
    <hyperlink ref="B2" r:id="rId2" tooltip="Saint Andrew, Barbados" display="https://en.wikipedia.org/wiki/Saint_Andrew,_Barbados" xr:uid="{FA0E82FF-3D62-468B-98B0-80D478A2D586}"/>
    <hyperlink ref="B3" r:id="rId3" tooltip="Saint George, Barbados" display="https://en.wikipedia.org/wiki/Saint_George,_Barbados" xr:uid="{D9CEFBF0-F9F6-440E-8A8D-924E8D54567A}"/>
    <hyperlink ref="B4" r:id="rId4" tooltip="Saint James, Barbados" display="https://en.wikipedia.org/wiki/Saint_James,_Barbados" xr:uid="{3E7CD98F-6E79-4D89-85D1-6A8BDB502B7F}"/>
    <hyperlink ref="B5" r:id="rId5" tooltip="Saint John, Barbados" display="https://en.wikipedia.org/wiki/Saint_John,_Barbados" xr:uid="{E53EBD96-8E4C-4BB5-999A-4E056573E4B2}"/>
    <hyperlink ref="B6" r:id="rId6" tooltip="Saint Joseph, Barbados" display="https://en.wikipedia.org/wiki/Saint_Joseph,_Barbados" xr:uid="{F9D00FBF-CA4F-498F-8831-70F1927C8F30}"/>
    <hyperlink ref="B7" r:id="rId7" tooltip="Saint Lucy, Barbados" display="https://en.wikipedia.org/wiki/Saint_Lucy,_Barbados" xr:uid="{F62DBABA-4D81-4346-BCDA-5FA96E46F507}"/>
    <hyperlink ref="B8" r:id="rId8" tooltip="Saint Michael, Barbados" display="https://en.wikipedia.org/wiki/Saint_Michael,_Barbados" xr:uid="{95E33B61-5879-4D06-9938-10B30BCA28C9}"/>
    <hyperlink ref="B9" r:id="rId9" tooltip="Saint Peter, Barbados" display="https://en.wikipedia.org/wiki/Saint_Peter,_Barbados" xr:uid="{EE6418E6-BA84-40B9-9043-C067E6DD3342}"/>
    <hyperlink ref="B10" r:id="rId10" tooltip="Saint Philip, Barbados" display="https://en.wikipedia.org/wiki/Saint_Philip,_Barbados" xr:uid="{CCE7E5E6-A693-41AE-93C2-D73FF7282F09}"/>
    <hyperlink ref="B11" r:id="rId11" tooltip="Saint Thomas, Barbados" display="https://en.wikipedia.org/wiki/Saint_Thomas,_Barbados" xr:uid="{8E73E80C-2B61-4BF9-AAB6-93467720BCF9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A6CE0-D558-45BE-8365-C2E4B6416A85}">
  <dimension ref="A1:I4"/>
  <sheetViews>
    <sheetView workbookViewId="0">
      <selection activeCell="F1" sqref="F1:I4"/>
    </sheetView>
  </sheetViews>
  <sheetFormatPr defaultRowHeight="14.5" x14ac:dyDescent="0.35"/>
  <cols>
    <col min="7" max="7" width="30.6328125" bestFit="1" customWidth="1"/>
    <col min="8" max="8" width="17.7265625" bestFit="1" customWidth="1"/>
  </cols>
  <sheetData>
    <row r="1" spans="1:9" ht="29.5" thickBot="1" x14ac:dyDescent="0.4">
      <c r="A1" s="1" t="s">
        <v>1571</v>
      </c>
      <c r="B1" s="2" t="s">
        <v>1572</v>
      </c>
      <c r="C1" s="5" t="s">
        <v>1573</v>
      </c>
      <c r="D1" s="5" t="s">
        <v>1574</v>
      </c>
      <c r="E1" s="5" t="s">
        <v>1575</v>
      </c>
      <c r="F1">
        <v>3937</v>
      </c>
      <c r="G1" t="str">
        <f>_xlfn.CONCAT(B1," (Bahrainian gouvernate)")</f>
        <v>Al ‘Āşimah (Bahrainian gouvernate)</v>
      </c>
      <c r="H1" t="str">
        <f>B1</f>
        <v>Al ‘Āşimah</v>
      </c>
      <c r="I1" t="str">
        <f>A1</f>
        <v>BH-13</v>
      </c>
    </row>
    <row r="2" spans="1:9" ht="44" thickBot="1" x14ac:dyDescent="0.4">
      <c r="A2" s="1" t="s">
        <v>1576</v>
      </c>
      <c r="B2" s="2" t="s">
        <v>1577</v>
      </c>
      <c r="C2" s="5"/>
      <c r="D2" s="5" t="s">
        <v>1578</v>
      </c>
      <c r="E2" s="5" t="s">
        <v>1579</v>
      </c>
      <c r="F2">
        <v>3937</v>
      </c>
      <c r="G2" t="str">
        <f t="shared" ref="G2:G4" si="0">_xlfn.CONCAT(B2," (Bahrainian gouvernate)")</f>
        <v>Al Janūbīyah (Bahrainian gouvernate)</v>
      </c>
      <c r="H2" t="str">
        <f t="shared" ref="H2:H4" si="1">B2</f>
        <v>Al Janūbīyah</v>
      </c>
      <c r="I2" t="str">
        <f t="shared" ref="I2:I4" si="2">A2</f>
        <v>BH-14</v>
      </c>
    </row>
    <row r="3" spans="1:9" ht="44" thickBot="1" x14ac:dyDescent="0.4">
      <c r="A3" s="1" t="s">
        <v>1580</v>
      </c>
      <c r="B3" s="2" t="s">
        <v>1581</v>
      </c>
      <c r="C3" s="5"/>
      <c r="D3" s="5" t="s">
        <v>1582</v>
      </c>
      <c r="E3" s="5" t="s">
        <v>1583</v>
      </c>
      <c r="F3">
        <v>3937</v>
      </c>
      <c r="G3" t="str">
        <f t="shared" si="0"/>
        <v>Al Muḩarraq (Bahrainian gouvernate)</v>
      </c>
      <c r="H3" t="str">
        <f t="shared" si="1"/>
        <v>Al Muḩarraq</v>
      </c>
      <c r="I3" t="str">
        <f t="shared" si="2"/>
        <v>BH-15</v>
      </c>
    </row>
    <row r="4" spans="1:9" ht="44" thickBot="1" x14ac:dyDescent="0.4">
      <c r="A4" s="1" t="s">
        <v>1584</v>
      </c>
      <c r="B4" s="2" t="s">
        <v>1585</v>
      </c>
      <c r="C4" s="5"/>
      <c r="D4" s="5" t="s">
        <v>1586</v>
      </c>
      <c r="E4" s="5" t="s">
        <v>1587</v>
      </c>
      <c r="F4">
        <v>3937</v>
      </c>
      <c r="G4" t="str">
        <f t="shared" si="0"/>
        <v>Ash Shamālīyah (Bahrainian gouvernate)</v>
      </c>
      <c r="H4" t="str">
        <f t="shared" si="1"/>
        <v>Ash Shamālīyah</v>
      </c>
      <c r="I4" t="str">
        <f t="shared" si="2"/>
        <v>BH-17</v>
      </c>
    </row>
  </sheetData>
  <hyperlinks>
    <hyperlink ref="B1" r:id="rId1" tooltip="Capital Governorate, Bahrain" display="https://en.wikipedia.org/wiki/Capital_Governorate,_Bahrain" xr:uid="{359C2E71-5B9C-4883-8940-FA44F721AB42}"/>
    <hyperlink ref="B2" r:id="rId2" tooltip="Al Janūbīyah Governorate (Bahrain)" display="https://en.wikipedia.org/wiki/Al_Jan%C5%ABb%C4%AByah_Governorate_(Bahrain)" xr:uid="{A64B8EA0-8C91-4185-B553-1788B306FDAB}"/>
    <hyperlink ref="B3" r:id="rId3" tooltip="Al Muḩarraq Governorate" display="https://en.wikipedia.org/wiki/Al_Mu%E1%B8%A9arraq_Governorate" xr:uid="{1AA19BE5-05B1-4100-AF1C-935618E1F7B5}"/>
    <hyperlink ref="B4" r:id="rId4" tooltip="Ash Shamālīyah Governorate" display="https://en.wikipedia.org/wiki/Ash_Sham%C4%81l%C4%AByah_Governorate" xr:uid="{6A357FB3-ED1E-4AF2-84C4-9D3DDBE6704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62E09-55F9-4DF3-AE18-0EDFFCBBEC24}">
  <dimension ref="A1:I17"/>
  <sheetViews>
    <sheetView workbookViewId="0">
      <selection activeCell="I17" sqref="F1:I17"/>
    </sheetView>
  </sheetViews>
  <sheetFormatPr defaultRowHeight="14.5" x14ac:dyDescent="0.35"/>
  <cols>
    <col min="7" max="7" width="28" bestFit="1" customWidth="1"/>
  </cols>
  <sheetData>
    <row r="1" spans="1:9" ht="18.5" thickBot="1" x14ac:dyDescent="0.4">
      <c r="A1" s="1" t="s">
        <v>237</v>
      </c>
      <c r="B1" s="2" t="s">
        <v>238</v>
      </c>
      <c r="C1" s="5" t="s">
        <v>239</v>
      </c>
      <c r="D1" s="5" t="s">
        <v>238</v>
      </c>
      <c r="E1" s="5" t="s">
        <v>240</v>
      </c>
      <c r="F1">
        <v>3978</v>
      </c>
      <c r="G1" t="str">
        <f>_xlfn.CONCAT(B1," (South Korean ",E1,")")</f>
        <v>Seoul (South Korean special city)</v>
      </c>
      <c r="H1" t="str">
        <f>B1</f>
        <v>Seoul</v>
      </c>
      <c r="I1" t="str">
        <f>A1</f>
        <v>KR-11</v>
      </c>
    </row>
    <row r="2" spans="1:9" ht="18.5" thickBot="1" x14ac:dyDescent="0.4">
      <c r="A2" s="1" t="s">
        <v>241</v>
      </c>
      <c r="B2" s="2" t="s">
        <v>242</v>
      </c>
      <c r="C2" s="5" t="s">
        <v>243</v>
      </c>
      <c r="D2" s="5" t="s">
        <v>242</v>
      </c>
      <c r="E2" s="5" t="s">
        <v>244</v>
      </c>
      <c r="F2">
        <v>3978</v>
      </c>
      <c r="G2" t="str">
        <f t="shared" ref="G2:G17" si="0">_xlfn.CONCAT(B2," (South Korean ",E2,")")</f>
        <v>Busan (South Korean metropolitan city)</v>
      </c>
      <c r="H2" t="str">
        <f t="shared" ref="H2:H17" si="1">B2</f>
        <v>Busan</v>
      </c>
      <c r="I2" t="str">
        <f t="shared" ref="I2:I17" si="2">A2</f>
        <v>KR-26</v>
      </c>
    </row>
    <row r="3" spans="1:9" ht="18.5" thickBot="1" x14ac:dyDescent="0.4">
      <c r="A3" s="1" t="s">
        <v>245</v>
      </c>
      <c r="B3" s="2" t="s">
        <v>246</v>
      </c>
      <c r="C3" s="5" t="s">
        <v>247</v>
      </c>
      <c r="D3" s="5" t="s">
        <v>246</v>
      </c>
      <c r="E3" s="5" t="s">
        <v>244</v>
      </c>
      <c r="F3">
        <v>3978</v>
      </c>
      <c r="G3" t="str">
        <f t="shared" si="0"/>
        <v>Daegu (South Korean metropolitan city)</v>
      </c>
      <c r="H3" t="str">
        <f t="shared" si="1"/>
        <v>Daegu</v>
      </c>
      <c r="I3" t="str">
        <f t="shared" si="2"/>
        <v>KR-27</v>
      </c>
    </row>
    <row r="4" spans="1:9" ht="18.5" thickBot="1" x14ac:dyDescent="0.4">
      <c r="A4" s="1" t="s">
        <v>248</v>
      </c>
      <c r="B4" s="2" t="s">
        <v>249</v>
      </c>
      <c r="C4" s="5" t="s">
        <v>250</v>
      </c>
      <c r="D4" s="5" t="s">
        <v>249</v>
      </c>
      <c r="E4" s="5" t="s">
        <v>244</v>
      </c>
      <c r="F4">
        <v>3978</v>
      </c>
      <c r="G4" t="str">
        <f t="shared" si="0"/>
        <v>Daejeon (South Korean metropolitan city)</v>
      </c>
      <c r="H4" t="str">
        <f t="shared" si="1"/>
        <v>Daejeon</v>
      </c>
      <c r="I4" t="str">
        <f t="shared" si="2"/>
        <v>KR-30</v>
      </c>
    </row>
    <row r="5" spans="1:9" ht="18.5" thickBot="1" x14ac:dyDescent="0.4">
      <c r="A5" s="1" t="s">
        <v>251</v>
      </c>
      <c r="B5" s="2" t="s">
        <v>252</v>
      </c>
      <c r="C5" s="5" t="s">
        <v>253</v>
      </c>
      <c r="D5" s="5" t="s">
        <v>252</v>
      </c>
      <c r="E5" s="5" t="s">
        <v>244</v>
      </c>
      <c r="F5">
        <v>3978</v>
      </c>
      <c r="G5" t="str">
        <f t="shared" si="0"/>
        <v>Gwangju (South Korean metropolitan city)</v>
      </c>
      <c r="H5" t="str">
        <f t="shared" si="1"/>
        <v>Gwangju</v>
      </c>
      <c r="I5" t="str">
        <f t="shared" si="2"/>
        <v>KR-29</v>
      </c>
    </row>
    <row r="6" spans="1:9" ht="18.5" thickBot="1" x14ac:dyDescent="0.4">
      <c r="A6" s="1" t="s">
        <v>254</v>
      </c>
      <c r="B6" s="2" t="s">
        <v>255</v>
      </c>
      <c r="C6" s="5" t="s">
        <v>256</v>
      </c>
      <c r="D6" s="5" t="s">
        <v>255</v>
      </c>
      <c r="E6" s="5" t="s">
        <v>244</v>
      </c>
      <c r="F6">
        <v>3978</v>
      </c>
      <c r="G6" t="str">
        <f t="shared" si="0"/>
        <v>Incheon (South Korean metropolitan city)</v>
      </c>
      <c r="H6" t="str">
        <f t="shared" si="1"/>
        <v>Incheon</v>
      </c>
      <c r="I6" t="str">
        <f t="shared" si="2"/>
        <v>KR-28</v>
      </c>
    </row>
    <row r="7" spans="1:9" ht="18.5" thickBot="1" x14ac:dyDescent="0.4">
      <c r="A7" s="1" t="s">
        <v>257</v>
      </c>
      <c r="B7" s="2" t="s">
        <v>258</v>
      </c>
      <c r="C7" s="5" t="s">
        <v>259</v>
      </c>
      <c r="D7" s="5" t="s">
        <v>258</v>
      </c>
      <c r="E7" s="5" t="s">
        <v>244</v>
      </c>
      <c r="F7">
        <v>3978</v>
      </c>
      <c r="G7" t="str">
        <f t="shared" si="0"/>
        <v>Ulsan (South Korean metropolitan city)</v>
      </c>
      <c r="H7" t="str">
        <f t="shared" si="1"/>
        <v>Ulsan</v>
      </c>
      <c r="I7" t="str">
        <f t="shared" si="2"/>
        <v>KR-31</v>
      </c>
    </row>
    <row r="8" spans="1:9" ht="44" thickBot="1" x14ac:dyDescent="0.4">
      <c r="A8" s="1" t="s">
        <v>260</v>
      </c>
      <c r="B8" s="2" t="s">
        <v>261</v>
      </c>
      <c r="C8" s="5" t="s">
        <v>262</v>
      </c>
      <c r="D8" s="5" t="s">
        <v>263</v>
      </c>
      <c r="E8" s="5" t="s">
        <v>149</v>
      </c>
      <c r="F8">
        <v>3978</v>
      </c>
      <c r="G8" t="str">
        <f t="shared" si="0"/>
        <v>North Chungcheong (South Korean province)</v>
      </c>
      <c r="H8" t="str">
        <f t="shared" si="1"/>
        <v>North Chungcheong</v>
      </c>
      <c r="I8" t="str">
        <f t="shared" si="2"/>
        <v>KR-43</v>
      </c>
    </row>
    <row r="9" spans="1:9" ht="44" thickBot="1" x14ac:dyDescent="0.4">
      <c r="A9" s="1" t="s">
        <v>264</v>
      </c>
      <c r="B9" s="2" t="s">
        <v>265</v>
      </c>
      <c r="C9" s="5" t="s">
        <v>266</v>
      </c>
      <c r="D9" s="5" t="s">
        <v>267</v>
      </c>
      <c r="E9" s="5" t="s">
        <v>149</v>
      </c>
      <c r="F9">
        <v>3978</v>
      </c>
      <c r="G9" t="str">
        <f t="shared" si="0"/>
        <v>South Chungcheong (South Korean province)</v>
      </c>
      <c r="H9" t="str">
        <f t="shared" si="1"/>
        <v>South Chungcheong</v>
      </c>
      <c r="I9" t="str">
        <f t="shared" si="2"/>
        <v>KR-44</v>
      </c>
    </row>
    <row r="10" spans="1:9" ht="15" thickBot="1" x14ac:dyDescent="0.4">
      <c r="A10" s="1" t="s">
        <v>268</v>
      </c>
      <c r="B10" s="2" t="s">
        <v>269</v>
      </c>
      <c r="C10" s="5" t="s">
        <v>270</v>
      </c>
      <c r="D10" s="5" t="s">
        <v>269</v>
      </c>
      <c r="E10" s="5" t="s">
        <v>149</v>
      </c>
      <c r="F10">
        <v>3978</v>
      </c>
      <c r="G10" t="str">
        <f t="shared" si="0"/>
        <v>Gangwon (South Korean province)</v>
      </c>
      <c r="H10" t="str">
        <f t="shared" si="1"/>
        <v>Gangwon</v>
      </c>
      <c r="I10" t="str">
        <f t="shared" si="2"/>
        <v>KR-42</v>
      </c>
    </row>
    <row r="11" spans="1:9" ht="15" thickBot="1" x14ac:dyDescent="0.4">
      <c r="A11" s="1" t="s">
        <v>271</v>
      </c>
      <c r="B11" s="2" t="s">
        <v>272</v>
      </c>
      <c r="C11" s="5" t="s">
        <v>273</v>
      </c>
      <c r="D11" s="5" t="s">
        <v>272</v>
      </c>
      <c r="E11" s="5" t="s">
        <v>149</v>
      </c>
      <c r="F11">
        <v>3978</v>
      </c>
      <c r="G11" t="str">
        <f t="shared" si="0"/>
        <v>Gyeonggi (South Korean province)</v>
      </c>
      <c r="H11" t="str">
        <f t="shared" si="1"/>
        <v>Gyeonggi</v>
      </c>
      <c r="I11" t="str">
        <f t="shared" si="2"/>
        <v>KR-41</v>
      </c>
    </row>
    <row r="12" spans="1:9" ht="44" thickBot="1" x14ac:dyDescent="0.4">
      <c r="A12" s="1" t="s">
        <v>274</v>
      </c>
      <c r="B12" s="2" t="s">
        <v>275</v>
      </c>
      <c r="C12" s="5" t="s">
        <v>276</v>
      </c>
      <c r="D12" s="5" t="s">
        <v>277</v>
      </c>
      <c r="E12" s="5" t="s">
        <v>149</v>
      </c>
      <c r="F12">
        <v>3978</v>
      </c>
      <c r="G12" t="str">
        <f t="shared" si="0"/>
        <v>North Gyeongsang (South Korean province)</v>
      </c>
      <c r="H12" t="str">
        <f t="shared" si="1"/>
        <v>North Gyeongsang</v>
      </c>
      <c r="I12" t="str">
        <f t="shared" si="2"/>
        <v>KR-47</v>
      </c>
    </row>
    <row r="13" spans="1:9" ht="44" thickBot="1" x14ac:dyDescent="0.4">
      <c r="A13" s="1" t="s">
        <v>278</v>
      </c>
      <c r="B13" s="2" t="s">
        <v>279</v>
      </c>
      <c r="C13" s="5" t="s">
        <v>280</v>
      </c>
      <c r="D13" s="5" t="s">
        <v>281</v>
      </c>
      <c r="E13" s="5" t="s">
        <v>149</v>
      </c>
      <c r="F13">
        <v>3978</v>
      </c>
      <c r="G13" t="str">
        <f t="shared" si="0"/>
        <v>South Gyeongsang (South Korean province)</v>
      </c>
      <c r="H13" t="str">
        <f t="shared" si="1"/>
        <v>South Gyeongsang</v>
      </c>
      <c r="I13" t="str">
        <f t="shared" si="2"/>
        <v>KR-48</v>
      </c>
    </row>
    <row r="14" spans="1:9" ht="29.5" thickBot="1" x14ac:dyDescent="0.4">
      <c r="A14" s="1" t="s">
        <v>282</v>
      </c>
      <c r="B14" s="2" t="s">
        <v>283</v>
      </c>
      <c r="C14" s="5" t="s">
        <v>284</v>
      </c>
      <c r="D14" s="5" t="s">
        <v>285</v>
      </c>
      <c r="E14" s="5" t="s">
        <v>149</v>
      </c>
      <c r="F14">
        <v>3978</v>
      </c>
      <c r="G14" t="str">
        <f t="shared" si="0"/>
        <v>North Jeolla (South Korean province)</v>
      </c>
      <c r="H14" t="str">
        <f t="shared" si="1"/>
        <v>North Jeolla</v>
      </c>
      <c r="I14" t="str">
        <f t="shared" si="2"/>
        <v>KR-45</v>
      </c>
    </row>
    <row r="15" spans="1:9" ht="29.5" thickBot="1" x14ac:dyDescent="0.4">
      <c r="A15" s="1" t="s">
        <v>286</v>
      </c>
      <c r="B15" s="2" t="s">
        <v>287</v>
      </c>
      <c r="C15" s="5" t="s">
        <v>288</v>
      </c>
      <c r="D15" s="5" t="s">
        <v>289</v>
      </c>
      <c r="E15" s="5" t="s">
        <v>149</v>
      </c>
      <c r="F15">
        <v>3978</v>
      </c>
      <c r="G15" t="str">
        <f t="shared" si="0"/>
        <v>South Jeolla (South Korean province)</v>
      </c>
      <c r="H15" t="str">
        <f t="shared" si="1"/>
        <v>South Jeolla</v>
      </c>
      <c r="I15" t="str">
        <f t="shared" si="2"/>
        <v>KR-46</v>
      </c>
    </row>
    <row r="16" spans="1:9" ht="27.5" thickBot="1" x14ac:dyDescent="0.4">
      <c r="A16" s="1" t="s">
        <v>290</v>
      </c>
      <c r="B16" s="2" t="s">
        <v>291</v>
      </c>
      <c r="C16" s="5" t="s">
        <v>292</v>
      </c>
      <c r="D16" s="5" t="s">
        <v>291</v>
      </c>
      <c r="E16" s="5" t="s">
        <v>293</v>
      </c>
      <c r="F16">
        <v>3978</v>
      </c>
      <c r="G16" t="str">
        <f t="shared" si="0"/>
        <v>Jeju (South Korean special self-governing province)</v>
      </c>
      <c r="H16" t="str">
        <f t="shared" si="1"/>
        <v>Jeju</v>
      </c>
      <c r="I16" t="str">
        <f t="shared" si="2"/>
        <v>KR-49</v>
      </c>
    </row>
    <row r="17" spans="1:9" ht="18.5" thickBot="1" x14ac:dyDescent="0.4">
      <c r="A17" s="1" t="s">
        <v>294</v>
      </c>
      <c r="B17" s="2" t="s">
        <v>295</v>
      </c>
      <c r="C17" s="5" t="s">
        <v>295</v>
      </c>
      <c r="D17" s="5"/>
      <c r="E17" s="5" t="s">
        <v>296</v>
      </c>
      <c r="F17">
        <v>3978</v>
      </c>
      <c r="G17" t="str">
        <f t="shared" si="0"/>
        <v>Sejong (South Korean special self-governing city)</v>
      </c>
      <c r="H17" t="str">
        <f t="shared" si="1"/>
        <v>Sejong</v>
      </c>
      <c r="I17" t="str">
        <f t="shared" si="2"/>
        <v>KR-50</v>
      </c>
    </row>
  </sheetData>
  <hyperlinks>
    <hyperlink ref="B1" r:id="rId1" tooltip="Seoul" display="https://en.wikipedia.org/wiki/Seoul" xr:uid="{B2B694C5-1DC6-4460-BB08-116BFE5CD30C}"/>
    <hyperlink ref="B2" r:id="rId2" tooltip="Busan" display="https://en.wikipedia.org/wiki/Busan" xr:uid="{B4E4B0B7-A353-4B80-B9EA-05A313403B89}"/>
    <hyperlink ref="B3" r:id="rId3" tooltip="Daegu" display="https://en.wikipedia.org/wiki/Daegu" xr:uid="{669FB041-50CD-4845-9477-ABDC23AFA65D}"/>
    <hyperlink ref="B4" r:id="rId4" tooltip="Daejeon" display="https://en.wikipedia.org/wiki/Daejeon" xr:uid="{DF9CFBA4-EBFD-415B-94F6-57FABB995F70}"/>
    <hyperlink ref="B5" r:id="rId5" tooltip="Gwangju" display="https://en.wikipedia.org/wiki/Gwangju" xr:uid="{825851B5-934B-4E2D-8A12-EA6AA18D9A3B}"/>
    <hyperlink ref="B6" r:id="rId6" tooltip="Incheon" display="https://en.wikipedia.org/wiki/Incheon" xr:uid="{AEA1BA79-005D-4FBB-B107-BB8C74043A99}"/>
    <hyperlink ref="B7" r:id="rId7" tooltip="Ulsan" display="https://en.wikipedia.org/wiki/Ulsan" xr:uid="{3D6FB800-A4B5-4964-9B15-40666AB6DBF9}"/>
    <hyperlink ref="B8" r:id="rId8" tooltip="North Chungcheong Province" display="https://en.wikipedia.org/wiki/North_Chungcheong_Province" xr:uid="{5F572C45-0795-49D3-A6B3-19D1EA160BA4}"/>
    <hyperlink ref="B9" r:id="rId9" tooltip="South Chungcheong Province" display="https://en.wikipedia.org/wiki/South_Chungcheong_Province" xr:uid="{9CDA0DC2-FA0E-4861-8288-C69E0B687F01}"/>
    <hyperlink ref="B10" r:id="rId10" tooltip="Gangwon Province (South Korea)" display="https://en.wikipedia.org/wiki/Gangwon_Province_(South_Korea)" xr:uid="{EECC6365-6864-4D9B-8204-509CC9BFCA3A}"/>
    <hyperlink ref="B11" r:id="rId11" tooltip="Gyeonggi Province" display="https://en.wikipedia.org/wiki/Gyeonggi_Province" xr:uid="{68E32B7F-3D19-4BA9-B005-ED30825E9A3D}"/>
    <hyperlink ref="B12" r:id="rId12" tooltip="North Gyeongsang Province" display="https://en.wikipedia.org/wiki/North_Gyeongsang_Province" xr:uid="{BD307F32-B763-4133-BB1E-2579B53C2271}"/>
    <hyperlink ref="B13" r:id="rId13" tooltip="South Gyeongsang Province" display="https://en.wikipedia.org/wiki/South_Gyeongsang_Province" xr:uid="{7E4AF0B3-3C94-45CB-9216-71093E672988}"/>
    <hyperlink ref="B14" r:id="rId14" tooltip="North Jeolla Province" display="https://en.wikipedia.org/wiki/North_Jeolla_Province" xr:uid="{0E6F5F29-A93A-4F97-8972-496E3836EA82}"/>
    <hyperlink ref="B15" r:id="rId15" tooltip="South Jeolla Province" display="https://en.wikipedia.org/wiki/South_Jeolla_Province" xr:uid="{4A4BDE14-E49F-4B2B-8657-E0B5A8F61BC7}"/>
    <hyperlink ref="B16" r:id="rId16" tooltip="Jeju Province" display="https://en.wikipedia.org/wiki/Jeju_Province" xr:uid="{0E1A885A-B71E-46B7-9AEB-415D76800327}"/>
    <hyperlink ref="B17" r:id="rId17" tooltip="Sejong City" display="https://en.wikipedia.org/wiki/Sejong_City" xr:uid="{42C31885-1A19-40AC-9904-DBA454604B65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B8EDF-9A39-4377-8A35-02E83BCCBCED}">
  <dimension ref="A1:F18"/>
  <sheetViews>
    <sheetView workbookViewId="0">
      <selection activeCell="D1" sqref="D1:D18"/>
    </sheetView>
  </sheetViews>
  <sheetFormatPr defaultRowHeight="14.5" x14ac:dyDescent="0.35"/>
  <cols>
    <col min="4" max="4" width="24.26953125" bestFit="1" customWidth="1"/>
    <col min="5" max="5" width="8" bestFit="1" customWidth="1"/>
  </cols>
  <sheetData>
    <row r="1" spans="1:6" ht="15" thickBot="1" x14ac:dyDescent="0.4">
      <c r="A1" s="1" t="s">
        <v>1588</v>
      </c>
      <c r="B1" s="2" t="s">
        <v>1589</v>
      </c>
      <c r="C1">
        <v>3861</v>
      </c>
      <c r="D1" t="str">
        <f>_xlfn.CONCAT(B1," (Burundian province)")</f>
        <v>Bubanza (Burundian province)</v>
      </c>
      <c r="E1" t="str">
        <f>B1</f>
        <v>Bubanza</v>
      </c>
      <c r="F1" t="str">
        <f>A1</f>
        <v>BI-BB</v>
      </c>
    </row>
    <row r="2" spans="1:6" ht="29.5" thickBot="1" x14ac:dyDescent="0.4">
      <c r="A2" s="1" t="s">
        <v>1590</v>
      </c>
      <c r="B2" s="2" t="s">
        <v>1591</v>
      </c>
      <c r="C2">
        <v>3861</v>
      </c>
      <c r="D2" t="str">
        <f t="shared" ref="D2:D18" si="0">_xlfn.CONCAT(B2," (Burundian province)")</f>
        <v>Bujumbura Mairie (Burundian province)</v>
      </c>
      <c r="E2" t="str">
        <f t="shared" ref="E2:E18" si="1">B2</f>
        <v>Bujumbura Mairie</v>
      </c>
      <c r="F2" t="str">
        <f t="shared" ref="F2:F18" si="2">A2</f>
        <v>BI-BM</v>
      </c>
    </row>
    <row r="3" spans="1:6" ht="29.5" thickBot="1" x14ac:dyDescent="0.4">
      <c r="A3" s="1" t="s">
        <v>1592</v>
      </c>
      <c r="B3" s="2" t="s">
        <v>1593</v>
      </c>
      <c r="C3">
        <v>3861</v>
      </c>
      <c r="D3" t="str">
        <f t="shared" si="0"/>
        <v>Bujumbura Rural (Burundian province)</v>
      </c>
      <c r="E3" t="str">
        <f t="shared" si="1"/>
        <v>Bujumbura Rural</v>
      </c>
      <c r="F3" t="str">
        <f t="shared" si="2"/>
        <v>BI-BL</v>
      </c>
    </row>
    <row r="4" spans="1:6" ht="15" thickBot="1" x14ac:dyDescent="0.4">
      <c r="A4" s="1" t="s">
        <v>1594</v>
      </c>
      <c r="B4" s="2" t="s">
        <v>1595</v>
      </c>
      <c r="C4">
        <v>3861</v>
      </c>
      <c r="D4" t="str">
        <f t="shared" si="0"/>
        <v>Bururi (Burundian province)</v>
      </c>
      <c r="E4" t="str">
        <f t="shared" si="1"/>
        <v>Bururi</v>
      </c>
      <c r="F4" t="str">
        <f t="shared" si="2"/>
        <v>BI-BR</v>
      </c>
    </row>
    <row r="5" spans="1:6" ht="15" thickBot="1" x14ac:dyDescent="0.4">
      <c r="A5" s="1" t="s">
        <v>1596</v>
      </c>
      <c r="B5" s="2" t="s">
        <v>1597</v>
      </c>
      <c r="C5">
        <v>3861</v>
      </c>
      <c r="D5" t="str">
        <f t="shared" si="0"/>
        <v>Cankuzo (Burundian province)</v>
      </c>
      <c r="E5" t="str">
        <f t="shared" si="1"/>
        <v>Cankuzo</v>
      </c>
      <c r="F5" t="str">
        <f t="shared" si="2"/>
        <v>BI-CA</v>
      </c>
    </row>
    <row r="6" spans="1:6" ht="15" thickBot="1" x14ac:dyDescent="0.4">
      <c r="A6" s="1" t="s">
        <v>1598</v>
      </c>
      <c r="B6" s="2" t="s">
        <v>1599</v>
      </c>
      <c r="C6">
        <v>3861</v>
      </c>
      <c r="D6" t="str">
        <f t="shared" si="0"/>
        <v>Cibitoke (Burundian province)</v>
      </c>
      <c r="E6" t="str">
        <f t="shared" si="1"/>
        <v>Cibitoke</v>
      </c>
      <c r="F6" t="str">
        <f t="shared" si="2"/>
        <v>BI-CI</v>
      </c>
    </row>
    <row r="7" spans="1:6" ht="15" thickBot="1" x14ac:dyDescent="0.4">
      <c r="A7" s="1" t="s">
        <v>1600</v>
      </c>
      <c r="B7" s="2" t="s">
        <v>1601</v>
      </c>
      <c r="C7">
        <v>3861</v>
      </c>
      <c r="D7" t="str">
        <f t="shared" si="0"/>
        <v>Gitega (Burundian province)</v>
      </c>
      <c r="E7" t="str">
        <f t="shared" si="1"/>
        <v>Gitega</v>
      </c>
      <c r="F7" t="str">
        <f t="shared" si="2"/>
        <v>BI-GI</v>
      </c>
    </row>
    <row r="8" spans="1:6" ht="15" thickBot="1" x14ac:dyDescent="0.4">
      <c r="A8" s="1" t="s">
        <v>1602</v>
      </c>
      <c r="B8" s="2" t="s">
        <v>1603</v>
      </c>
      <c r="C8">
        <v>3861</v>
      </c>
      <c r="D8" t="str">
        <f t="shared" si="0"/>
        <v>Karuzi (Burundian province)</v>
      </c>
      <c r="E8" t="str">
        <f t="shared" si="1"/>
        <v>Karuzi</v>
      </c>
      <c r="F8" t="str">
        <f t="shared" si="2"/>
        <v>BI-KR</v>
      </c>
    </row>
    <row r="9" spans="1:6" ht="15" thickBot="1" x14ac:dyDescent="0.4">
      <c r="A9" s="1" t="s">
        <v>1604</v>
      </c>
      <c r="B9" s="2" t="s">
        <v>1605</v>
      </c>
      <c r="C9">
        <v>3861</v>
      </c>
      <c r="D9" t="str">
        <f t="shared" si="0"/>
        <v>Kayanza (Burundian province)</v>
      </c>
      <c r="E9" t="str">
        <f t="shared" si="1"/>
        <v>Kayanza</v>
      </c>
      <c r="F9" t="str">
        <f t="shared" si="2"/>
        <v>BI-KY</v>
      </c>
    </row>
    <row r="10" spans="1:6" ht="15" thickBot="1" x14ac:dyDescent="0.4">
      <c r="A10" s="1" t="s">
        <v>1606</v>
      </c>
      <c r="B10" s="2" t="s">
        <v>1607</v>
      </c>
      <c r="C10">
        <v>3861</v>
      </c>
      <c r="D10" t="str">
        <f t="shared" si="0"/>
        <v>Kirundo (Burundian province)</v>
      </c>
      <c r="E10" t="str">
        <f t="shared" si="1"/>
        <v>Kirundo</v>
      </c>
      <c r="F10" t="str">
        <f t="shared" si="2"/>
        <v>BI-KI</v>
      </c>
    </row>
    <row r="11" spans="1:6" ht="29.5" thickBot="1" x14ac:dyDescent="0.4">
      <c r="A11" s="1" t="s">
        <v>1608</v>
      </c>
      <c r="B11" s="2" t="s">
        <v>1609</v>
      </c>
      <c r="C11">
        <v>3861</v>
      </c>
      <c r="D11" t="str">
        <f t="shared" si="0"/>
        <v>Makamba (Burundian province)</v>
      </c>
      <c r="E11" t="str">
        <f t="shared" si="1"/>
        <v>Makamba</v>
      </c>
      <c r="F11" t="str">
        <f t="shared" si="2"/>
        <v>BI-MA</v>
      </c>
    </row>
    <row r="12" spans="1:6" ht="29.5" thickBot="1" x14ac:dyDescent="0.4">
      <c r="A12" s="1" t="s">
        <v>1610</v>
      </c>
      <c r="B12" s="2" t="s">
        <v>1611</v>
      </c>
      <c r="C12">
        <v>3861</v>
      </c>
      <c r="D12" t="str">
        <f t="shared" si="0"/>
        <v>Muramvya (Burundian province)</v>
      </c>
      <c r="E12" t="str">
        <f t="shared" si="1"/>
        <v>Muramvya</v>
      </c>
      <c r="F12" t="str">
        <f t="shared" si="2"/>
        <v>BI-MU</v>
      </c>
    </row>
    <row r="13" spans="1:6" ht="15" thickBot="1" x14ac:dyDescent="0.4">
      <c r="A13" s="1" t="s">
        <v>1612</v>
      </c>
      <c r="B13" s="2" t="s">
        <v>1613</v>
      </c>
      <c r="C13">
        <v>3861</v>
      </c>
      <c r="D13" t="str">
        <f t="shared" si="0"/>
        <v>Muyinga (Burundian province)</v>
      </c>
      <c r="E13" t="str">
        <f t="shared" si="1"/>
        <v>Muyinga</v>
      </c>
      <c r="F13" t="str">
        <f t="shared" si="2"/>
        <v>BI-MY</v>
      </c>
    </row>
    <row r="14" spans="1:6" ht="15" thickBot="1" x14ac:dyDescent="0.4">
      <c r="A14" s="1" t="s">
        <v>1614</v>
      </c>
      <c r="B14" s="2" t="s">
        <v>1615</v>
      </c>
      <c r="C14">
        <v>3861</v>
      </c>
      <c r="D14" t="str">
        <f t="shared" si="0"/>
        <v>Mwaro (Burundian province)</v>
      </c>
      <c r="E14" t="str">
        <f t="shared" si="1"/>
        <v>Mwaro</v>
      </c>
      <c r="F14" t="str">
        <f t="shared" si="2"/>
        <v>BI-MW</v>
      </c>
    </row>
    <row r="15" spans="1:6" ht="15" thickBot="1" x14ac:dyDescent="0.4">
      <c r="A15" s="1" t="s">
        <v>1616</v>
      </c>
      <c r="B15" s="2" t="s">
        <v>1617</v>
      </c>
      <c r="C15">
        <v>3861</v>
      </c>
      <c r="D15" t="str">
        <f t="shared" si="0"/>
        <v>Ngozi (Burundian province)</v>
      </c>
      <c r="E15" t="str">
        <f t="shared" si="1"/>
        <v>Ngozi</v>
      </c>
      <c r="F15" t="str">
        <f t="shared" si="2"/>
        <v>BI-NG</v>
      </c>
    </row>
    <row r="16" spans="1:6" ht="15" thickBot="1" x14ac:dyDescent="0.4">
      <c r="A16" s="1" t="s">
        <v>1618</v>
      </c>
      <c r="B16" s="2" t="s">
        <v>1619</v>
      </c>
      <c r="C16">
        <v>3861</v>
      </c>
      <c r="D16" t="str">
        <f t="shared" si="0"/>
        <v>Rumonge (Burundian province)</v>
      </c>
      <c r="E16" t="str">
        <f t="shared" si="1"/>
        <v>Rumonge</v>
      </c>
      <c r="F16" t="str">
        <f t="shared" si="2"/>
        <v>BI-RM</v>
      </c>
    </row>
    <row r="17" spans="1:6" ht="15" thickBot="1" x14ac:dyDescent="0.4">
      <c r="A17" s="1" t="s">
        <v>1620</v>
      </c>
      <c r="B17" s="2" t="s">
        <v>1621</v>
      </c>
      <c r="C17">
        <v>3861</v>
      </c>
      <c r="D17" t="str">
        <f t="shared" si="0"/>
        <v>Rutana (Burundian province)</v>
      </c>
      <c r="E17" t="str">
        <f t="shared" si="1"/>
        <v>Rutana</v>
      </c>
      <c r="F17" t="str">
        <f t="shared" si="2"/>
        <v>BI-RT</v>
      </c>
    </row>
    <row r="18" spans="1:6" ht="15" thickBot="1" x14ac:dyDescent="0.4">
      <c r="A18" s="1" t="s">
        <v>1622</v>
      </c>
      <c r="B18" s="2" t="s">
        <v>1623</v>
      </c>
      <c r="C18">
        <v>3861</v>
      </c>
      <c r="D18" t="str">
        <f t="shared" si="0"/>
        <v>Ruyigi (Burundian province)</v>
      </c>
      <c r="E18" t="str">
        <f t="shared" si="1"/>
        <v>Ruyigi</v>
      </c>
      <c r="F18" t="str">
        <f t="shared" si="2"/>
        <v>BI-RY</v>
      </c>
    </row>
  </sheetData>
  <hyperlinks>
    <hyperlink ref="B1" r:id="rId1" tooltip="Bubanza Province" display="https://en.wikipedia.org/wiki/Bubanza_Province" xr:uid="{763F2AAD-2720-4358-83B2-2F5BF2B34CB7}"/>
    <hyperlink ref="B2" r:id="rId2" tooltip="Bujumbura Mairie Province" display="https://en.wikipedia.org/wiki/Bujumbura_Mairie_Province" xr:uid="{C4581B48-B703-4BC4-8BC6-BDEEFED63B0F}"/>
    <hyperlink ref="B3" r:id="rId3" tooltip="Bujumbura Rural Province" display="https://en.wikipedia.org/wiki/Bujumbura_Rural_Province" xr:uid="{4063C039-5859-46B8-903C-B77E6AD32AFC}"/>
    <hyperlink ref="B4" r:id="rId4" tooltip="Bururi Province" display="https://en.wikipedia.org/wiki/Bururi_Province" xr:uid="{9BB95693-3572-4A12-A81C-814EB98851C8}"/>
    <hyperlink ref="B5" r:id="rId5" tooltip="Cankuzo Province" display="https://en.wikipedia.org/wiki/Cankuzo_Province" xr:uid="{D9BE96D4-86B4-460C-9CF6-988F956AD16F}"/>
    <hyperlink ref="B6" r:id="rId6" tooltip="Cibitoke Province" display="https://en.wikipedia.org/wiki/Cibitoke_Province" xr:uid="{9A7C8980-15AF-40F6-903A-C8F0D6A8A8E5}"/>
    <hyperlink ref="B7" r:id="rId7" tooltip="Gitega Province" display="https://en.wikipedia.org/wiki/Gitega_Province" xr:uid="{EB8BA7F9-62D3-4E77-8805-A114FD00612E}"/>
    <hyperlink ref="B8" r:id="rId8" tooltip="Karuzi Province" display="https://en.wikipedia.org/wiki/Karuzi_Province" xr:uid="{5EDD057F-D80B-46CA-AE16-37663016D7F5}"/>
    <hyperlink ref="B9" r:id="rId9" tooltip="Kayanza Province" display="https://en.wikipedia.org/wiki/Kayanza_Province" xr:uid="{E93BC7EE-02D4-41DE-9013-F5CE7720908A}"/>
    <hyperlink ref="B10" r:id="rId10" tooltip="Kirundo Province" display="https://en.wikipedia.org/wiki/Kirundo_Province" xr:uid="{3C094F85-2D98-42C7-B91E-8390EBEE7591}"/>
    <hyperlink ref="B11" r:id="rId11" tooltip="Makamba Province" display="https://en.wikipedia.org/wiki/Makamba_Province" xr:uid="{7AACBD06-0816-484B-B059-ADA24F812175}"/>
    <hyperlink ref="B12" r:id="rId12" tooltip="Muramvya Province" display="https://en.wikipedia.org/wiki/Muramvya_Province" xr:uid="{3A2970A7-D2EE-4E09-A8F0-8D4C4FB2E130}"/>
    <hyperlink ref="B13" r:id="rId13" tooltip="Muyinga Province" display="https://en.wikipedia.org/wiki/Muyinga_Province" xr:uid="{ABCE12A0-E3E1-428D-89E6-A0382BA2A82E}"/>
    <hyperlink ref="B14" r:id="rId14" tooltip="Mwaro Province" display="https://en.wikipedia.org/wiki/Mwaro_Province" xr:uid="{A90E7419-2108-4A66-9814-3763307FB034}"/>
    <hyperlink ref="B15" r:id="rId15" tooltip="Ngozi Province" display="https://en.wikipedia.org/wiki/Ngozi_Province" xr:uid="{21F29715-57E9-4380-8568-498041611CC4}"/>
    <hyperlink ref="B16" r:id="rId16" tooltip="Rumonge Province" display="https://en.wikipedia.org/wiki/Rumonge_Province" xr:uid="{D2EAB396-7017-4C56-BB50-E222770227CB}"/>
    <hyperlink ref="B17" r:id="rId17" tooltip="Rutana Province" display="https://en.wikipedia.org/wiki/Rutana_Province" xr:uid="{8C644F27-117B-42E3-A638-A8A2F9736E4A}"/>
    <hyperlink ref="B18" r:id="rId18" tooltip="Ruyigi Province" display="https://en.wikipedia.org/wiki/Ruyigi_Province" xr:uid="{0A22BB40-F9F4-46F6-8377-951E857D22E8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3EE0C-BDCB-4DDF-9580-33441573EF83}">
  <dimension ref="A1:G14"/>
  <sheetViews>
    <sheetView workbookViewId="0">
      <selection activeCell="D1" sqref="D1:G14"/>
    </sheetView>
  </sheetViews>
  <sheetFormatPr defaultRowHeight="14.5" x14ac:dyDescent="0.35"/>
  <cols>
    <col min="4" max="4" width="4.81640625" bestFit="1" customWidth="1"/>
    <col min="5" max="5" width="38.81640625" bestFit="1" customWidth="1"/>
  </cols>
  <sheetData>
    <row r="1" spans="1:7" ht="18.5" thickBot="1" x14ac:dyDescent="0.4">
      <c r="A1" s="1" t="s">
        <v>1959</v>
      </c>
      <c r="B1" s="2" t="s">
        <v>1960</v>
      </c>
      <c r="C1" s="5" t="s">
        <v>1961</v>
      </c>
      <c r="D1">
        <v>3839</v>
      </c>
      <c r="E1" t="str">
        <f>_xlfn.CONCAT(B1," (Côte d'Ivoirian ",C1,")")</f>
        <v>Abidjan (Côte d'Ivoirian autonomous district)</v>
      </c>
      <c r="F1" t="str">
        <f>B1</f>
        <v>Abidjan</v>
      </c>
      <c r="G1" t="str">
        <f>A1</f>
        <v>CI-AB</v>
      </c>
    </row>
    <row r="2" spans="1:7" ht="44" thickBot="1" x14ac:dyDescent="0.4">
      <c r="A2" s="1" t="s">
        <v>1962</v>
      </c>
      <c r="B2" s="2" t="s">
        <v>1963</v>
      </c>
      <c r="C2" s="5" t="s">
        <v>473</v>
      </c>
      <c r="D2">
        <v>3839</v>
      </c>
      <c r="E2" t="str">
        <f t="shared" ref="E2:E14" si="0">_xlfn.CONCAT(B2," (Côte d'Ivoirian ",C2,")")</f>
        <v>Bas-Sassandra (Côte d'Ivoirian district)</v>
      </c>
      <c r="F2" t="str">
        <f t="shared" ref="F2:F14" si="1">B2</f>
        <v>Bas-Sassandra</v>
      </c>
      <c r="G2" t="str">
        <f t="shared" ref="G2:G14" si="2">A2</f>
        <v>CI-BS</v>
      </c>
    </row>
    <row r="3" spans="1:7" ht="15" thickBot="1" x14ac:dyDescent="0.4">
      <c r="A3" s="1" t="s">
        <v>1964</v>
      </c>
      <c r="B3" s="2" t="s">
        <v>1965</v>
      </c>
      <c r="C3" s="5" t="s">
        <v>473</v>
      </c>
      <c r="D3">
        <v>3839</v>
      </c>
      <c r="E3" t="str">
        <f t="shared" si="0"/>
        <v>Comoé (Côte d'Ivoirian district)</v>
      </c>
      <c r="F3" t="str">
        <f t="shared" si="1"/>
        <v>Comoé</v>
      </c>
      <c r="G3" t="str">
        <f t="shared" si="2"/>
        <v>CI-CM</v>
      </c>
    </row>
    <row r="4" spans="1:7" ht="15" thickBot="1" x14ac:dyDescent="0.4">
      <c r="A4" s="1" t="s">
        <v>1966</v>
      </c>
      <c r="B4" s="2" t="s">
        <v>1967</v>
      </c>
      <c r="C4" s="5" t="s">
        <v>473</v>
      </c>
      <c r="D4">
        <v>3839</v>
      </c>
      <c r="E4" t="str">
        <f t="shared" si="0"/>
        <v>Denguélé (Côte d'Ivoirian district)</v>
      </c>
      <c r="F4" t="str">
        <f t="shared" si="1"/>
        <v>Denguélé</v>
      </c>
      <c r="G4" t="str">
        <f t="shared" si="2"/>
        <v>CI-DN</v>
      </c>
    </row>
    <row r="5" spans="1:7" ht="29.5" thickBot="1" x14ac:dyDescent="0.4">
      <c r="A5" s="1" t="s">
        <v>1968</v>
      </c>
      <c r="B5" s="2" t="s">
        <v>1969</v>
      </c>
      <c r="C5" s="5" t="s">
        <v>473</v>
      </c>
      <c r="D5">
        <v>3839</v>
      </c>
      <c r="E5" t="str">
        <f t="shared" si="0"/>
        <v>Gôh-Djiboua (Côte d'Ivoirian district)</v>
      </c>
      <c r="F5" t="str">
        <f t="shared" si="1"/>
        <v>Gôh-Djiboua</v>
      </c>
      <c r="G5" t="str">
        <f t="shared" si="2"/>
        <v>CI-GD</v>
      </c>
    </row>
    <row r="6" spans="1:7" ht="15" thickBot="1" x14ac:dyDescent="0.4">
      <c r="A6" s="1" t="s">
        <v>1970</v>
      </c>
      <c r="B6" s="2" t="s">
        <v>1971</v>
      </c>
      <c r="C6" s="5" t="s">
        <v>473</v>
      </c>
      <c r="D6">
        <v>3839</v>
      </c>
      <c r="E6" t="str">
        <f t="shared" si="0"/>
        <v>Lacs (Côte d'Ivoirian district)</v>
      </c>
      <c r="F6" t="str">
        <f t="shared" si="1"/>
        <v>Lacs</v>
      </c>
      <c r="G6" t="str">
        <f t="shared" si="2"/>
        <v>CI-LC</v>
      </c>
    </row>
    <row r="7" spans="1:7" ht="15" thickBot="1" x14ac:dyDescent="0.4">
      <c r="A7" s="1" t="s">
        <v>1972</v>
      </c>
      <c r="B7" s="2" t="s">
        <v>1973</v>
      </c>
      <c r="C7" s="5" t="s">
        <v>473</v>
      </c>
      <c r="D7">
        <v>3839</v>
      </c>
      <c r="E7" t="str">
        <f t="shared" si="0"/>
        <v>Lagunes (Côte d'Ivoirian district)</v>
      </c>
      <c r="F7" t="str">
        <f t="shared" si="1"/>
        <v>Lagunes</v>
      </c>
      <c r="G7" t="str">
        <f t="shared" si="2"/>
        <v>CI-LG</v>
      </c>
    </row>
    <row r="8" spans="1:7" ht="29.5" thickBot="1" x14ac:dyDescent="0.4">
      <c r="A8" s="1" t="s">
        <v>1974</v>
      </c>
      <c r="B8" s="2" t="s">
        <v>1975</v>
      </c>
      <c r="C8" s="5" t="s">
        <v>473</v>
      </c>
      <c r="D8">
        <v>3839</v>
      </c>
      <c r="E8" t="str">
        <f t="shared" si="0"/>
        <v>Montagnes (Côte d'Ivoirian district)</v>
      </c>
      <c r="F8" t="str">
        <f t="shared" si="1"/>
        <v>Montagnes</v>
      </c>
      <c r="G8" t="str">
        <f t="shared" si="2"/>
        <v>CI-MG</v>
      </c>
    </row>
    <row r="9" spans="1:7" ht="58.5" thickBot="1" x14ac:dyDescent="0.4">
      <c r="A9" s="1" t="s">
        <v>1976</v>
      </c>
      <c r="B9" s="2" t="s">
        <v>1977</v>
      </c>
      <c r="C9" s="5" t="s">
        <v>473</v>
      </c>
      <c r="D9">
        <v>3839</v>
      </c>
      <c r="E9" t="str">
        <f t="shared" si="0"/>
        <v>Sassandra-Marahoué (Côte d'Ivoirian district)</v>
      </c>
      <c r="F9" t="str">
        <f t="shared" si="1"/>
        <v>Sassandra-Marahoué</v>
      </c>
      <c r="G9" t="str">
        <f t="shared" si="2"/>
        <v>CI-SM</v>
      </c>
    </row>
    <row r="10" spans="1:7" ht="15" thickBot="1" x14ac:dyDescent="0.4">
      <c r="A10" s="1" t="s">
        <v>1978</v>
      </c>
      <c r="B10" s="2" t="s">
        <v>1979</v>
      </c>
      <c r="C10" s="5" t="s">
        <v>473</v>
      </c>
      <c r="D10">
        <v>3839</v>
      </c>
      <c r="E10" t="str">
        <f t="shared" si="0"/>
        <v>Savanes (Côte d'Ivoirian district)</v>
      </c>
      <c r="F10" t="str">
        <f t="shared" si="1"/>
        <v>Savanes</v>
      </c>
      <c r="G10" t="str">
        <f t="shared" si="2"/>
        <v>CI-SV</v>
      </c>
    </row>
    <row r="11" spans="1:7" ht="44" thickBot="1" x14ac:dyDescent="0.4">
      <c r="A11" s="1" t="s">
        <v>1980</v>
      </c>
      <c r="B11" s="2" t="s">
        <v>1981</v>
      </c>
      <c r="C11" s="5" t="s">
        <v>473</v>
      </c>
      <c r="D11">
        <v>3839</v>
      </c>
      <c r="E11" t="str">
        <f t="shared" si="0"/>
        <v>Vallée du Bandama (Côte d'Ivoirian district)</v>
      </c>
      <c r="F11" t="str">
        <f t="shared" si="1"/>
        <v>Vallée du Bandama</v>
      </c>
      <c r="G11" t="str">
        <f t="shared" si="2"/>
        <v>CI-VB</v>
      </c>
    </row>
    <row r="12" spans="1:7" ht="15" thickBot="1" x14ac:dyDescent="0.4">
      <c r="A12" s="1" t="s">
        <v>1982</v>
      </c>
      <c r="B12" s="2" t="s">
        <v>1983</v>
      </c>
      <c r="C12" s="5" t="s">
        <v>473</v>
      </c>
      <c r="D12">
        <v>3839</v>
      </c>
      <c r="E12" t="str">
        <f t="shared" si="0"/>
        <v>Woroba (Côte d'Ivoirian district)</v>
      </c>
      <c r="F12" t="str">
        <f t="shared" si="1"/>
        <v>Woroba</v>
      </c>
      <c r="G12" t="str">
        <f t="shared" si="2"/>
        <v>CI-WR</v>
      </c>
    </row>
    <row r="13" spans="1:7" ht="29.5" thickBot="1" x14ac:dyDescent="0.4">
      <c r="A13" s="1" t="s">
        <v>1984</v>
      </c>
      <c r="B13" s="2" t="s">
        <v>1985</v>
      </c>
      <c r="C13" s="5" t="s">
        <v>1961</v>
      </c>
      <c r="D13">
        <v>3839</v>
      </c>
      <c r="E13" t="str">
        <f t="shared" si="0"/>
        <v>Yamoussoukro (Côte d'Ivoirian autonomous district)</v>
      </c>
      <c r="F13" t="str">
        <f t="shared" si="1"/>
        <v>Yamoussoukro</v>
      </c>
      <c r="G13" t="str">
        <f t="shared" si="2"/>
        <v>CI-YM</v>
      </c>
    </row>
    <row r="14" spans="1:7" ht="15" thickBot="1" x14ac:dyDescent="0.4">
      <c r="A14" s="1" t="s">
        <v>1986</v>
      </c>
      <c r="B14" s="2" t="s">
        <v>1987</v>
      </c>
      <c r="C14" s="5" t="s">
        <v>473</v>
      </c>
      <c r="D14">
        <v>3839</v>
      </c>
      <c r="E14" t="str">
        <f t="shared" si="0"/>
        <v>Zanzan (Côte d'Ivoirian district)</v>
      </c>
      <c r="F14" t="str">
        <f t="shared" si="1"/>
        <v>Zanzan</v>
      </c>
      <c r="G14" t="str">
        <f t="shared" si="2"/>
        <v>CI-ZZ</v>
      </c>
    </row>
  </sheetData>
  <hyperlinks>
    <hyperlink ref="B1" r:id="rId1" tooltip="Abidjan" display="https://en.wikipedia.org/wiki/Abidjan" xr:uid="{EA3B9CF0-FC14-4DAB-92A1-93BCEBAAB9BF}"/>
    <hyperlink ref="B2" r:id="rId2" tooltip="Bas-Sassandra District" display="https://en.wikipedia.org/wiki/Bas-Sassandra_District" xr:uid="{416E1515-F5E4-415C-B628-C4DFBF4A4585}"/>
    <hyperlink ref="B3" r:id="rId3" tooltip="Comoé District" display="https://en.wikipedia.org/wiki/Como%C3%A9_District" xr:uid="{4D778067-6BED-4B7A-898F-B9C01E0995BC}"/>
    <hyperlink ref="B4" r:id="rId4" tooltip="Denguélé District" display="https://en.wikipedia.org/wiki/Dengu%C3%A9l%C3%A9_District" xr:uid="{F094D767-4729-4C69-B1C7-B5AF8A3346E7}"/>
    <hyperlink ref="B5" r:id="rId5" tooltip="Gôh-Djiboua District" display="https://en.wikipedia.org/wiki/G%C3%B4h-Djiboua_District" xr:uid="{4B1B7168-6372-4C94-A5B8-2BED97BD56A2}"/>
    <hyperlink ref="B6" r:id="rId6" tooltip="Lacs District" display="https://en.wikipedia.org/wiki/Lacs_District" xr:uid="{6301DCD9-DE21-4EE5-96C7-E4F962379462}"/>
    <hyperlink ref="B7" r:id="rId7" tooltip="Lagunes District" display="https://en.wikipedia.org/wiki/Lagunes_District" xr:uid="{2D8BA150-39E1-41D7-9BB1-253184583074}"/>
    <hyperlink ref="B8" r:id="rId8" tooltip="Montagnes District" display="https://en.wikipedia.org/wiki/Montagnes_District" xr:uid="{56538CDE-193D-4D3B-BDBD-8C19E33CDA33}"/>
    <hyperlink ref="B9" r:id="rId9" tooltip="Sassandra-Marahoué District" display="https://en.wikipedia.org/wiki/Sassandra-Marahou%C3%A9_District" xr:uid="{1106B5E0-183E-450A-8D69-2779D2FC2426}"/>
    <hyperlink ref="B10" r:id="rId10" tooltip="Savanes District" display="https://en.wikipedia.org/wiki/Savanes_District" xr:uid="{FB776271-6DFA-4BAA-A731-3FEB08B76A63}"/>
    <hyperlink ref="B11" r:id="rId11" tooltip="Vallée du Bandama District" display="https://en.wikipedia.org/wiki/Vall%C3%A9e_du_Bandama_District" xr:uid="{2D9C4E75-4DAA-4603-8458-A322A927EC94}"/>
    <hyperlink ref="B12" r:id="rId12" tooltip="Woroba District" display="https://en.wikipedia.org/wiki/Woroba_District" xr:uid="{47B0CA7D-4ABA-4795-9F29-18F5C88ED434}"/>
    <hyperlink ref="B13" r:id="rId13" tooltip="Yamoussoukro" display="https://en.wikipedia.org/wiki/Yamoussoukro" xr:uid="{A83F1B28-3B68-4D86-BFD4-B55041C65BEC}"/>
    <hyperlink ref="B14" r:id="rId14" tooltip="Zanzan District" display="https://en.wikipedia.org/wiki/Zanzan_District" xr:uid="{1C1AAD82-0570-41C3-A231-558DDC42370A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2A86B-B593-4026-A29C-F54E15FBCEAD}">
  <dimension ref="A1:G10"/>
  <sheetViews>
    <sheetView workbookViewId="0">
      <selection activeCell="D1" sqref="D1:G10"/>
    </sheetView>
  </sheetViews>
  <sheetFormatPr defaultRowHeight="14.5" x14ac:dyDescent="0.35"/>
  <cols>
    <col min="5" max="5" width="29" bestFit="1" customWidth="1"/>
    <col min="6" max="6" width="9.90625" bestFit="1" customWidth="1"/>
  </cols>
  <sheetData>
    <row r="1" spans="1:7" ht="29.5" thickBot="1" x14ac:dyDescent="0.4">
      <c r="A1" s="1" t="s">
        <v>1988</v>
      </c>
      <c r="B1" s="2" t="s">
        <v>1989</v>
      </c>
      <c r="C1" s="5" t="s">
        <v>1989</v>
      </c>
      <c r="D1">
        <v>3853</v>
      </c>
      <c r="E1" t="str">
        <f>_xlfn.CONCAT(B1," (Cameroonian region)")</f>
        <v>Adamaoua (Cameroonian region)</v>
      </c>
      <c r="F1" t="str">
        <f>B1</f>
        <v>Adamaoua</v>
      </c>
      <c r="G1" t="str">
        <f>A1</f>
        <v>CM-AD</v>
      </c>
    </row>
    <row r="2" spans="1:7" ht="15" thickBot="1" x14ac:dyDescent="0.4">
      <c r="A2" s="1" t="s">
        <v>1990</v>
      </c>
      <c r="B2" s="2" t="s">
        <v>1991</v>
      </c>
      <c r="C2" s="5" t="s">
        <v>1991</v>
      </c>
      <c r="D2">
        <v>3853</v>
      </c>
      <c r="E2" t="str">
        <f t="shared" ref="E2:E10" si="0">_xlfn.CONCAT(B2," (Cameroonian region)")</f>
        <v>Centre (Cameroonian region)</v>
      </c>
      <c r="F2" t="str">
        <f t="shared" ref="F2:F10" si="1">B2</f>
        <v>Centre</v>
      </c>
      <c r="G2" t="str">
        <f t="shared" ref="G2:G10" si="2">A2</f>
        <v>CM-CE</v>
      </c>
    </row>
    <row r="3" spans="1:7" ht="15" thickBot="1" x14ac:dyDescent="0.4">
      <c r="A3" s="1" t="s">
        <v>1992</v>
      </c>
      <c r="B3" s="2" t="s">
        <v>1993</v>
      </c>
      <c r="C3" s="5" t="s">
        <v>1994</v>
      </c>
      <c r="D3">
        <v>3853</v>
      </c>
      <c r="E3" t="str">
        <f t="shared" si="0"/>
        <v>East (Cameroonian region)</v>
      </c>
      <c r="F3" t="str">
        <f t="shared" si="1"/>
        <v>East</v>
      </c>
      <c r="G3" t="str">
        <f t="shared" si="2"/>
        <v>CM-ES</v>
      </c>
    </row>
    <row r="4" spans="1:7" ht="15" thickBot="1" x14ac:dyDescent="0.4">
      <c r="A4" s="1" t="s">
        <v>1995</v>
      </c>
      <c r="B4" s="2" t="s">
        <v>1996</v>
      </c>
      <c r="C4" s="5" t="s">
        <v>1997</v>
      </c>
      <c r="D4">
        <v>3853</v>
      </c>
      <c r="E4" t="str">
        <f t="shared" si="0"/>
        <v>Far North (Cameroonian region)</v>
      </c>
      <c r="F4" t="str">
        <f t="shared" si="1"/>
        <v>Far North</v>
      </c>
      <c r="G4" t="str">
        <f t="shared" si="2"/>
        <v>CM-EN</v>
      </c>
    </row>
    <row r="5" spans="1:7" ht="15" thickBot="1" x14ac:dyDescent="0.4">
      <c r="A5" s="1" t="s">
        <v>1998</v>
      </c>
      <c r="B5" s="2" t="s">
        <v>1639</v>
      </c>
      <c r="C5" s="5" t="s">
        <v>1639</v>
      </c>
      <c r="D5">
        <v>3853</v>
      </c>
      <c r="E5" t="str">
        <f t="shared" si="0"/>
        <v>Littoral (Cameroonian region)</v>
      </c>
      <c r="F5" t="str">
        <f t="shared" si="1"/>
        <v>Littoral</v>
      </c>
      <c r="G5" t="str">
        <f t="shared" si="2"/>
        <v>CM-LT</v>
      </c>
    </row>
    <row r="6" spans="1:7" ht="15" thickBot="1" x14ac:dyDescent="0.4">
      <c r="A6" s="1" t="s">
        <v>1999</v>
      </c>
      <c r="B6" s="2" t="s">
        <v>2000</v>
      </c>
      <c r="C6" s="5" t="s">
        <v>2001</v>
      </c>
      <c r="D6">
        <v>3853</v>
      </c>
      <c r="E6" t="str">
        <f t="shared" si="0"/>
        <v>North (Cameroonian region)</v>
      </c>
      <c r="F6" t="str">
        <f t="shared" si="1"/>
        <v>North</v>
      </c>
      <c r="G6" t="str">
        <f t="shared" si="2"/>
        <v>CM-NO</v>
      </c>
    </row>
    <row r="7" spans="1:7" ht="29.5" thickBot="1" x14ac:dyDescent="0.4">
      <c r="A7" s="1" t="s">
        <v>2002</v>
      </c>
      <c r="B7" s="2" t="s">
        <v>1141</v>
      </c>
      <c r="C7" s="5" t="s">
        <v>2003</v>
      </c>
      <c r="D7">
        <v>3853</v>
      </c>
      <c r="E7" t="str">
        <f t="shared" si="0"/>
        <v>North-West (Cameroonian region)</v>
      </c>
      <c r="F7" t="str">
        <f t="shared" si="1"/>
        <v>North-West</v>
      </c>
      <c r="G7" t="str">
        <f t="shared" si="2"/>
        <v>CM-NW</v>
      </c>
    </row>
    <row r="8" spans="1:7" ht="15" thickBot="1" x14ac:dyDescent="0.4">
      <c r="A8" s="1" t="s">
        <v>2004</v>
      </c>
      <c r="B8" s="2" t="s">
        <v>2005</v>
      </c>
      <c r="C8" s="5" t="s">
        <v>2006</v>
      </c>
      <c r="D8">
        <v>3853</v>
      </c>
      <c r="E8" t="str">
        <f t="shared" si="0"/>
        <v>South (Cameroonian region)</v>
      </c>
      <c r="F8" t="str">
        <f t="shared" si="1"/>
        <v>South</v>
      </c>
      <c r="G8" t="str">
        <f t="shared" si="2"/>
        <v>CM-SU</v>
      </c>
    </row>
    <row r="9" spans="1:7" ht="29.5" thickBot="1" x14ac:dyDescent="0.4">
      <c r="A9" s="1" t="s">
        <v>2007</v>
      </c>
      <c r="B9" s="2" t="s">
        <v>2008</v>
      </c>
      <c r="C9" s="5" t="s">
        <v>2009</v>
      </c>
      <c r="D9">
        <v>3853</v>
      </c>
      <c r="E9" t="str">
        <f t="shared" si="0"/>
        <v>South-West (Cameroonian region)</v>
      </c>
      <c r="F9" t="str">
        <f t="shared" si="1"/>
        <v>South-West</v>
      </c>
      <c r="G9" t="str">
        <f t="shared" si="2"/>
        <v>CM-SW</v>
      </c>
    </row>
    <row r="10" spans="1:7" ht="15" thickBot="1" x14ac:dyDescent="0.4">
      <c r="A10" s="1" t="s">
        <v>2010</v>
      </c>
      <c r="B10" s="2" t="s">
        <v>2011</v>
      </c>
      <c r="C10" s="5" t="s">
        <v>2012</v>
      </c>
      <c r="D10">
        <v>3853</v>
      </c>
      <c r="E10" t="str">
        <f t="shared" si="0"/>
        <v>West (Cameroonian region)</v>
      </c>
      <c r="F10" t="str">
        <f t="shared" si="1"/>
        <v>West</v>
      </c>
      <c r="G10" t="str">
        <f t="shared" si="2"/>
        <v>CM-OU</v>
      </c>
    </row>
  </sheetData>
  <hyperlinks>
    <hyperlink ref="B1" r:id="rId1" tooltip="Adamawa Region" display="https://en.wikipedia.org/wiki/Adamawa_Region" xr:uid="{5281785D-80EC-458C-9466-4E11A3EDE572}"/>
    <hyperlink ref="B2" r:id="rId2" tooltip="Centre Region (Cameroon)" display="https://en.wikipedia.org/wiki/Centre_Region_(Cameroon)" xr:uid="{F4A48390-CF33-4688-90C7-28C10C6CE193}"/>
    <hyperlink ref="B3" r:id="rId3" tooltip="East Region (Cameroon)" display="https://en.wikipedia.org/wiki/East_Region_(Cameroon)" xr:uid="{4EDC6A3B-ADF1-4F16-9B14-A87AA22E1064}"/>
    <hyperlink ref="B4" r:id="rId4" tooltip="Far North Region, Cameroon" display="https://en.wikipedia.org/wiki/Far_North_Region,_Cameroon" xr:uid="{26FF86BA-54D7-456B-8BDE-FABC62CD336F}"/>
    <hyperlink ref="B5" r:id="rId5" tooltip="Littoral Region (Cameroon)" display="https://en.wikipedia.org/wiki/Littoral_Region_(Cameroon)" xr:uid="{209A1B89-5F5E-4057-B334-E3A460415217}"/>
    <hyperlink ref="B6" r:id="rId6" tooltip="North Region (Cameroon)" display="https://en.wikipedia.org/wiki/North_Region_(Cameroon)" xr:uid="{D6DE136D-ED8F-4A88-9637-C0E89AA6241C}"/>
    <hyperlink ref="B7" r:id="rId7" tooltip="Northwest Region (Cameroon)" display="https://en.wikipedia.org/wiki/Northwest_Region_(Cameroon)" xr:uid="{44982A56-6205-43B8-BF28-571139835E3B}"/>
    <hyperlink ref="B8" r:id="rId8" tooltip="South Region (Cameroon)" display="https://en.wikipedia.org/wiki/South_Region_(Cameroon)" xr:uid="{3AC731D4-DF7C-47E4-ACE0-FA094E6FA4E2}"/>
    <hyperlink ref="B9" r:id="rId9" tooltip="Southwest Region (Cameroon)" display="https://en.wikipedia.org/wiki/Southwest_Region_(Cameroon)" xr:uid="{D296FDE7-FE0B-4D26-804C-F30410FAF0C5}"/>
    <hyperlink ref="B10" r:id="rId10" tooltip="West Region (Cameroon)" display="https://en.wikipedia.org/wiki/West_Region_(Cameroon)" xr:uid="{408CA76D-C340-45D9-9DF6-4967FA3FA1FC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FB990-15A9-4119-A296-1E5519353D12}">
  <dimension ref="A1:F7"/>
  <sheetViews>
    <sheetView workbookViewId="0">
      <selection activeCell="C1" sqref="C1:F7"/>
    </sheetView>
  </sheetViews>
  <sheetFormatPr defaultRowHeight="14.5" x14ac:dyDescent="0.35"/>
  <cols>
    <col min="3" max="3" width="4.81640625" bestFit="1" customWidth="1"/>
    <col min="4" max="4" width="26.7265625" bestFit="1" customWidth="1"/>
    <col min="5" max="5" width="7.453125" bestFit="1" customWidth="1"/>
  </cols>
  <sheetData>
    <row r="1" spans="1:6" ht="15" thickBot="1" x14ac:dyDescent="0.4">
      <c r="A1" s="1" t="s">
        <v>2013</v>
      </c>
      <c r="B1" s="2" t="s">
        <v>2014</v>
      </c>
      <c r="C1">
        <v>3897</v>
      </c>
      <c r="D1" t="str">
        <f>_xlfn.CONCAT(B1," (Costa Rican province)")</f>
        <v>Alajuela (Costa Rican province)</v>
      </c>
      <c r="E1" t="str">
        <f>B1</f>
        <v>Alajuela</v>
      </c>
      <c r="F1" t="str">
        <f>A1</f>
        <v>CR-A</v>
      </c>
    </row>
    <row r="2" spans="1:6" ht="15" thickBot="1" x14ac:dyDescent="0.4">
      <c r="A2" s="1" t="s">
        <v>2015</v>
      </c>
      <c r="B2" s="2" t="s">
        <v>2016</v>
      </c>
      <c r="C2">
        <v>3897</v>
      </c>
      <c r="D2" t="str">
        <f t="shared" ref="D2:D7" si="0">_xlfn.CONCAT(B2," (Costa Rican province)")</f>
        <v>Cartago (Costa Rican province)</v>
      </c>
      <c r="E2" t="str">
        <f t="shared" ref="E2:E7" si="1">B2</f>
        <v>Cartago</v>
      </c>
      <c r="F2" t="str">
        <f t="shared" ref="F2:F7" si="2">A2</f>
        <v>CR-C</v>
      </c>
    </row>
    <row r="3" spans="1:6" ht="29.5" thickBot="1" x14ac:dyDescent="0.4">
      <c r="A3" s="1" t="s">
        <v>2017</v>
      </c>
      <c r="B3" s="2" t="s">
        <v>2018</v>
      </c>
      <c r="C3">
        <v>3897</v>
      </c>
      <c r="D3" t="str">
        <f t="shared" si="0"/>
        <v>Guanacaste (Costa Rican province)</v>
      </c>
      <c r="E3" t="str">
        <f t="shared" si="1"/>
        <v>Guanacaste</v>
      </c>
      <c r="F3" t="str">
        <f t="shared" si="2"/>
        <v>CR-G</v>
      </c>
    </row>
    <row r="4" spans="1:6" ht="15" thickBot="1" x14ac:dyDescent="0.4">
      <c r="A4" s="1" t="s">
        <v>2019</v>
      </c>
      <c r="B4" s="2" t="s">
        <v>2020</v>
      </c>
      <c r="C4">
        <v>3897</v>
      </c>
      <c r="D4" t="str">
        <f t="shared" si="0"/>
        <v>Heredia (Costa Rican province)</v>
      </c>
      <c r="E4" t="str">
        <f t="shared" si="1"/>
        <v>Heredia</v>
      </c>
      <c r="F4" t="str">
        <f t="shared" si="2"/>
        <v>CR-H</v>
      </c>
    </row>
    <row r="5" spans="1:6" ht="15" thickBot="1" x14ac:dyDescent="0.4">
      <c r="A5" s="1" t="s">
        <v>2021</v>
      </c>
      <c r="B5" s="2" t="s">
        <v>2022</v>
      </c>
      <c r="C5">
        <v>3897</v>
      </c>
      <c r="D5" t="str">
        <f t="shared" si="0"/>
        <v>Limón (Costa Rican province)</v>
      </c>
      <c r="E5" t="str">
        <f t="shared" si="1"/>
        <v>Limón</v>
      </c>
      <c r="F5" t="str">
        <f t="shared" si="2"/>
        <v>CR-L</v>
      </c>
    </row>
    <row r="6" spans="1:6" ht="29.5" thickBot="1" x14ac:dyDescent="0.4">
      <c r="A6" s="1" t="s">
        <v>2023</v>
      </c>
      <c r="B6" s="2" t="s">
        <v>2024</v>
      </c>
      <c r="C6">
        <v>3897</v>
      </c>
      <c r="D6" t="str">
        <f t="shared" si="0"/>
        <v>Puntarenas (Costa Rican province)</v>
      </c>
      <c r="E6" t="str">
        <f t="shared" si="1"/>
        <v>Puntarenas</v>
      </c>
      <c r="F6" t="str">
        <f t="shared" si="2"/>
        <v>CR-P</v>
      </c>
    </row>
    <row r="7" spans="1:6" ht="15" thickBot="1" x14ac:dyDescent="0.4">
      <c r="A7" s="1" t="s">
        <v>2025</v>
      </c>
      <c r="B7" s="2" t="s">
        <v>2026</v>
      </c>
      <c r="C7">
        <v>3897</v>
      </c>
      <c r="D7" t="str">
        <f t="shared" si="0"/>
        <v>San José (Costa Rican province)</v>
      </c>
      <c r="E7" t="str">
        <f t="shared" si="1"/>
        <v>San José</v>
      </c>
      <c r="F7" t="str">
        <f t="shared" si="2"/>
        <v>CR-SJ</v>
      </c>
    </row>
  </sheetData>
  <hyperlinks>
    <hyperlink ref="B1" r:id="rId1" tooltip="Alajuela Province" display="https://en.wikipedia.org/wiki/Alajuela_Province" xr:uid="{3C03AF1E-4FB7-43FD-B175-C1A9CD17D343}"/>
    <hyperlink ref="B2" r:id="rId2" tooltip="Cartago Province" display="https://en.wikipedia.org/wiki/Cartago_Province" xr:uid="{48CD4EF5-5C77-46B1-9D18-7D8171EE4B5B}"/>
    <hyperlink ref="B3" r:id="rId3" tooltip="Guanacaste Province" display="https://en.wikipedia.org/wiki/Guanacaste_Province" xr:uid="{7FB28840-CFE2-4C7A-9D83-8DF3825662E7}"/>
    <hyperlink ref="B4" r:id="rId4" tooltip="Heredia Province" display="https://en.wikipedia.org/wiki/Heredia_Province" xr:uid="{437C5B0F-7EE7-4AAB-825D-165F1EB4AB98}"/>
    <hyperlink ref="B5" r:id="rId5" tooltip="Limón Province" display="https://en.wikipedia.org/wiki/Lim%C3%B3n_Province" xr:uid="{8C8D3FC0-D3C3-4498-8A68-0C093D712AD3}"/>
    <hyperlink ref="B6" r:id="rId6" tooltip="Puntarenas Province" display="https://en.wikipedia.org/wiki/Puntarenas_Province" xr:uid="{D78E82B3-E461-4BF2-9EA4-32606140FF83}"/>
    <hyperlink ref="B7" r:id="rId7" tooltip="San José Province" display="https://en.wikipedia.org/wiki/San_Jos%C3%A9_Province" xr:uid="{E79C07E1-D641-464D-ACC6-510B26E18FC5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8B2E9-6AB2-49B8-8FC6-B2B48B80BA14}">
  <dimension ref="A1:G16"/>
  <sheetViews>
    <sheetView workbookViewId="0">
      <selection activeCell="D1" sqref="D1:G17"/>
    </sheetView>
  </sheetViews>
  <sheetFormatPr defaultRowHeight="14.5" x14ac:dyDescent="0.35"/>
  <sheetData>
    <row r="1" spans="1:7" ht="15" thickBot="1" x14ac:dyDescent="0.4">
      <c r="A1" s="1" t="s">
        <v>2027</v>
      </c>
      <c r="B1" s="2" t="s">
        <v>2028</v>
      </c>
      <c r="C1" s="5" t="s">
        <v>149</v>
      </c>
      <c r="D1">
        <v>3898</v>
      </c>
      <c r="E1" t="str">
        <f>_xlfn.CONCAT(B1," (Cuban ",C1,")")</f>
        <v>Artemisa (Cuban province)</v>
      </c>
      <c r="F1" t="str">
        <f>B1</f>
        <v>Artemisa</v>
      </c>
      <c r="G1" t="str">
        <f>A1</f>
        <v>CU-15</v>
      </c>
    </row>
    <row r="2" spans="1:7" ht="29.5" thickBot="1" x14ac:dyDescent="0.4">
      <c r="A2" s="1" t="s">
        <v>2029</v>
      </c>
      <c r="B2" s="2" t="s">
        <v>2030</v>
      </c>
      <c r="C2" s="5" t="s">
        <v>149</v>
      </c>
      <c r="D2">
        <v>3898</v>
      </c>
      <c r="E2" t="str">
        <f t="shared" ref="E2:E16" si="0">_xlfn.CONCAT(B2," (Cuban ",C2,")")</f>
        <v>Camagüey (Cuban province)</v>
      </c>
      <c r="F2" t="str">
        <f t="shared" ref="F2:F16" si="1">B2</f>
        <v>Camagüey</v>
      </c>
      <c r="G2" t="str">
        <f t="shared" ref="G2:G16" si="2">A2</f>
        <v>CU-09</v>
      </c>
    </row>
    <row r="3" spans="1:7" ht="29.5" thickBot="1" x14ac:dyDescent="0.4">
      <c r="A3" s="1" t="s">
        <v>2031</v>
      </c>
      <c r="B3" s="2" t="s">
        <v>2032</v>
      </c>
      <c r="C3" s="5" t="s">
        <v>149</v>
      </c>
      <c r="D3">
        <v>3898</v>
      </c>
      <c r="E3" t="str">
        <f t="shared" si="0"/>
        <v>Ciego de Ávila (Cuban province)</v>
      </c>
      <c r="F3" t="str">
        <f t="shared" si="1"/>
        <v>Ciego de Ávila</v>
      </c>
      <c r="G3" t="str">
        <f t="shared" si="2"/>
        <v>CU-08</v>
      </c>
    </row>
    <row r="4" spans="1:7" ht="29.5" thickBot="1" x14ac:dyDescent="0.4">
      <c r="A4" s="1" t="s">
        <v>2033</v>
      </c>
      <c r="B4" s="2" t="s">
        <v>2034</v>
      </c>
      <c r="C4" s="5" t="s">
        <v>149</v>
      </c>
      <c r="D4">
        <v>3898</v>
      </c>
      <c r="E4" t="str">
        <f t="shared" si="0"/>
        <v>Cienfuegos (Cuban province)</v>
      </c>
      <c r="F4" t="str">
        <f t="shared" si="1"/>
        <v>Cienfuegos</v>
      </c>
      <c r="G4" t="str">
        <f t="shared" si="2"/>
        <v>CU-06</v>
      </c>
    </row>
    <row r="5" spans="1:7" ht="15" thickBot="1" x14ac:dyDescent="0.4">
      <c r="A5" s="1" t="s">
        <v>2035</v>
      </c>
      <c r="B5" s="2" t="s">
        <v>2036</v>
      </c>
      <c r="C5" s="5" t="s">
        <v>149</v>
      </c>
      <c r="D5">
        <v>3898</v>
      </c>
      <c r="E5" t="str">
        <f t="shared" si="0"/>
        <v>Granma (Cuban province)</v>
      </c>
      <c r="F5" t="str">
        <f t="shared" si="1"/>
        <v>Granma</v>
      </c>
      <c r="G5" t="str">
        <f t="shared" si="2"/>
        <v>CU-12</v>
      </c>
    </row>
    <row r="6" spans="1:7" ht="29.5" thickBot="1" x14ac:dyDescent="0.4">
      <c r="A6" s="1" t="s">
        <v>2037</v>
      </c>
      <c r="B6" s="2" t="s">
        <v>2038</v>
      </c>
      <c r="C6" s="5" t="s">
        <v>149</v>
      </c>
      <c r="D6">
        <v>3898</v>
      </c>
      <c r="E6" t="str">
        <f t="shared" si="0"/>
        <v>Guantánamo (Cuban province)</v>
      </c>
      <c r="F6" t="str">
        <f t="shared" si="1"/>
        <v>Guantánamo</v>
      </c>
      <c r="G6" t="str">
        <f t="shared" si="2"/>
        <v>CU-14</v>
      </c>
    </row>
    <row r="7" spans="1:7" ht="15" thickBot="1" x14ac:dyDescent="0.4">
      <c r="A7" s="1" t="s">
        <v>2039</v>
      </c>
      <c r="B7" s="2" t="s">
        <v>2040</v>
      </c>
      <c r="C7" s="5" t="s">
        <v>149</v>
      </c>
      <c r="D7">
        <v>3898</v>
      </c>
      <c r="E7" t="str">
        <f t="shared" si="0"/>
        <v>Holguín (Cuban province)</v>
      </c>
      <c r="F7" t="str">
        <f t="shared" si="1"/>
        <v>Holguín</v>
      </c>
      <c r="G7" t="str">
        <f t="shared" si="2"/>
        <v>CU-11</v>
      </c>
    </row>
    <row r="8" spans="1:7" ht="29.5" thickBot="1" x14ac:dyDescent="0.4">
      <c r="A8" s="1" t="s">
        <v>2041</v>
      </c>
      <c r="B8" s="2" t="s">
        <v>2042</v>
      </c>
      <c r="C8" s="5" t="s">
        <v>149</v>
      </c>
      <c r="D8">
        <v>3898</v>
      </c>
      <c r="E8" t="str">
        <f t="shared" si="0"/>
        <v>La Habana (Cuban province)</v>
      </c>
      <c r="F8" t="str">
        <f t="shared" si="1"/>
        <v>La Habana</v>
      </c>
      <c r="G8" t="str">
        <f t="shared" si="2"/>
        <v>CU-03</v>
      </c>
    </row>
    <row r="9" spans="1:7" ht="29.5" thickBot="1" x14ac:dyDescent="0.4">
      <c r="A9" s="1" t="s">
        <v>2043</v>
      </c>
      <c r="B9" s="2" t="s">
        <v>2044</v>
      </c>
      <c r="C9" s="5" t="s">
        <v>149</v>
      </c>
      <c r="D9">
        <v>3898</v>
      </c>
      <c r="E9" t="str">
        <f t="shared" si="0"/>
        <v>Las Tunas (Cuban province)</v>
      </c>
      <c r="F9" t="str">
        <f t="shared" si="1"/>
        <v>Las Tunas</v>
      </c>
      <c r="G9" t="str">
        <f t="shared" si="2"/>
        <v>CU-10</v>
      </c>
    </row>
    <row r="10" spans="1:7" ht="29.5" thickBot="1" x14ac:dyDescent="0.4">
      <c r="A10" s="1" t="s">
        <v>2045</v>
      </c>
      <c r="B10" s="2" t="s">
        <v>2046</v>
      </c>
      <c r="C10" s="5" t="s">
        <v>149</v>
      </c>
      <c r="D10">
        <v>3898</v>
      </c>
      <c r="E10" t="str">
        <f t="shared" si="0"/>
        <v>Matanzas (Cuban province)</v>
      </c>
      <c r="F10" t="str">
        <f t="shared" si="1"/>
        <v>Matanzas</v>
      </c>
      <c r="G10" t="str">
        <f t="shared" si="2"/>
        <v>CU-04</v>
      </c>
    </row>
    <row r="11" spans="1:7" ht="29.5" thickBot="1" x14ac:dyDescent="0.4">
      <c r="A11" s="1" t="s">
        <v>2047</v>
      </c>
      <c r="B11" s="2" t="s">
        <v>2048</v>
      </c>
      <c r="C11" s="5" t="s">
        <v>149</v>
      </c>
      <c r="D11">
        <v>3898</v>
      </c>
      <c r="E11" t="str">
        <f t="shared" si="0"/>
        <v>Mayabeque (Cuban province)</v>
      </c>
      <c r="F11" t="str">
        <f t="shared" si="1"/>
        <v>Mayabeque</v>
      </c>
      <c r="G11" t="str">
        <f t="shared" si="2"/>
        <v>CU-16</v>
      </c>
    </row>
    <row r="12" spans="1:7" ht="29.5" thickBot="1" x14ac:dyDescent="0.4">
      <c r="A12" s="1" t="s">
        <v>2049</v>
      </c>
      <c r="B12" s="2" t="s">
        <v>2050</v>
      </c>
      <c r="C12" s="5" t="s">
        <v>149</v>
      </c>
      <c r="D12">
        <v>3898</v>
      </c>
      <c r="E12" t="str">
        <f t="shared" si="0"/>
        <v>Pinar del Río (Cuban province)</v>
      </c>
      <c r="F12" t="str">
        <f t="shared" si="1"/>
        <v>Pinar del Río</v>
      </c>
      <c r="G12" t="str">
        <f t="shared" si="2"/>
        <v>CU-01</v>
      </c>
    </row>
    <row r="13" spans="1:7" ht="29.5" thickBot="1" x14ac:dyDescent="0.4">
      <c r="A13" s="1" t="s">
        <v>2051</v>
      </c>
      <c r="B13" s="2" t="s">
        <v>2052</v>
      </c>
      <c r="C13" s="5" t="s">
        <v>149</v>
      </c>
      <c r="D13">
        <v>3898</v>
      </c>
      <c r="E13" t="str">
        <f t="shared" si="0"/>
        <v>Sancti Spíritus (Cuban province)</v>
      </c>
      <c r="F13" t="str">
        <f t="shared" si="1"/>
        <v>Sancti Spíritus</v>
      </c>
      <c r="G13" t="str">
        <f t="shared" si="2"/>
        <v>CU-07</v>
      </c>
    </row>
    <row r="14" spans="1:7" ht="29.5" thickBot="1" x14ac:dyDescent="0.4">
      <c r="A14" s="1" t="s">
        <v>2053</v>
      </c>
      <c r="B14" s="2" t="s">
        <v>2054</v>
      </c>
      <c r="C14" s="5" t="s">
        <v>149</v>
      </c>
      <c r="D14">
        <v>3898</v>
      </c>
      <c r="E14" t="str">
        <f t="shared" si="0"/>
        <v>Santiago de Cuba (Cuban province)</v>
      </c>
      <c r="F14" t="str">
        <f t="shared" si="1"/>
        <v>Santiago de Cuba</v>
      </c>
      <c r="G14" t="str">
        <f t="shared" si="2"/>
        <v>CU-13</v>
      </c>
    </row>
    <row r="15" spans="1:7" ht="29.5" thickBot="1" x14ac:dyDescent="0.4">
      <c r="A15" s="1" t="s">
        <v>2055</v>
      </c>
      <c r="B15" s="2" t="s">
        <v>2056</v>
      </c>
      <c r="C15" s="5" t="s">
        <v>149</v>
      </c>
      <c r="D15">
        <v>3898</v>
      </c>
      <c r="E15" t="str">
        <f t="shared" si="0"/>
        <v>Villa Clara (Cuban province)</v>
      </c>
      <c r="F15" t="str">
        <f t="shared" si="1"/>
        <v>Villa Clara</v>
      </c>
      <c r="G15" t="str">
        <f t="shared" si="2"/>
        <v>CU-05</v>
      </c>
    </row>
    <row r="16" spans="1:7" ht="29.5" thickBot="1" x14ac:dyDescent="0.4">
      <c r="A16" s="1" t="s">
        <v>2057</v>
      </c>
      <c r="B16" s="2" t="s">
        <v>2058</v>
      </c>
      <c r="C16" s="5" t="s">
        <v>1003</v>
      </c>
      <c r="D16">
        <v>3898</v>
      </c>
      <c r="E16" t="str">
        <f t="shared" si="0"/>
        <v>Isla de la Juventud (Cuban special municipality)</v>
      </c>
      <c r="F16" t="str">
        <f t="shared" si="1"/>
        <v>Isla de la Juventud</v>
      </c>
      <c r="G16" t="str">
        <f t="shared" si="2"/>
        <v>CU-99</v>
      </c>
    </row>
  </sheetData>
  <hyperlinks>
    <hyperlink ref="B1" r:id="rId1" tooltip="Artemisa Province" display="https://en.wikipedia.org/wiki/Artemisa_Province" xr:uid="{16814317-3D1D-450D-B869-89BDBAF27DBA}"/>
    <hyperlink ref="B2" r:id="rId2" tooltip="Camagüey Province" display="https://en.wikipedia.org/wiki/Camag%C3%BCey_Province" xr:uid="{25DE3B90-795C-49B6-A05B-8BA23581FFC0}"/>
    <hyperlink ref="B3" r:id="rId3" tooltip="Ciego de Ávila Province" display="https://en.wikipedia.org/wiki/Ciego_de_%C3%81vila_Province" xr:uid="{7CA157F4-FDCA-4222-A4F4-004D07C187D7}"/>
    <hyperlink ref="B4" r:id="rId4" tooltip="Cienfuegos Province" display="https://en.wikipedia.org/wiki/Cienfuegos_Province" xr:uid="{643F3BA8-4363-401A-BB53-348CD9EE9A28}"/>
    <hyperlink ref="B5" r:id="rId5" tooltip="Granma Province" display="https://en.wikipedia.org/wiki/Granma_Province" xr:uid="{5311F2E4-804D-449F-9C08-BEE0BCA26DE8}"/>
    <hyperlink ref="B6" r:id="rId6" tooltip="Guantánamo Province" display="https://en.wikipedia.org/wiki/Guant%C3%A1namo_Province" xr:uid="{F0409A2C-909B-4F5C-9FA2-45B8CB67A64C}"/>
    <hyperlink ref="B7" r:id="rId7" tooltip="Holguín Province" display="https://en.wikipedia.org/wiki/Holgu%C3%ADn_Province" xr:uid="{3F0FBA86-B702-41C1-987A-775C8B31A271}"/>
    <hyperlink ref="B8" r:id="rId8" tooltip="Ciudad de La Habana Province" display="https://en.wikipedia.org/wiki/Ciudad_de_La_Habana_Province" xr:uid="{BF4B727D-7D41-4DBD-8F76-F8FF9CA285B5}"/>
    <hyperlink ref="B9" r:id="rId9" tooltip="Las Tunas Province" display="https://en.wikipedia.org/wiki/Las_Tunas_Province" xr:uid="{669EB5DD-2B8C-4907-A862-7249D861A509}"/>
    <hyperlink ref="B10" r:id="rId10" tooltip="Matanzas Province" display="https://en.wikipedia.org/wiki/Matanzas_Province" xr:uid="{808C9026-6602-4468-9C19-1F26B017A60F}"/>
    <hyperlink ref="B11" r:id="rId11" tooltip="Mayabeque Province" display="https://en.wikipedia.org/wiki/Mayabeque_Province" xr:uid="{351661F9-F3CD-4562-ACB6-95094C5322EA}"/>
    <hyperlink ref="B12" r:id="rId12" tooltip="Pinar del Río Province" display="https://en.wikipedia.org/wiki/Pinar_del_R%C3%ADo_Province" xr:uid="{06A6704F-8076-4632-BD82-C40400EE1EA4}"/>
    <hyperlink ref="B13" r:id="rId13" tooltip="Sancti Spíritus Province" display="https://en.wikipedia.org/wiki/Sancti_Sp%C3%ADritus_Province" xr:uid="{A81A8589-FB5B-4557-A1BB-807E2F5BB4EA}"/>
    <hyperlink ref="B14" r:id="rId14" tooltip="Santiago de Cuba Province" display="https://en.wikipedia.org/wiki/Santiago_de_Cuba_Province" xr:uid="{C0FAB45E-5AA1-45AB-8448-C27C1ECA9898}"/>
    <hyperlink ref="B15" r:id="rId15" tooltip="Villa Clara Province" display="https://en.wikipedia.org/wiki/Villa_Clara_Province" xr:uid="{969CC2F5-F0B8-4DF2-BF3E-E9C5A6224B62}"/>
    <hyperlink ref="B16" r:id="rId16" tooltip="Isla de la Juventud" display="https://en.wikipedia.org/wiki/Isla_de_la_Juventud" xr:uid="{41793829-BEC1-49CA-955E-E8D8658CBB88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10833-8879-49F1-9840-899750130DE8}">
  <dimension ref="A1:I6"/>
  <sheetViews>
    <sheetView workbookViewId="0">
      <selection activeCell="F1" sqref="F1:I6"/>
    </sheetView>
  </sheetViews>
  <sheetFormatPr defaultRowHeight="14.5" x14ac:dyDescent="0.35"/>
  <cols>
    <col min="7" max="7" width="23.90625" bestFit="1" customWidth="1"/>
    <col min="8" max="8" width="9.81640625" bestFit="1" customWidth="1"/>
  </cols>
  <sheetData>
    <row r="1" spans="1:9" ht="29.5" thickBot="1" x14ac:dyDescent="0.4">
      <c r="A1" s="1" t="s">
        <v>2059</v>
      </c>
      <c r="B1" s="5" t="s">
        <v>2060</v>
      </c>
      <c r="C1" s="5" t="s">
        <v>2061</v>
      </c>
      <c r="D1" s="5" t="s">
        <v>2062</v>
      </c>
      <c r="E1" s="2" t="s">
        <v>2063</v>
      </c>
      <c r="F1">
        <v>4002</v>
      </c>
      <c r="G1" t="str">
        <f>_xlfn.CONCAT(E1," (Cypriot district)")</f>
        <v>Famagusta (Cypriot district)</v>
      </c>
      <c r="H1" t="str">
        <f>E1</f>
        <v>Famagusta</v>
      </c>
      <c r="I1" t="str">
        <f>A1</f>
        <v>CY-04</v>
      </c>
    </row>
    <row r="2" spans="1:9" ht="15" thickBot="1" x14ac:dyDescent="0.4">
      <c r="A2" s="1" t="s">
        <v>2064</v>
      </c>
      <c r="B2" s="5" t="s">
        <v>2065</v>
      </c>
      <c r="C2" s="5" t="s">
        <v>2066</v>
      </c>
      <c r="D2" s="5" t="s">
        <v>2067</v>
      </c>
      <c r="E2" s="2" t="s">
        <v>2068</v>
      </c>
      <c r="F2">
        <v>4002</v>
      </c>
      <c r="G2" t="str">
        <f t="shared" ref="G2:G6" si="0">_xlfn.CONCAT(E2," (Cypriot district)")</f>
        <v>Kyrenia (Cypriot district)</v>
      </c>
      <c r="H2" t="str">
        <f t="shared" ref="H2:H6" si="1">E2</f>
        <v>Kyrenia</v>
      </c>
      <c r="I2" t="str">
        <f t="shared" ref="I2:I6" si="2">A2</f>
        <v>CY-06</v>
      </c>
    </row>
    <row r="3" spans="1:9" ht="15" thickBot="1" x14ac:dyDescent="0.4">
      <c r="A3" s="1" t="s">
        <v>2069</v>
      </c>
      <c r="B3" s="5" t="s">
        <v>2070</v>
      </c>
      <c r="C3" s="5" t="s">
        <v>2071</v>
      </c>
      <c r="D3" s="5" t="s">
        <v>2070</v>
      </c>
      <c r="E3" s="2" t="s">
        <v>2072</v>
      </c>
      <c r="F3">
        <v>4002</v>
      </c>
      <c r="G3" t="str">
        <f t="shared" si="0"/>
        <v>Larnaca (Cypriot district)</v>
      </c>
      <c r="H3" t="str">
        <f t="shared" si="1"/>
        <v>Larnaca</v>
      </c>
      <c r="I3" t="str">
        <f t="shared" si="2"/>
        <v>CY-03</v>
      </c>
    </row>
    <row r="4" spans="1:9" ht="15" thickBot="1" x14ac:dyDescent="0.4">
      <c r="A4" s="1" t="s">
        <v>2073</v>
      </c>
      <c r="B4" s="5" t="s">
        <v>2074</v>
      </c>
      <c r="C4" s="5" t="s">
        <v>2075</v>
      </c>
      <c r="D4" s="5" t="s">
        <v>2076</v>
      </c>
      <c r="E4" s="2" t="s">
        <v>2077</v>
      </c>
      <c r="F4">
        <v>4002</v>
      </c>
      <c r="G4" t="str">
        <f t="shared" si="0"/>
        <v>Nicosia (Cypriot district)</v>
      </c>
      <c r="H4" t="str">
        <f t="shared" si="1"/>
        <v>Nicosia</v>
      </c>
      <c r="I4" t="str">
        <f t="shared" si="2"/>
        <v>CY-01</v>
      </c>
    </row>
    <row r="5" spans="1:9" ht="15" thickBot="1" x14ac:dyDescent="0.4">
      <c r="A5" s="1" t="s">
        <v>2078</v>
      </c>
      <c r="B5" s="5" t="s">
        <v>2079</v>
      </c>
      <c r="C5" s="5" t="s">
        <v>2080</v>
      </c>
      <c r="D5" s="5" t="s">
        <v>2081</v>
      </c>
      <c r="E5" s="2" t="s">
        <v>2082</v>
      </c>
      <c r="F5">
        <v>4002</v>
      </c>
      <c r="G5" t="str">
        <f t="shared" si="0"/>
        <v>Limassol (Cypriot district)</v>
      </c>
      <c r="H5" t="str">
        <f t="shared" si="1"/>
        <v>Limassol</v>
      </c>
      <c r="I5" t="str">
        <f t="shared" si="2"/>
        <v>CY-02</v>
      </c>
    </row>
    <row r="6" spans="1:9" ht="15" thickBot="1" x14ac:dyDescent="0.4">
      <c r="A6" s="1" t="s">
        <v>2083</v>
      </c>
      <c r="B6" s="5" t="s">
        <v>2084</v>
      </c>
      <c r="C6" s="5" t="s">
        <v>2085</v>
      </c>
      <c r="D6" s="5" t="s">
        <v>2086</v>
      </c>
      <c r="E6" s="2" t="s">
        <v>2087</v>
      </c>
      <c r="F6">
        <v>4002</v>
      </c>
      <c r="G6" t="str">
        <f t="shared" si="0"/>
        <v>Paphos (Cypriot district)</v>
      </c>
      <c r="H6" t="str">
        <f t="shared" si="1"/>
        <v>Paphos</v>
      </c>
      <c r="I6" t="str">
        <f t="shared" si="2"/>
        <v>CY-05</v>
      </c>
    </row>
  </sheetData>
  <hyperlinks>
    <hyperlink ref="E1" r:id="rId1" tooltip="Famagusta District" display="https://en.wikipedia.org/wiki/Famagusta_District" xr:uid="{8946E78A-120E-493B-9A17-0DE90C9E8E91}"/>
    <hyperlink ref="E2" r:id="rId2" tooltip="Kyrenia District" display="https://en.wikipedia.org/wiki/Kyrenia_District" xr:uid="{777304F0-C821-4F34-A9AE-05158B879A2F}"/>
    <hyperlink ref="E3" r:id="rId3" tooltip="Larnaca District" display="https://en.wikipedia.org/wiki/Larnaca_District" xr:uid="{4FB10357-F0E8-4B4F-BFDF-545F3C97DF0E}"/>
    <hyperlink ref="E4" r:id="rId4" tooltip="Nicosia District" display="https://en.wikipedia.org/wiki/Nicosia_District" xr:uid="{803694FB-7955-4B01-B52A-62CCCD57770A}"/>
    <hyperlink ref="E5" r:id="rId5" tooltip="Limassol District" display="https://en.wikipedia.org/wiki/Limassol_District" xr:uid="{8FD46485-5279-458F-BC7F-C3D5FBEE5502}"/>
    <hyperlink ref="E6" r:id="rId6" tooltip="Paphos District" display="https://en.wikipedia.org/wiki/Paphos_District" xr:uid="{C7AB2E27-A549-4F6D-A27C-E2DA093114F4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70ED0-50D6-4E74-863E-4C6D42DE8F75}">
  <dimension ref="A1:H6"/>
  <sheetViews>
    <sheetView workbookViewId="0">
      <selection activeCell="F1" sqref="F1:F6"/>
    </sheetView>
  </sheetViews>
  <sheetFormatPr defaultRowHeight="14.5" x14ac:dyDescent="0.35"/>
  <cols>
    <col min="6" max="6" width="24.6328125" bestFit="1" customWidth="1"/>
  </cols>
  <sheetData>
    <row r="1" spans="1:8" ht="29.5" thickBot="1" x14ac:dyDescent="0.4">
      <c r="A1" s="1" t="s">
        <v>2088</v>
      </c>
      <c r="B1" s="2" t="s">
        <v>2089</v>
      </c>
      <c r="C1" s="5" t="s">
        <v>2090</v>
      </c>
      <c r="D1" s="5" t="s">
        <v>1036</v>
      </c>
      <c r="E1">
        <v>3864</v>
      </c>
      <c r="F1" t="str">
        <f>_xlfn.CONCAT(B1," (Djiboutian ",D1,")")</f>
        <v>Ali Sabieh (Djiboutian region)</v>
      </c>
      <c r="G1" t="str">
        <f>B1</f>
        <v>Ali Sabieh</v>
      </c>
      <c r="H1" t="str">
        <f>A1</f>
        <v>DJ-AS</v>
      </c>
    </row>
    <row r="2" spans="1:8" ht="15" thickBot="1" x14ac:dyDescent="0.4">
      <c r="A2" s="1" t="s">
        <v>2091</v>
      </c>
      <c r="B2" s="2" t="s">
        <v>2092</v>
      </c>
      <c r="C2" s="5" t="s">
        <v>2093</v>
      </c>
      <c r="D2" s="5" t="s">
        <v>1036</v>
      </c>
      <c r="E2">
        <v>3864</v>
      </c>
      <c r="F2" t="str">
        <f t="shared" ref="F2:F6" si="0">_xlfn.CONCAT(B2," (Djiboutian ",D2,")")</f>
        <v>Arta (Djiboutian region)</v>
      </c>
      <c r="G2" t="str">
        <f t="shared" ref="G2:G6" si="1">B2</f>
        <v>Arta</v>
      </c>
      <c r="H2" t="str">
        <f t="shared" ref="H2:H6" si="2">A2</f>
        <v>DJ-AR</v>
      </c>
    </row>
    <row r="3" spans="1:8" ht="15" thickBot="1" x14ac:dyDescent="0.4">
      <c r="A3" s="1" t="s">
        <v>2094</v>
      </c>
      <c r="B3" s="2" t="s">
        <v>2095</v>
      </c>
      <c r="C3" s="5" t="s">
        <v>2096</v>
      </c>
      <c r="D3" s="5" t="s">
        <v>1036</v>
      </c>
      <c r="E3">
        <v>3864</v>
      </c>
      <c r="F3" t="str">
        <f t="shared" si="0"/>
        <v>Dikhil (Djiboutian region)</v>
      </c>
      <c r="G3" t="str">
        <f t="shared" si="1"/>
        <v>Dikhil</v>
      </c>
      <c r="H3" t="str">
        <f t="shared" si="2"/>
        <v>DJ-DI</v>
      </c>
    </row>
    <row r="4" spans="1:8" ht="15" thickBot="1" x14ac:dyDescent="0.4">
      <c r="A4" s="1" t="s">
        <v>2097</v>
      </c>
      <c r="B4" s="2" t="s">
        <v>2098</v>
      </c>
      <c r="C4" s="5" t="s">
        <v>2099</v>
      </c>
      <c r="D4" s="5" t="s">
        <v>1036</v>
      </c>
      <c r="E4">
        <v>3864</v>
      </c>
      <c r="F4" t="str">
        <f t="shared" si="0"/>
        <v>Obock (Djiboutian region)</v>
      </c>
      <c r="G4" t="str">
        <f t="shared" si="1"/>
        <v>Obock</v>
      </c>
      <c r="H4" t="str">
        <f t="shared" si="2"/>
        <v>DJ-OB</v>
      </c>
    </row>
    <row r="5" spans="1:8" ht="29.5" thickBot="1" x14ac:dyDescent="0.4">
      <c r="A5" s="1" t="s">
        <v>2100</v>
      </c>
      <c r="B5" s="2" t="s">
        <v>2101</v>
      </c>
      <c r="C5" s="5" t="s">
        <v>2102</v>
      </c>
      <c r="D5" s="5" t="s">
        <v>1036</v>
      </c>
      <c r="E5">
        <v>3864</v>
      </c>
      <c r="F5" t="str">
        <f t="shared" si="0"/>
        <v>Tadjourah (Djiboutian region)</v>
      </c>
      <c r="G5" t="str">
        <f t="shared" si="1"/>
        <v>Tadjourah</v>
      </c>
      <c r="H5" t="str">
        <f t="shared" si="2"/>
        <v>DJ-TA</v>
      </c>
    </row>
    <row r="6" spans="1:8" ht="15" thickBot="1" x14ac:dyDescent="0.4">
      <c r="A6" s="1" t="s">
        <v>2103</v>
      </c>
      <c r="B6" s="2" t="s">
        <v>2104</v>
      </c>
      <c r="C6" s="5" t="s">
        <v>2105</v>
      </c>
      <c r="D6" s="5" t="s">
        <v>466</v>
      </c>
      <c r="E6">
        <v>3864</v>
      </c>
      <c r="F6" t="str">
        <f t="shared" si="0"/>
        <v>Djibouti (Djiboutian city)</v>
      </c>
      <c r="G6" t="str">
        <f t="shared" si="1"/>
        <v>Djibouti</v>
      </c>
      <c r="H6" t="str">
        <f t="shared" si="2"/>
        <v>DJ-DJ</v>
      </c>
    </row>
  </sheetData>
  <hyperlinks>
    <hyperlink ref="B1" r:id="rId1" tooltip="Ali Sabieh Region" display="https://en.wikipedia.org/wiki/Ali_Sabieh_Region" xr:uid="{DC6A52C5-727F-4259-B716-264FF29B93A4}"/>
    <hyperlink ref="B2" r:id="rId2" tooltip="Arta Region" display="https://en.wikipedia.org/wiki/Arta_Region" xr:uid="{4A3D9066-7B57-4F86-B715-C70B488274C8}"/>
    <hyperlink ref="B3" r:id="rId3" tooltip="Dikhil Region" display="https://en.wikipedia.org/wiki/Dikhil_Region" xr:uid="{0566FDB5-2593-47E3-94D6-05B8272018E8}"/>
    <hyperlink ref="B4" r:id="rId4" tooltip="Obock Region" display="https://en.wikipedia.org/wiki/Obock_Region" xr:uid="{7D374030-54AF-49F9-92A9-9FD90E41066E}"/>
    <hyperlink ref="B5" r:id="rId5" tooltip="Tadjourah Region" display="https://en.wikipedia.org/wiki/Tadjourah_Region" xr:uid="{F4502376-261F-4E0E-BEA9-CC0EE89D68AB}"/>
    <hyperlink ref="B6" r:id="rId6" tooltip="Djibouti (city)" display="https://en.wikipedia.org/wiki/Djibouti_(city)" xr:uid="{6D41DC67-1774-421A-9A7D-3DFD40E89C02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A8EF4-087D-44C6-A830-61E261802902}">
  <dimension ref="A1:F10"/>
  <sheetViews>
    <sheetView workbookViewId="0">
      <selection activeCell="C1" sqref="C1:F10"/>
    </sheetView>
  </sheetViews>
  <sheetFormatPr defaultRowHeight="14.5" x14ac:dyDescent="0.35"/>
  <sheetData>
    <row r="1" spans="1:6" ht="29.5" thickBot="1" x14ac:dyDescent="0.4">
      <c r="A1" s="1" t="s">
        <v>2106</v>
      </c>
      <c r="B1" s="2" t="s">
        <v>1425</v>
      </c>
      <c r="C1">
        <v>3899</v>
      </c>
      <c r="D1" t="str">
        <f>_xlfn.CONCAT(B1," (Dominican parish)")</f>
        <v>Saint Andrew (Dominican parish)</v>
      </c>
      <c r="E1" t="str">
        <f>B1</f>
        <v>Saint Andrew</v>
      </c>
      <c r="F1" t="str">
        <f>A1</f>
        <v>DM-02</v>
      </c>
    </row>
    <row r="2" spans="1:6" ht="29.5" thickBot="1" x14ac:dyDescent="0.4">
      <c r="A2" s="1" t="s">
        <v>2107</v>
      </c>
      <c r="B2" s="2" t="s">
        <v>2108</v>
      </c>
      <c r="C2">
        <v>3899</v>
      </c>
      <c r="D2" t="str">
        <f t="shared" ref="D2:D10" si="0">_xlfn.CONCAT(B2," (Dominican parish)")</f>
        <v>Saint David (Dominican parish)</v>
      </c>
      <c r="E2" t="str">
        <f t="shared" ref="E2:E10" si="1">B2</f>
        <v>Saint David</v>
      </c>
      <c r="F2" t="str">
        <f t="shared" ref="F2:F10" si="2">A2</f>
        <v>DM-03</v>
      </c>
    </row>
    <row r="3" spans="1:6" ht="29.5" thickBot="1" x14ac:dyDescent="0.4">
      <c r="A3" s="1" t="s">
        <v>2109</v>
      </c>
      <c r="B3" s="2" t="s">
        <v>1452</v>
      </c>
      <c r="C3">
        <v>3899</v>
      </c>
      <c r="D3" t="str">
        <f t="shared" si="0"/>
        <v>Saint George (Dominican parish)</v>
      </c>
      <c r="E3" t="str">
        <f t="shared" si="1"/>
        <v>Saint George</v>
      </c>
      <c r="F3" t="str">
        <f t="shared" si="2"/>
        <v>DM-04</v>
      </c>
    </row>
    <row r="4" spans="1:6" ht="29.5" thickBot="1" x14ac:dyDescent="0.4">
      <c r="A4" s="1" t="s">
        <v>2110</v>
      </c>
      <c r="B4" s="2" t="s">
        <v>1455</v>
      </c>
      <c r="C4">
        <v>3899</v>
      </c>
      <c r="D4" t="str">
        <f t="shared" si="0"/>
        <v>Saint John (Dominican parish)</v>
      </c>
      <c r="E4" t="str">
        <f t="shared" si="1"/>
        <v>Saint John</v>
      </c>
      <c r="F4" t="str">
        <f t="shared" si="2"/>
        <v>DM-05</v>
      </c>
    </row>
    <row r="5" spans="1:6" ht="29.5" thickBot="1" x14ac:dyDescent="0.4">
      <c r="A5" s="1" t="s">
        <v>2111</v>
      </c>
      <c r="B5" s="2" t="s">
        <v>1563</v>
      </c>
      <c r="C5">
        <v>3899</v>
      </c>
      <c r="D5" t="str">
        <f t="shared" si="0"/>
        <v>Saint Joseph (Dominican parish)</v>
      </c>
      <c r="E5" t="str">
        <f t="shared" si="1"/>
        <v>Saint Joseph</v>
      </c>
      <c r="F5" t="str">
        <f t="shared" si="2"/>
        <v>DM-06</v>
      </c>
    </row>
    <row r="6" spans="1:6" ht="29.5" thickBot="1" x14ac:dyDescent="0.4">
      <c r="A6" s="1" t="s">
        <v>2112</v>
      </c>
      <c r="B6" s="2" t="s">
        <v>2113</v>
      </c>
      <c r="C6">
        <v>3899</v>
      </c>
      <c r="D6" t="str">
        <f t="shared" si="0"/>
        <v>Saint Luke (Dominican parish)</v>
      </c>
      <c r="E6" t="str">
        <f t="shared" si="1"/>
        <v>Saint Luke</v>
      </c>
      <c r="F6" t="str">
        <f t="shared" si="2"/>
        <v>DM-07</v>
      </c>
    </row>
    <row r="7" spans="1:6" ht="29.5" thickBot="1" x14ac:dyDescent="0.4">
      <c r="A7" s="1" t="s">
        <v>2114</v>
      </c>
      <c r="B7" s="2" t="s">
        <v>2115</v>
      </c>
      <c r="C7">
        <v>3899</v>
      </c>
      <c r="D7" t="str">
        <f t="shared" si="0"/>
        <v>Saint Mark (Dominican parish)</v>
      </c>
      <c r="E7" t="str">
        <f t="shared" si="1"/>
        <v>Saint Mark</v>
      </c>
      <c r="F7" t="str">
        <f t="shared" si="2"/>
        <v>DM-08</v>
      </c>
    </row>
    <row r="8" spans="1:6" ht="29.5" thickBot="1" x14ac:dyDescent="0.4">
      <c r="A8" s="1" t="s">
        <v>2116</v>
      </c>
      <c r="B8" s="2" t="s">
        <v>2117</v>
      </c>
      <c r="C8">
        <v>3899</v>
      </c>
      <c r="D8" t="str">
        <f t="shared" si="0"/>
        <v>Saint Patrick (Dominican parish)</v>
      </c>
      <c r="E8" t="str">
        <f t="shared" si="1"/>
        <v>Saint Patrick</v>
      </c>
      <c r="F8" t="str">
        <f t="shared" si="2"/>
        <v>DM-09</v>
      </c>
    </row>
    <row r="9" spans="1:6" ht="29.5" thickBot="1" x14ac:dyDescent="0.4">
      <c r="A9" s="1" t="s">
        <v>2118</v>
      </c>
      <c r="B9" s="2" t="s">
        <v>1458</v>
      </c>
      <c r="C9">
        <v>3899</v>
      </c>
      <c r="D9" t="str">
        <f t="shared" si="0"/>
        <v>Saint Paul (Dominican parish)</v>
      </c>
      <c r="E9" t="str">
        <f t="shared" si="1"/>
        <v>Saint Paul</v>
      </c>
      <c r="F9" t="str">
        <f t="shared" si="2"/>
        <v>DM-10</v>
      </c>
    </row>
    <row r="10" spans="1:6" ht="29.5" thickBot="1" x14ac:dyDescent="0.4">
      <c r="A10" s="1" t="s">
        <v>2119</v>
      </c>
      <c r="B10" s="2" t="s">
        <v>1460</v>
      </c>
      <c r="C10">
        <v>3899</v>
      </c>
      <c r="D10" t="str">
        <f t="shared" si="0"/>
        <v>Saint Peter (Dominican parish)</v>
      </c>
      <c r="E10" t="str">
        <f t="shared" si="1"/>
        <v>Saint Peter</v>
      </c>
      <c r="F10" t="str">
        <f t="shared" si="2"/>
        <v>DM-11</v>
      </c>
    </row>
  </sheetData>
  <hyperlinks>
    <hyperlink ref="B1" r:id="rId1" tooltip="Saint Andrew Parish (Dominica)" display="https://en.wikipedia.org/wiki/Saint_Andrew_Parish_(Dominica)" xr:uid="{681C749C-C4C3-4335-98FB-B1E31BAE391E}"/>
    <hyperlink ref="B2" r:id="rId2" tooltip="Saint David Parish (Dominica)" display="https://en.wikipedia.org/wiki/Saint_David_Parish_(Dominica)" xr:uid="{57326D10-7FA2-4EB5-96CF-2E3C9A7BB872}"/>
    <hyperlink ref="B3" r:id="rId3" tooltip="Saint George Parish (Dominica)" display="https://en.wikipedia.org/wiki/Saint_George_Parish_(Dominica)" xr:uid="{97D7A690-F84D-470A-84BD-3FE912E07BC7}"/>
    <hyperlink ref="B4" r:id="rId4" tooltip="Saint John Parish (Dominica)" display="https://en.wikipedia.org/wiki/Saint_John_Parish_(Dominica)" xr:uid="{2CFCF0F4-25A9-43FA-83F6-4E66791EF4AD}"/>
    <hyperlink ref="B5" r:id="rId5" tooltip="Saint Joseph Parish (Dominica)" display="https://en.wikipedia.org/wiki/Saint_Joseph_Parish_(Dominica)" xr:uid="{CF118E22-9B6B-4F29-9715-39406B000426}"/>
    <hyperlink ref="B6" r:id="rId6" tooltip="Saint Luke Parish" display="https://en.wikipedia.org/wiki/Saint_Luke_Parish" xr:uid="{CB7027DF-D54F-4250-8396-0ABB78E75E53}"/>
    <hyperlink ref="B7" r:id="rId7" tooltip="Saint Mark Parish (Dominica)" display="https://en.wikipedia.org/wiki/Saint_Mark_Parish_(Dominica)" xr:uid="{1A6A2229-6E08-44F8-909B-5D474ECD9D27}"/>
    <hyperlink ref="B8" r:id="rId8" tooltip="Saint Patrick Parish (Dominica)" display="https://en.wikipedia.org/wiki/Saint_Patrick_Parish_(Dominica)" xr:uid="{D58B2D65-04C9-478D-A4D7-3FDB1D1727C5}"/>
    <hyperlink ref="B9" r:id="rId9" tooltip="Saint Paul Parish (Dominica)" display="https://en.wikipedia.org/wiki/Saint_Paul_Parish_(Dominica)" xr:uid="{DD53ADD1-25A6-4771-9610-18B61F31DDDF}"/>
    <hyperlink ref="B10" r:id="rId10" tooltip="Saint Peter Parish (Dominica)" display="https://en.wikipedia.org/wiki/Saint_Peter_Parish_(Dominica)" xr:uid="{E49ACECC-5883-4ADD-9CE4-3EE7B1817FDB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BE26B-17A5-4699-9AFB-04A40924864B}">
  <dimension ref="A1:G58"/>
  <sheetViews>
    <sheetView topLeftCell="A43" workbookViewId="0">
      <selection activeCell="D1" sqref="D1:G58"/>
    </sheetView>
  </sheetViews>
  <sheetFormatPr defaultRowHeight="14.5" x14ac:dyDescent="0.35"/>
  <sheetData>
    <row r="1" spans="1:7" ht="15" thickBot="1" x14ac:dyDescent="0.4">
      <c r="A1" s="1" t="s">
        <v>2120</v>
      </c>
      <c r="B1" s="2" t="s">
        <v>2121</v>
      </c>
      <c r="C1" s="5" t="s">
        <v>2122</v>
      </c>
      <c r="D1">
        <v>3829</v>
      </c>
      <c r="E1" t="str">
        <f>_xlfn.CONCAT(B1," (Algerian province)")</f>
        <v>Adrar (Algerian province)</v>
      </c>
      <c r="F1" t="str">
        <f>B1</f>
        <v>Adrar</v>
      </c>
      <c r="G1" t="str">
        <f>A1</f>
        <v>DZ-01</v>
      </c>
    </row>
    <row r="2" spans="1:7" ht="15" thickBot="1" x14ac:dyDescent="0.4">
      <c r="A2" s="1" t="s">
        <v>2123</v>
      </c>
      <c r="B2" s="2" t="s">
        <v>2124</v>
      </c>
      <c r="C2" s="5" t="s">
        <v>2125</v>
      </c>
      <c r="D2">
        <v>3829</v>
      </c>
      <c r="E2" t="str">
        <f t="shared" ref="E2:E58" si="0">_xlfn.CONCAT(B2," (Algerian province)")</f>
        <v>Aïn Defla (Algerian province)</v>
      </c>
      <c r="F2" t="str">
        <f t="shared" ref="F2:F58" si="1">B2</f>
        <v>Aïn Defla</v>
      </c>
      <c r="G2" t="str">
        <f t="shared" ref="G2:G58" si="2">A2</f>
        <v>DZ-44</v>
      </c>
    </row>
    <row r="3" spans="1:7" ht="44" thickBot="1" x14ac:dyDescent="0.4">
      <c r="A3" s="1" t="s">
        <v>2126</v>
      </c>
      <c r="B3" s="2" t="s">
        <v>2127</v>
      </c>
      <c r="C3" s="5" t="s">
        <v>2128</v>
      </c>
      <c r="D3">
        <v>3829</v>
      </c>
      <c r="E3" t="str">
        <f t="shared" si="0"/>
        <v>Aïn Témouchent (Algerian province)</v>
      </c>
      <c r="F3" t="str">
        <f t="shared" si="1"/>
        <v>Aïn Témouchent</v>
      </c>
      <c r="G3" t="str">
        <f t="shared" si="2"/>
        <v>DZ-46</v>
      </c>
    </row>
    <row r="4" spans="1:7" ht="15" thickBot="1" x14ac:dyDescent="0.4">
      <c r="A4" s="1" t="s">
        <v>2129</v>
      </c>
      <c r="B4" s="2" t="s">
        <v>2130</v>
      </c>
      <c r="C4" s="5" t="s">
        <v>2131</v>
      </c>
      <c r="D4">
        <v>3829</v>
      </c>
      <c r="E4" t="str">
        <f t="shared" si="0"/>
        <v>Alger (Algerian province)</v>
      </c>
      <c r="F4" t="str">
        <f t="shared" si="1"/>
        <v>Alger</v>
      </c>
      <c r="G4" t="str">
        <f t="shared" si="2"/>
        <v>DZ-16</v>
      </c>
    </row>
    <row r="5" spans="1:7" ht="15" thickBot="1" x14ac:dyDescent="0.4">
      <c r="A5" s="1" t="s">
        <v>2132</v>
      </c>
      <c r="B5" s="2" t="s">
        <v>2133</v>
      </c>
      <c r="C5" s="5" t="s">
        <v>2134</v>
      </c>
      <c r="D5">
        <v>3829</v>
      </c>
      <c r="E5" t="str">
        <f t="shared" si="0"/>
        <v>Annaba (Algerian province)</v>
      </c>
      <c r="F5" t="str">
        <f t="shared" si="1"/>
        <v>Annaba</v>
      </c>
      <c r="G5" t="str">
        <f t="shared" si="2"/>
        <v>DZ-23</v>
      </c>
    </row>
    <row r="6" spans="1:7" ht="15" thickBot="1" x14ac:dyDescent="0.4">
      <c r="A6" s="1" t="s">
        <v>2135</v>
      </c>
      <c r="B6" s="2" t="s">
        <v>2136</v>
      </c>
      <c r="C6" s="5" t="s">
        <v>2137</v>
      </c>
      <c r="D6">
        <v>3829</v>
      </c>
      <c r="E6" t="str">
        <f t="shared" si="0"/>
        <v>Batna (Algerian province)</v>
      </c>
      <c r="F6" t="str">
        <f t="shared" si="1"/>
        <v>Batna</v>
      </c>
      <c r="G6" t="str">
        <f t="shared" si="2"/>
        <v>DZ-05</v>
      </c>
    </row>
    <row r="7" spans="1:7" ht="15" thickBot="1" x14ac:dyDescent="0.4">
      <c r="A7" s="1" t="s">
        <v>2138</v>
      </c>
      <c r="B7" s="2" t="s">
        <v>2139</v>
      </c>
      <c r="C7" s="5" t="s">
        <v>2140</v>
      </c>
      <c r="D7">
        <v>3829</v>
      </c>
      <c r="E7" t="str">
        <f t="shared" si="0"/>
        <v>Béchar (Algerian province)</v>
      </c>
      <c r="F7" t="str">
        <f t="shared" si="1"/>
        <v>Béchar</v>
      </c>
      <c r="G7" t="str">
        <f t="shared" si="2"/>
        <v>DZ-08</v>
      </c>
    </row>
    <row r="8" spans="1:7" ht="15" thickBot="1" x14ac:dyDescent="0.4">
      <c r="A8" s="1" t="s">
        <v>2141</v>
      </c>
      <c r="B8" s="2" t="s">
        <v>2142</v>
      </c>
      <c r="C8" s="5" t="s">
        <v>2143</v>
      </c>
      <c r="D8">
        <v>3829</v>
      </c>
      <c r="E8" t="str">
        <f t="shared" si="0"/>
        <v>Béjaïa (Algerian province)</v>
      </c>
      <c r="F8" t="str">
        <f t="shared" si="1"/>
        <v>Béjaïa</v>
      </c>
      <c r="G8" t="str">
        <f t="shared" si="2"/>
        <v>DZ-06</v>
      </c>
    </row>
    <row r="9" spans="1:7" ht="29.5" thickBot="1" x14ac:dyDescent="0.4">
      <c r="A9" s="1" t="s">
        <v>2144</v>
      </c>
      <c r="B9" s="2" t="s">
        <v>2145</v>
      </c>
      <c r="C9" s="5" t="s">
        <v>2146</v>
      </c>
      <c r="D9">
        <v>3829</v>
      </c>
      <c r="E9" t="str">
        <f t="shared" si="0"/>
        <v>Béni Abbès (Algerian province)</v>
      </c>
      <c r="F9" t="str">
        <f t="shared" si="1"/>
        <v>Béni Abbès</v>
      </c>
      <c r="G9" t="str">
        <f t="shared" si="2"/>
        <v>DZ-52</v>
      </c>
    </row>
    <row r="10" spans="1:7" ht="15" thickBot="1" x14ac:dyDescent="0.4">
      <c r="A10" s="1" t="s">
        <v>2147</v>
      </c>
      <c r="B10" s="2" t="s">
        <v>2148</v>
      </c>
      <c r="C10" s="5" t="s">
        <v>2149</v>
      </c>
      <c r="D10">
        <v>3829</v>
      </c>
      <c r="E10" t="str">
        <f t="shared" si="0"/>
        <v>Biskra (Algerian province)</v>
      </c>
      <c r="F10" t="str">
        <f t="shared" si="1"/>
        <v>Biskra</v>
      </c>
      <c r="G10" t="str">
        <f t="shared" si="2"/>
        <v>DZ-07</v>
      </c>
    </row>
    <row r="11" spans="1:7" ht="15" thickBot="1" x14ac:dyDescent="0.4">
      <c r="A11" s="1" t="s">
        <v>2150</v>
      </c>
      <c r="B11" s="2" t="s">
        <v>2151</v>
      </c>
      <c r="C11" s="5" t="s">
        <v>2152</v>
      </c>
      <c r="D11">
        <v>3829</v>
      </c>
      <c r="E11" t="str">
        <f t="shared" si="0"/>
        <v>Blida (Algerian province)</v>
      </c>
      <c r="F11" t="str">
        <f t="shared" si="1"/>
        <v>Blida</v>
      </c>
      <c r="G11" t="str">
        <f t="shared" si="2"/>
        <v>DZ-09</v>
      </c>
    </row>
    <row r="12" spans="1:7" ht="44" thickBot="1" x14ac:dyDescent="0.4">
      <c r="A12" s="1" t="s">
        <v>2153</v>
      </c>
      <c r="B12" s="2" t="s">
        <v>2154</v>
      </c>
      <c r="C12" s="5" t="s">
        <v>2155</v>
      </c>
      <c r="D12">
        <v>3829</v>
      </c>
      <c r="E12" t="str">
        <f t="shared" si="0"/>
        <v>Bordj Badji Mokhtar (Algerian province)</v>
      </c>
      <c r="F12" t="str">
        <f t="shared" si="1"/>
        <v>Bordj Badji Mokhtar</v>
      </c>
      <c r="G12" t="str">
        <f t="shared" si="2"/>
        <v>DZ-50</v>
      </c>
    </row>
    <row r="13" spans="1:7" ht="44" thickBot="1" x14ac:dyDescent="0.4">
      <c r="A13" s="1" t="s">
        <v>2156</v>
      </c>
      <c r="B13" s="2" t="s">
        <v>2157</v>
      </c>
      <c r="C13" s="5" t="s">
        <v>2158</v>
      </c>
      <c r="D13">
        <v>3829</v>
      </c>
      <c r="E13" t="str">
        <f t="shared" si="0"/>
        <v>Bordj Bou Arréridj (Algerian province)</v>
      </c>
      <c r="F13" t="str">
        <f t="shared" si="1"/>
        <v>Bordj Bou Arréridj</v>
      </c>
      <c r="G13" t="str">
        <f t="shared" si="2"/>
        <v>DZ-34</v>
      </c>
    </row>
    <row r="14" spans="1:7" ht="15" thickBot="1" x14ac:dyDescent="0.4">
      <c r="A14" s="1" t="s">
        <v>2159</v>
      </c>
      <c r="B14" s="2" t="s">
        <v>2160</v>
      </c>
      <c r="C14" s="5" t="s">
        <v>2161</v>
      </c>
      <c r="D14">
        <v>3829</v>
      </c>
      <c r="E14" t="str">
        <f t="shared" si="0"/>
        <v>Bouira (Algerian province)</v>
      </c>
      <c r="F14" t="str">
        <f t="shared" si="1"/>
        <v>Bouira</v>
      </c>
      <c r="G14" t="str">
        <f t="shared" si="2"/>
        <v>DZ-10</v>
      </c>
    </row>
    <row r="15" spans="1:7" ht="29.5" thickBot="1" x14ac:dyDescent="0.4">
      <c r="A15" s="1" t="s">
        <v>2162</v>
      </c>
      <c r="B15" s="2" t="s">
        <v>2163</v>
      </c>
      <c r="C15" s="5" t="s">
        <v>2164</v>
      </c>
      <c r="D15">
        <v>3829</v>
      </c>
      <c r="E15" t="str">
        <f t="shared" si="0"/>
        <v>Boumerdès (Algerian province)</v>
      </c>
      <c r="F15" t="str">
        <f t="shared" si="1"/>
        <v>Boumerdès</v>
      </c>
      <c r="G15" t="str">
        <f t="shared" si="2"/>
        <v>DZ-35</v>
      </c>
    </row>
    <row r="16" spans="1:7" ht="15" thickBot="1" x14ac:dyDescent="0.4">
      <c r="A16" s="1" t="s">
        <v>2165</v>
      </c>
      <c r="B16" s="2" t="s">
        <v>2166</v>
      </c>
      <c r="C16" s="5" t="s">
        <v>2167</v>
      </c>
      <c r="D16">
        <v>3829</v>
      </c>
      <c r="E16" t="str">
        <f t="shared" si="0"/>
        <v>Chlef (Algerian province)</v>
      </c>
      <c r="F16" t="str">
        <f t="shared" si="1"/>
        <v>Chlef</v>
      </c>
      <c r="G16" t="str">
        <f t="shared" si="2"/>
        <v>DZ-02</v>
      </c>
    </row>
    <row r="17" spans="1:7" ht="29.5" thickBot="1" x14ac:dyDescent="0.4">
      <c r="A17" s="1" t="s">
        <v>2168</v>
      </c>
      <c r="B17" s="2" t="s">
        <v>2169</v>
      </c>
      <c r="C17" s="5" t="s">
        <v>2170</v>
      </c>
      <c r="D17">
        <v>3829</v>
      </c>
      <c r="E17" t="str">
        <f t="shared" si="0"/>
        <v>Constantine (Algerian province)</v>
      </c>
      <c r="F17" t="str">
        <f t="shared" si="1"/>
        <v>Constantine</v>
      </c>
      <c r="G17" t="str">
        <f t="shared" si="2"/>
        <v>DZ-25</v>
      </c>
    </row>
    <row r="18" spans="1:7" ht="15" thickBot="1" x14ac:dyDescent="0.4">
      <c r="A18" s="1" t="s">
        <v>2171</v>
      </c>
      <c r="B18" s="2" t="s">
        <v>2172</v>
      </c>
      <c r="C18" s="5" t="s">
        <v>2173</v>
      </c>
      <c r="D18">
        <v>3829</v>
      </c>
      <c r="E18" t="str">
        <f t="shared" si="0"/>
        <v>Djanet (Algerian province)</v>
      </c>
      <c r="F18" t="str">
        <f t="shared" si="1"/>
        <v>Djanet</v>
      </c>
      <c r="G18" t="str">
        <f t="shared" si="2"/>
        <v>DZ-56</v>
      </c>
    </row>
    <row r="19" spans="1:7" ht="15" thickBot="1" x14ac:dyDescent="0.4">
      <c r="A19" s="1" t="s">
        <v>2174</v>
      </c>
      <c r="B19" s="2" t="s">
        <v>2175</v>
      </c>
      <c r="C19" s="5" t="s">
        <v>2176</v>
      </c>
      <c r="D19">
        <v>3829</v>
      </c>
      <c r="E19" t="str">
        <f t="shared" si="0"/>
        <v>Djelfa (Algerian province)</v>
      </c>
      <c r="F19" t="str">
        <f t="shared" si="1"/>
        <v>Djelfa</v>
      </c>
      <c r="G19" t="str">
        <f t="shared" si="2"/>
        <v>DZ-17</v>
      </c>
    </row>
    <row r="20" spans="1:7" ht="29.5" thickBot="1" x14ac:dyDescent="0.4">
      <c r="A20" s="1" t="s">
        <v>2177</v>
      </c>
      <c r="B20" s="2" t="s">
        <v>2178</v>
      </c>
      <c r="C20" s="5" t="s">
        <v>2179</v>
      </c>
      <c r="D20">
        <v>3829</v>
      </c>
      <c r="E20" t="str">
        <f t="shared" si="0"/>
        <v>El Bayadh (Algerian province)</v>
      </c>
      <c r="F20" t="str">
        <f t="shared" si="1"/>
        <v>El Bayadh</v>
      </c>
      <c r="G20" t="str">
        <f t="shared" si="2"/>
        <v>DZ-32</v>
      </c>
    </row>
    <row r="21" spans="1:7" ht="29.5" thickBot="1" x14ac:dyDescent="0.4">
      <c r="A21" s="1" t="s">
        <v>2180</v>
      </c>
      <c r="B21" s="2" t="s">
        <v>2181</v>
      </c>
      <c r="C21" s="5" t="s">
        <v>2182</v>
      </c>
      <c r="D21">
        <v>3829</v>
      </c>
      <c r="E21" t="str">
        <f t="shared" si="0"/>
        <v>El Meghaier (Algerian province)</v>
      </c>
      <c r="F21" t="str">
        <f t="shared" si="1"/>
        <v>El Meghaier</v>
      </c>
      <c r="G21" t="str">
        <f t="shared" si="2"/>
        <v>DZ-57</v>
      </c>
    </row>
    <row r="22" spans="1:7" ht="29.5" thickBot="1" x14ac:dyDescent="0.4">
      <c r="A22" s="1" t="s">
        <v>2183</v>
      </c>
      <c r="B22" s="2" t="s">
        <v>2184</v>
      </c>
      <c r="C22" s="5" t="s">
        <v>2185</v>
      </c>
      <c r="D22">
        <v>3829</v>
      </c>
      <c r="E22" t="str">
        <f t="shared" si="0"/>
        <v>El Meniaa (Algerian province)</v>
      </c>
      <c r="F22" t="str">
        <f t="shared" si="1"/>
        <v>El Meniaa</v>
      </c>
      <c r="G22" t="str">
        <f t="shared" si="2"/>
        <v>DZ-58</v>
      </c>
    </row>
    <row r="23" spans="1:7" ht="15" thickBot="1" x14ac:dyDescent="0.4">
      <c r="A23" s="1" t="s">
        <v>2186</v>
      </c>
      <c r="B23" s="2" t="s">
        <v>2187</v>
      </c>
      <c r="C23" s="5" t="s">
        <v>2188</v>
      </c>
      <c r="D23">
        <v>3829</v>
      </c>
      <c r="E23" t="str">
        <f t="shared" si="0"/>
        <v>El Oued (Algerian province)</v>
      </c>
      <c r="F23" t="str">
        <f t="shared" si="1"/>
        <v>El Oued</v>
      </c>
      <c r="G23" t="str">
        <f t="shared" si="2"/>
        <v>DZ-39</v>
      </c>
    </row>
    <row r="24" spans="1:7" ht="15" thickBot="1" x14ac:dyDescent="0.4">
      <c r="A24" s="1" t="s">
        <v>2189</v>
      </c>
      <c r="B24" s="2" t="s">
        <v>2190</v>
      </c>
      <c r="C24" s="5" t="s">
        <v>2191</v>
      </c>
      <c r="D24">
        <v>3829</v>
      </c>
      <c r="E24" t="str">
        <f t="shared" si="0"/>
        <v>El Tarf (Algerian province)</v>
      </c>
      <c r="F24" t="str">
        <f t="shared" si="1"/>
        <v>El Tarf</v>
      </c>
      <c r="G24" t="str">
        <f t="shared" si="2"/>
        <v>DZ-36</v>
      </c>
    </row>
    <row r="25" spans="1:7" ht="15" thickBot="1" x14ac:dyDescent="0.4">
      <c r="A25" s="1" t="s">
        <v>2192</v>
      </c>
      <c r="B25" s="2" t="s">
        <v>2193</v>
      </c>
      <c r="C25" s="5" t="s">
        <v>2194</v>
      </c>
      <c r="D25">
        <v>3829</v>
      </c>
      <c r="E25" t="str">
        <f t="shared" si="0"/>
        <v>Ghardaïa (Algerian province)</v>
      </c>
      <c r="F25" t="str">
        <f t="shared" si="1"/>
        <v>Ghardaïa</v>
      </c>
      <c r="G25" t="str">
        <f t="shared" si="2"/>
        <v>DZ-47</v>
      </c>
    </row>
    <row r="26" spans="1:7" ht="15" thickBot="1" x14ac:dyDescent="0.4">
      <c r="A26" s="1" t="s">
        <v>2195</v>
      </c>
      <c r="B26" s="2" t="s">
        <v>2196</v>
      </c>
      <c r="C26" s="5" t="s">
        <v>2197</v>
      </c>
      <c r="D26">
        <v>3829</v>
      </c>
      <c r="E26" t="str">
        <f t="shared" si="0"/>
        <v>Guelma (Algerian province)</v>
      </c>
      <c r="F26" t="str">
        <f t="shared" si="1"/>
        <v>Guelma</v>
      </c>
      <c r="G26" t="str">
        <f t="shared" si="2"/>
        <v>DZ-24</v>
      </c>
    </row>
    <row r="27" spans="1:7" ht="15" thickBot="1" x14ac:dyDescent="0.4">
      <c r="A27" s="1" t="s">
        <v>2198</v>
      </c>
      <c r="B27" s="2" t="s">
        <v>2199</v>
      </c>
      <c r="C27" s="5" t="s">
        <v>2200</v>
      </c>
      <c r="D27">
        <v>3829</v>
      </c>
      <c r="E27" t="str">
        <f t="shared" si="0"/>
        <v>Illizi (Algerian province)</v>
      </c>
      <c r="F27" t="str">
        <f t="shared" si="1"/>
        <v>Illizi</v>
      </c>
      <c r="G27" t="str">
        <f t="shared" si="2"/>
        <v>DZ-33</v>
      </c>
    </row>
    <row r="28" spans="1:7" ht="29.5" thickBot="1" x14ac:dyDescent="0.4">
      <c r="A28" s="1" t="s">
        <v>2201</v>
      </c>
      <c r="B28" s="2" t="s">
        <v>2202</v>
      </c>
      <c r="C28" s="5" t="s">
        <v>2203</v>
      </c>
      <c r="D28">
        <v>3829</v>
      </c>
      <c r="E28" t="str">
        <f t="shared" si="0"/>
        <v>In Guezzam (Algerian province)</v>
      </c>
      <c r="F28" t="str">
        <f t="shared" si="1"/>
        <v>In Guezzam</v>
      </c>
      <c r="G28" t="str">
        <f t="shared" si="2"/>
        <v>DZ-54</v>
      </c>
    </row>
    <row r="29" spans="1:7" ht="15" thickBot="1" x14ac:dyDescent="0.4">
      <c r="A29" s="1" t="s">
        <v>2204</v>
      </c>
      <c r="B29" s="2" t="s">
        <v>2205</v>
      </c>
      <c r="C29" s="5" t="s">
        <v>2206</v>
      </c>
      <c r="D29">
        <v>3829</v>
      </c>
      <c r="E29" t="str">
        <f t="shared" si="0"/>
        <v>In Salah (Algerian province)</v>
      </c>
      <c r="F29" t="str">
        <f t="shared" si="1"/>
        <v>In Salah</v>
      </c>
      <c r="G29" t="str">
        <f t="shared" si="2"/>
        <v>DZ-53</v>
      </c>
    </row>
    <row r="30" spans="1:7" ht="15" thickBot="1" x14ac:dyDescent="0.4">
      <c r="A30" s="1" t="s">
        <v>2207</v>
      </c>
      <c r="B30" s="2" t="s">
        <v>2208</v>
      </c>
      <c r="C30" s="5" t="s">
        <v>2209</v>
      </c>
      <c r="D30">
        <v>3829</v>
      </c>
      <c r="E30" t="str">
        <f t="shared" si="0"/>
        <v>Jijel (Algerian province)</v>
      </c>
      <c r="F30" t="str">
        <f t="shared" si="1"/>
        <v>Jijel</v>
      </c>
      <c r="G30" t="str">
        <f t="shared" si="2"/>
        <v>DZ-18</v>
      </c>
    </row>
    <row r="31" spans="1:7" ht="29.5" thickBot="1" x14ac:dyDescent="0.4">
      <c r="A31" s="1" t="s">
        <v>2210</v>
      </c>
      <c r="B31" s="2" t="s">
        <v>2211</v>
      </c>
      <c r="C31" s="5" t="s">
        <v>2212</v>
      </c>
      <c r="D31">
        <v>3829</v>
      </c>
      <c r="E31" t="str">
        <f t="shared" si="0"/>
        <v>Khenchela (Algerian province)</v>
      </c>
      <c r="F31" t="str">
        <f t="shared" si="1"/>
        <v>Khenchela</v>
      </c>
      <c r="G31" t="str">
        <f t="shared" si="2"/>
        <v>DZ-40</v>
      </c>
    </row>
    <row r="32" spans="1:7" ht="15" thickBot="1" x14ac:dyDescent="0.4">
      <c r="A32" s="1" t="s">
        <v>2213</v>
      </c>
      <c r="B32" s="2" t="s">
        <v>2214</v>
      </c>
      <c r="C32" s="5" t="s">
        <v>2215</v>
      </c>
      <c r="D32">
        <v>3829</v>
      </c>
      <c r="E32" t="str">
        <f t="shared" si="0"/>
        <v>Laghouat (Algerian province)</v>
      </c>
      <c r="F32" t="str">
        <f t="shared" si="1"/>
        <v>Laghouat</v>
      </c>
      <c r="G32" t="str">
        <f t="shared" si="2"/>
        <v>DZ-03</v>
      </c>
    </row>
    <row r="33" spans="1:7" ht="15" thickBot="1" x14ac:dyDescent="0.4">
      <c r="A33" s="1" t="s">
        <v>2216</v>
      </c>
      <c r="B33" s="2" t="s">
        <v>2217</v>
      </c>
      <c r="C33" s="5" t="s">
        <v>2218</v>
      </c>
      <c r="D33">
        <v>3829</v>
      </c>
      <c r="E33" t="str">
        <f t="shared" si="0"/>
        <v>M'sila (Algerian province)</v>
      </c>
      <c r="F33" t="str">
        <f t="shared" si="1"/>
        <v>M'sila</v>
      </c>
      <c r="G33" t="str">
        <f t="shared" si="2"/>
        <v>DZ-28</v>
      </c>
    </row>
    <row r="34" spans="1:7" ht="15" thickBot="1" x14ac:dyDescent="0.4">
      <c r="A34" s="1" t="s">
        <v>2219</v>
      </c>
      <c r="B34" s="2" t="s">
        <v>2220</v>
      </c>
      <c r="C34" s="5" t="s">
        <v>2221</v>
      </c>
      <c r="D34">
        <v>3829</v>
      </c>
      <c r="E34" t="str">
        <f t="shared" si="0"/>
        <v>Mascara (Algerian province)</v>
      </c>
      <c r="F34" t="str">
        <f t="shared" si="1"/>
        <v>Mascara</v>
      </c>
      <c r="G34" t="str">
        <f t="shared" si="2"/>
        <v>DZ-29</v>
      </c>
    </row>
    <row r="35" spans="1:7" ht="15" thickBot="1" x14ac:dyDescent="0.4">
      <c r="A35" s="1" t="s">
        <v>2222</v>
      </c>
      <c r="B35" s="2" t="s">
        <v>2223</v>
      </c>
      <c r="C35" s="5" t="s">
        <v>2224</v>
      </c>
      <c r="D35">
        <v>3829</v>
      </c>
      <c r="E35" t="str">
        <f t="shared" si="0"/>
        <v>Médéa (Algerian province)</v>
      </c>
      <c r="F35" t="str">
        <f t="shared" si="1"/>
        <v>Médéa</v>
      </c>
      <c r="G35" t="str">
        <f t="shared" si="2"/>
        <v>DZ-26</v>
      </c>
    </row>
    <row r="36" spans="1:7" ht="15" thickBot="1" x14ac:dyDescent="0.4">
      <c r="A36" s="1" t="s">
        <v>2225</v>
      </c>
      <c r="B36" s="2" t="s">
        <v>2226</v>
      </c>
      <c r="C36" s="5" t="s">
        <v>2227</v>
      </c>
      <c r="D36">
        <v>3829</v>
      </c>
      <c r="E36" t="str">
        <f t="shared" si="0"/>
        <v>Mila (Algerian province)</v>
      </c>
      <c r="F36" t="str">
        <f t="shared" si="1"/>
        <v>Mila</v>
      </c>
      <c r="G36" t="str">
        <f t="shared" si="2"/>
        <v>DZ-43</v>
      </c>
    </row>
    <row r="37" spans="1:7" ht="29.5" thickBot="1" x14ac:dyDescent="0.4">
      <c r="A37" s="1" t="s">
        <v>2228</v>
      </c>
      <c r="B37" s="2" t="s">
        <v>2229</v>
      </c>
      <c r="C37" s="5" t="s">
        <v>2230</v>
      </c>
      <c r="D37">
        <v>3829</v>
      </c>
      <c r="E37" t="str">
        <f t="shared" si="0"/>
        <v>Mostaganem (Algerian province)</v>
      </c>
      <c r="F37" t="str">
        <f t="shared" si="1"/>
        <v>Mostaganem</v>
      </c>
      <c r="G37" t="str">
        <f t="shared" si="2"/>
        <v>DZ-27</v>
      </c>
    </row>
    <row r="38" spans="1:7" ht="15" thickBot="1" x14ac:dyDescent="0.4">
      <c r="A38" s="1" t="s">
        <v>2231</v>
      </c>
      <c r="B38" s="2" t="s">
        <v>2232</v>
      </c>
      <c r="C38" s="5" t="s">
        <v>2233</v>
      </c>
      <c r="D38">
        <v>3829</v>
      </c>
      <c r="E38" t="str">
        <f t="shared" si="0"/>
        <v>Naama (Algerian province)</v>
      </c>
      <c r="F38" t="str">
        <f t="shared" si="1"/>
        <v>Naama</v>
      </c>
      <c r="G38" t="str">
        <f t="shared" si="2"/>
        <v>DZ-45</v>
      </c>
    </row>
    <row r="39" spans="1:7" ht="15" thickBot="1" x14ac:dyDescent="0.4">
      <c r="A39" s="1" t="s">
        <v>2234</v>
      </c>
      <c r="B39" s="2" t="s">
        <v>2235</v>
      </c>
      <c r="C39" s="5" t="s">
        <v>2236</v>
      </c>
      <c r="D39">
        <v>3829</v>
      </c>
      <c r="E39" t="str">
        <f t="shared" si="0"/>
        <v>Oran (Algerian province)</v>
      </c>
      <c r="F39" t="str">
        <f t="shared" si="1"/>
        <v>Oran</v>
      </c>
      <c r="G39" t="str">
        <f t="shared" si="2"/>
        <v>DZ-31</v>
      </c>
    </row>
    <row r="40" spans="1:7" ht="15" thickBot="1" x14ac:dyDescent="0.4">
      <c r="A40" s="1" t="s">
        <v>2237</v>
      </c>
      <c r="B40" s="2" t="s">
        <v>2238</v>
      </c>
      <c r="C40" s="5" t="s">
        <v>2239</v>
      </c>
      <c r="D40">
        <v>3829</v>
      </c>
      <c r="E40" t="str">
        <f t="shared" si="0"/>
        <v>Ouargla (Algerian province)</v>
      </c>
      <c r="F40" t="str">
        <f t="shared" si="1"/>
        <v>Ouargla</v>
      </c>
      <c r="G40" t="str">
        <f t="shared" si="2"/>
        <v>DZ-30</v>
      </c>
    </row>
    <row r="41" spans="1:7" ht="29.5" thickBot="1" x14ac:dyDescent="0.4">
      <c r="A41" s="1" t="s">
        <v>2240</v>
      </c>
      <c r="B41" s="2" t="s">
        <v>2241</v>
      </c>
      <c r="C41" s="5" t="s">
        <v>2242</v>
      </c>
      <c r="D41">
        <v>3829</v>
      </c>
      <c r="E41" t="str">
        <f t="shared" si="0"/>
        <v>Ouled Djellal (Algerian province)</v>
      </c>
      <c r="F41" t="str">
        <f t="shared" si="1"/>
        <v>Ouled Djellal</v>
      </c>
      <c r="G41" t="str">
        <f t="shared" si="2"/>
        <v>DZ-51</v>
      </c>
    </row>
    <row r="42" spans="1:7" ht="29.5" thickBot="1" x14ac:dyDescent="0.4">
      <c r="A42" s="1" t="s">
        <v>2243</v>
      </c>
      <c r="B42" s="2" t="s">
        <v>2244</v>
      </c>
      <c r="C42" s="5" t="s">
        <v>2245</v>
      </c>
      <c r="D42">
        <v>3829</v>
      </c>
      <c r="E42" t="str">
        <f t="shared" si="0"/>
        <v>Oum el Bouaghi (Algerian province)</v>
      </c>
      <c r="F42" t="str">
        <f t="shared" si="1"/>
        <v>Oum el Bouaghi</v>
      </c>
      <c r="G42" t="str">
        <f t="shared" si="2"/>
        <v>DZ-04</v>
      </c>
    </row>
    <row r="43" spans="1:7" ht="15" thickBot="1" x14ac:dyDescent="0.4">
      <c r="A43" s="1" t="s">
        <v>2246</v>
      </c>
      <c r="B43" s="2" t="s">
        <v>2247</v>
      </c>
      <c r="C43" s="5" t="s">
        <v>2248</v>
      </c>
      <c r="D43">
        <v>3829</v>
      </c>
      <c r="E43" t="str">
        <f t="shared" si="0"/>
        <v>Relizane (Algerian province)</v>
      </c>
      <c r="F43" t="str">
        <f t="shared" si="1"/>
        <v>Relizane</v>
      </c>
      <c r="G43" t="str">
        <f t="shared" si="2"/>
        <v>DZ-48</v>
      </c>
    </row>
    <row r="44" spans="1:7" ht="15" thickBot="1" x14ac:dyDescent="0.4">
      <c r="A44" s="1" t="s">
        <v>2249</v>
      </c>
      <c r="B44" s="2" t="s">
        <v>2250</v>
      </c>
      <c r="C44" s="5" t="s">
        <v>2251</v>
      </c>
      <c r="D44">
        <v>3829</v>
      </c>
      <c r="E44" t="str">
        <f t="shared" si="0"/>
        <v>Saïda (Algerian province)</v>
      </c>
      <c r="F44" t="str">
        <f t="shared" si="1"/>
        <v>Saïda</v>
      </c>
      <c r="G44" t="str">
        <f t="shared" si="2"/>
        <v>DZ-20</v>
      </c>
    </row>
    <row r="45" spans="1:7" ht="15" thickBot="1" x14ac:dyDescent="0.4">
      <c r="A45" s="1" t="s">
        <v>2252</v>
      </c>
      <c r="B45" s="2" t="s">
        <v>2253</v>
      </c>
      <c r="C45" s="5" t="s">
        <v>2254</v>
      </c>
      <c r="D45">
        <v>3829</v>
      </c>
      <c r="E45" t="str">
        <f t="shared" si="0"/>
        <v>Sétif (Algerian province)</v>
      </c>
      <c r="F45" t="str">
        <f t="shared" si="1"/>
        <v>Sétif</v>
      </c>
      <c r="G45" t="str">
        <f t="shared" si="2"/>
        <v>DZ-19</v>
      </c>
    </row>
    <row r="46" spans="1:7" ht="29.5" thickBot="1" x14ac:dyDescent="0.4">
      <c r="A46" s="1" t="s">
        <v>2255</v>
      </c>
      <c r="B46" s="2" t="s">
        <v>2256</v>
      </c>
      <c r="C46" s="5" t="s">
        <v>2257</v>
      </c>
      <c r="D46">
        <v>3829</v>
      </c>
      <c r="E46" t="str">
        <f t="shared" si="0"/>
        <v>Sidi Bel Abbès (Algerian province)</v>
      </c>
      <c r="F46" t="str">
        <f t="shared" si="1"/>
        <v>Sidi Bel Abbès</v>
      </c>
      <c r="G46" t="str">
        <f t="shared" si="2"/>
        <v>DZ-22</v>
      </c>
    </row>
    <row r="47" spans="1:7" ht="15" thickBot="1" x14ac:dyDescent="0.4">
      <c r="A47" s="1" t="s">
        <v>2258</v>
      </c>
      <c r="B47" s="2" t="s">
        <v>2259</v>
      </c>
      <c r="C47" s="5" t="s">
        <v>2260</v>
      </c>
      <c r="D47">
        <v>3829</v>
      </c>
      <c r="E47" t="str">
        <f t="shared" si="0"/>
        <v>Skikda (Algerian province)</v>
      </c>
      <c r="F47" t="str">
        <f t="shared" si="1"/>
        <v>Skikda</v>
      </c>
      <c r="G47" t="str">
        <f t="shared" si="2"/>
        <v>DZ-21</v>
      </c>
    </row>
    <row r="48" spans="1:7" ht="29.5" thickBot="1" x14ac:dyDescent="0.4">
      <c r="A48" s="1" t="s">
        <v>2261</v>
      </c>
      <c r="B48" s="2" t="s">
        <v>2262</v>
      </c>
      <c r="C48" s="5" t="s">
        <v>2263</v>
      </c>
      <c r="D48">
        <v>3829</v>
      </c>
      <c r="E48" t="str">
        <f t="shared" si="0"/>
        <v>Souk Ahras (Algerian province)</v>
      </c>
      <c r="F48" t="str">
        <f t="shared" si="1"/>
        <v>Souk Ahras</v>
      </c>
      <c r="G48" t="str">
        <f t="shared" si="2"/>
        <v>DZ-41</v>
      </c>
    </row>
    <row r="49" spans="1:7" ht="29.5" thickBot="1" x14ac:dyDescent="0.4">
      <c r="A49" s="1" t="s">
        <v>2264</v>
      </c>
      <c r="B49" s="2" t="s">
        <v>2265</v>
      </c>
      <c r="C49" s="5" t="s">
        <v>2266</v>
      </c>
      <c r="D49">
        <v>3829</v>
      </c>
      <c r="E49" t="str">
        <f t="shared" si="0"/>
        <v>Tamanrasset (Algerian province)</v>
      </c>
      <c r="F49" t="str">
        <f t="shared" si="1"/>
        <v>Tamanrasset</v>
      </c>
      <c r="G49" t="str">
        <f t="shared" si="2"/>
        <v>DZ-11</v>
      </c>
    </row>
    <row r="50" spans="1:7" ht="15" thickBot="1" x14ac:dyDescent="0.4">
      <c r="A50" s="1" t="s">
        <v>2267</v>
      </c>
      <c r="B50" s="2" t="s">
        <v>2268</v>
      </c>
      <c r="C50" s="5" t="s">
        <v>2269</v>
      </c>
      <c r="D50">
        <v>3829</v>
      </c>
      <c r="E50" t="str">
        <f t="shared" si="0"/>
        <v>Tébessa (Algerian province)</v>
      </c>
      <c r="F50" t="str">
        <f t="shared" si="1"/>
        <v>Tébessa</v>
      </c>
      <c r="G50" t="str">
        <f t="shared" si="2"/>
        <v>DZ-12</v>
      </c>
    </row>
    <row r="51" spans="1:7" ht="15" thickBot="1" x14ac:dyDescent="0.4">
      <c r="A51" s="1" t="s">
        <v>2270</v>
      </c>
      <c r="B51" s="2" t="s">
        <v>2271</v>
      </c>
      <c r="C51" s="5" t="s">
        <v>2272</v>
      </c>
      <c r="D51">
        <v>3829</v>
      </c>
      <c r="E51" t="str">
        <f t="shared" si="0"/>
        <v>Tiaret (Algerian province)</v>
      </c>
      <c r="F51" t="str">
        <f t="shared" si="1"/>
        <v>Tiaret</v>
      </c>
      <c r="G51" t="str">
        <f t="shared" si="2"/>
        <v>DZ-14</v>
      </c>
    </row>
    <row r="52" spans="1:7" ht="29.5" thickBot="1" x14ac:dyDescent="0.4">
      <c r="A52" s="1" t="s">
        <v>2273</v>
      </c>
      <c r="B52" s="2" t="s">
        <v>2274</v>
      </c>
      <c r="C52" s="5" t="s">
        <v>2275</v>
      </c>
      <c r="D52">
        <v>3829</v>
      </c>
      <c r="E52" t="str">
        <f t="shared" si="0"/>
        <v>Timimoun (Algerian province)</v>
      </c>
      <c r="F52" t="str">
        <f t="shared" si="1"/>
        <v>Timimoun</v>
      </c>
      <c r="G52" t="str">
        <f t="shared" si="2"/>
        <v>DZ-49</v>
      </c>
    </row>
    <row r="53" spans="1:7" ht="15" thickBot="1" x14ac:dyDescent="0.4">
      <c r="A53" s="1" t="s">
        <v>2276</v>
      </c>
      <c r="B53" s="2" t="s">
        <v>2277</v>
      </c>
      <c r="C53" s="5" t="s">
        <v>2278</v>
      </c>
      <c r="D53">
        <v>3829</v>
      </c>
      <c r="E53" t="str">
        <f t="shared" si="0"/>
        <v>Tindouf (Algerian province)</v>
      </c>
      <c r="F53" t="str">
        <f t="shared" si="1"/>
        <v>Tindouf</v>
      </c>
      <c r="G53" t="str">
        <f t="shared" si="2"/>
        <v>DZ-37</v>
      </c>
    </row>
    <row r="54" spans="1:7" ht="15" thickBot="1" x14ac:dyDescent="0.4">
      <c r="A54" s="1" t="s">
        <v>2279</v>
      </c>
      <c r="B54" s="2" t="s">
        <v>2280</v>
      </c>
      <c r="C54" s="5" t="s">
        <v>2281</v>
      </c>
      <c r="D54">
        <v>3829</v>
      </c>
      <c r="E54" t="str">
        <f t="shared" si="0"/>
        <v>Tipaza (Algerian province)</v>
      </c>
      <c r="F54" t="str">
        <f t="shared" si="1"/>
        <v>Tipaza</v>
      </c>
      <c r="G54" t="str">
        <f t="shared" si="2"/>
        <v>DZ-42</v>
      </c>
    </row>
    <row r="55" spans="1:7" ht="29.5" thickBot="1" x14ac:dyDescent="0.4">
      <c r="A55" s="1" t="s">
        <v>2282</v>
      </c>
      <c r="B55" s="2" t="s">
        <v>2283</v>
      </c>
      <c r="C55" s="5" t="s">
        <v>2284</v>
      </c>
      <c r="D55">
        <v>3829</v>
      </c>
      <c r="E55" t="str">
        <f t="shared" si="0"/>
        <v>Tissemsilt (Algerian province)</v>
      </c>
      <c r="F55" t="str">
        <f t="shared" si="1"/>
        <v>Tissemsilt</v>
      </c>
      <c r="G55" t="str">
        <f t="shared" si="2"/>
        <v>DZ-38</v>
      </c>
    </row>
    <row r="56" spans="1:7" ht="29.5" thickBot="1" x14ac:dyDescent="0.4">
      <c r="A56" s="1" t="s">
        <v>2285</v>
      </c>
      <c r="B56" s="2" t="s">
        <v>2286</v>
      </c>
      <c r="C56" s="5" t="s">
        <v>2287</v>
      </c>
      <c r="D56">
        <v>3829</v>
      </c>
      <c r="E56" t="str">
        <f t="shared" si="0"/>
        <v>Tizi Ouzou (Algerian province)</v>
      </c>
      <c r="F56" t="str">
        <f t="shared" si="1"/>
        <v>Tizi Ouzou</v>
      </c>
      <c r="G56" t="str">
        <f t="shared" si="2"/>
        <v>DZ-15</v>
      </c>
    </row>
    <row r="57" spans="1:7" ht="15" thickBot="1" x14ac:dyDescent="0.4">
      <c r="A57" s="1" t="s">
        <v>2288</v>
      </c>
      <c r="B57" s="2" t="s">
        <v>2289</v>
      </c>
      <c r="C57" s="5" t="s">
        <v>2290</v>
      </c>
      <c r="D57">
        <v>3829</v>
      </c>
      <c r="E57" t="str">
        <f t="shared" si="0"/>
        <v>Tlemcen (Algerian province)</v>
      </c>
      <c r="F57" t="str">
        <f t="shared" si="1"/>
        <v>Tlemcen</v>
      </c>
      <c r="G57" t="str">
        <f t="shared" si="2"/>
        <v>DZ-13</v>
      </c>
    </row>
    <row r="58" spans="1:7" ht="29.5" thickBot="1" x14ac:dyDescent="0.4">
      <c r="A58" s="1" t="s">
        <v>2291</v>
      </c>
      <c r="B58" s="2" t="s">
        <v>2292</v>
      </c>
      <c r="C58" s="5" t="s">
        <v>2293</v>
      </c>
      <c r="D58">
        <v>3829</v>
      </c>
      <c r="E58" t="str">
        <f t="shared" si="0"/>
        <v>Touggourt (Algerian province)</v>
      </c>
      <c r="F58" t="str">
        <f t="shared" si="1"/>
        <v>Touggourt</v>
      </c>
      <c r="G58" t="str">
        <f t="shared" si="2"/>
        <v>DZ-55</v>
      </c>
    </row>
  </sheetData>
  <hyperlinks>
    <hyperlink ref="B1" r:id="rId1" tooltip="Adrar Province" display="https://en.wikipedia.org/wiki/Adrar_Province" xr:uid="{B2400768-E142-4FB0-966F-82FB598696FC}"/>
    <hyperlink ref="B2" r:id="rId2" tooltip="Aïn Defla Province" display="https://en.wikipedia.org/wiki/A%C3%AFn_Defla_Province" xr:uid="{AC5FEFDE-6774-448D-8ED7-4B5C865ACF09}"/>
    <hyperlink ref="B3" r:id="rId3" tooltip="Aïn Témouchent Province" display="https://en.wikipedia.org/wiki/A%C3%AFn_T%C3%A9mouchent_Province" xr:uid="{4E40BD84-D5CC-4561-94AC-E2730D91D09B}"/>
    <hyperlink ref="B4" r:id="rId4" tooltip="Alger Province" display="https://en.wikipedia.org/wiki/Alger_Province" xr:uid="{C63E4AD9-40DA-4B25-A840-0BF6A22E3F3D}"/>
    <hyperlink ref="B5" r:id="rId5" tooltip="Annaba Province" display="https://en.wikipedia.org/wiki/Annaba_Province" xr:uid="{8D1DEEA4-468F-44D7-9121-B1BE1E27D0AA}"/>
    <hyperlink ref="B6" r:id="rId6" tooltip="Batna Province" display="https://en.wikipedia.org/wiki/Batna_Province" xr:uid="{A6DD66E1-6D14-4516-A568-EEA39103781F}"/>
    <hyperlink ref="B7" r:id="rId7" tooltip="Béchar Province" display="https://en.wikipedia.org/wiki/B%C3%A9char_Province" xr:uid="{8D97B0A4-6295-49F0-8134-96EB4A747044}"/>
    <hyperlink ref="B8" r:id="rId8" tooltip="Béjaïa Province" display="https://en.wikipedia.org/wiki/B%C3%A9ja%C3%AFa_Province" xr:uid="{244A6507-CFF0-4A2C-AE1F-6B9984ADD603}"/>
    <hyperlink ref="B9" r:id="rId9" tooltip="Béni Abbès Province" display="https://en.wikipedia.org/wiki/B%C3%A9ni_Abb%C3%A8s_Province" xr:uid="{10C28898-05B4-45C5-AA9E-799B3B48A2B3}"/>
    <hyperlink ref="B10" r:id="rId10" tooltip="Biskra Province" display="https://en.wikipedia.org/wiki/Biskra_Province" xr:uid="{F7A5FCF2-F410-4EF6-A2D0-11137D08E990}"/>
    <hyperlink ref="B11" r:id="rId11" tooltip="Blida Province" display="https://en.wikipedia.org/wiki/Blida_Province" xr:uid="{7D93A20E-AA6D-4324-A295-DD6C59CD5071}"/>
    <hyperlink ref="B12" r:id="rId12" tooltip="Bordj Baji Mokhtar Province" display="https://en.wikipedia.org/wiki/Bordj_Baji_Mokhtar_Province" xr:uid="{719B5019-C06C-4AF2-A118-BE76A7B9DD12}"/>
    <hyperlink ref="B13" r:id="rId13" tooltip="Bordj Bou Arréridj Province" display="https://en.wikipedia.org/wiki/Bordj_Bou_Arr%C3%A9ridj_Province" xr:uid="{A72A8E3A-6C30-4080-9B82-45BA9DAAE879}"/>
    <hyperlink ref="B14" r:id="rId14" tooltip="Bouira Province" display="https://en.wikipedia.org/wiki/Bouira_Province" xr:uid="{97827783-BF6F-47F1-86FF-78680976A3F3}"/>
    <hyperlink ref="B15" r:id="rId15" tooltip="Boumerdès Province" display="https://en.wikipedia.org/wiki/Boumerd%C3%A8s_Province" xr:uid="{86A1D025-E1D2-4ED7-B1E8-A3E2E0630115}"/>
    <hyperlink ref="B16" r:id="rId16" tooltip="Chlef Province" display="https://en.wikipedia.org/wiki/Chlef_Province" xr:uid="{1CF6B825-5AE3-4900-A520-5743CEAD937B}"/>
    <hyperlink ref="B17" r:id="rId17" tooltip="Constantine Province" display="https://en.wikipedia.org/wiki/Constantine_Province" xr:uid="{9FAD82E0-6900-426F-A5AF-2DB05FEB3C1B}"/>
    <hyperlink ref="B18" r:id="rId18" tooltip="Djanet Province" display="https://en.wikipedia.org/wiki/Djanet_Province" xr:uid="{BA84A140-5A96-4026-9939-6958161DFBD5}"/>
    <hyperlink ref="B19" r:id="rId19" tooltip="Djelfa Province" display="https://en.wikipedia.org/wiki/Djelfa_Province" xr:uid="{7337477D-C1F3-4F5E-8856-45E819C0B554}"/>
    <hyperlink ref="B20" r:id="rId20" tooltip="El Bayadh Province" display="https://en.wikipedia.org/wiki/El_Bayadh_Province" xr:uid="{03C3FEB6-EA45-4309-ABF6-79A71F9C271B}"/>
    <hyperlink ref="B21" r:id="rId21" tooltip="El M'Ghair Province" display="https://en.wikipedia.org/wiki/El_M%27Ghair_Province" xr:uid="{BB37B582-7269-4D82-9BD6-6A3E49CAAE60}"/>
    <hyperlink ref="B22" r:id="rId22" tooltip="El Menia Province" display="https://en.wikipedia.org/wiki/El_Menia_Province" xr:uid="{7AA1272A-9BD5-4A2E-B429-B4A1EF461F58}"/>
    <hyperlink ref="B23" r:id="rId23" tooltip="El Oued Province" display="https://en.wikipedia.org/wiki/El_Oued_Province" xr:uid="{C04F30CD-2108-4E41-B845-91EE375E9068}"/>
    <hyperlink ref="B24" r:id="rId24" tooltip="El Tarf Province" display="https://en.wikipedia.org/wiki/El_Tarf_Province" xr:uid="{8443FEC7-5C9A-46DE-875E-EB94AB80E803}"/>
    <hyperlink ref="B25" r:id="rId25" tooltip="Ghardaïa Province" display="https://en.wikipedia.org/wiki/Gharda%C3%AFa_Province" xr:uid="{0DBF899C-FE8C-46AB-97B9-4D41826251CF}"/>
    <hyperlink ref="B26" r:id="rId26" tooltip="Guelma Province" display="https://en.wikipedia.org/wiki/Guelma_Province" xr:uid="{156D18D0-C451-4FE9-8E06-17E3166AB492}"/>
    <hyperlink ref="B27" r:id="rId27" tooltip="Illizi Province" display="https://en.wikipedia.org/wiki/Illizi_Province" xr:uid="{89C53E8C-5F23-4CAC-94C9-C8464BD8A852}"/>
    <hyperlink ref="B28" r:id="rId28" tooltip="In Guezzam Province" display="https://en.wikipedia.org/wiki/In_Guezzam_Province" xr:uid="{DDC42D8B-0867-4D60-B7C5-ABDF4477E85D}"/>
    <hyperlink ref="B29" r:id="rId29" tooltip="In Salah Province" display="https://en.wikipedia.org/wiki/In_Salah_Province" xr:uid="{330A368A-E112-4E64-8EE1-A039B2A56273}"/>
    <hyperlink ref="B30" r:id="rId30" tooltip="Jijel Province" display="https://en.wikipedia.org/wiki/Jijel_Province" xr:uid="{97652CBC-D7F9-4B8C-8A88-07F22F0A0B26}"/>
    <hyperlink ref="B31" r:id="rId31" tooltip="Khenchela Province" display="https://en.wikipedia.org/wiki/Khenchela_Province" xr:uid="{A153DCE4-A222-4DCC-A2A4-BB377F995C2E}"/>
    <hyperlink ref="B32" r:id="rId32" tooltip="Laghouat Province" display="https://en.wikipedia.org/wiki/Laghouat_Province" xr:uid="{47AC9EF1-8257-42BA-A8F7-AD39C88BE6B5}"/>
    <hyperlink ref="B33" r:id="rId33" tooltip="Msila Province" display="https://en.wikipedia.org/wiki/Msila_Province" xr:uid="{F4E4B417-5594-4B53-BF98-B7CEBC7E57D0}"/>
    <hyperlink ref="B34" r:id="rId34" tooltip="Mascara Province" display="https://en.wikipedia.org/wiki/Mascara_Province" xr:uid="{F2879E9E-5798-48E7-AF03-E082CF464E8D}"/>
    <hyperlink ref="B35" r:id="rId35" tooltip="Médéa Province" display="https://en.wikipedia.org/wiki/M%C3%A9d%C3%A9a_Province" xr:uid="{13A68B66-18CE-4F7E-9D41-E1FA108B58A8}"/>
    <hyperlink ref="B36" r:id="rId36" tooltip="Mila Province" display="https://en.wikipedia.org/wiki/Mila_Province" xr:uid="{914C0AE0-1B38-4AB6-83CB-4781258499F7}"/>
    <hyperlink ref="B37" r:id="rId37" tooltip="Mostaganem Province" display="https://en.wikipedia.org/wiki/Mostaganem_Province" xr:uid="{0BFC137D-74DF-43BE-80AA-CE2E9E7BA363}"/>
    <hyperlink ref="B38" r:id="rId38" tooltip="Naama Province" display="https://en.wikipedia.org/wiki/Naama_Province" xr:uid="{9CE2C114-E8D8-4C74-A378-305FC8B16025}"/>
    <hyperlink ref="B39" r:id="rId39" tooltip="Oran Province" display="https://en.wikipedia.org/wiki/Oran_Province" xr:uid="{C6785A83-F220-4A16-A80E-57A254FDC267}"/>
    <hyperlink ref="B40" r:id="rId40" tooltip="Ouargla Province" display="https://en.wikipedia.org/wiki/Ouargla_Province" xr:uid="{61990844-103A-46ED-B64E-81775AC38E51}"/>
    <hyperlink ref="B41" r:id="rId41" tooltip="Ouled Djellal Province" display="https://en.wikipedia.org/wiki/Ouled_Djellal_Province" xr:uid="{94CB34F6-EE5B-44B7-A782-E30214ACE9DC}"/>
    <hyperlink ref="B42" r:id="rId42" tooltip="Oum el Bouaghi Province" display="https://en.wikipedia.org/wiki/Oum_el_Bouaghi_Province" xr:uid="{64CB58DE-1168-4BF8-8CD2-59F964B5B5BF}"/>
    <hyperlink ref="B43" r:id="rId43" tooltip="Relizane Province" display="https://en.wikipedia.org/wiki/Relizane_Province" xr:uid="{3D96AEE9-A619-4106-BD1F-E8F302844410}"/>
    <hyperlink ref="B44" r:id="rId44" tooltip="Saïda Province" display="https://en.wikipedia.org/wiki/Sa%C3%AFda_Province" xr:uid="{58E42C2A-882B-448E-AF7F-5365FC5869D1}"/>
    <hyperlink ref="B45" r:id="rId45" tooltip="Sétif Province" display="https://en.wikipedia.org/wiki/S%C3%A9tif_Province" xr:uid="{ECA78327-5E4B-408B-BD4C-6C3D486CA885}"/>
    <hyperlink ref="B46" r:id="rId46" tooltip="Sidi Bel Abbès Province" display="https://en.wikipedia.org/wiki/Sidi_Bel_Abb%C3%A8s_Province" xr:uid="{7E08E360-58AD-4225-BFE4-8533D47F1BCA}"/>
    <hyperlink ref="B47" r:id="rId47" tooltip="Skikda Province" display="https://en.wikipedia.org/wiki/Skikda_Province" xr:uid="{213FBC73-C978-4EBD-B7E1-ECAF6B7CEF08}"/>
    <hyperlink ref="B48" r:id="rId48" tooltip="Souk Ahras Province" display="https://en.wikipedia.org/wiki/Souk_Ahras_Province" xr:uid="{27570214-64E7-4AE7-BF86-09791B8F6F7B}"/>
    <hyperlink ref="B49" r:id="rId49" tooltip="Tamanrasset Province" display="https://en.wikipedia.org/wiki/Tamanrasset_Province" xr:uid="{600D8886-EB29-417D-9C26-CDC55A45F4CD}"/>
    <hyperlink ref="B50" r:id="rId50" tooltip="Tébessa Province" display="https://en.wikipedia.org/wiki/T%C3%A9bessa_Province" xr:uid="{AAFF6D4B-46BD-42D6-B182-92BF1BEEEA48}"/>
    <hyperlink ref="B51" r:id="rId51" tooltip="Tiaret Province" display="https://en.wikipedia.org/wiki/Tiaret_Province" xr:uid="{F0E5DFC2-3D80-4094-A9AF-3FB25876F4B5}"/>
    <hyperlink ref="B52" r:id="rId52" tooltip="Timimoun Province" display="https://en.wikipedia.org/wiki/Timimoun_Province" xr:uid="{0F02AE5A-3537-4822-952B-94DBF9D5A44D}"/>
    <hyperlink ref="B53" r:id="rId53" tooltip="Tindouf Province" display="https://en.wikipedia.org/wiki/Tindouf_Province" xr:uid="{5365529E-229F-481C-AE54-6132A217EBD9}"/>
    <hyperlink ref="B54" r:id="rId54" tooltip="Tipasa Province" display="https://en.wikipedia.org/wiki/Tipasa_Province" xr:uid="{41C3CC1E-C3FF-41F3-B52D-D85A7519A4D0}"/>
    <hyperlink ref="B55" r:id="rId55" tooltip="Tissemsilt Province" display="https://en.wikipedia.org/wiki/Tissemsilt_Province" xr:uid="{ED52A2C8-4B0A-4D2C-A052-1EE2AF9F8DD7}"/>
    <hyperlink ref="B56" r:id="rId56" tooltip="Tizi Ouzou Province" display="https://en.wikipedia.org/wiki/Tizi_Ouzou_Province" xr:uid="{3D821CC4-BED2-47FA-91D1-A8343569F810}"/>
    <hyperlink ref="B57" r:id="rId57" tooltip="Tlemcen Province" display="https://en.wikipedia.org/wiki/Tlemcen_Province" xr:uid="{91A75FFA-8244-4C96-8D09-89ACED63040C}"/>
    <hyperlink ref="B58" r:id="rId58" tooltip="Touggourt Province" display="https://en.wikipedia.org/wiki/Touggourt_Province" xr:uid="{8C46E096-8AC0-4284-AE1B-9F4C9C16ED09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36FF7-021B-4AC2-BE3F-B0BC803B4A55}">
  <dimension ref="A1:F24"/>
  <sheetViews>
    <sheetView topLeftCell="A10" workbookViewId="0">
      <selection activeCell="C1" sqref="C1:F24"/>
    </sheetView>
  </sheetViews>
  <sheetFormatPr defaultRowHeight="14.5" x14ac:dyDescent="0.35"/>
  <sheetData>
    <row r="1" spans="1:6" ht="15" thickBot="1" x14ac:dyDescent="0.4">
      <c r="A1" s="1" t="s">
        <v>2294</v>
      </c>
      <c r="B1" s="2" t="s">
        <v>2295</v>
      </c>
      <c r="C1">
        <v>3926</v>
      </c>
      <c r="D1" t="str">
        <f>_xlfn.CONCAT(B1," (Ecuadoran province)")</f>
        <v>Azuay (Ecuadoran province)</v>
      </c>
      <c r="E1" t="str">
        <f>B1</f>
        <v>Azuay</v>
      </c>
      <c r="F1" t="str">
        <f>A1</f>
        <v>EC-A</v>
      </c>
    </row>
    <row r="2" spans="1:6" ht="15" thickBot="1" x14ac:dyDescent="0.4">
      <c r="A2" s="1" t="s">
        <v>2296</v>
      </c>
      <c r="B2" s="2" t="s">
        <v>1423</v>
      </c>
      <c r="C2">
        <v>3926</v>
      </c>
      <c r="D2" t="str">
        <f t="shared" ref="D2:D24" si="0">_xlfn.CONCAT(B2," (Ecuadoran province)")</f>
        <v>Bolívar (Ecuadoran province)</v>
      </c>
      <c r="E2" t="str">
        <f t="shared" ref="E2:E24" si="1">B2</f>
        <v>Bolívar</v>
      </c>
      <c r="F2" t="str">
        <f t="shared" ref="F2:F24" si="2">A2</f>
        <v>EC-B</v>
      </c>
    </row>
    <row r="3" spans="1:6" ht="15" thickBot="1" x14ac:dyDescent="0.4">
      <c r="A3" s="1" t="s">
        <v>2297</v>
      </c>
      <c r="B3" s="2" t="s">
        <v>2298</v>
      </c>
      <c r="C3">
        <v>3926</v>
      </c>
      <c r="D3" t="str">
        <f t="shared" si="0"/>
        <v>Cañar (Ecuadoran province)</v>
      </c>
      <c r="E3" t="str">
        <f t="shared" si="1"/>
        <v>Cañar</v>
      </c>
      <c r="F3" t="str">
        <f t="shared" si="2"/>
        <v>EC-F</v>
      </c>
    </row>
    <row r="4" spans="1:6" ht="15" thickBot="1" x14ac:dyDescent="0.4">
      <c r="A4" s="1" t="s">
        <v>2299</v>
      </c>
      <c r="B4" s="2" t="s">
        <v>2300</v>
      </c>
      <c r="C4">
        <v>3926</v>
      </c>
      <c r="D4" t="str">
        <f t="shared" si="0"/>
        <v>Carchi (Ecuadoran province)</v>
      </c>
      <c r="E4" t="str">
        <f t="shared" si="1"/>
        <v>Carchi</v>
      </c>
      <c r="F4" t="str">
        <f t="shared" si="2"/>
        <v>EC-C</v>
      </c>
    </row>
    <row r="5" spans="1:6" ht="29.5" thickBot="1" x14ac:dyDescent="0.4">
      <c r="A5" s="1" t="s">
        <v>2301</v>
      </c>
      <c r="B5" s="2" t="s">
        <v>2302</v>
      </c>
      <c r="C5">
        <v>3926</v>
      </c>
      <c r="D5" t="str">
        <f t="shared" si="0"/>
        <v>Chimborazo (Ecuadoran province)</v>
      </c>
      <c r="E5" t="str">
        <f t="shared" si="1"/>
        <v>Chimborazo</v>
      </c>
      <c r="F5" t="str">
        <f t="shared" si="2"/>
        <v>EC-H</v>
      </c>
    </row>
    <row r="6" spans="1:6" ht="15" thickBot="1" x14ac:dyDescent="0.4">
      <c r="A6" s="1" t="s">
        <v>2303</v>
      </c>
      <c r="B6" s="2" t="s">
        <v>2304</v>
      </c>
      <c r="C6">
        <v>3926</v>
      </c>
      <c r="D6" t="str">
        <f t="shared" si="0"/>
        <v>Cotopaxi (Ecuadoran province)</v>
      </c>
      <c r="E6" t="str">
        <f t="shared" si="1"/>
        <v>Cotopaxi</v>
      </c>
      <c r="F6" t="str">
        <f t="shared" si="2"/>
        <v>EC-X</v>
      </c>
    </row>
    <row r="7" spans="1:6" ht="15" thickBot="1" x14ac:dyDescent="0.4">
      <c r="A7" s="1" t="s">
        <v>2305</v>
      </c>
      <c r="B7" s="2" t="s">
        <v>2306</v>
      </c>
      <c r="C7">
        <v>3926</v>
      </c>
      <c r="D7" t="str">
        <f t="shared" si="0"/>
        <v>El Oro (Ecuadoran province)</v>
      </c>
      <c r="E7" t="str">
        <f t="shared" si="1"/>
        <v>El Oro</v>
      </c>
      <c r="F7" t="str">
        <f t="shared" si="2"/>
        <v>EC-O</v>
      </c>
    </row>
    <row r="8" spans="1:6" ht="29.5" thickBot="1" x14ac:dyDescent="0.4">
      <c r="A8" s="1" t="s">
        <v>2307</v>
      </c>
      <c r="B8" s="2" t="s">
        <v>2308</v>
      </c>
      <c r="C8">
        <v>3926</v>
      </c>
      <c r="D8" t="str">
        <f t="shared" si="0"/>
        <v>Esmeraldas (Ecuadoran province)</v>
      </c>
      <c r="E8" t="str">
        <f t="shared" si="1"/>
        <v>Esmeraldas</v>
      </c>
      <c r="F8" t="str">
        <f t="shared" si="2"/>
        <v>EC-E</v>
      </c>
    </row>
    <row r="9" spans="1:6" ht="29.5" thickBot="1" x14ac:dyDescent="0.4">
      <c r="A9" s="1" t="s">
        <v>2309</v>
      </c>
      <c r="B9" s="2" t="s">
        <v>2310</v>
      </c>
      <c r="C9">
        <v>3926</v>
      </c>
      <c r="D9" t="str">
        <f t="shared" si="0"/>
        <v>Galápagos (Ecuadoran province)</v>
      </c>
      <c r="E9" t="str">
        <f t="shared" si="1"/>
        <v>Galápagos</v>
      </c>
      <c r="F9" t="str">
        <f t="shared" si="2"/>
        <v>EC-W</v>
      </c>
    </row>
    <row r="10" spans="1:6" ht="15" thickBot="1" x14ac:dyDescent="0.4">
      <c r="A10" s="1" t="s">
        <v>2311</v>
      </c>
      <c r="B10" s="2" t="s">
        <v>2312</v>
      </c>
      <c r="C10">
        <v>3926</v>
      </c>
      <c r="D10" t="str">
        <f t="shared" si="0"/>
        <v>Guayas (Ecuadoran province)</v>
      </c>
      <c r="E10" t="str">
        <f t="shared" si="1"/>
        <v>Guayas</v>
      </c>
      <c r="F10" t="str">
        <f t="shared" si="2"/>
        <v>EC-G</v>
      </c>
    </row>
    <row r="11" spans="1:6" ht="29.5" thickBot="1" x14ac:dyDescent="0.4">
      <c r="A11" s="1" t="s">
        <v>2313</v>
      </c>
      <c r="B11" s="2" t="s">
        <v>2314</v>
      </c>
      <c r="C11">
        <v>3926</v>
      </c>
      <c r="D11" t="str">
        <f t="shared" si="0"/>
        <v>Imbabura (Ecuadoran province)</v>
      </c>
      <c r="E11" t="str">
        <f t="shared" si="1"/>
        <v>Imbabura</v>
      </c>
      <c r="F11" t="str">
        <f t="shared" si="2"/>
        <v>EC-I</v>
      </c>
    </row>
    <row r="12" spans="1:6" ht="15" thickBot="1" x14ac:dyDescent="0.4">
      <c r="A12" s="1" t="s">
        <v>2315</v>
      </c>
      <c r="B12" s="2" t="s">
        <v>2316</v>
      </c>
      <c r="C12">
        <v>3926</v>
      </c>
      <c r="D12" t="str">
        <f t="shared" si="0"/>
        <v>Loja (Ecuadoran province)</v>
      </c>
      <c r="E12" t="str">
        <f t="shared" si="1"/>
        <v>Loja</v>
      </c>
      <c r="F12" t="str">
        <f t="shared" si="2"/>
        <v>EC-L</v>
      </c>
    </row>
    <row r="13" spans="1:6" ht="15" thickBot="1" x14ac:dyDescent="0.4">
      <c r="A13" s="1" t="s">
        <v>2317</v>
      </c>
      <c r="B13" s="2" t="s">
        <v>1422</v>
      </c>
      <c r="C13">
        <v>3926</v>
      </c>
      <c r="D13" t="str">
        <f t="shared" si="0"/>
        <v>Los Ríos (Ecuadoran province)</v>
      </c>
      <c r="E13" t="str">
        <f t="shared" si="1"/>
        <v>Los Ríos</v>
      </c>
      <c r="F13" t="str">
        <f t="shared" si="2"/>
        <v>EC-R</v>
      </c>
    </row>
    <row r="14" spans="1:6" ht="15" thickBot="1" x14ac:dyDescent="0.4">
      <c r="A14" s="1" t="s">
        <v>2318</v>
      </c>
      <c r="B14" s="2" t="s">
        <v>2319</v>
      </c>
      <c r="C14">
        <v>3926</v>
      </c>
      <c r="D14" t="str">
        <f t="shared" si="0"/>
        <v>Manabí (Ecuadoran province)</v>
      </c>
      <c r="E14" t="str">
        <f t="shared" si="1"/>
        <v>Manabí</v>
      </c>
      <c r="F14" t="str">
        <f t="shared" si="2"/>
        <v>EC-M</v>
      </c>
    </row>
    <row r="15" spans="1:6" ht="29.5" thickBot="1" x14ac:dyDescent="0.4">
      <c r="A15" s="1" t="s">
        <v>2320</v>
      </c>
      <c r="B15" s="2" t="s">
        <v>2321</v>
      </c>
      <c r="C15">
        <v>3926</v>
      </c>
      <c r="D15" t="str">
        <f t="shared" si="0"/>
        <v>Morona Santiago (Ecuadoran province)</v>
      </c>
      <c r="E15" t="str">
        <f t="shared" si="1"/>
        <v>Morona Santiago</v>
      </c>
      <c r="F15" t="str">
        <f t="shared" si="2"/>
        <v>EC-S</v>
      </c>
    </row>
    <row r="16" spans="1:6" ht="15" thickBot="1" x14ac:dyDescent="0.4">
      <c r="A16" s="1" t="s">
        <v>2322</v>
      </c>
      <c r="B16" s="2" t="s">
        <v>2323</v>
      </c>
      <c r="C16">
        <v>3926</v>
      </c>
      <c r="D16" t="str">
        <f t="shared" si="0"/>
        <v>Napo (Ecuadoran province)</v>
      </c>
      <c r="E16" t="str">
        <f t="shared" si="1"/>
        <v>Napo</v>
      </c>
      <c r="F16" t="str">
        <f t="shared" si="2"/>
        <v>EC-N</v>
      </c>
    </row>
    <row r="17" spans="1:6" ht="15" thickBot="1" x14ac:dyDescent="0.4">
      <c r="A17" s="1" t="s">
        <v>2324</v>
      </c>
      <c r="B17" s="2" t="s">
        <v>2325</v>
      </c>
      <c r="C17">
        <v>3926</v>
      </c>
      <c r="D17" t="str">
        <f t="shared" si="0"/>
        <v>Orellana (Ecuadoran province)</v>
      </c>
      <c r="E17" t="str">
        <f t="shared" si="1"/>
        <v>Orellana</v>
      </c>
      <c r="F17" t="str">
        <f t="shared" si="2"/>
        <v>EC-D</v>
      </c>
    </row>
    <row r="18" spans="1:6" ht="15" thickBot="1" x14ac:dyDescent="0.4">
      <c r="A18" s="1" t="s">
        <v>2326</v>
      </c>
      <c r="B18" s="2" t="s">
        <v>2327</v>
      </c>
      <c r="C18">
        <v>3926</v>
      </c>
      <c r="D18" t="str">
        <f t="shared" si="0"/>
        <v>Pastaza (Ecuadoran province)</v>
      </c>
      <c r="E18" t="str">
        <f t="shared" si="1"/>
        <v>Pastaza</v>
      </c>
      <c r="F18" t="str">
        <f t="shared" si="2"/>
        <v>EC-Y</v>
      </c>
    </row>
    <row r="19" spans="1:6" ht="15" thickBot="1" x14ac:dyDescent="0.4">
      <c r="A19" s="1" t="s">
        <v>2328</v>
      </c>
      <c r="B19" s="2" t="s">
        <v>2329</v>
      </c>
      <c r="C19">
        <v>3926</v>
      </c>
      <c r="D19" t="str">
        <f t="shared" si="0"/>
        <v>Pichincha (Ecuadoran province)</v>
      </c>
      <c r="E19" t="str">
        <f t="shared" si="1"/>
        <v>Pichincha</v>
      </c>
      <c r="F19" t="str">
        <f t="shared" si="2"/>
        <v>EC-P</v>
      </c>
    </row>
    <row r="20" spans="1:6" ht="29.5" thickBot="1" x14ac:dyDescent="0.4">
      <c r="A20" s="1" t="s">
        <v>2330</v>
      </c>
      <c r="B20" s="2" t="s">
        <v>2331</v>
      </c>
      <c r="C20">
        <v>3926</v>
      </c>
      <c r="D20" t="str">
        <f t="shared" si="0"/>
        <v>Santa Elena (Ecuadoran province)</v>
      </c>
      <c r="E20" t="str">
        <f t="shared" si="1"/>
        <v>Santa Elena</v>
      </c>
      <c r="F20" t="str">
        <f t="shared" si="2"/>
        <v>EC-SE</v>
      </c>
    </row>
    <row r="21" spans="1:6" ht="58.5" thickBot="1" x14ac:dyDescent="0.4">
      <c r="A21" s="1" t="s">
        <v>2332</v>
      </c>
      <c r="B21" s="2" t="s">
        <v>2333</v>
      </c>
      <c r="C21">
        <v>3926</v>
      </c>
      <c r="D21" t="str">
        <f t="shared" si="0"/>
        <v>Santo Domingo de los Tsáchilas (Ecuadoran province)</v>
      </c>
      <c r="E21" t="str">
        <f t="shared" si="1"/>
        <v>Santo Domingo de los Tsáchilas</v>
      </c>
      <c r="F21" t="str">
        <f t="shared" si="2"/>
        <v>EC-SD</v>
      </c>
    </row>
    <row r="22" spans="1:6" ht="29.5" thickBot="1" x14ac:dyDescent="0.4">
      <c r="A22" s="1" t="s">
        <v>2334</v>
      </c>
      <c r="B22" s="2" t="s">
        <v>2335</v>
      </c>
      <c r="C22">
        <v>3926</v>
      </c>
      <c r="D22" t="str">
        <f t="shared" si="0"/>
        <v>Sucumbíos (Ecuadoran province)</v>
      </c>
      <c r="E22" t="str">
        <f t="shared" si="1"/>
        <v>Sucumbíos</v>
      </c>
      <c r="F22" t="str">
        <f t="shared" si="2"/>
        <v>EC-U</v>
      </c>
    </row>
    <row r="23" spans="1:6" ht="29.5" thickBot="1" x14ac:dyDescent="0.4">
      <c r="A23" s="1" t="s">
        <v>2336</v>
      </c>
      <c r="B23" s="2" t="s">
        <v>2337</v>
      </c>
      <c r="C23">
        <v>3926</v>
      </c>
      <c r="D23" t="str">
        <f t="shared" si="0"/>
        <v>Tungurahua (Ecuadoran province)</v>
      </c>
      <c r="E23" t="str">
        <f t="shared" si="1"/>
        <v>Tungurahua</v>
      </c>
      <c r="F23" t="str">
        <f t="shared" si="2"/>
        <v>EC-T</v>
      </c>
    </row>
    <row r="24" spans="1:6" ht="44" thickBot="1" x14ac:dyDescent="0.4">
      <c r="A24" s="1" t="s">
        <v>2338</v>
      </c>
      <c r="B24" s="2" t="s">
        <v>2339</v>
      </c>
      <c r="C24">
        <v>3926</v>
      </c>
      <c r="D24" t="str">
        <f t="shared" si="0"/>
        <v>Zamora Chinchipe (Ecuadoran province)</v>
      </c>
      <c r="E24" t="str">
        <f t="shared" si="1"/>
        <v>Zamora Chinchipe</v>
      </c>
      <c r="F24" t="str">
        <f t="shared" si="2"/>
        <v>EC-Z</v>
      </c>
    </row>
  </sheetData>
  <hyperlinks>
    <hyperlink ref="B1" r:id="rId1" tooltip="Azuay Province" display="https://en.wikipedia.org/wiki/Azuay_Province" xr:uid="{950387F2-3FFC-4833-97F8-F1DCD62761CF}"/>
    <hyperlink ref="B2" r:id="rId2" tooltip="Bolívar Province (Ecuador)" display="https://en.wikipedia.org/wiki/Bol%C3%ADvar_Province_(Ecuador)" xr:uid="{23A28BD5-62CD-4646-8F7D-8E105504B75A}"/>
    <hyperlink ref="B3" r:id="rId3" tooltip="Cañar Province" display="https://en.wikipedia.org/wiki/Ca%C3%B1ar_Province" xr:uid="{3E43A8DC-E77D-4838-A184-2E1845A87A1A}"/>
    <hyperlink ref="B4" r:id="rId4" tooltip="Carchi Province" display="https://en.wikipedia.org/wiki/Carchi_Province" xr:uid="{DE88451C-A45B-4C0F-8495-130D730847AF}"/>
    <hyperlink ref="B5" r:id="rId5" tooltip="Chimborazo Province" display="https://en.wikipedia.org/wiki/Chimborazo_Province" xr:uid="{B1B9451A-92BE-4929-85C0-F393F65FA7BB}"/>
    <hyperlink ref="B6" r:id="rId6" tooltip="Cotopaxi Province" display="https://en.wikipedia.org/wiki/Cotopaxi_Province" xr:uid="{D33C3AAB-D93D-46B5-B110-4B62787E6B09}"/>
    <hyperlink ref="B7" r:id="rId7" tooltip="El Oro Province" display="https://en.wikipedia.org/wiki/El_Oro_Province" xr:uid="{36BF0BF0-9FEE-46D8-9897-506B0B6AB8F9}"/>
    <hyperlink ref="B8" r:id="rId8" tooltip="Esmeraldas Province" display="https://en.wikipedia.org/wiki/Esmeraldas_Province" xr:uid="{CC562492-735C-40E5-A278-B35D35D01491}"/>
    <hyperlink ref="B9" r:id="rId9" tooltip="Galápagos Province" display="https://en.wikipedia.org/wiki/Gal%C3%A1pagos_Province" xr:uid="{B7693697-3DE4-4590-A378-6A4744A4149B}"/>
    <hyperlink ref="B10" r:id="rId10" tooltip="Guayas Province" display="https://en.wikipedia.org/wiki/Guayas_Province" xr:uid="{B59EF97D-8D36-4C73-91AD-760EFC1BA216}"/>
    <hyperlink ref="B11" r:id="rId11" tooltip="Imbabura Province" display="https://en.wikipedia.org/wiki/Imbabura_Province" xr:uid="{66C189A9-54CE-4827-8681-5784329D6E48}"/>
    <hyperlink ref="B12" r:id="rId12" tooltip="Loja Province" display="https://en.wikipedia.org/wiki/Loja_Province" xr:uid="{88D62803-1406-44E7-8F53-22DC3321F7F9}"/>
    <hyperlink ref="B13" r:id="rId13" tooltip="Los Ríos Province" display="https://en.wikipedia.org/wiki/Los_R%C3%ADos_Province" xr:uid="{A718C9A0-F8F2-490D-9CFB-1AA4C328495E}"/>
    <hyperlink ref="B14" r:id="rId14" tooltip="Manabí Province" display="https://en.wikipedia.org/wiki/Manab%C3%AD_Province" xr:uid="{8B2A6D64-8FF9-4FDE-AF75-F29E2B01199E}"/>
    <hyperlink ref="B15" r:id="rId15" tooltip="Morona-Santiago Province" display="https://en.wikipedia.org/wiki/Morona-Santiago_Province" xr:uid="{06E9C5D7-6347-4C0A-A607-FD57333076CE}"/>
    <hyperlink ref="B16" r:id="rId16" tooltip="Napo Province" display="https://en.wikipedia.org/wiki/Napo_Province" xr:uid="{28BEC680-C25D-49F5-A83C-8E5BA2B2EFEB}"/>
    <hyperlink ref="B17" r:id="rId17" tooltip="Orellana Province" display="https://en.wikipedia.org/wiki/Orellana_Province" xr:uid="{88B17DD9-7DCE-445E-862A-D6105F37DE02}"/>
    <hyperlink ref="B18" r:id="rId18" tooltip="Pastaza Province" display="https://en.wikipedia.org/wiki/Pastaza_Province" xr:uid="{5EB9B636-79DE-455E-8BCC-33132892D521}"/>
    <hyperlink ref="B19" r:id="rId19" tooltip="Pichincha Province" display="https://en.wikipedia.org/wiki/Pichincha_Province" xr:uid="{8E3A9834-564F-44B2-8395-F0BA4DE8F2BA}"/>
    <hyperlink ref="B20" r:id="rId20" tooltip="Santa Elena Province" display="https://en.wikipedia.org/wiki/Santa_Elena_Province" xr:uid="{C7B92ECD-2C16-4BE7-8AA8-E9D2373C0CA1}"/>
    <hyperlink ref="B21" r:id="rId21" tooltip="Santo Domingo de los Tsáchilas Province" display="https://en.wikipedia.org/wiki/Santo_Domingo_de_los_Ts%C3%A1chilas_Province" xr:uid="{A0DA4C31-EE5D-43F2-9148-88E431E2B8BF}"/>
    <hyperlink ref="B22" r:id="rId22" tooltip="Sucumbíos Province" display="https://en.wikipedia.org/wiki/Sucumb%C3%ADos_Province" xr:uid="{B94DEB21-316B-4FC6-9E1E-0362C76D4E73}"/>
    <hyperlink ref="B23" r:id="rId23" tooltip="Tungurahua Province" display="https://en.wikipedia.org/wiki/Tungurahua_Province" xr:uid="{94B3F8A3-5DF4-4B19-9281-62B7C856E3C8}"/>
    <hyperlink ref="B24" r:id="rId24" tooltip="Zamora-Chinchipe Province" display="https://en.wikipedia.org/wiki/Zamora-Chinchipe_Province" xr:uid="{06304330-B250-40DA-A300-9BD989EDBDB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88175-EB8F-40E1-99BB-3230740C6935}">
  <dimension ref="A1:F10"/>
  <sheetViews>
    <sheetView workbookViewId="0">
      <selection activeCell="D1" sqref="D1:D10"/>
    </sheetView>
  </sheetViews>
  <sheetFormatPr defaultRowHeight="14.5" x14ac:dyDescent="0.35"/>
  <cols>
    <col min="4" max="4" width="22.453125" bestFit="1" customWidth="1"/>
  </cols>
  <sheetData>
    <row r="1" spans="1:6" ht="15" thickBot="1" x14ac:dyDescent="0.4">
      <c r="A1" s="1" t="s">
        <v>297</v>
      </c>
      <c r="B1" s="2" t="s">
        <v>298</v>
      </c>
      <c r="C1">
        <v>3881</v>
      </c>
      <c r="D1" t="str">
        <f>_xlfn.CONCAT(B1," (Lesothan district)")</f>
        <v>Berea (Lesothan district)</v>
      </c>
      <c r="E1" t="str">
        <f>B1</f>
        <v>Berea</v>
      </c>
      <c r="F1" t="str">
        <f>A1</f>
        <v>LS-D</v>
      </c>
    </row>
    <row r="2" spans="1:6" ht="29.5" thickBot="1" x14ac:dyDescent="0.4">
      <c r="A2" s="1" t="s">
        <v>299</v>
      </c>
      <c r="B2" s="2" t="s">
        <v>300</v>
      </c>
      <c r="C2">
        <v>3881</v>
      </c>
      <c r="D2" t="str">
        <f t="shared" ref="D2:D10" si="0">_xlfn.CONCAT(B2," (Lesothan district)")</f>
        <v>Botha-Bothe (Lesothan district)</v>
      </c>
      <c r="E2" t="str">
        <f t="shared" ref="E2:E10" si="1">B2</f>
        <v>Botha-Bothe</v>
      </c>
      <c r="F2" t="str">
        <f t="shared" ref="F2:F10" si="2">A2</f>
        <v>LS-B</v>
      </c>
    </row>
    <row r="3" spans="1:6" ht="15" thickBot="1" x14ac:dyDescent="0.4">
      <c r="A3" s="1" t="s">
        <v>301</v>
      </c>
      <c r="B3" s="2" t="s">
        <v>302</v>
      </c>
      <c r="C3">
        <v>3881</v>
      </c>
      <c r="D3" t="str">
        <f t="shared" si="0"/>
        <v>Leribe (Lesothan district)</v>
      </c>
      <c r="E3" t="str">
        <f t="shared" si="1"/>
        <v>Leribe</v>
      </c>
      <c r="F3" t="str">
        <f t="shared" si="2"/>
        <v>LS-C</v>
      </c>
    </row>
    <row r="4" spans="1:6" ht="29.5" thickBot="1" x14ac:dyDescent="0.4">
      <c r="A4" s="1" t="s">
        <v>303</v>
      </c>
      <c r="B4" s="2" t="s">
        <v>304</v>
      </c>
      <c r="C4">
        <v>3881</v>
      </c>
      <c r="D4" t="str">
        <f t="shared" si="0"/>
        <v>Mafeteng (Lesothan district)</v>
      </c>
      <c r="E4" t="str">
        <f t="shared" si="1"/>
        <v>Mafeteng</v>
      </c>
      <c r="F4" t="str">
        <f t="shared" si="2"/>
        <v>LS-E</v>
      </c>
    </row>
    <row r="5" spans="1:6" ht="15" thickBot="1" x14ac:dyDescent="0.4">
      <c r="A5" s="1" t="s">
        <v>305</v>
      </c>
      <c r="B5" s="2" t="s">
        <v>306</v>
      </c>
      <c r="C5">
        <v>3881</v>
      </c>
      <c r="D5" t="str">
        <f t="shared" si="0"/>
        <v>Maseru (Lesothan district)</v>
      </c>
      <c r="E5" t="str">
        <f t="shared" si="1"/>
        <v>Maseru</v>
      </c>
      <c r="F5" t="str">
        <f t="shared" si="2"/>
        <v>LS-A</v>
      </c>
    </row>
    <row r="6" spans="1:6" ht="29.5" thickBot="1" x14ac:dyDescent="0.4">
      <c r="A6" s="1" t="s">
        <v>307</v>
      </c>
      <c r="B6" s="2" t="s">
        <v>308</v>
      </c>
      <c r="C6">
        <v>3881</v>
      </c>
      <c r="D6" t="str">
        <f t="shared" si="0"/>
        <v>Mohale's Hoek (Lesothan district)</v>
      </c>
      <c r="E6" t="str">
        <f t="shared" si="1"/>
        <v>Mohale's Hoek</v>
      </c>
      <c r="F6" t="str">
        <f t="shared" si="2"/>
        <v>LS-F</v>
      </c>
    </row>
    <row r="7" spans="1:6" ht="29.5" thickBot="1" x14ac:dyDescent="0.4">
      <c r="A7" s="1" t="s">
        <v>309</v>
      </c>
      <c r="B7" s="2" t="s">
        <v>310</v>
      </c>
      <c r="C7">
        <v>3881</v>
      </c>
      <c r="D7" t="str">
        <f t="shared" si="0"/>
        <v>Mokhotlong (Lesothan district)</v>
      </c>
      <c r="E7" t="str">
        <f t="shared" si="1"/>
        <v>Mokhotlong</v>
      </c>
      <c r="F7" t="str">
        <f t="shared" si="2"/>
        <v>LS-J</v>
      </c>
    </row>
    <row r="8" spans="1:6" ht="29.5" thickBot="1" x14ac:dyDescent="0.4">
      <c r="A8" s="1" t="s">
        <v>311</v>
      </c>
      <c r="B8" s="2" t="s">
        <v>312</v>
      </c>
      <c r="C8">
        <v>3881</v>
      </c>
      <c r="D8" t="str">
        <f t="shared" si="0"/>
        <v>Qacha's Nek (Lesothan district)</v>
      </c>
      <c r="E8" t="str">
        <f t="shared" si="1"/>
        <v>Qacha's Nek</v>
      </c>
      <c r="F8" t="str">
        <f t="shared" si="2"/>
        <v>LS-H</v>
      </c>
    </row>
    <row r="9" spans="1:6" ht="15" thickBot="1" x14ac:dyDescent="0.4">
      <c r="A9" s="1" t="s">
        <v>313</v>
      </c>
      <c r="B9" s="2" t="s">
        <v>314</v>
      </c>
      <c r="C9">
        <v>3881</v>
      </c>
      <c r="D9" t="str">
        <f t="shared" si="0"/>
        <v>Quthing (Lesothan district)</v>
      </c>
      <c r="E9" t="str">
        <f t="shared" si="1"/>
        <v>Quthing</v>
      </c>
      <c r="F9" t="str">
        <f t="shared" si="2"/>
        <v>LS-G</v>
      </c>
    </row>
    <row r="10" spans="1:6" ht="29.5" thickBot="1" x14ac:dyDescent="0.4">
      <c r="A10" s="1" t="s">
        <v>315</v>
      </c>
      <c r="B10" s="2" t="s">
        <v>316</v>
      </c>
      <c r="C10">
        <v>3881</v>
      </c>
      <c r="D10" t="str">
        <f t="shared" si="0"/>
        <v>Thaba-Tseka (Lesothan district)</v>
      </c>
      <c r="E10" t="str">
        <f t="shared" si="1"/>
        <v>Thaba-Tseka</v>
      </c>
      <c r="F10" t="str">
        <f t="shared" si="2"/>
        <v>LS-K</v>
      </c>
    </row>
  </sheetData>
  <hyperlinks>
    <hyperlink ref="B1" r:id="rId1" tooltip="Berea District" display="https://en.wikipedia.org/wiki/Berea_District" xr:uid="{9A19CBFD-275B-4173-A030-64B8E2D3F8BF}"/>
    <hyperlink ref="B2" r:id="rId2" tooltip="Butha-Buthe District" display="https://en.wikipedia.org/wiki/Butha-Buthe_District" xr:uid="{CC388631-5647-414A-90F1-D9B61E94CE1E}"/>
    <hyperlink ref="B3" r:id="rId3" tooltip="Leribe District" display="https://en.wikipedia.org/wiki/Leribe_District" xr:uid="{F389EEBA-63EB-44F1-BF69-27071352564C}"/>
    <hyperlink ref="B4" r:id="rId4" tooltip="Mafeteng District" display="https://en.wikipedia.org/wiki/Mafeteng_District" xr:uid="{C3198208-D689-4B0D-9A20-9F536BFE3F17}"/>
    <hyperlink ref="B5" r:id="rId5" tooltip="Maseru District" display="https://en.wikipedia.org/wiki/Maseru_District" xr:uid="{8482E8D6-88FE-4B00-9448-7983C5301AE5}"/>
    <hyperlink ref="B6" r:id="rId6" tooltip="Mohale's Hoek District" display="https://en.wikipedia.org/wiki/Mohale%27s_Hoek_District" xr:uid="{8D6E8A8B-7C97-4A3D-950F-F1171BE674CE}"/>
    <hyperlink ref="B7" r:id="rId7" tooltip="Mokhotlong District" display="https://en.wikipedia.org/wiki/Mokhotlong_District" xr:uid="{4AC9255B-EE6C-4841-9130-C88A5A3F8BCB}"/>
    <hyperlink ref="B8" r:id="rId8" tooltip="Qacha's Nek District" display="https://en.wikipedia.org/wiki/Qacha%27s_Nek_District" xr:uid="{1EBD1DC9-7AFF-4D8F-8E08-A46337138E02}"/>
    <hyperlink ref="B9" r:id="rId9" tooltip="Quthing District" display="https://en.wikipedia.org/wiki/Quthing_District" xr:uid="{03E86211-3E1B-4A38-A35C-95BD2808B185}"/>
    <hyperlink ref="B10" r:id="rId10" tooltip="Thaba-Tseka District" display="https://en.wikipedia.org/wiki/Thaba-Tseka_District" xr:uid="{D33A5FDA-7BB6-4330-BF9C-FD878D8FA270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37DCA-F140-48A8-8070-7AD1377D72AC}">
  <dimension ref="A1:I27"/>
  <sheetViews>
    <sheetView topLeftCell="A19" workbookViewId="0">
      <selection activeCell="F1" sqref="F1:I27"/>
    </sheetView>
  </sheetViews>
  <sheetFormatPr defaultRowHeight="14.5" x14ac:dyDescent="0.35"/>
  <cols>
    <col min="7" max="7" width="34" bestFit="1" customWidth="1"/>
  </cols>
  <sheetData>
    <row r="1" spans="1:9" ht="44" thickBot="1" x14ac:dyDescent="0.4">
      <c r="A1" s="1" t="s">
        <v>2340</v>
      </c>
      <c r="B1" s="2" t="s">
        <v>2341</v>
      </c>
      <c r="C1" s="5"/>
      <c r="D1" s="5" t="s">
        <v>2342</v>
      </c>
      <c r="E1" s="5" t="s">
        <v>2343</v>
      </c>
      <c r="F1">
        <v>3830</v>
      </c>
      <c r="G1" t="str">
        <f>_xlfn.CONCAT(B1," (Egyptian gouvernorate)")</f>
        <v>Ad Daqahlīyah (Egyptian gouvernorate)</v>
      </c>
      <c r="H1" t="str">
        <f>B1</f>
        <v>Ad Daqahlīyah</v>
      </c>
      <c r="I1" t="str">
        <f>A1</f>
        <v>EG-DK</v>
      </c>
    </row>
    <row r="2" spans="1:9" ht="29.5" thickBot="1" x14ac:dyDescent="0.4">
      <c r="A2" s="1" t="s">
        <v>2344</v>
      </c>
      <c r="B2" s="2" t="s">
        <v>2345</v>
      </c>
      <c r="C2" s="5" t="s">
        <v>2346</v>
      </c>
      <c r="D2" s="5" t="s">
        <v>2346</v>
      </c>
      <c r="E2" s="5" t="s">
        <v>2347</v>
      </c>
      <c r="F2">
        <v>3830</v>
      </c>
      <c r="G2" t="str">
        <f t="shared" ref="G2:G27" si="0">_xlfn.CONCAT(B2," (Egyptian gouvernorate)")</f>
        <v>Al Baḩr al Aḩmar (Egyptian gouvernorate)</v>
      </c>
      <c r="H2" t="str">
        <f t="shared" ref="H2:H27" si="1">B2</f>
        <v>Al Baḩr al Aḩmar</v>
      </c>
      <c r="I2" t="str">
        <f t="shared" ref="I2:I27" si="2">A2</f>
        <v>EG-BA</v>
      </c>
    </row>
    <row r="3" spans="1:9" ht="44" thickBot="1" x14ac:dyDescent="0.4">
      <c r="A3" s="1" t="s">
        <v>2348</v>
      </c>
      <c r="B3" s="2" t="s">
        <v>2349</v>
      </c>
      <c r="C3" s="5"/>
      <c r="D3" s="5" t="s">
        <v>2350</v>
      </c>
      <c r="E3" s="5" t="s">
        <v>2351</v>
      </c>
      <c r="F3">
        <v>3830</v>
      </c>
      <c r="G3" t="str">
        <f t="shared" si="0"/>
        <v>Al Buḩayrah (Egyptian gouvernorate)</v>
      </c>
      <c r="H3" t="str">
        <f t="shared" si="1"/>
        <v>Al Buḩayrah</v>
      </c>
      <c r="I3" t="str">
        <f t="shared" si="2"/>
        <v>EG-BH</v>
      </c>
    </row>
    <row r="4" spans="1:9" ht="29.5" thickBot="1" x14ac:dyDescent="0.4">
      <c r="A4" s="1" t="s">
        <v>2352</v>
      </c>
      <c r="B4" s="2" t="s">
        <v>2353</v>
      </c>
      <c r="C4" s="5"/>
      <c r="D4" s="5" t="s">
        <v>2354</v>
      </c>
      <c r="E4" s="5" t="s">
        <v>2355</v>
      </c>
      <c r="F4">
        <v>3830</v>
      </c>
      <c r="G4" t="str">
        <f t="shared" si="0"/>
        <v>Al Fayyūm (Egyptian gouvernorate)</v>
      </c>
      <c r="H4" t="str">
        <f t="shared" si="1"/>
        <v>Al Fayyūm</v>
      </c>
      <c r="I4" t="str">
        <f t="shared" si="2"/>
        <v>EG-FYM</v>
      </c>
    </row>
    <row r="5" spans="1:9" ht="44" thickBot="1" x14ac:dyDescent="0.4">
      <c r="A5" s="1" t="s">
        <v>2356</v>
      </c>
      <c r="B5" s="2" t="s">
        <v>2357</v>
      </c>
      <c r="C5" s="5"/>
      <c r="D5" s="5" t="s">
        <v>2358</v>
      </c>
      <c r="E5" s="5" t="s">
        <v>2359</v>
      </c>
      <c r="F5">
        <v>3830</v>
      </c>
      <c r="G5" t="str">
        <f t="shared" si="0"/>
        <v>Al Gharbīyah (Egyptian gouvernorate)</v>
      </c>
      <c r="H5" t="str">
        <f t="shared" si="1"/>
        <v>Al Gharbīyah</v>
      </c>
      <c r="I5" t="str">
        <f t="shared" si="2"/>
        <v>EG-GH</v>
      </c>
    </row>
    <row r="6" spans="1:9" ht="44" thickBot="1" x14ac:dyDescent="0.4">
      <c r="A6" s="1" t="s">
        <v>2360</v>
      </c>
      <c r="B6" s="2" t="s">
        <v>2361</v>
      </c>
      <c r="C6" s="5" t="s">
        <v>2362</v>
      </c>
      <c r="D6" s="5" t="s">
        <v>2362</v>
      </c>
      <c r="E6" s="5" t="s">
        <v>2363</v>
      </c>
      <c r="F6">
        <v>3830</v>
      </c>
      <c r="G6" t="str">
        <f t="shared" si="0"/>
        <v>Al Iskandarīyah (Egyptian gouvernorate)</v>
      </c>
      <c r="H6" t="str">
        <f t="shared" si="1"/>
        <v>Al Iskandarīyah</v>
      </c>
      <c r="I6" t="str">
        <f t="shared" si="2"/>
        <v>EG-ALX</v>
      </c>
    </row>
    <row r="7" spans="1:9" ht="44" thickBot="1" x14ac:dyDescent="0.4">
      <c r="A7" s="1" t="s">
        <v>2364</v>
      </c>
      <c r="B7" s="2" t="s">
        <v>2365</v>
      </c>
      <c r="C7" s="5"/>
      <c r="D7" s="5" t="s">
        <v>2366</v>
      </c>
      <c r="E7" s="5" t="s">
        <v>2367</v>
      </c>
      <c r="F7">
        <v>3830</v>
      </c>
      <c r="G7" t="str">
        <f t="shared" si="0"/>
        <v>Al Ismā'īlīyah (Egyptian gouvernorate)</v>
      </c>
      <c r="H7" t="str">
        <f t="shared" si="1"/>
        <v>Al Ismā'īlīyah</v>
      </c>
      <c r="I7" t="str">
        <f t="shared" si="2"/>
        <v>EG-IS</v>
      </c>
    </row>
    <row r="8" spans="1:9" ht="15" thickBot="1" x14ac:dyDescent="0.4">
      <c r="A8" s="1" t="s">
        <v>2368</v>
      </c>
      <c r="B8" s="2" t="s">
        <v>2369</v>
      </c>
      <c r="C8" s="5" t="s">
        <v>2370</v>
      </c>
      <c r="D8" s="5" t="s">
        <v>2370</v>
      </c>
      <c r="E8" s="5" t="s">
        <v>2371</v>
      </c>
      <c r="F8">
        <v>3830</v>
      </c>
      <c r="G8" t="str">
        <f t="shared" si="0"/>
        <v>Al Jīzah (Egyptian gouvernorate)</v>
      </c>
      <c r="H8" t="str">
        <f t="shared" si="1"/>
        <v>Al Jīzah</v>
      </c>
      <c r="I8" t="str">
        <f t="shared" si="2"/>
        <v>EG-GZ</v>
      </c>
    </row>
    <row r="9" spans="1:9" ht="44" thickBot="1" x14ac:dyDescent="0.4">
      <c r="A9" s="1" t="s">
        <v>2372</v>
      </c>
      <c r="B9" s="2" t="s">
        <v>2373</v>
      </c>
      <c r="C9" s="5"/>
      <c r="D9" s="5" t="s">
        <v>2374</v>
      </c>
      <c r="E9" s="5" t="s">
        <v>2375</v>
      </c>
      <c r="F9">
        <v>3830</v>
      </c>
      <c r="G9" t="str">
        <f t="shared" si="0"/>
        <v>Al Minūfīyah (Egyptian gouvernorate)</v>
      </c>
      <c r="H9" t="str">
        <f t="shared" si="1"/>
        <v>Al Minūfīyah</v>
      </c>
      <c r="I9" t="str">
        <f t="shared" si="2"/>
        <v>EG-MNF</v>
      </c>
    </row>
    <row r="10" spans="1:9" ht="15" thickBot="1" x14ac:dyDescent="0.4">
      <c r="A10" s="1" t="s">
        <v>2376</v>
      </c>
      <c r="B10" s="2" t="s">
        <v>2377</v>
      </c>
      <c r="C10" s="5"/>
      <c r="D10" s="5" t="s">
        <v>2378</v>
      </c>
      <c r="E10" s="5" t="s">
        <v>2379</v>
      </c>
      <c r="F10">
        <v>3830</v>
      </c>
      <c r="G10" t="str">
        <f t="shared" si="0"/>
        <v>Al Minyā (Egyptian gouvernorate)</v>
      </c>
      <c r="H10" t="str">
        <f t="shared" si="1"/>
        <v>Al Minyā</v>
      </c>
      <c r="I10" t="str">
        <f t="shared" si="2"/>
        <v>EG-MN</v>
      </c>
    </row>
    <row r="11" spans="1:9" ht="29.5" thickBot="1" x14ac:dyDescent="0.4">
      <c r="A11" s="1" t="s">
        <v>2380</v>
      </c>
      <c r="B11" s="2" t="s">
        <v>2381</v>
      </c>
      <c r="C11" s="5" t="s">
        <v>2382</v>
      </c>
      <c r="D11" s="5" t="s">
        <v>2382</v>
      </c>
      <c r="E11" s="5" t="s">
        <v>2383</v>
      </c>
      <c r="F11">
        <v>3830</v>
      </c>
      <c r="G11" t="str">
        <f t="shared" si="0"/>
        <v>Al Qāhirah (Egyptian gouvernorate)</v>
      </c>
      <c r="H11" t="str">
        <f t="shared" si="1"/>
        <v>Al Qāhirah</v>
      </c>
      <c r="I11" t="str">
        <f t="shared" si="2"/>
        <v>EG-C</v>
      </c>
    </row>
    <row r="12" spans="1:9" ht="44" thickBot="1" x14ac:dyDescent="0.4">
      <c r="A12" s="1" t="s">
        <v>2384</v>
      </c>
      <c r="B12" s="2" t="s">
        <v>2385</v>
      </c>
      <c r="C12" s="5"/>
      <c r="D12" s="5" t="s">
        <v>2386</v>
      </c>
      <c r="E12" s="5" t="s">
        <v>2387</v>
      </c>
      <c r="F12">
        <v>3830</v>
      </c>
      <c r="G12" t="str">
        <f t="shared" si="0"/>
        <v>Al Qalyūbīyah (Egyptian gouvernorate)</v>
      </c>
      <c r="H12" t="str">
        <f t="shared" si="1"/>
        <v>Al Qalyūbīyah</v>
      </c>
      <c r="I12" t="str">
        <f t="shared" si="2"/>
        <v>EG-KB</v>
      </c>
    </row>
    <row r="13" spans="1:9" ht="15" thickBot="1" x14ac:dyDescent="0.4">
      <c r="A13" s="1" t="s">
        <v>2388</v>
      </c>
      <c r="B13" s="2" t="s">
        <v>2389</v>
      </c>
      <c r="C13" s="5" t="s">
        <v>2390</v>
      </c>
      <c r="D13" s="5" t="s">
        <v>2390</v>
      </c>
      <c r="E13" s="5" t="s">
        <v>2391</v>
      </c>
      <c r="F13">
        <v>3830</v>
      </c>
      <c r="G13" t="str">
        <f t="shared" si="0"/>
        <v>Al Uqşur (Egyptian gouvernorate)</v>
      </c>
      <c r="H13" t="str">
        <f t="shared" si="1"/>
        <v>Al Uqşur</v>
      </c>
      <c r="I13" t="str">
        <f t="shared" si="2"/>
        <v>EG-LX</v>
      </c>
    </row>
    <row r="14" spans="1:9" ht="29.5" thickBot="1" x14ac:dyDescent="0.4">
      <c r="A14" s="1" t="s">
        <v>2392</v>
      </c>
      <c r="B14" s="2" t="s">
        <v>2393</v>
      </c>
      <c r="C14" s="5" t="s">
        <v>2394</v>
      </c>
      <c r="D14" s="5" t="s">
        <v>2394</v>
      </c>
      <c r="E14" s="5" t="s">
        <v>2395</v>
      </c>
      <c r="F14">
        <v>3830</v>
      </c>
      <c r="G14" t="str">
        <f t="shared" si="0"/>
        <v>Al Wādī al Jadīd (Egyptian gouvernorate)</v>
      </c>
      <c r="H14" t="str">
        <f t="shared" si="1"/>
        <v>Al Wādī al Jadīd</v>
      </c>
      <c r="I14" t="str">
        <f t="shared" si="2"/>
        <v>EG-WAD</v>
      </c>
    </row>
    <row r="15" spans="1:9" ht="29.5" thickBot="1" x14ac:dyDescent="0.4">
      <c r="A15" s="1" t="s">
        <v>2396</v>
      </c>
      <c r="B15" s="2" t="s">
        <v>2397</v>
      </c>
      <c r="C15" s="5" t="s">
        <v>2398</v>
      </c>
      <c r="D15" s="5" t="s">
        <v>2398</v>
      </c>
      <c r="E15" s="5" t="s">
        <v>2399</v>
      </c>
      <c r="F15">
        <v>3830</v>
      </c>
      <c r="G15" t="str">
        <f t="shared" si="0"/>
        <v>As Suways (Egyptian gouvernorate)</v>
      </c>
      <c r="H15" t="str">
        <f t="shared" si="1"/>
        <v>As Suways</v>
      </c>
      <c r="I15" t="str">
        <f t="shared" si="2"/>
        <v>EG-SUZ</v>
      </c>
    </row>
    <row r="16" spans="1:9" ht="44" thickBot="1" x14ac:dyDescent="0.4">
      <c r="A16" s="1" t="s">
        <v>2400</v>
      </c>
      <c r="B16" s="2" t="s">
        <v>2401</v>
      </c>
      <c r="C16" s="5"/>
      <c r="D16" s="5" t="s">
        <v>2402</v>
      </c>
      <c r="E16" s="5" t="s">
        <v>2403</v>
      </c>
      <c r="F16">
        <v>3830</v>
      </c>
      <c r="G16" t="str">
        <f t="shared" si="0"/>
        <v>Ash Sharqīyah (Egyptian gouvernorate)</v>
      </c>
      <c r="H16" t="str">
        <f t="shared" si="1"/>
        <v>Ash Sharqīyah</v>
      </c>
      <c r="I16" t="str">
        <f t="shared" si="2"/>
        <v>EG-SHR</v>
      </c>
    </row>
    <row r="17" spans="1:9" ht="15" thickBot="1" x14ac:dyDescent="0.4">
      <c r="A17" s="1" t="s">
        <v>2404</v>
      </c>
      <c r="B17" s="2" t="s">
        <v>2405</v>
      </c>
      <c r="C17" s="5"/>
      <c r="D17" s="5" t="s">
        <v>2406</v>
      </c>
      <c r="E17" s="5" t="s">
        <v>2407</v>
      </c>
      <c r="F17">
        <v>3830</v>
      </c>
      <c r="G17" t="str">
        <f t="shared" si="0"/>
        <v>Aswān (Egyptian gouvernorate)</v>
      </c>
      <c r="H17" t="str">
        <f t="shared" si="1"/>
        <v>Aswān</v>
      </c>
      <c r="I17" t="str">
        <f t="shared" si="2"/>
        <v>EG-ASN</v>
      </c>
    </row>
    <row r="18" spans="1:9" ht="15" thickBot="1" x14ac:dyDescent="0.4">
      <c r="A18" s="1" t="s">
        <v>2408</v>
      </c>
      <c r="B18" s="2" t="s">
        <v>2409</v>
      </c>
      <c r="C18" s="5"/>
      <c r="D18" s="5" t="s">
        <v>2410</v>
      </c>
      <c r="E18" s="5" t="s">
        <v>2411</v>
      </c>
      <c r="F18">
        <v>3830</v>
      </c>
      <c r="G18" t="str">
        <f t="shared" si="0"/>
        <v>Asyūţ (Egyptian gouvernorate)</v>
      </c>
      <c r="H18" t="str">
        <f t="shared" si="1"/>
        <v>Asyūţ</v>
      </c>
      <c r="I18" t="str">
        <f t="shared" si="2"/>
        <v>EG-AST</v>
      </c>
    </row>
    <row r="19" spans="1:9" ht="29.5" thickBot="1" x14ac:dyDescent="0.4">
      <c r="A19" s="1" t="s">
        <v>2412</v>
      </c>
      <c r="B19" s="2" t="s">
        <v>2413</v>
      </c>
      <c r="C19" s="5"/>
      <c r="D19" s="5" t="s">
        <v>2414</v>
      </c>
      <c r="E19" s="5" t="s">
        <v>2415</v>
      </c>
      <c r="F19">
        <v>3830</v>
      </c>
      <c r="G19" t="str">
        <f t="shared" si="0"/>
        <v>Banī Suwayf (Egyptian gouvernorate)</v>
      </c>
      <c r="H19" t="str">
        <f t="shared" si="1"/>
        <v>Banī Suwayf</v>
      </c>
      <c r="I19" t="str">
        <f t="shared" si="2"/>
        <v>EG-BNS</v>
      </c>
    </row>
    <row r="20" spans="1:9" ht="15" thickBot="1" x14ac:dyDescent="0.4">
      <c r="A20" s="1" t="s">
        <v>2416</v>
      </c>
      <c r="B20" s="2" t="s">
        <v>2417</v>
      </c>
      <c r="C20" s="5" t="s">
        <v>2418</v>
      </c>
      <c r="D20" s="5" t="s">
        <v>2418</v>
      </c>
      <c r="E20" s="5" t="s">
        <v>2419</v>
      </c>
      <c r="F20">
        <v>3830</v>
      </c>
      <c r="G20" t="str">
        <f t="shared" si="0"/>
        <v>Būr Sa‘īd (Egyptian gouvernorate)</v>
      </c>
      <c r="H20" t="str">
        <f t="shared" si="1"/>
        <v>Būr Sa‘īd</v>
      </c>
      <c r="I20" t="str">
        <f t="shared" si="2"/>
        <v>EG-PTS</v>
      </c>
    </row>
    <row r="21" spans="1:9" ht="15" thickBot="1" x14ac:dyDescent="0.4">
      <c r="A21" s="1" t="s">
        <v>2420</v>
      </c>
      <c r="B21" s="2" t="s">
        <v>2421</v>
      </c>
      <c r="C21" s="5" t="s">
        <v>2422</v>
      </c>
      <c r="D21" s="5" t="s">
        <v>2422</v>
      </c>
      <c r="E21" s="5" t="s">
        <v>2423</v>
      </c>
      <c r="F21">
        <v>3830</v>
      </c>
      <c r="G21" t="str">
        <f t="shared" si="0"/>
        <v>Dumyāţ (Egyptian gouvernorate)</v>
      </c>
      <c r="H21" t="str">
        <f t="shared" si="1"/>
        <v>Dumyāţ</v>
      </c>
      <c r="I21" t="str">
        <f t="shared" si="2"/>
        <v>EG-DT</v>
      </c>
    </row>
    <row r="22" spans="1:9" ht="29.5" thickBot="1" x14ac:dyDescent="0.4">
      <c r="A22" s="1" t="s">
        <v>2424</v>
      </c>
      <c r="B22" s="2" t="s">
        <v>2425</v>
      </c>
      <c r="C22" s="5" t="s">
        <v>2426</v>
      </c>
      <c r="D22" s="5" t="s">
        <v>2426</v>
      </c>
      <c r="E22" s="5" t="s">
        <v>2427</v>
      </c>
      <c r="F22">
        <v>3830</v>
      </c>
      <c r="G22" t="str">
        <f t="shared" si="0"/>
        <v>Janūb Sīnā' (Egyptian gouvernorate)</v>
      </c>
      <c r="H22" t="str">
        <f t="shared" si="1"/>
        <v>Janūb Sīnā'</v>
      </c>
      <c r="I22" t="str">
        <f t="shared" si="2"/>
        <v>EG-JS</v>
      </c>
    </row>
    <row r="23" spans="1:9" ht="29.5" thickBot="1" x14ac:dyDescent="0.4">
      <c r="A23" s="1" t="s">
        <v>2428</v>
      </c>
      <c r="B23" s="2" t="s">
        <v>2429</v>
      </c>
      <c r="C23" s="5"/>
      <c r="D23" s="5" t="s">
        <v>2430</v>
      </c>
      <c r="E23" s="5" t="s">
        <v>2431</v>
      </c>
      <c r="F23">
        <v>3830</v>
      </c>
      <c r="G23" t="str">
        <f t="shared" si="0"/>
        <v>Kafr ash Shaykh (Egyptian gouvernorate)</v>
      </c>
      <c r="H23" t="str">
        <f t="shared" si="1"/>
        <v>Kafr ash Shaykh</v>
      </c>
      <c r="I23" t="str">
        <f t="shared" si="2"/>
        <v>EG-KFS</v>
      </c>
    </row>
    <row r="24" spans="1:9" ht="15" thickBot="1" x14ac:dyDescent="0.4">
      <c r="A24" s="1" t="s">
        <v>2432</v>
      </c>
      <c r="B24" s="2" t="s">
        <v>2433</v>
      </c>
      <c r="C24" s="5"/>
      <c r="D24" s="5" t="s">
        <v>2434</v>
      </c>
      <c r="E24" s="5" t="s">
        <v>2435</v>
      </c>
      <c r="F24">
        <v>3830</v>
      </c>
      <c r="G24" t="str">
        <f t="shared" si="0"/>
        <v>Maţrūḩ (Egyptian gouvernorate)</v>
      </c>
      <c r="H24" t="str">
        <f t="shared" si="1"/>
        <v>Maţrūḩ</v>
      </c>
      <c r="I24" t="str">
        <f t="shared" si="2"/>
        <v>EG-MT</v>
      </c>
    </row>
    <row r="25" spans="1:9" ht="15" thickBot="1" x14ac:dyDescent="0.4">
      <c r="A25" s="1" t="s">
        <v>2436</v>
      </c>
      <c r="B25" s="2" t="s">
        <v>2437</v>
      </c>
      <c r="C25" s="5"/>
      <c r="D25" s="5" t="s">
        <v>2438</v>
      </c>
      <c r="E25" s="5" t="s">
        <v>2439</v>
      </c>
      <c r="F25">
        <v>3830</v>
      </c>
      <c r="G25" t="str">
        <f t="shared" si="0"/>
        <v>Qinā (Egyptian gouvernorate)</v>
      </c>
      <c r="H25" t="str">
        <f t="shared" si="1"/>
        <v>Qinā</v>
      </c>
      <c r="I25" t="str">
        <f t="shared" si="2"/>
        <v>EG-KN</v>
      </c>
    </row>
    <row r="26" spans="1:9" ht="29.5" thickBot="1" x14ac:dyDescent="0.4">
      <c r="A26" s="1" t="s">
        <v>2440</v>
      </c>
      <c r="B26" s="2" t="s">
        <v>2441</v>
      </c>
      <c r="C26" s="5" t="s">
        <v>2442</v>
      </c>
      <c r="D26" s="5" t="s">
        <v>2442</v>
      </c>
      <c r="E26" s="5" t="s">
        <v>2443</v>
      </c>
      <c r="F26">
        <v>3830</v>
      </c>
      <c r="G26" t="str">
        <f t="shared" si="0"/>
        <v>Shamāl Sīnā' (Egyptian gouvernorate)</v>
      </c>
      <c r="H26" t="str">
        <f t="shared" si="1"/>
        <v>Shamāl Sīnā'</v>
      </c>
      <c r="I26" t="str">
        <f t="shared" si="2"/>
        <v>EG-SIN</v>
      </c>
    </row>
    <row r="27" spans="1:9" ht="15" thickBot="1" x14ac:dyDescent="0.4">
      <c r="A27" s="1" t="s">
        <v>2444</v>
      </c>
      <c r="B27" s="2" t="s">
        <v>2445</v>
      </c>
      <c r="C27" s="5" t="s">
        <v>2446</v>
      </c>
      <c r="D27" s="5" t="s">
        <v>2446</v>
      </c>
      <c r="E27" s="5" t="s">
        <v>2447</v>
      </c>
      <c r="F27">
        <v>3830</v>
      </c>
      <c r="G27" t="str">
        <f t="shared" si="0"/>
        <v>Sūhāj (Egyptian gouvernorate)</v>
      </c>
      <c r="H27" t="str">
        <f t="shared" si="1"/>
        <v>Sūhāj</v>
      </c>
      <c r="I27" t="str">
        <f t="shared" si="2"/>
        <v>EG-SHG</v>
      </c>
    </row>
  </sheetData>
  <hyperlinks>
    <hyperlink ref="B1" r:id="rId1" tooltip="Ad Daqahlīyah Governorate" display="https://en.wikipedia.org/wiki/Ad_Daqahl%C4%AByah_Governorate" xr:uid="{45EAFFEF-8763-49A5-9A74-344D43312956}"/>
    <hyperlink ref="B2" r:id="rId2" tooltip="Al Baḩr al Aḩmar Governorate" display="https://en.wikipedia.org/wiki/Al_Ba%E1%B8%A9r_al_A%E1%B8%A9mar_Governorate" xr:uid="{62E10D0A-6DE2-48D0-9991-43D5930F11ED}"/>
    <hyperlink ref="B3" r:id="rId3" tooltip="Al Buḩayrah Governorate" display="https://en.wikipedia.org/wiki/Al_Bu%E1%B8%A9ayrah_Governorate" xr:uid="{AD5CA492-4C11-41EB-88FB-97BF57D53531}"/>
    <hyperlink ref="B4" r:id="rId4" tooltip="Al Fayyūm Governorate" display="https://en.wikipedia.org/wiki/Al_Fayy%C5%ABm_Governorate" xr:uid="{2913F0E4-60C5-4E06-B66C-A415551EA4F8}"/>
    <hyperlink ref="B5" r:id="rId5" tooltip="Al Gharbīyah Governorate" display="https://en.wikipedia.org/wiki/Al_Gharb%C4%AByah_Governorate" xr:uid="{F6D6D993-FAF6-48A3-BD93-7021A503F2FC}"/>
    <hyperlink ref="B6" r:id="rId6" tooltip="Al Iskandarīyah Governorate" display="https://en.wikipedia.org/wiki/Al_Iskandar%C4%AByah_Governorate" xr:uid="{478BBAA0-E3DE-4718-932F-FC88693A9399}"/>
    <hyperlink ref="B7" r:id="rId7" tooltip="Ismailia Governorate" display="https://en.wikipedia.org/wiki/Ismailia_Governorate" xr:uid="{8BD2977E-60C9-4512-98BE-26BB4DCC4BD4}"/>
    <hyperlink ref="B8" r:id="rId8" tooltip="Al Jīzah Governorate" display="https://en.wikipedia.org/wiki/Al_J%C4%ABzah_Governorate" xr:uid="{B8A01517-078C-4A99-8E62-F08FCF132D49}"/>
    <hyperlink ref="B9" r:id="rId9" tooltip="Al Minūfīyah Governorate" display="https://en.wikipedia.org/wiki/Al_Min%C5%ABf%C4%AByah_Governorate" xr:uid="{591BE700-91F9-4189-A6B5-C5B1838C2CDF}"/>
    <hyperlink ref="B10" r:id="rId10" tooltip="Al Minyā Governorate" display="https://en.wikipedia.org/wiki/Al_Miny%C4%81_Governorate" xr:uid="{B4528DE9-5A3A-4CB1-9931-1E3E1FDBC885}"/>
    <hyperlink ref="B11" r:id="rId11" tooltip="Al Qāhirah Governorate" display="https://en.wikipedia.org/wiki/Al_Q%C4%81hirah_Governorate" xr:uid="{F9EF4F60-4B69-40B0-BF91-0A149F349988}"/>
    <hyperlink ref="B12" r:id="rId12" tooltip="Al Qalyūbīyah Governorate" display="https://en.wikipedia.org/wiki/Al_Qaly%C5%ABb%C4%AByah_Governorate" xr:uid="{1A0BF6D0-1995-4464-91F6-0836FEFDB3AA}"/>
    <hyperlink ref="B13" r:id="rId13" tooltip="Al Uqşur Governorate" display="https://en.wikipedia.org/wiki/Al_Uq%C5%9Fur_Governorate" xr:uid="{680CAEE4-0FF6-4477-9C94-21D4FB6C2AC4}"/>
    <hyperlink ref="B14" r:id="rId14" tooltip="Al Wādī al Jadīd Governorate" display="https://en.wikipedia.org/wiki/Al_W%C4%81d%C4%AB_al_Jad%C4%ABd_Governorate" xr:uid="{A1D740D2-E297-4BEC-A834-CD8BB56118B1}"/>
    <hyperlink ref="B15" r:id="rId15" tooltip="As Suways Governorate" display="https://en.wikipedia.org/wiki/As_Suways_Governorate" xr:uid="{3D01B79B-C71C-4678-9E18-827DB30AAF9D}"/>
    <hyperlink ref="B16" r:id="rId16" tooltip="Ash Sharqīyah Governorate" display="https://en.wikipedia.org/wiki/Ash_Sharq%C4%AByah_Governorate" xr:uid="{CDACF817-9706-4EC5-800F-5C61BBA3B83A}"/>
    <hyperlink ref="B17" r:id="rId17" tooltip="Aswān Governorate" display="https://en.wikipedia.org/wiki/Asw%C4%81n_Governorate" xr:uid="{77D0BFBE-DBF9-4005-B990-371F7413502D}"/>
    <hyperlink ref="B18" r:id="rId18" tooltip="Asyūţ Governorate" display="https://en.wikipedia.org/wiki/Asy%C5%AB%C5%A3_Governorate" xr:uid="{7A1DFC9F-ED0D-4AFD-9918-0EA7F51A1D05}"/>
    <hyperlink ref="B19" r:id="rId19" tooltip="Banī Suwayf Governorate" display="https://en.wikipedia.org/wiki/Ban%C4%AB_Suwayf_Governorate" xr:uid="{B3CFFA58-A181-4A1A-AB1E-EE50ED31601A}"/>
    <hyperlink ref="B20" r:id="rId20" tooltip="Port Said Governorate" display="https://en.wikipedia.org/wiki/Port_Said_Governorate" xr:uid="{5F8AD71B-C539-4B33-A70C-20B4B924EB8D}"/>
    <hyperlink ref="B21" r:id="rId21" tooltip="Dumyāţ Governorate" display="https://en.wikipedia.org/wiki/Dumy%C4%81%C5%A3_Governorate" xr:uid="{C377C903-F1D7-4A67-AF56-C2C138986B1C}"/>
    <hyperlink ref="B22" r:id="rId22" tooltip="Janūb Sīnā' Governorate" display="https://en.wikipedia.org/wiki/Jan%C5%ABb_S%C4%ABn%C4%81%27_Governorate" xr:uid="{E9437A2D-D162-4D00-992C-74AA927CD73C}"/>
    <hyperlink ref="B23" r:id="rId23" tooltip="Kafr ash Shaykh Governorate" display="https://en.wikipedia.org/wiki/Kafr_ash_Shaykh_Governorate" xr:uid="{638B4FC4-062D-4E3D-845D-B3691A89C7FC}"/>
    <hyperlink ref="B24" r:id="rId24" tooltip="Maţrūḩ Governorate" display="https://en.wikipedia.org/wiki/Ma%C5%A3r%C5%AB%E1%B8%A9_Governorate" xr:uid="{6DEC0C5A-4B4A-474B-8E02-89093634E7E1}"/>
    <hyperlink ref="B25" r:id="rId25" tooltip="Qinā Governorate" display="https://en.wikipedia.org/wiki/Qin%C4%81_Governorate" xr:uid="{6A52C807-3040-4928-9A25-055D70A0BE75}"/>
    <hyperlink ref="B26" r:id="rId26" tooltip="Shamāl Sīnā' Governorate" display="https://en.wikipedia.org/wiki/Sham%C4%81l_S%C4%ABn%C4%81%27_Governorate" xr:uid="{D1ED1442-7D6F-4465-8166-CCBC013C1F14}"/>
    <hyperlink ref="B27" r:id="rId27" tooltip="Sūhāj Governorate" display="https://en.wikipedia.org/wiki/S%C5%ABh%C4%81j_Governorate" xr:uid="{3171A8D2-6BF5-4BA7-8DF3-525A2DF25943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16435-6F5F-4F12-81CF-5D709FB9328C}">
  <dimension ref="A1:H6"/>
  <sheetViews>
    <sheetView workbookViewId="0">
      <selection activeCell="E1" sqref="E1:H6"/>
    </sheetView>
  </sheetViews>
  <sheetFormatPr defaultRowHeight="14.5" x14ac:dyDescent="0.35"/>
  <cols>
    <col min="6" max="6" width="22.36328125" bestFit="1" customWidth="1"/>
    <col min="7" max="7" width="8" bestFit="1" customWidth="1"/>
  </cols>
  <sheetData>
    <row r="1" spans="1:8" ht="15" thickBot="1" x14ac:dyDescent="0.4">
      <c r="A1" s="1" t="s">
        <v>2448</v>
      </c>
      <c r="B1" s="2" t="s">
        <v>2449</v>
      </c>
      <c r="C1" s="5" t="s">
        <v>2450</v>
      </c>
      <c r="D1" s="5" t="s">
        <v>2451</v>
      </c>
      <c r="E1">
        <v>3865</v>
      </c>
      <c r="F1" t="str">
        <f>_xlfn.CONCAT(B1," (Eritrean region)")</f>
        <v>Al Awsaţ (Eritrean region)</v>
      </c>
      <c r="G1" t="str">
        <f>B1</f>
        <v>Al Awsaţ</v>
      </c>
      <c r="H1" t="str">
        <f>A1</f>
        <v>ER-MA</v>
      </c>
    </row>
    <row r="2" spans="1:8" ht="15" thickBot="1" x14ac:dyDescent="0.4">
      <c r="A2" s="1" t="s">
        <v>2452</v>
      </c>
      <c r="B2" s="2" t="s">
        <v>2453</v>
      </c>
      <c r="C2" s="5" t="s">
        <v>2454</v>
      </c>
      <c r="D2" s="5" t="s">
        <v>2454</v>
      </c>
      <c r="E2">
        <v>3865</v>
      </c>
      <c r="F2" t="str">
        <f t="shared" ref="F2:F6" si="0">_xlfn.CONCAT(B2," (Eritrean region)")</f>
        <v>Al Janūbī (Eritrean region)</v>
      </c>
      <c r="G2" t="str">
        <f t="shared" ref="G2:G6" si="1">B2</f>
        <v>Al Janūbī</v>
      </c>
      <c r="H2" t="str">
        <f t="shared" ref="H2:H6" si="2">A2</f>
        <v>ER-DU</v>
      </c>
    </row>
    <row r="3" spans="1:8" ht="15" thickBot="1" x14ac:dyDescent="0.4">
      <c r="A3" s="1" t="s">
        <v>2455</v>
      </c>
      <c r="B3" s="2" t="s">
        <v>2456</v>
      </c>
      <c r="C3" s="5" t="s">
        <v>2457</v>
      </c>
      <c r="D3" s="5" t="s">
        <v>2458</v>
      </c>
      <c r="E3">
        <v>3865</v>
      </c>
      <c r="F3" t="str">
        <f t="shared" si="0"/>
        <v>Ansabā (Eritrean region)</v>
      </c>
      <c r="G3" t="str">
        <f t="shared" si="1"/>
        <v>Ansabā</v>
      </c>
      <c r="H3" t="str">
        <f t="shared" si="2"/>
        <v>ER-AN</v>
      </c>
    </row>
    <row r="4" spans="1:8" ht="44" thickBot="1" x14ac:dyDescent="0.4">
      <c r="A4" s="1" t="s">
        <v>2459</v>
      </c>
      <c r="B4" s="2" t="s">
        <v>2460</v>
      </c>
      <c r="C4" s="5" t="s">
        <v>2461</v>
      </c>
      <c r="D4" s="5" t="s">
        <v>2462</v>
      </c>
      <c r="E4">
        <v>3865</v>
      </c>
      <c r="F4" t="str">
        <f t="shared" si="0"/>
        <v>Janūbī al Baḩrī al Aḩmar (Eritrean region)</v>
      </c>
      <c r="G4" t="str">
        <f t="shared" si="1"/>
        <v>Janūbī al Baḩrī al Aḩmar</v>
      </c>
      <c r="H4" t="str">
        <f t="shared" si="2"/>
        <v>ER-DK</v>
      </c>
    </row>
    <row r="5" spans="1:8" ht="29.5" thickBot="1" x14ac:dyDescent="0.4">
      <c r="A5" s="1" t="s">
        <v>2463</v>
      </c>
      <c r="B5" s="2" t="s">
        <v>2464</v>
      </c>
      <c r="C5" s="5" t="s">
        <v>2465</v>
      </c>
      <c r="D5" s="5" t="s">
        <v>2465</v>
      </c>
      <c r="E5">
        <v>3865</v>
      </c>
      <c r="F5" t="str">
        <f t="shared" si="0"/>
        <v>Qāsh-Barkah (Eritrean region)</v>
      </c>
      <c r="G5" t="str">
        <f t="shared" si="1"/>
        <v>Qāsh-Barkah</v>
      </c>
      <c r="H5" t="str">
        <f t="shared" si="2"/>
        <v>ER-GB</v>
      </c>
    </row>
    <row r="6" spans="1:8" ht="44" thickBot="1" x14ac:dyDescent="0.4">
      <c r="A6" s="1" t="s">
        <v>2466</v>
      </c>
      <c r="B6" s="2" t="s">
        <v>2467</v>
      </c>
      <c r="C6" s="5" t="s">
        <v>2468</v>
      </c>
      <c r="D6" s="5" t="s">
        <v>2469</v>
      </c>
      <c r="E6">
        <v>3865</v>
      </c>
      <c r="F6" t="str">
        <f t="shared" si="0"/>
        <v>Shimālī al Baḩrī al Aḩmar (Eritrean region)</v>
      </c>
      <c r="G6" t="str">
        <f t="shared" si="1"/>
        <v>Shimālī al Baḩrī al Aḩmar</v>
      </c>
      <c r="H6" t="str">
        <f t="shared" si="2"/>
        <v>ER-SK</v>
      </c>
    </row>
  </sheetData>
  <hyperlinks>
    <hyperlink ref="B1" r:id="rId1" tooltip="Maakel Region" display="https://en.wikipedia.org/wiki/Maakel_Region" xr:uid="{074114B9-5C7B-4D1A-834C-FB32427C5772}"/>
    <hyperlink ref="B2" r:id="rId2" tooltip="Debub Region" display="https://en.wikipedia.org/wiki/Debub_Region" xr:uid="{EB8F5958-D601-4DAA-8716-E2A6C84FA697}"/>
    <hyperlink ref="B3" r:id="rId3" tooltip="Anseba Region" display="https://en.wikipedia.org/wiki/Anseba_Region" xr:uid="{E60E825F-409D-4251-9252-30191ED0EEC2}"/>
    <hyperlink ref="B4" r:id="rId4" tooltip="Debubawi Keyih Bahri Region" display="https://en.wikipedia.org/wiki/Debubawi_Keyih_Bahri_Region" xr:uid="{0108DCBB-2502-408C-A77A-52FAF844FCF8}"/>
    <hyperlink ref="B5" r:id="rId5" tooltip="Gash-Barka Region" display="https://en.wikipedia.org/wiki/Gash-Barka_Region" xr:uid="{C81529F1-7BA5-4BBE-9235-D68CA9733E5A}"/>
    <hyperlink ref="B6" r:id="rId6" tooltip="Semenawi Keyih Bahri Region" display="https://en.wikipedia.org/wiki/Semenawi_Keyih_Bahri_Region" xr:uid="{B5C1D31A-8586-4E75-85D4-02AA27A61805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4E26E-151C-4615-9488-67B984F4B637}">
  <dimension ref="A1:F4"/>
  <sheetViews>
    <sheetView workbookViewId="0">
      <selection activeCell="C1" sqref="C1:F4"/>
    </sheetView>
  </sheetViews>
  <sheetFormatPr defaultRowHeight="14.5" x14ac:dyDescent="0.35"/>
  <sheetData>
    <row r="1" spans="1:6" ht="15" thickBot="1" x14ac:dyDescent="0.4">
      <c r="A1" s="1" t="s">
        <v>2470</v>
      </c>
      <c r="B1" s="2" t="s">
        <v>2471</v>
      </c>
      <c r="C1">
        <v>4051</v>
      </c>
      <c r="D1" t="str">
        <f>_xlfn.CONCAT(B1," (Micronesian state)")</f>
        <v> Chuuk (Micronesian state)</v>
      </c>
      <c r="E1" t="str">
        <f>B1</f>
        <v> Chuuk</v>
      </c>
      <c r="F1" t="str">
        <f>A1</f>
        <v>FM-TRK</v>
      </c>
    </row>
    <row r="2" spans="1:6" ht="15" thickBot="1" x14ac:dyDescent="0.4">
      <c r="A2" s="1" t="s">
        <v>2472</v>
      </c>
      <c r="B2" s="2" t="s">
        <v>2473</v>
      </c>
      <c r="C2">
        <v>4051</v>
      </c>
      <c r="D2" t="str">
        <f t="shared" ref="D2:D4" si="0">_xlfn.CONCAT(B2," (Micronesian state)")</f>
        <v> Kosrae (Micronesian state)</v>
      </c>
      <c r="E2" t="str">
        <f t="shared" ref="E2:E4" si="1">B2</f>
        <v> Kosrae</v>
      </c>
      <c r="F2" t="str">
        <f t="shared" ref="F2:F4" si="2">A2</f>
        <v>FM-KSA</v>
      </c>
    </row>
    <row r="3" spans="1:6" ht="15" thickBot="1" x14ac:dyDescent="0.4">
      <c r="A3" s="1" t="s">
        <v>2474</v>
      </c>
      <c r="B3" s="2" t="s">
        <v>2475</v>
      </c>
      <c r="C3">
        <v>4051</v>
      </c>
      <c r="D3" t="str">
        <f t="shared" si="0"/>
        <v> Pohnpei (Micronesian state)</v>
      </c>
      <c r="E3" t="str">
        <f t="shared" si="1"/>
        <v> Pohnpei</v>
      </c>
      <c r="F3" t="str">
        <f t="shared" si="2"/>
        <v>FM-PNI</v>
      </c>
    </row>
    <row r="4" spans="1:6" ht="15" thickBot="1" x14ac:dyDescent="0.4">
      <c r="A4" s="1" t="s">
        <v>2476</v>
      </c>
      <c r="B4" s="2" t="s">
        <v>2477</v>
      </c>
      <c r="C4">
        <v>4051</v>
      </c>
      <c r="D4" t="str">
        <f t="shared" si="0"/>
        <v> Yap (Micronesian state)</v>
      </c>
      <c r="E4" t="str">
        <f t="shared" si="1"/>
        <v> Yap</v>
      </c>
      <c r="F4" t="str">
        <f t="shared" si="2"/>
        <v>FM-YAP</v>
      </c>
    </row>
  </sheetData>
  <hyperlinks>
    <hyperlink ref="B1" r:id="rId1" tooltip="Chuuk State" display="https://en.wikipedia.org/wiki/Chuuk_State" xr:uid="{C566A74B-063E-490B-96E4-D342C7DB0DD4}"/>
    <hyperlink ref="B2" r:id="rId2" tooltip="Kosrae" display="https://en.wikipedia.org/wiki/Kosrae" xr:uid="{AA9F7443-1608-440E-9BBB-184BB35FE3E6}"/>
    <hyperlink ref="B3" r:id="rId3" tooltip="Pohnpei State" display="https://en.wikipedia.org/wiki/Pohnpei_State" xr:uid="{934AC143-E59B-4C91-AFFA-82B4BE761813}"/>
    <hyperlink ref="B4" r:id="rId4" tooltip="Yap State" display="https://en.wikipedia.org/wiki/Yap_State" xr:uid="{9DEE046F-2F90-476B-B4F5-F86551F98346}"/>
  </hyperlinks>
  <pageMargins left="0.7" right="0.7" top="0.75" bottom="0.75" header="0.3" footer="0.3"/>
  <drawing r:id="rId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FE802-3807-4552-ADB0-32AEF0CAE072}">
  <dimension ref="A1:F9"/>
  <sheetViews>
    <sheetView workbookViewId="0">
      <selection activeCell="C1" sqref="C1:F9"/>
    </sheetView>
  </sheetViews>
  <sheetFormatPr defaultRowHeight="14.5" x14ac:dyDescent="0.35"/>
  <sheetData>
    <row r="1" spans="1:6" ht="15" thickBot="1" x14ac:dyDescent="0.4">
      <c r="A1" s="1" t="s">
        <v>2478</v>
      </c>
      <c r="B1" s="2" t="s">
        <v>2479</v>
      </c>
      <c r="C1">
        <v>3859</v>
      </c>
      <c r="D1" t="str">
        <f>_xlfn.CONCAT(B1," (Gabonese province)")</f>
        <v>Estuaire (Gabonese province)</v>
      </c>
      <c r="E1" t="str">
        <f>B1</f>
        <v>Estuaire</v>
      </c>
      <c r="F1" t="str">
        <f>A1</f>
        <v>GA-1</v>
      </c>
    </row>
    <row r="2" spans="1:6" ht="29.5" thickBot="1" x14ac:dyDescent="0.4">
      <c r="A2" s="1" t="s">
        <v>2480</v>
      </c>
      <c r="B2" s="2" t="s">
        <v>2481</v>
      </c>
      <c r="C2">
        <v>3859</v>
      </c>
      <c r="D2" t="str">
        <f t="shared" ref="D2:D9" si="0">_xlfn.CONCAT(B2," (Gabonese province)")</f>
        <v>Haut-Ogooué (Gabonese province)</v>
      </c>
      <c r="E2" t="str">
        <f t="shared" ref="E2:E9" si="1">B2</f>
        <v>Haut-Ogooué</v>
      </c>
      <c r="F2" t="str">
        <f t="shared" ref="F2:F9" si="2">A2</f>
        <v>GA-2</v>
      </c>
    </row>
    <row r="3" spans="1:6" ht="29.5" thickBot="1" x14ac:dyDescent="0.4">
      <c r="A3" s="1" t="s">
        <v>2482</v>
      </c>
      <c r="B3" s="2" t="s">
        <v>2483</v>
      </c>
      <c r="C3">
        <v>3859</v>
      </c>
      <c r="D3" t="str">
        <f t="shared" si="0"/>
        <v>Moyen-Ogooué (Gabonese province)</v>
      </c>
      <c r="E3" t="str">
        <f t="shared" si="1"/>
        <v>Moyen-Ogooué</v>
      </c>
      <c r="F3" t="str">
        <f t="shared" si="2"/>
        <v>GA-3</v>
      </c>
    </row>
    <row r="4" spans="1:6" ht="15" thickBot="1" x14ac:dyDescent="0.4">
      <c r="A4" s="1" t="s">
        <v>2484</v>
      </c>
      <c r="B4" s="2" t="s">
        <v>2485</v>
      </c>
      <c r="C4">
        <v>3859</v>
      </c>
      <c r="D4" t="str">
        <f t="shared" si="0"/>
        <v>Ngounié (Gabonese province)</v>
      </c>
      <c r="E4" t="str">
        <f t="shared" si="1"/>
        <v>Ngounié</v>
      </c>
      <c r="F4" t="str">
        <f t="shared" si="2"/>
        <v>GA-4</v>
      </c>
    </row>
    <row r="5" spans="1:6" ht="15" thickBot="1" x14ac:dyDescent="0.4">
      <c r="A5" s="1" t="s">
        <v>2486</v>
      </c>
      <c r="B5" s="2" t="s">
        <v>2487</v>
      </c>
      <c r="C5">
        <v>3859</v>
      </c>
      <c r="D5" t="str">
        <f t="shared" si="0"/>
        <v>Nyanga (Gabonese province)</v>
      </c>
      <c r="E5" t="str">
        <f t="shared" si="1"/>
        <v>Nyanga</v>
      </c>
      <c r="F5" t="str">
        <f t="shared" si="2"/>
        <v>GA-5</v>
      </c>
    </row>
    <row r="6" spans="1:6" ht="29.5" thickBot="1" x14ac:dyDescent="0.4">
      <c r="A6" s="1" t="s">
        <v>2488</v>
      </c>
      <c r="B6" s="2" t="s">
        <v>2489</v>
      </c>
      <c r="C6">
        <v>3859</v>
      </c>
      <c r="D6" t="str">
        <f t="shared" si="0"/>
        <v>Ogooué-Ivindo (Gabonese province)</v>
      </c>
      <c r="E6" t="str">
        <f t="shared" si="1"/>
        <v>Ogooué-Ivindo</v>
      </c>
      <c r="F6" t="str">
        <f t="shared" si="2"/>
        <v>GA-6</v>
      </c>
    </row>
    <row r="7" spans="1:6" ht="29.5" thickBot="1" x14ac:dyDescent="0.4">
      <c r="A7" s="1" t="s">
        <v>2490</v>
      </c>
      <c r="B7" s="2" t="s">
        <v>2491</v>
      </c>
      <c r="C7">
        <v>3859</v>
      </c>
      <c r="D7" t="str">
        <f t="shared" si="0"/>
        <v>Ogooué-Lolo (Gabonese province)</v>
      </c>
      <c r="E7" t="str">
        <f t="shared" si="1"/>
        <v>Ogooué-Lolo</v>
      </c>
      <c r="F7" t="str">
        <f t="shared" si="2"/>
        <v>GA-7</v>
      </c>
    </row>
    <row r="8" spans="1:6" ht="29.5" thickBot="1" x14ac:dyDescent="0.4">
      <c r="A8" s="1" t="s">
        <v>2492</v>
      </c>
      <c r="B8" s="2" t="s">
        <v>2493</v>
      </c>
      <c r="C8">
        <v>3859</v>
      </c>
      <c r="D8" t="str">
        <f t="shared" si="0"/>
        <v>Ogooué-Maritime (Gabonese province)</v>
      </c>
      <c r="E8" t="str">
        <f t="shared" si="1"/>
        <v>Ogooué-Maritime</v>
      </c>
      <c r="F8" t="str">
        <f t="shared" si="2"/>
        <v>GA-8</v>
      </c>
    </row>
    <row r="9" spans="1:6" ht="29.5" thickBot="1" x14ac:dyDescent="0.4">
      <c r="A9" s="1" t="s">
        <v>2494</v>
      </c>
      <c r="B9" s="2" t="s">
        <v>2495</v>
      </c>
      <c r="C9">
        <v>3859</v>
      </c>
      <c r="D9" t="str">
        <f t="shared" si="0"/>
        <v>Woleu-Ntem (Gabonese province)</v>
      </c>
      <c r="E9" t="str">
        <f t="shared" si="1"/>
        <v>Woleu-Ntem</v>
      </c>
      <c r="F9" t="str">
        <f t="shared" si="2"/>
        <v>GA-9</v>
      </c>
    </row>
  </sheetData>
  <hyperlinks>
    <hyperlink ref="B1" r:id="rId1" tooltip="Estuaire Province" display="https://en.wikipedia.org/wiki/Estuaire_Province" xr:uid="{F9191582-0920-47BD-9487-7301BD1CBCE2}"/>
    <hyperlink ref="B2" r:id="rId2" tooltip="Haut-Ogooué Province" display="https://en.wikipedia.org/wiki/Haut-Ogoou%C3%A9_Province" xr:uid="{DD1BF456-C1F9-4E7C-9CC1-20B24E86C1F7}"/>
    <hyperlink ref="B3" r:id="rId3" tooltip="Moyen-Ogooué Province" display="https://en.wikipedia.org/wiki/Moyen-Ogoou%C3%A9_Province" xr:uid="{2DD7ACCB-9A2C-4833-81B3-64ADE07E3360}"/>
    <hyperlink ref="B4" r:id="rId4" tooltip="Ngounié Province" display="https://en.wikipedia.org/wiki/Ngouni%C3%A9_Province" xr:uid="{DA29BEA7-BF85-46FB-9074-5FBF013F16CB}"/>
    <hyperlink ref="B5" r:id="rId5" tooltip="Nyanga Province" display="https://en.wikipedia.org/wiki/Nyanga_Province" xr:uid="{7BF8EE12-098D-49B6-A8B2-D83BB68696ED}"/>
    <hyperlink ref="B6" r:id="rId6" tooltip="Ogooué-Ivindo Province" display="https://en.wikipedia.org/wiki/Ogoou%C3%A9-Ivindo_Province" xr:uid="{9CA66DC2-6DF9-4FCF-87E3-03B62502E03D}"/>
    <hyperlink ref="B7" r:id="rId7" tooltip="Ogooué-Lolo Province" display="https://en.wikipedia.org/wiki/Ogoou%C3%A9-Lolo_Province" xr:uid="{04565019-93DE-4A36-A6EF-D2CA5CA894EF}"/>
    <hyperlink ref="B8" r:id="rId8" tooltip="Ogooué-Maritime Province" display="https://en.wikipedia.org/wiki/Ogoou%C3%A9-Maritime_Province" xr:uid="{5590F39B-D7C2-40B7-839A-E28C6E28A6A6}"/>
    <hyperlink ref="B9" r:id="rId9" tooltip="Woleu-Ntem Province" display="https://en.wikipedia.org/wiki/Woleu-Ntem_Province" xr:uid="{B9E4A360-B674-410F-A915-B8CCBAB8EA6B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B9760-1C5C-426E-935F-72A4BB3D5D9C}">
  <dimension ref="A1:H7"/>
  <sheetViews>
    <sheetView workbookViewId="0">
      <selection activeCell="F1" sqref="F1:F7"/>
    </sheetView>
  </sheetViews>
  <sheetFormatPr defaultRowHeight="14.5" x14ac:dyDescent="0.35"/>
  <cols>
    <col min="6" max="6" width="45.81640625" bestFit="1" customWidth="1"/>
  </cols>
  <sheetData>
    <row r="1" spans="1:8" ht="29.5" thickBot="1" x14ac:dyDescent="0.4">
      <c r="A1" s="1" t="s">
        <v>2496</v>
      </c>
      <c r="B1" s="2" t="s">
        <v>1425</v>
      </c>
      <c r="C1" s="5"/>
      <c r="D1" s="5" t="s">
        <v>1453</v>
      </c>
      <c r="E1">
        <v>3902</v>
      </c>
      <c r="F1" t="str">
        <f>_xlfn.CONCAT(B1," (Grenandan ",D1,")")</f>
        <v>Saint Andrew (Grenandan parish)</v>
      </c>
      <c r="G1" t="str">
        <f>B1</f>
        <v>Saint Andrew</v>
      </c>
      <c r="H1" t="str">
        <f>A1</f>
        <v>GD-01</v>
      </c>
    </row>
    <row r="2" spans="1:8" ht="29.5" thickBot="1" x14ac:dyDescent="0.4">
      <c r="A2" s="1" t="s">
        <v>2497</v>
      </c>
      <c r="B2" s="2" t="s">
        <v>2108</v>
      </c>
      <c r="C2" s="5"/>
      <c r="D2" s="5" t="s">
        <v>1453</v>
      </c>
      <c r="E2">
        <v>3902</v>
      </c>
      <c r="F2" t="str">
        <f t="shared" ref="F2:F7" si="0">_xlfn.CONCAT(B2," (Grenandan ",D2,")")</f>
        <v>Saint David (Grenandan parish)</v>
      </c>
      <c r="G2" t="str">
        <f t="shared" ref="G2:G7" si="1">B2</f>
        <v>Saint David</v>
      </c>
      <c r="H2" t="str">
        <f t="shared" ref="H2:H7" si="2">A2</f>
        <v>GD-02</v>
      </c>
    </row>
    <row r="3" spans="1:8" ht="29.5" thickBot="1" x14ac:dyDescent="0.4">
      <c r="A3" s="1" t="s">
        <v>2498</v>
      </c>
      <c r="B3" s="2" t="s">
        <v>1452</v>
      </c>
      <c r="C3" s="5"/>
      <c r="D3" s="5" t="s">
        <v>1453</v>
      </c>
      <c r="E3">
        <v>3902</v>
      </c>
      <c r="F3" t="str">
        <f t="shared" si="0"/>
        <v>Saint George (Grenandan parish)</v>
      </c>
      <c r="G3" t="str">
        <f t="shared" si="1"/>
        <v>Saint George</v>
      </c>
      <c r="H3" t="str">
        <f t="shared" si="2"/>
        <v>GD-03</v>
      </c>
    </row>
    <row r="4" spans="1:8" ht="29.5" thickBot="1" x14ac:dyDescent="0.4">
      <c r="A4" s="1" t="s">
        <v>2499</v>
      </c>
      <c r="B4" s="2" t="s">
        <v>1455</v>
      </c>
      <c r="C4" s="5"/>
      <c r="D4" s="5" t="s">
        <v>1453</v>
      </c>
      <c r="E4">
        <v>3902</v>
      </c>
      <c r="F4" t="str">
        <f t="shared" si="0"/>
        <v>Saint John (Grenandan parish)</v>
      </c>
      <c r="G4" t="str">
        <f t="shared" si="1"/>
        <v>Saint John</v>
      </c>
      <c r="H4" t="str">
        <f t="shared" si="2"/>
        <v>GD-04</v>
      </c>
    </row>
    <row r="5" spans="1:8" ht="29.5" thickBot="1" x14ac:dyDescent="0.4">
      <c r="A5" s="1" t="s">
        <v>2500</v>
      </c>
      <c r="B5" s="2" t="s">
        <v>2115</v>
      </c>
      <c r="C5" s="5"/>
      <c r="D5" s="5" t="s">
        <v>1453</v>
      </c>
      <c r="E5">
        <v>3902</v>
      </c>
      <c r="F5" t="str">
        <f t="shared" si="0"/>
        <v>Saint Mark (Grenandan parish)</v>
      </c>
      <c r="G5" t="str">
        <f t="shared" si="1"/>
        <v>Saint Mark</v>
      </c>
      <c r="H5" t="str">
        <f t="shared" si="2"/>
        <v>GD-05</v>
      </c>
    </row>
    <row r="6" spans="1:8" ht="29.5" thickBot="1" x14ac:dyDescent="0.4">
      <c r="A6" s="1" t="s">
        <v>2501</v>
      </c>
      <c r="B6" s="2" t="s">
        <v>2117</v>
      </c>
      <c r="C6" s="5"/>
      <c r="D6" s="5" t="s">
        <v>1453</v>
      </c>
      <c r="E6">
        <v>3902</v>
      </c>
      <c r="F6" t="str">
        <f t="shared" si="0"/>
        <v>Saint Patrick (Grenandan parish)</v>
      </c>
      <c r="G6" t="str">
        <f t="shared" si="1"/>
        <v>Saint Patrick</v>
      </c>
      <c r="H6" t="str">
        <f t="shared" si="2"/>
        <v>GD-06</v>
      </c>
    </row>
    <row r="7" spans="1:8" ht="58.5" thickBot="1" x14ac:dyDescent="0.4">
      <c r="A7" s="1" t="s">
        <v>2502</v>
      </c>
      <c r="B7" s="2" t="s">
        <v>2503</v>
      </c>
      <c r="C7" s="5" t="s">
        <v>2504</v>
      </c>
      <c r="D7" s="5" t="s">
        <v>1465</v>
      </c>
      <c r="E7">
        <v>3902</v>
      </c>
      <c r="F7" t="str">
        <f t="shared" si="0"/>
        <v>Southern Grenadine Islands (Grenandan dependency)</v>
      </c>
      <c r="G7" t="str">
        <f t="shared" si="1"/>
        <v>Southern Grenadine Islands</v>
      </c>
      <c r="H7" t="str">
        <f t="shared" si="2"/>
        <v>GD-10</v>
      </c>
    </row>
  </sheetData>
  <hyperlinks>
    <hyperlink ref="B1" r:id="rId1" tooltip="Saint Andrew Parish (Grenada)" display="https://en.wikipedia.org/wiki/Saint_Andrew_Parish_(Grenada)" xr:uid="{871BF5A0-B4E3-45A3-8DA0-183B2BED19D9}"/>
    <hyperlink ref="B2" r:id="rId2" tooltip="Saint David Parish (Grenada)" display="https://en.wikipedia.org/wiki/Saint_David_Parish_(Grenada)" xr:uid="{B2DEF8A2-F86D-4812-9210-01B553589D32}"/>
    <hyperlink ref="B3" r:id="rId3" tooltip="Saint George Parish (Grenada)" display="https://en.wikipedia.org/wiki/Saint_George_Parish_(Grenada)" xr:uid="{74F69E6B-8303-40BA-978C-DC6AC1DA00C5}"/>
    <hyperlink ref="B4" r:id="rId4" tooltip="Saint John Parish (Grenada)" display="https://en.wikipedia.org/wiki/Saint_John_Parish_(Grenada)" xr:uid="{25FB167C-543E-4DC0-A4FE-063A49801E00}"/>
    <hyperlink ref="B5" r:id="rId5" tooltip="Saint Mark Parish (Grenada)" display="https://en.wikipedia.org/wiki/Saint_Mark_Parish_(Grenada)" xr:uid="{1C7541DF-F82E-43FF-AF6F-AB54060EAFCC}"/>
    <hyperlink ref="B6" r:id="rId6" tooltip="Saint Patrick Parish (Grenada)" display="https://en.wikipedia.org/wiki/Saint_Patrick_Parish_(Grenada)" xr:uid="{FA4FC0E0-4B78-4033-886D-506800823FCC}"/>
    <hyperlink ref="B7" r:id="rId7" tooltip="Southern Grenadine Islands" display="https://en.wikipedia.org/wiki/Southern_Grenadine_Islands" xr:uid="{1E5621D0-BDDB-4F8B-A7C6-5BC196BC812F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20BD9-5AD4-4585-BD37-3E0F09CFFC3D}">
  <dimension ref="A1:F5"/>
  <sheetViews>
    <sheetView workbookViewId="0">
      <selection activeCell="C1" sqref="C1:F5"/>
    </sheetView>
  </sheetViews>
  <sheetFormatPr defaultRowHeight="14.5" x14ac:dyDescent="0.35"/>
  <cols>
    <col min="3" max="3" width="4.81640625" bestFit="1" customWidth="1"/>
    <col min="4" max="4" width="43.453125" bestFit="1" customWidth="1"/>
    <col min="5" max="5" width="19.36328125" bestFit="1" customWidth="1"/>
  </cols>
  <sheetData>
    <row r="1" spans="1:6" ht="58.5" thickBot="1" x14ac:dyDescent="0.4">
      <c r="A1" s="1" t="s">
        <v>2544</v>
      </c>
      <c r="B1" s="2" t="s">
        <v>2545</v>
      </c>
      <c r="C1">
        <v>3889</v>
      </c>
      <c r="D1" t="str">
        <f>_xlfn.CONCAT(B1," (Greenlandian municipality)")</f>
        <v>Avannaata Kommunia (Greenlandian municipality)</v>
      </c>
      <c r="E1" t="str">
        <f>B1</f>
        <v>Avannaata Kommunia</v>
      </c>
      <c r="F1" t="str">
        <f>A1</f>
        <v>GL-AV</v>
      </c>
    </row>
    <row r="2" spans="1:6" ht="44" thickBot="1" x14ac:dyDescent="0.4">
      <c r="A2" s="1" t="s">
        <v>2546</v>
      </c>
      <c r="B2" s="2" t="s">
        <v>2547</v>
      </c>
      <c r="C2">
        <v>3889</v>
      </c>
      <c r="D2" t="str">
        <f t="shared" ref="D2:D5" si="0">_xlfn.CONCAT(B2," (Greenlandian municipality)")</f>
        <v>Kommune Kujalleq (Greenlandian municipality)</v>
      </c>
      <c r="E2" t="str">
        <f t="shared" ref="E2:E5" si="1">B2</f>
        <v>Kommune Kujalleq</v>
      </c>
      <c r="F2" t="str">
        <f t="shared" ref="F2:F5" si="2">A2</f>
        <v>GL-KU</v>
      </c>
    </row>
    <row r="3" spans="1:6" ht="58.5" thickBot="1" x14ac:dyDescent="0.4">
      <c r="A3" s="1" t="s">
        <v>2548</v>
      </c>
      <c r="B3" s="2" t="s">
        <v>2549</v>
      </c>
      <c r="C3">
        <v>3889</v>
      </c>
      <c r="D3" t="str">
        <f t="shared" si="0"/>
        <v>Kommune Qeqertalik (Greenlandian municipality)</v>
      </c>
      <c r="E3" t="str">
        <f t="shared" si="1"/>
        <v>Kommune Qeqertalik</v>
      </c>
      <c r="F3" t="str">
        <f t="shared" si="2"/>
        <v>GL-QT</v>
      </c>
    </row>
    <row r="4" spans="1:6" ht="58.5" thickBot="1" x14ac:dyDescent="0.4">
      <c r="A4" s="1" t="s">
        <v>2550</v>
      </c>
      <c r="B4" s="2" t="s">
        <v>2551</v>
      </c>
      <c r="C4">
        <v>3889</v>
      </c>
      <c r="D4" t="str">
        <f t="shared" si="0"/>
        <v>Kommuneqarfik Sermersooq (Greenlandian municipality)</v>
      </c>
      <c r="E4" t="str">
        <f t="shared" si="1"/>
        <v>Kommuneqarfik Sermersooq</v>
      </c>
      <c r="F4" t="str">
        <f t="shared" si="2"/>
        <v>GL-SM</v>
      </c>
    </row>
    <row r="5" spans="1:6" ht="44" thickBot="1" x14ac:dyDescent="0.4">
      <c r="A5" s="1" t="s">
        <v>2552</v>
      </c>
      <c r="B5" s="2" t="s">
        <v>2553</v>
      </c>
      <c r="C5">
        <v>3889</v>
      </c>
      <c r="D5" t="str">
        <f t="shared" si="0"/>
        <v>Qeqqata Kommunia (Greenlandian municipality)</v>
      </c>
      <c r="E5" t="str">
        <f t="shared" si="1"/>
        <v>Qeqqata Kommunia</v>
      </c>
      <c r="F5" t="str">
        <f t="shared" si="2"/>
        <v>GL-QE</v>
      </c>
    </row>
  </sheetData>
  <hyperlinks>
    <hyperlink ref="B1" r:id="rId1" tooltip="Avannaata" display="https://en.wikipedia.org/wiki/Avannaata" xr:uid="{20E84E5D-D833-41BB-85F9-E98DC93DFFC1}"/>
    <hyperlink ref="B2" r:id="rId2" tooltip="Kujalleq" display="https://en.wikipedia.org/wiki/Kujalleq" xr:uid="{6735E746-5E1A-4DB8-8E4D-47F85FD1E2CE}"/>
    <hyperlink ref="B3" r:id="rId3" tooltip="Qeqertalik" display="https://en.wikipedia.org/wiki/Qeqertalik" xr:uid="{84E8DDBB-B36A-4CA9-81D6-B8072ED361F1}"/>
    <hyperlink ref="B4" r:id="rId4" tooltip="Sermersooq" display="https://en.wikipedia.org/wiki/Sermersooq" xr:uid="{4228CA94-01E6-4F4A-9020-614802C03165}"/>
    <hyperlink ref="B5" r:id="rId5" tooltip="Qeqqata" display="https://en.wikipedia.org/wiki/Qeqqata" xr:uid="{148B34D8-C0FB-4805-8F43-6BAF1BAF1B19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0BFB1-A633-4EF5-9541-772E48FA718B}">
  <dimension ref="A1:G6"/>
  <sheetViews>
    <sheetView workbookViewId="0">
      <selection activeCell="D1" sqref="D1:G6"/>
    </sheetView>
  </sheetViews>
  <sheetFormatPr defaultRowHeight="14.5" x14ac:dyDescent="0.35"/>
  <cols>
    <col min="5" max="5" width="18.7265625" bestFit="1" customWidth="1"/>
  </cols>
  <sheetData>
    <row r="1" spans="1:7" ht="15" thickBot="1" x14ac:dyDescent="0.4">
      <c r="A1" s="1" t="s">
        <v>2554</v>
      </c>
      <c r="B1" s="2" t="s">
        <v>2555</v>
      </c>
      <c r="C1" s="5" t="s">
        <v>466</v>
      </c>
      <c r="D1">
        <v>3840</v>
      </c>
      <c r="E1" t="str">
        <f>_xlfn.CONCAT(B1," (Gambian ",C1,")")</f>
        <v>Banjul (Gambian city)</v>
      </c>
      <c r="F1" t="str">
        <f>B1</f>
        <v>Banjul</v>
      </c>
      <c r="G1" t="str">
        <f>A1</f>
        <v>GM-B</v>
      </c>
    </row>
    <row r="2" spans="1:7" ht="29.5" thickBot="1" x14ac:dyDescent="0.4">
      <c r="A2" s="1" t="s">
        <v>2556</v>
      </c>
      <c r="B2" s="2" t="s">
        <v>2557</v>
      </c>
      <c r="C2" s="5" t="s">
        <v>2558</v>
      </c>
      <c r="D2">
        <v>3840</v>
      </c>
      <c r="E2" t="str">
        <f t="shared" ref="E2:E6" si="0">_xlfn.CONCAT(B2," (Gambian ",C2,")")</f>
        <v>Central River (Gambian division)</v>
      </c>
      <c r="F2" t="str">
        <f t="shared" ref="F2:F6" si="1">B2</f>
        <v>Central River</v>
      </c>
      <c r="G2" t="str">
        <f t="shared" ref="G2:G6" si="2">A2</f>
        <v>GM-M</v>
      </c>
    </row>
    <row r="3" spans="1:7" ht="29.5" thickBot="1" x14ac:dyDescent="0.4">
      <c r="A3" s="1" t="s">
        <v>2559</v>
      </c>
      <c r="B3" s="2" t="s">
        <v>2560</v>
      </c>
      <c r="C3" s="5" t="s">
        <v>2558</v>
      </c>
      <c r="D3">
        <v>3840</v>
      </c>
      <c r="E3" t="str">
        <f t="shared" si="0"/>
        <v>Lower River (Gambian division)</v>
      </c>
      <c r="F3" t="str">
        <f t="shared" si="1"/>
        <v>Lower River</v>
      </c>
      <c r="G3" t="str">
        <f t="shared" si="2"/>
        <v>GM-L</v>
      </c>
    </row>
    <row r="4" spans="1:7" ht="29.5" thickBot="1" x14ac:dyDescent="0.4">
      <c r="A4" s="1" t="s">
        <v>2561</v>
      </c>
      <c r="B4" s="2" t="s">
        <v>2562</v>
      </c>
      <c r="C4" s="5" t="s">
        <v>2558</v>
      </c>
      <c r="D4">
        <v>3840</v>
      </c>
      <c r="E4" t="str">
        <f t="shared" si="0"/>
        <v>North Bank (Gambian division)</v>
      </c>
      <c r="F4" t="str">
        <f t="shared" si="1"/>
        <v>North Bank</v>
      </c>
      <c r="G4" t="str">
        <f t="shared" si="2"/>
        <v>GM-N</v>
      </c>
    </row>
    <row r="5" spans="1:7" ht="29.5" thickBot="1" x14ac:dyDescent="0.4">
      <c r="A5" s="1" t="s">
        <v>2563</v>
      </c>
      <c r="B5" s="2" t="s">
        <v>2564</v>
      </c>
      <c r="C5" s="5" t="s">
        <v>2558</v>
      </c>
      <c r="D5">
        <v>3840</v>
      </c>
      <c r="E5" t="str">
        <f t="shared" si="0"/>
        <v>Upper River (Gambian division)</v>
      </c>
      <c r="F5" t="str">
        <f t="shared" si="1"/>
        <v>Upper River</v>
      </c>
      <c r="G5" t="str">
        <f t="shared" si="2"/>
        <v>GM-U</v>
      </c>
    </row>
    <row r="6" spans="1:7" ht="15" thickBot="1" x14ac:dyDescent="0.4">
      <c r="A6" s="1" t="s">
        <v>2565</v>
      </c>
      <c r="B6" s="2" t="s">
        <v>1185</v>
      </c>
      <c r="C6" s="5" t="s">
        <v>2558</v>
      </c>
      <c r="D6">
        <v>3840</v>
      </c>
      <c r="E6" t="str">
        <f t="shared" si="0"/>
        <v>Western (Gambian division)</v>
      </c>
      <c r="F6" t="str">
        <f t="shared" si="1"/>
        <v>Western</v>
      </c>
      <c r="G6" t="str">
        <f t="shared" si="2"/>
        <v>GM-W</v>
      </c>
    </row>
  </sheetData>
  <hyperlinks>
    <hyperlink ref="B1" r:id="rId1" tooltip="Banjul" display="https://en.wikipedia.org/wiki/Banjul" xr:uid="{1B08679D-D8E8-4E4F-B060-62A206669B9D}"/>
    <hyperlink ref="B2" r:id="rId2" tooltip="Central River Division" display="https://en.wikipedia.org/wiki/Central_River_Division" xr:uid="{B1E1B7E3-677D-41A2-BCB2-3910106373BC}"/>
    <hyperlink ref="B3" r:id="rId3" tooltip="Lower River Division" display="https://en.wikipedia.org/wiki/Lower_River_Division" xr:uid="{C12314EF-7A71-4277-B7B4-FE9C832F0558}"/>
    <hyperlink ref="B4" r:id="rId4" tooltip="North Bank Division" display="https://en.wikipedia.org/wiki/North_Bank_Division" xr:uid="{78D0AB9F-49C9-4D1B-B4D6-D4C4A046F94D}"/>
    <hyperlink ref="B5" r:id="rId5" tooltip="Upper River Division" display="https://en.wikipedia.org/wiki/Upper_River_Division" xr:uid="{0B546E97-0AD7-44E6-A213-ABA1091E95D1}"/>
    <hyperlink ref="B6" r:id="rId6" tooltip="West Coast Division (Gambia)" display="https://en.wikipedia.org/wiki/West_Coast_Division_(Gambia)" xr:uid="{FB3C5A3F-D7DF-47B4-A39B-11F4E5DF4BDE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2925D-8BB5-4845-A1B9-447E50C6AA63}">
  <dimension ref="A1:I14"/>
  <sheetViews>
    <sheetView workbookViewId="0">
      <selection activeCell="F1" sqref="F1:I13"/>
    </sheetView>
  </sheetViews>
  <sheetFormatPr defaultRowHeight="14.5" x14ac:dyDescent="0.35"/>
  <cols>
    <col min="5" max="5" width="19.453125" bestFit="1" customWidth="1"/>
    <col min="7" max="7" width="52.1796875" bestFit="1" customWidth="1"/>
    <col min="8" max="8" width="26.90625" bestFit="1" customWidth="1"/>
  </cols>
  <sheetData>
    <row r="1" spans="1:9" ht="58.5" thickBot="1" x14ac:dyDescent="0.4">
      <c r="A1" s="1" t="s">
        <v>2566</v>
      </c>
      <c r="B1" s="2" t="s">
        <v>2567</v>
      </c>
      <c r="C1" s="5" t="s">
        <v>2568</v>
      </c>
      <c r="D1" s="5" t="s">
        <v>2569</v>
      </c>
      <c r="E1" s="18" t="s">
        <v>2621</v>
      </c>
      <c r="F1">
        <v>4003</v>
      </c>
      <c r="G1" t="str">
        <f>_xlfn.CONCAT(C1," (Greek ",E1,")")</f>
        <v>Eastern Macedonia and Thrace (Greek administrative region)</v>
      </c>
      <c r="H1" t="str">
        <f>C1</f>
        <v>Eastern Macedonia and Thrace</v>
      </c>
      <c r="I1" t="str">
        <f>A1</f>
        <v>GR-A</v>
      </c>
    </row>
    <row r="2" spans="1:9" ht="15" thickBot="1" x14ac:dyDescent="0.4">
      <c r="A2" s="1" t="s">
        <v>2570</v>
      </c>
      <c r="B2" s="2" t="s">
        <v>2571</v>
      </c>
      <c r="C2" s="5" t="s">
        <v>2572</v>
      </c>
      <c r="D2" s="5" t="s">
        <v>2573</v>
      </c>
      <c r="E2" s="18" t="s">
        <v>2621</v>
      </c>
      <c r="F2">
        <v>4003</v>
      </c>
      <c r="G2" t="str">
        <f t="shared" ref="G2:G13" si="0">_xlfn.CONCAT(C2," (Greek ",E2,")")</f>
        <v>Attica (Greek administrative region)</v>
      </c>
      <c r="H2" t="str">
        <f t="shared" ref="H2:H13" si="1">C2</f>
        <v>Attica</v>
      </c>
      <c r="I2" t="str">
        <f t="shared" ref="I2:I13" si="2">A2</f>
        <v>GR-I</v>
      </c>
    </row>
    <row r="3" spans="1:9" ht="29.5" thickBot="1" x14ac:dyDescent="0.4">
      <c r="A3" s="1" t="s">
        <v>2574</v>
      </c>
      <c r="B3" s="2" t="s">
        <v>2575</v>
      </c>
      <c r="C3" s="5" t="s">
        <v>2576</v>
      </c>
      <c r="D3" s="5" t="s">
        <v>2577</v>
      </c>
      <c r="E3" s="18" t="s">
        <v>2621</v>
      </c>
      <c r="F3">
        <v>4003</v>
      </c>
      <c r="G3" t="str">
        <f t="shared" si="0"/>
        <v>Western Greece (Greek administrative region)</v>
      </c>
      <c r="H3" t="str">
        <f t="shared" si="1"/>
        <v>Western Greece</v>
      </c>
      <c r="I3" t="str">
        <f t="shared" si="2"/>
        <v>GR-G</v>
      </c>
    </row>
    <row r="4" spans="1:9" ht="44" thickBot="1" x14ac:dyDescent="0.4">
      <c r="A4" s="1" t="s">
        <v>2578</v>
      </c>
      <c r="B4" s="2" t="s">
        <v>2579</v>
      </c>
      <c r="C4" s="5" t="s">
        <v>2580</v>
      </c>
      <c r="D4" s="5" t="s">
        <v>2581</v>
      </c>
      <c r="E4" s="18" t="s">
        <v>2621</v>
      </c>
      <c r="F4">
        <v>4003</v>
      </c>
      <c r="G4" t="str">
        <f t="shared" si="0"/>
        <v>Western Macedonia (Greek administrative region)</v>
      </c>
      <c r="H4" t="str">
        <f t="shared" si="1"/>
        <v>Western Macedonia</v>
      </c>
      <c r="I4" t="str">
        <f t="shared" si="2"/>
        <v>GR-C</v>
      </c>
    </row>
    <row r="5" spans="1:9" ht="29.5" thickBot="1" x14ac:dyDescent="0.4">
      <c r="A5" s="1" t="s">
        <v>2582</v>
      </c>
      <c r="B5" s="2" t="s">
        <v>2583</v>
      </c>
      <c r="C5" s="5" t="s">
        <v>2584</v>
      </c>
      <c r="D5" s="5" t="s">
        <v>2585</v>
      </c>
      <c r="E5" s="18" t="s">
        <v>2621</v>
      </c>
      <c r="F5">
        <v>4003</v>
      </c>
      <c r="G5" t="str">
        <f t="shared" si="0"/>
        <v>Ionian Islands (Greek administrative region)</v>
      </c>
      <c r="H5" t="str">
        <f t="shared" si="1"/>
        <v>Ionian Islands</v>
      </c>
      <c r="I5" t="str">
        <f t="shared" si="2"/>
        <v>GR-F</v>
      </c>
    </row>
    <row r="6" spans="1:9" ht="15" thickBot="1" x14ac:dyDescent="0.4">
      <c r="A6" s="1" t="s">
        <v>2586</v>
      </c>
      <c r="B6" s="2" t="s">
        <v>2587</v>
      </c>
      <c r="C6" s="5" t="s">
        <v>2588</v>
      </c>
      <c r="D6" s="5" t="s">
        <v>2589</v>
      </c>
      <c r="E6" s="18" t="s">
        <v>2621</v>
      </c>
      <c r="F6">
        <v>4003</v>
      </c>
      <c r="G6" t="str">
        <f t="shared" si="0"/>
        <v>Epirus (Greek administrative region)</v>
      </c>
      <c r="H6" t="str">
        <f t="shared" si="1"/>
        <v>Epirus</v>
      </c>
      <c r="I6" t="str">
        <f t="shared" si="2"/>
        <v>GR-D</v>
      </c>
    </row>
    <row r="7" spans="1:9" ht="44" thickBot="1" x14ac:dyDescent="0.4">
      <c r="A7" s="1" t="s">
        <v>2590</v>
      </c>
      <c r="B7" s="2" t="s">
        <v>2591</v>
      </c>
      <c r="C7" s="5" t="s">
        <v>2592</v>
      </c>
      <c r="D7" s="5" t="s">
        <v>2593</v>
      </c>
      <c r="E7" s="18" t="s">
        <v>2621</v>
      </c>
      <c r="F7">
        <v>4003</v>
      </c>
      <c r="G7" t="str">
        <f t="shared" si="0"/>
        <v>Central Macedonia (Greek administrative region)</v>
      </c>
      <c r="H7" t="str">
        <f t="shared" si="1"/>
        <v>Central Macedonia</v>
      </c>
      <c r="I7" t="str">
        <f t="shared" si="2"/>
        <v>GR-B</v>
      </c>
    </row>
    <row r="8" spans="1:9" ht="15" thickBot="1" x14ac:dyDescent="0.4">
      <c r="A8" s="1" t="s">
        <v>2594</v>
      </c>
      <c r="B8" s="2" t="s">
        <v>2595</v>
      </c>
      <c r="C8" s="5" t="s">
        <v>2596</v>
      </c>
      <c r="D8" s="5" t="s">
        <v>2597</v>
      </c>
      <c r="E8" s="18" t="s">
        <v>2621</v>
      </c>
      <c r="F8">
        <v>4003</v>
      </c>
      <c r="G8" t="str">
        <f t="shared" si="0"/>
        <v>Crete (Greek administrative region)</v>
      </c>
      <c r="H8" t="str">
        <f t="shared" si="1"/>
        <v>Crete</v>
      </c>
      <c r="I8" t="str">
        <f t="shared" si="2"/>
        <v>GR-M</v>
      </c>
    </row>
    <row r="9" spans="1:9" ht="29.5" thickBot="1" x14ac:dyDescent="0.4">
      <c r="A9" s="1" t="s">
        <v>2598</v>
      </c>
      <c r="B9" s="2" t="s">
        <v>2599</v>
      </c>
      <c r="C9" s="5" t="s">
        <v>2600</v>
      </c>
      <c r="D9" s="5" t="s">
        <v>2601</v>
      </c>
      <c r="E9" s="18" t="s">
        <v>2621</v>
      </c>
      <c r="F9">
        <v>4003</v>
      </c>
      <c r="G9" t="str">
        <f t="shared" si="0"/>
        <v>Southern Aegean (Greek administrative region)</v>
      </c>
      <c r="H9" t="str">
        <f t="shared" si="1"/>
        <v>Southern Aegean</v>
      </c>
      <c r="I9" t="str">
        <f t="shared" si="2"/>
        <v>GR-L</v>
      </c>
    </row>
    <row r="10" spans="1:9" ht="29.5" thickBot="1" x14ac:dyDescent="0.4">
      <c r="A10" s="1" t="s">
        <v>2602</v>
      </c>
      <c r="B10" s="2" t="s">
        <v>2603</v>
      </c>
      <c r="C10" s="5" t="s">
        <v>2604</v>
      </c>
      <c r="D10" s="5" t="s">
        <v>2605</v>
      </c>
      <c r="E10" s="18" t="s">
        <v>2621</v>
      </c>
      <c r="F10">
        <v>4003</v>
      </c>
      <c r="G10" t="str">
        <f t="shared" si="0"/>
        <v>Peloponnese (Greek administrative region)</v>
      </c>
      <c r="H10" t="str">
        <f t="shared" si="1"/>
        <v>Peloponnese</v>
      </c>
      <c r="I10" t="str">
        <f t="shared" si="2"/>
        <v>GR-J</v>
      </c>
    </row>
    <row r="11" spans="1:9" ht="29.5" thickBot="1" x14ac:dyDescent="0.4">
      <c r="A11" s="1" t="s">
        <v>2606</v>
      </c>
      <c r="B11" s="2" t="s">
        <v>2607</v>
      </c>
      <c r="C11" s="5" t="s">
        <v>2608</v>
      </c>
      <c r="D11" s="5" t="s">
        <v>2609</v>
      </c>
      <c r="E11" s="18" t="s">
        <v>2621</v>
      </c>
      <c r="F11">
        <v>4003</v>
      </c>
      <c r="G11" t="str">
        <f t="shared" si="0"/>
        <v>Central Greece (Greek administrative region)</v>
      </c>
      <c r="H11" t="str">
        <f t="shared" si="1"/>
        <v>Central Greece</v>
      </c>
      <c r="I11" t="str">
        <f t="shared" si="2"/>
        <v>GR-H</v>
      </c>
    </row>
    <row r="12" spans="1:9" ht="15" thickBot="1" x14ac:dyDescent="0.4">
      <c r="A12" s="1" t="s">
        <v>2610</v>
      </c>
      <c r="B12" s="2" t="s">
        <v>2611</v>
      </c>
      <c r="C12" s="5" t="s">
        <v>2612</v>
      </c>
      <c r="D12" s="5" t="s">
        <v>2613</v>
      </c>
      <c r="E12" s="18" t="s">
        <v>2621</v>
      </c>
      <c r="F12">
        <v>4003</v>
      </c>
      <c r="G12" t="str">
        <f t="shared" si="0"/>
        <v>Thessaly (Greek administrative region)</v>
      </c>
      <c r="H12" t="str">
        <f t="shared" si="1"/>
        <v>Thessaly</v>
      </c>
      <c r="I12" t="str">
        <f t="shared" si="2"/>
        <v>GR-E</v>
      </c>
    </row>
    <row r="13" spans="1:9" ht="29.5" thickBot="1" x14ac:dyDescent="0.4">
      <c r="A13" s="1" t="s">
        <v>2614</v>
      </c>
      <c r="B13" s="2" t="s">
        <v>2615</v>
      </c>
      <c r="C13" s="5" t="s">
        <v>2616</v>
      </c>
      <c r="D13" s="5" t="s">
        <v>2617</v>
      </c>
      <c r="E13" s="18" t="s">
        <v>2621</v>
      </c>
      <c r="F13">
        <v>4003</v>
      </c>
      <c r="G13" t="str">
        <f t="shared" si="0"/>
        <v>Northern Aegean (Greek administrative region)</v>
      </c>
      <c r="H13" t="str">
        <f t="shared" si="1"/>
        <v>Northern Aegean</v>
      </c>
      <c r="I13" t="str">
        <f t="shared" si="2"/>
        <v>GR-K</v>
      </c>
    </row>
    <row r="14" spans="1:9" ht="275.5" thickBot="1" x14ac:dyDescent="0.4">
      <c r="A14" s="1" t="s">
        <v>2618</v>
      </c>
      <c r="B14" s="2" t="s">
        <v>2619</v>
      </c>
      <c r="C14" s="17" t="s">
        <v>2620</v>
      </c>
      <c r="E14" s="18" t="s">
        <v>2622</v>
      </c>
    </row>
  </sheetData>
  <hyperlinks>
    <hyperlink ref="B1" r:id="rId1" tooltip="Anatoliki Makedonia kai Thraki" display="https://en.wikipedia.org/wiki/Anatoliki_Makedonia_kai_Thraki" xr:uid="{E2C610F9-E38E-4F5E-BBFF-FC5B764C5BC9}"/>
    <hyperlink ref="B2" r:id="rId2" tooltip="Attiki (periphery)" display="https://en.wikipedia.org/wiki/Attiki_(periphery)" xr:uid="{7FC912EB-FAB8-4600-A97F-2CD20161A5BE}"/>
    <hyperlink ref="B3" r:id="rId3" tooltip="Dytiki Ellada" display="https://en.wikipedia.org/wiki/Dytiki_Ellada" xr:uid="{F7A75653-52D5-44C7-BD03-3A60A61A2B71}"/>
    <hyperlink ref="B4" r:id="rId4" tooltip="Dytiki Makedonia" display="https://en.wikipedia.org/wiki/Dytiki_Makedonia" xr:uid="{513D3231-6BF8-46C9-8EED-441D9D8785C1}"/>
    <hyperlink ref="B5" r:id="rId5" tooltip="Ionia Nisia (periphery)" display="https://en.wikipedia.org/wiki/Ionia_Nisia_(periphery)" xr:uid="{25790B77-2C39-455C-8DE8-470804A15A9B}"/>
    <hyperlink ref="B6" r:id="rId6" tooltip="Ipeiros (periphery)" display="https://en.wikipedia.org/wiki/Ipeiros_(periphery)" xr:uid="{9E402F45-8E75-4DAF-BB58-BF43029149C6}"/>
    <hyperlink ref="B7" r:id="rId7" tooltip="Kentriki Makedonia" display="https://en.wikipedia.org/wiki/Kentriki_Makedonia" xr:uid="{1545E3CE-C5E2-4E64-A584-2FB4607B0418}"/>
    <hyperlink ref="B8" r:id="rId8" tooltip="Kriti (periphery)" display="https://en.wikipedia.org/wiki/Kriti_(periphery)" xr:uid="{6972CCCF-A205-405E-B68B-8B9B0A4438E4}"/>
    <hyperlink ref="B9" r:id="rId9" tooltip="Notio Aigaio" display="https://en.wikipedia.org/wiki/Notio_Aigaio" xr:uid="{E4691569-3973-4069-B64F-CCF7DABF66A4}"/>
    <hyperlink ref="B10" r:id="rId10" tooltip="Peloponnisos (periphery)" display="https://en.wikipedia.org/wiki/Peloponnisos_(periphery)" xr:uid="{FCD75882-E01F-462A-8B25-6536E639A33D}"/>
    <hyperlink ref="B11" r:id="rId11" tooltip="Sterea Ellada (periphery)" display="https://en.wikipedia.org/wiki/Sterea_Ellada_(periphery)" xr:uid="{685755E8-0006-4173-B79F-8211A796A58C}"/>
    <hyperlink ref="B12" r:id="rId12" tooltip="Thessalia" display="https://en.wikipedia.org/wiki/Thessalia" xr:uid="{7A5679DB-08C5-4FFF-9D00-EEE1E62ECB40}"/>
    <hyperlink ref="B13" r:id="rId13" tooltip="Voreio Aigaio" display="https://en.wikipedia.org/wiki/Voreio_Aigaio" xr:uid="{A74A91C8-7882-4241-95EF-680A31E832CB}"/>
    <hyperlink ref="B14" r:id="rId14" tooltip="Agio Oros" display="https://en.wikipedia.org/wiki/Agio_Oros" xr:uid="{AACA0175-CBFE-4D91-BF7D-CDDD292A2602}"/>
    <hyperlink ref="E1" r:id="rId15" tooltip="Modern regions of Greece" display="https://en.wikipedia.org/wiki/Modern_regions_of_Greece" xr:uid="{0DF806D8-9246-475C-90B4-3F84E84446A8}"/>
    <hyperlink ref="E3:E13" r:id="rId16" tooltip="Modern regions of Greece" display="https://en.wikipedia.org/wiki/Modern_regions_of_Greece" xr:uid="{1B6CAD6C-4E8D-4E2D-B34F-A9941D5E9BCD}"/>
    <hyperlink ref="E14" r:id="rId17" tooltip="Autonomous region" display="https://en.wikipedia.org/wiki/Autonomous_region" xr:uid="{F7248EA4-6FA7-4906-983B-8905F7200C50}"/>
    <hyperlink ref="E2" r:id="rId18" tooltip="Modern regions of Greece" display="https://en.wikipedia.org/wiki/Modern_regions_of_Greece" xr:uid="{38330BD8-DA4A-459D-A549-A610FC769757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7BCB5-99A8-462C-BD96-AC06084FF51A}">
  <dimension ref="A1:F10"/>
  <sheetViews>
    <sheetView workbookViewId="0">
      <selection activeCell="C1" sqref="C1:F10"/>
    </sheetView>
  </sheetViews>
  <sheetFormatPr defaultRowHeight="14.5" x14ac:dyDescent="0.35"/>
  <cols>
    <col min="4" max="4" width="27.453125" bestFit="1" customWidth="1"/>
    <col min="5" max="5" width="12.1796875" bestFit="1" customWidth="1"/>
  </cols>
  <sheetData>
    <row r="1" spans="1:6" ht="29.5" thickBot="1" x14ac:dyDescent="0.4">
      <c r="A1" s="1" t="s">
        <v>2623</v>
      </c>
      <c r="B1" s="2" t="s">
        <v>2624</v>
      </c>
      <c r="C1">
        <v>3927</v>
      </c>
      <c r="D1" t="str">
        <f>_xlfn.CONCAT(B1, " (Guyanan region)")</f>
        <v>Barima-Waini (Guyanan region)</v>
      </c>
      <c r="E1" t="str">
        <f>B1</f>
        <v>Barima-Waini</v>
      </c>
      <c r="F1" t="str">
        <f>A1</f>
        <v>GY-BA</v>
      </c>
    </row>
    <row r="2" spans="1:6" ht="29.5" thickBot="1" x14ac:dyDescent="0.4">
      <c r="A2" s="1" t="s">
        <v>2625</v>
      </c>
      <c r="B2" s="2" t="s">
        <v>2626</v>
      </c>
      <c r="C2">
        <v>3927</v>
      </c>
      <c r="D2" t="str">
        <f t="shared" ref="D2:D10" si="0">_xlfn.CONCAT(B2, " (Guyanan region)")</f>
        <v>Cuyuni-Mazaruni (Guyanan region)</v>
      </c>
      <c r="E2" t="str">
        <f t="shared" ref="E2:E10" si="1">B2</f>
        <v>Cuyuni-Mazaruni</v>
      </c>
      <c r="F2" t="str">
        <f t="shared" ref="F2:F10" si="2">A2</f>
        <v>GY-CU</v>
      </c>
    </row>
    <row r="3" spans="1:6" ht="44" thickBot="1" x14ac:dyDescent="0.4">
      <c r="A3" s="1" t="s">
        <v>2627</v>
      </c>
      <c r="B3" s="2" t="s">
        <v>2628</v>
      </c>
      <c r="C3">
        <v>3927</v>
      </c>
      <c r="D3" t="str">
        <f t="shared" si="0"/>
        <v>Demerara-Mahaica (Guyanan region)</v>
      </c>
      <c r="E3" t="str">
        <f t="shared" si="1"/>
        <v>Demerara-Mahaica</v>
      </c>
      <c r="F3" t="str">
        <f t="shared" si="2"/>
        <v>GY-DE</v>
      </c>
    </row>
    <row r="4" spans="1:6" ht="58.5" thickBot="1" x14ac:dyDescent="0.4">
      <c r="A4" s="1" t="s">
        <v>2629</v>
      </c>
      <c r="B4" s="2" t="s">
        <v>2630</v>
      </c>
      <c r="C4">
        <v>3927</v>
      </c>
      <c r="D4" t="str">
        <f t="shared" si="0"/>
        <v>East Berbice-Corentyne (Guyanan region)</v>
      </c>
      <c r="E4" t="str">
        <f t="shared" si="1"/>
        <v>East Berbice-Corentyne</v>
      </c>
      <c r="F4" t="str">
        <f t="shared" si="2"/>
        <v>GY-EB</v>
      </c>
    </row>
    <row r="5" spans="1:6" ht="87.5" thickBot="1" x14ac:dyDescent="0.4">
      <c r="A5" s="1" t="s">
        <v>2631</v>
      </c>
      <c r="B5" s="2" t="s">
        <v>2632</v>
      </c>
      <c r="C5">
        <v>3927</v>
      </c>
      <c r="D5" t="str">
        <f t="shared" si="0"/>
        <v>Essequibo Islands-West Demerara (Guyanan region)</v>
      </c>
      <c r="E5" t="str">
        <f t="shared" si="1"/>
        <v>Essequibo Islands-West Demerara</v>
      </c>
      <c r="F5" t="str">
        <f t="shared" si="2"/>
        <v>GY-ES</v>
      </c>
    </row>
    <row r="6" spans="1:6" ht="29.5" thickBot="1" x14ac:dyDescent="0.4">
      <c r="A6" s="1" t="s">
        <v>2633</v>
      </c>
      <c r="B6" s="2" t="s">
        <v>2634</v>
      </c>
      <c r="C6">
        <v>3927</v>
      </c>
      <c r="D6" t="str">
        <f t="shared" si="0"/>
        <v>Mahaica-Berbice (Guyanan region)</v>
      </c>
      <c r="E6" t="str">
        <f t="shared" si="1"/>
        <v>Mahaica-Berbice</v>
      </c>
      <c r="F6" t="str">
        <f t="shared" si="2"/>
        <v>GY-MA</v>
      </c>
    </row>
    <row r="7" spans="1:6" ht="58.5" thickBot="1" x14ac:dyDescent="0.4">
      <c r="A7" s="1" t="s">
        <v>2635</v>
      </c>
      <c r="B7" s="2" t="s">
        <v>2636</v>
      </c>
      <c r="C7">
        <v>3927</v>
      </c>
      <c r="D7" t="str">
        <f t="shared" si="0"/>
        <v>Pomeroon-Supenaam (Guyanan region)</v>
      </c>
      <c r="E7" t="str">
        <f t="shared" si="1"/>
        <v>Pomeroon-Supenaam</v>
      </c>
      <c r="F7" t="str">
        <f t="shared" si="2"/>
        <v>GY-PM</v>
      </c>
    </row>
    <row r="8" spans="1:6" ht="29.5" thickBot="1" x14ac:dyDescent="0.4">
      <c r="A8" s="1" t="s">
        <v>2637</v>
      </c>
      <c r="B8" s="2" t="s">
        <v>2638</v>
      </c>
      <c r="C8">
        <v>3927</v>
      </c>
      <c r="D8" t="str">
        <f t="shared" si="0"/>
        <v>Potaro-Siparuni (Guyanan region)</v>
      </c>
      <c r="E8" t="str">
        <f t="shared" si="1"/>
        <v>Potaro-Siparuni</v>
      </c>
      <c r="F8" t="str">
        <f t="shared" si="2"/>
        <v>GY-PT</v>
      </c>
    </row>
    <row r="9" spans="1:6" ht="44" thickBot="1" x14ac:dyDescent="0.4">
      <c r="A9" s="1" t="s">
        <v>2639</v>
      </c>
      <c r="B9" s="2" t="s">
        <v>2640</v>
      </c>
      <c r="C9">
        <v>3927</v>
      </c>
      <c r="D9" t="str">
        <f t="shared" si="0"/>
        <v>Upper Demerara-Berbice (Guyanan region)</v>
      </c>
      <c r="E9" t="str">
        <f t="shared" si="1"/>
        <v>Upper Demerara-Berbice</v>
      </c>
      <c r="F9" t="str">
        <f t="shared" si="2"/>
        <v>GY-UD</v>
      </c>
    </row>
    <row r="10" spans="1:6" ht="73" thickBot="1" x14ac:dyDescent="0.4">
      <c r="A10" s="1" t="s">
        <v>2641</v>
      </c>
      <c r="B10" s="2" t="s">
        <v>2642</v>
      </c>
      <c r="C10">
        <v>3927</v>
      </c>
      <c r="D10" t="str">
        <f t="shared" si="0"/>
        <v>Upper Takutu-Upper Essequibo (Guyanan region)</v>
      </c>
      <c r="E10" t="str">
        <f t="shared" si="1"/>
        <v>Upper Takutu-Upper Essequibo</v>
      </c>
      <c r="F10" t="str">
        <f t="shared" si="2"/>
        <v>GY-UT</v>
      </c>
    </row>
  </sheetData>
  <hyperlinks>
    <hyperlink ref="B1" r:id="rId1" tooltip="Barima-Waini" display="https://en.wikipedia.org/wiki/Barima-Waini" xr:uid="{794E1B3C-336A-4ACA-9E3A-B93167CA9C90}"/>
    <hyperlink ref="B2" r:id="rId2" tooltip="Cuyuni-Mazaruni" display="https://en.wikipedia.org/wiki/Cuyuni-Mazaruni" xr:uid="{1BB11B25-AC44-424D-9730-E21C81E5592F}"/>
    <hyperlink ref="B3" r:id="rId3" tooltip="Demerara-Mahaica" display="https://en.wikipedia.org/wiki/Demerara-Mahaica" xr:uid="{61939332-1809-4811-B809-1948AA069C04}"/>
    <hyperlink ref="B4" r:id="rId4" tooltip="East Berbice-Corentyne" display="https://en.wikipedia.org/wiki/East_Berbice-Corentyne" xr:uid="{EABC296F-7572-42C9-BB00-3B1732CDFD40}"/>
    <hyperlink ref="B5" r:id="rId5" tooltip="Essequibo Islands-West Demerara" display="https://en.wikipedia.org/wiki/Essequibo_Islands-West_Demerara" xr:uid="{294D8E78-5E13-45EF-8003-8C182A6473ED}"/>
    <hyperlink ref="B6" r:id="rId6" tooltip="Mahaica-Berbice" display="https://en.wikipedia.org/wiki/Mahaica-Berbice" xr:uid="{D28D0E0F-D35D-4FF4-AFDC-0725EBA959EC}"/>
    <hyperlink ref="B7" r:id="rId7" tooltip="Pomeroon-Supenaam" display="https://en.wikipedia.org/wiki/Pomeroon-Supenaam" xr:uid="{73F50E3A-FB23-4660-A414-FA67663A0897}"/>
    <hyperlink ref="B8" r:id="rId8" tooltip="Potaro-Siparuni" display="https://en.wikipedia.org/wiki/Potaro-Siparuni" xr:uid="{65C654E4-545F-46CE-B1DB-0F4C10594C5A}"/>
    <hyperlink ref="B9" r:id="rId9" tooltip="Upper Demerara-Berbice" display="https://en.wikipedia.org/wiki/Upper_Demerara-Berbice" xr:uid="{71F48651-5F75-42DF-A3B7-042928BE1756}"/>
    <hyperlink ref="B10" r:id="rId10" tooltip="Upper Takutu-Upper Essequibo" display="https://en.wikipedia.org/wiki/Upper_Takutu-Upper_Essequibo" xr:uid="{D518934A-71D4-4209-B209-E08FEF56DFC6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EA6A7-4AD1-4317-9FD6-B8EF1174E290}">
  <dimension ref="A1:F18"/>
  <sheetViews>
    <sheetView workbookViewId="0">
      <selection activeCell="C1" sqref="C1:F18"/>
    </sheetView>
  </sheetViews>
  <sheetFormatPr defaultRowHeight="14.5" x14ac:dyDescent="0.35"/>
  <cols>
    <col min="4" max="4" width="29.36328125" bestFit="1" customWidth="1"/>
  </cols>
  <sheetData>
    <row r="1" spans="1:6" ht="15" thickBot="1" x14ac:dyDescent="0.4">
      <c r="A1" s="1" t="s">
        <v>2643</v>
      </c>
      <c r="B1" s="2" t="s">
        <v>2644</v>
      </c>
      <c r="C1">
        <v>3906</v>
      </c>
      <c r="D1" t="str">
        <f>_xlfn.CONCAT(B1," (Honduran department)")</f>
        <v>Atlántida (Honduran department)</v>
      </c>
      <c r="E1" t="str">
        <f>B1</f>
        <v>Atlántida</v>
      </c>
      <c r="F1" t="str">
        <f>A1</f>
        <v>HN-AT</v>
      </c>
    </row>
    <row r="2" spans="1:6" ht="29.5" thickBot="1" x14ac:dyDescent="0.4">
      <c r="A2" s="1" t="s">
        <v>2645</v>
      </c>
      <c r="B2" s="2" t="s">
        <v>2646</v>
      </c>
      <c r="C2">
        <v>3906</v>
      </c>
      <c r="D2" t="str">
        <f t="shared" ref="D2:D18" si="0">_xlfn.CONCAT(B2," (Honduran department)")</f>
        <v>Choluteca (Honduran department)</v>
      </c>
      <c r="E2" t="str">
        <f t="shared" ref="E2:E18" si="1">B2</f>
        <v>Choluteca</v>
      </c>
      <c r="F2" t="str">
        <f t="shared" ref="F2:F18" si="2">A2</f>
        <v>HN-CH</v>
      </c>
    </row>
    <row r="3" spans="1:6" ht="15" thickBot="1" x14ac:dyDescent="0.4">
      <c r="A3" s="1" t="s">
        <v>2647</v>
      </c>
      <c r="B3" s="2" t="s">
        <v>2648</v>
      </c>
      <c r="C3">
        <v>3906</v>
      </c>
      <c r="D3" t="str">
        <f t="shared" si="0"/>
        <v>Colón (Honduran department)</v>
      </c>
      <c r="E3" t="str">
        <f t="shared" si="1"/>
        <v>Colón</v>
      </c>
      <c r="F3" t="str">
        <f t="shared" si="2"/>
        <v>HN-CL</v>
      </c>
    </row>
    <row r="4" spans="1:6" ht="29.5" thickBot="1" x14ac:dyDescent="0.4">
      <c r="A4" s="1" t="s">
        <v>2649</v>
      </c>
      <c r="B4" s="2" t="s">
        <v>2650</v>
      </c>
      <c r="C4">
        <v>3906</v>
      </c>
      <c r="D4" t="str">
        <f t="shared" si="0"/>
        <v>Comayagua (Honduran department)</v>
      </c>
      <c r="E4" t="str">
        <f t="shared" si="1"/>
        <v>Comayagua</v>
      </c>
      <c r="F4" t="str">
        <f t="shared" si="2"/>
        <v>HN-CM</v>
      </c>
    </row>
    <row r="5" spans="1:6" ht="15" thickBot="1" x14ac:dyDescent="0.4">
      <c r="A5" s="1" t="s">
        <v>2651</v>
      </c>
      <c r="B5" s="2" t="s">
        <v>2652</v>
      </c>
      <c r="C5">
        <v>3906</v>
      </c>
      <c r="D5" t="str">
        <f t="shared" si="0"/>
        <v>Copán (Honduran department)</v>
      </c>
      <c r="E5" t="str">
        <f t="shared" si="1"/>
        <v>Copán</v>
      </c>
      <c r="F5" t="str">
        <f t="shared" si="2"/>
        <v>HN-CP</v>
      </c>
    </row>
    <row r="6" spans="1:6" ht="15" thickBot="1" x14ac:dyDescent="0.4">
      <c r="A6" s="1" t="s">
        <v>2653</v>
      </c>
      <c r="B6" s="2" t="s">
        <v>2654</v>
      </c>
      <c r="C6">
        <v>3906</v>
      </c>
      <c r="D6" t="str">
        <f t="shared" si="0"/>
        <v>Cortés (Honduran department)</v>
      </c>
      <c r="E6" t="str">
        <f t="shared" si="1"/>
        <v>Cortés</v>
      </c>
      <c r="F6" t="str">
        <f t="shared" si="2"/>
        <v>HN-CR</v>
      </c>
    </row>
    <row r="7" spans="1:6" ht="29.5" thickBot="1" x14ac:dyDescent="0.4">
      <c r="A7" s="1" t="s">
        <v>2655</v>
      </c>
      <c r="B7" s="2" t="s">
        <v>2656</v>
      </c>
      <c r="C7">
        <v>3906</v>
      </c>
      <c r="D7" t="str">
        <f t="shared" si="0"/>
        <v>El Paraíso (Honduran department)</v>
      </c>
      <c r="E7" t="str">
        <f t="shared" si="1"/>
        <v>El Paraíso</v>
      </c>
      <c r="F7" t="str">
        <f t="shared" si="2"/>
        <v>HN-EP</v>
      </c>
    </row>
    <row r="8" spans="1:6" ht="29.5" thickBot="1" x14ac:dyDescent="0.4">
      <c r="A8" s="1" t="s">
        <v>2657</v>
      </c>
      <c r="B8" s="2" t="s">
        <v>2658</v>
      </c>
      <c r="C8">
        <v>3906</v>
      </c>
      <c r="D8" t="str">
        <f t="shared" si="0"/>
        <v>Francisco Morazán (Honduran department)</v>
      </c>
      <c r="E8" t="str">
        <f t="shared" si="1"/>
        <v>Francisco Morazán</v>
      </c>
      <c r="F8" t="str">
        <f t="shared" si="2"/>
        <v>HN-FM</v>
      </c>
    </row>
    <row r="9" spans="1:6" ht="29.5" thickBot="1" x14ac:dyDescent="0.4">
      <c r="A9" s="1" t="s">
        <v>2659</v>
      </c>
      <c r="B9" s="2" t="s">
        <v>2660</v>
      </c>
      <c r="C9">
        <v>3906</v>
      </c>
      <c r="D9" t="str">
        <f t="shared" si="0"/>
        <v>Gracias a Dios (Honduran department)</v>
      </c>
      <c r="E9" t="str">
        <f t="shared" si="1"/>
        <v>Gracias a Dios</v>
      </c>
      <c r="F9" t="str">
        <f t="shared" si="2"/>
        <v>HN-GD</v>
      </c>
    </row>
    <row r="10" spans="1:6" ht="15" thickBot="1" x14ac:dyDescent="0.4">
      <c r="A10" s="1" t="s">
        <v>2661</v>
      </c>
      <c r="B10" s="2" t="s">
        <v>2662</v>
      </c>
      <c r="C10">
        <v>3906</v>
      </c>
      <c r="D10" t="str">
        <f t="shared" si="0"/>
        <v>Intibucá (Honduran department)</v>
      </c>
      <c r="E10" t="str">
        <f t="shared" si="1"/>
        <v>Intibucá</v>
      </c>
      <c r="F10" t="str">
        <f t="shared" si="2"/>
        <v>HN-IN</v>
      </c>
    </row>
    <row r="11" spans="1:6" ht="29.5" thickBot="1" x14ac:dyDescent="0.4">
      <c r="A11" s="1" t="s">
        <v>2663</v>
      </c>
      <c r="B11" s="2" t="s">
        <v>2664</v>
      </c>
      <c r="C11">
        <v>3906</v>
      </c>
      <c r="D11" t="str">
        <f t="shared" si="0"/>
        <v>Islas de la Bahía (Honduran department)</v>
      </c>
      <c r="E11" t="str">
        <f t="shared" si="1"/>
        <v>Islas de la Bahía</v>
      </c>
      <c r="F11" t="str">
        <f t="shared" si="2"/>
        <v>HN-IB</v>
      </c>
    </row>
    <row r="12" spans="1:6" ht="15" thickBot="1" x14ac:dyDescent="0.4">
      <c r="A12" s="1" t="s">
        <v>2665</v>
      </c>
      <c r="B12" s="2" t="s">
        <v>1420</v>
      </c>
      <c r="C12">
        <v>3906</v>
      </c>
      <c r="D12" t="str">
        <f t="shared" si="0"/>
        <v>La Paz (Honduran department)</v>
      </c>
      <c r="E12" t="str">
        <f t="shared" si="1"/>
        <v>La Paz</v>
      </c>
      <c r="F12" t="str">
        <f t="shared" si="2"/>
        <v>HN-LP</v>
      </c>
    </row>
    <row r="13" spans="1:6" ht="15" thickBot="1" x14ac:dyDescent="0.4">
      <c r="A13" s="1" t="s">
        <v>2666</v>
      </c>
      <c r="B13" s="2" t="s">
        <v>2667</v>
      </c>
      <c r="C13">
        <v>3906</v>
      </c>
      <c r="D13" t="str">
        <f t="shared" si="0"/>
        <v>Lempira (Honduran department)</v>
      </c>
      <c r="E13" t="str">
        <f t="shared" si="1"/>
        <v>Lempira</v>
      </c>
      <c r="F13" t="str">
        <f t="shared" si="2"/>
        <v>HN-LE</v>
      </c>
    </row>
    <row r="14" spans="1:6" ht="29.5" thickBot="1" x14ac:dyDescent="0.4">
      <c r="A14" s="1" t="s">
        <v>2668</v>
      </c>
      <c r="B14" s="2" t="s">
        <v>2669</v>
      </c>
      <c r="C14">
        <v>3906</v>
      </c>
      <c r="D14" t="str">
        <f t="shared" si="0"/>
        <v>Ocotepeque (Honduran department)</v>
      </c>
      <c r="E14" t="str">
        <f t="shared" si="1"/>
        <v>Ocotepeque</v>
      </c>
      <c r="F14" t="str">
        <f t="shared" si="2"/>
        <v>HN-OC</v>
      </c>
    </row>
    <row r="15" spans="1:6" ht="15" thickBot="1" x14ac:dyDescent="0.4">
      <c r="A15" s="1" t="s">
        <v>2670</v>
      </c>
      <c r="B15" s="2" t="s">
        <v>2671</v>
      </c>
      <c r="C15">
        <v>3906</v>
      </c>
      <c r="D15" t="str">
        <f t="shared" si="0"/>
        <v>Olancho (Honduran department)</v>
      </c>
      <c r="E15" t="str">
        <f t="shared" si="1"/>
        <v>Olancho</v>
      </c>
      <c r="F15" t="str">
        <f t="shared" si="2"/>
        <v>HN-OL</v>
      </c>
    </row>
    <row r="16" spans="1:6" ht="29.5" thickBot="1" x14ac:dyDescent="0.4">
      <c r="A16" s="1" t="s">
        <v>2672</v>
      </c>
      <c r="B16" s="2" t="s">
        <v>2673</v>
      </c>
      <c r="C16">
        <v>3906</v>
      </c>
      <c r="D16" t="str">
        <f t="shared" si="0"/>
        <v>Santa Bárbara (Honduran department)</v>
      </c>
      <c r="E16" t="str">
        <f t="shared" si="1"/>
        <v>Santa Bárbara</v>
      </c>
      <c r="F16" t="str">
        <f t="shared" si="2"/>
        <v>HN-SB</v>
      </c>
    </row>
    <row r="17" spans="1:6" ht="15" thickBot="1" x14ac:dyDescent="0.4">
      <c r="A17" s="1" t="s">
        <v>2674</v>
      </c>
      <c r="B17" s="2" t="s">
        <v>2675</v>
      </c>
      <c r="C17">
        <v>3906</v>
      </c>
      <c r="D17" t="str">
        <f t="shared" si="0"/>
        <v>Valle (Honduran department)</v>
      </c>
      <c r="E17" t="str">
        <f t="shared" si="1"/>
        <v>Valle</v>
      </c>
      <c r="F17" t="str">
        <f t="shared" si="2"/>
        <v>HN-VA</v>
      </c>
    </row>
    <row r="18" spans="1:6" ht="15" thickBot="1" x14ac:dyDescent="0.4">
      <c r="A18" s="1" t="s">
        <v>2676</v>
      </c>
      <c r="B18" s="2" t="s">
        <v>2677</v>
      </c>
      <c r="C18">
        <v>3906</v>
      </c>
      <c r="D18" t="str">
        <f t="shared" si="0"/>
        <v>Yoro (Honduran department)</v>
      </c>
      <c r="E18" t="str">
        <f t="shared" si="1"/>
        <v>Yoro</v>
      </c>
      <c r="F18" t="str">
        <f t="shared" si="2"/>
        <v>HN-YO</v>
      </c>
    </row>
  </sheetData>
  <hyperlinks>
    <hyperlink ref="B1" r:id="rId1" tooltip="Atlántida Department" display="https://en.wikipedia.org/wiki/Atl%C3%A1ntida_Department" xr:uid="{21730DF7-0590-4657-82B4-CF8F9DF89605}"/>
    <hyperlink ref="B2" r:id="rId2" tooltip="Choluteca Department" display="https://en.wikipedia.org/wiki/Choluteca_Department" xr:uid="{586517B5-926C-4F9B-85E1-E21FBB00E654}"/>
    <hyperlink ref="B3" r:id="rId3" tooltip="Colón Department (Honduras)" display="https://en.wikipedia.org/wiki/Col%C3%B3n_Department_(Honduras)" xr:uid="{65F9807A-094B-4327-8451-82109C591127}"/>
    <hyperlink ref="B4" r:id="rId4" tooltip="Comayagua Department" display="https://en.wikipedia.org/wiki/Comayagua_Department" xr:uid="{AF18069D-A17C-453B-BE0F-CBD62D6C451F}"/>
    <hyperlink ref="B5" r:id="rId5" tooltip="Copán Department" display="https://en.wikipedia.org/wiki/Cop%C3%A1n_Department" xr:uid="{5FA6DA75-113C-428E-B8F5-348252E79CE0}"/>
    <hyperlink ref="B6" r:id="rId6" tooltip="Cortés Department" display="https://en.wikipedia.org/wiki/Cort%C3%A9s_Department" xr:uid="{D6698288-4C6A-4B1A-A162-49732D288157}"/>
    <hyperlink ref="B7" r:id="rId7" tooltip="El Paraíso Department" display="https://en.wikipedia.org/wiki/El_Para%C3%ADso_Department" xr:uid="{E34D2ADA-9D3D-48CC-AE93-C9BF021CB9FA}"/>
    <hyperlink ref="B8" r:id="rId8" tooltip="Francisco Morazán Department" display="https://en.wikipedia.org/wiki/Francisco_Moraz%C3%A1n_Department" xr:uid="{BCFA8EC6-8E59-4B14-A0EB-106EFAA9215B}"/>
    <hyperlink ref="B9" r:id="rId9" tooltip="Gracias a Dios Department" display="https://en.wikipedia.org/wiki/Gracias_a_Dios_Department" xr:uid="{4F5CAF26-EE6E-4FEF-97DD-A6A3735E32E1}"/>
    <hyperlink ref="B10" r:id="rId10" tooltip="Intibucá Department" display="https://en.wikipedia.org/wiki/Intibuc%C3%A1_Department" xr:uid="{68CB2C23-878F-4CB0-906E-8D982D706E21}"/>
    <hyperlink ref="B11" r:id="rId11" tooltip="Islas de la Bahía Department" display="https://en.wikipedia.org/wiki/Islas_de_la_Bah%C3%ADa_Department" xr:uid="{9D03A226-2BDB-4C47-87EE-A1280E0F1BF0}"/>
    <hyperlink ref="B12" r:id="rId12" tooltip="La Paz Department (Honduras)" display="https://en.wikipedia.org/wiki/La_Paz_Department_(Honduras)" xr:uid="{C76C4DA0-D739-428D-8400-2BAFA5F33434}"/>
    <hyperlink ref="B13" r:id="rId13" tooltip="Lempira Department" display="https://en.wikipedia.org/wiki/Lempira_Department" xr:uid="{E48C97F0-4B32-4CE4-B7BD-1A6DF6A17CA2}"/>
    <hyperlink ref="B14" r:id="rId14" tooltip="Ocotepeque Department" display="https://en.wikipedia.org/wiki/Ocotepeque_Department" xr:uid="{A8A88B15-522B-4725-9C4F-C81749CDDEC4}"/>
    <hyperlink ref="B15" r:id="rId15" tooltip="Olancho Department" display="https://en.wikipedia.org/wiki/Olancho_Department" xr:uid="{DB445BF9-D716-4903-8B40-398AA0116567}"/>
    <hyperlink ref="B16" r:id="rId16" tooltip="Santa Bárbara Department, Honduras" display="https://en.wikipedia.org/wiki/Santa_B%C3%A1rbara_Department,_Honduras" xr:uid="{D9A6F0EC-4AEA-4D80-BFC2-4C959CAACDAB}"/>
    <hyperlink ref="B17" r:id="rId17" tooltip="Valle Department" display="https://en.wikipedia.org/wiki/Valle_Department" xr:uid="{8E9850D5-DAC1-4EFB-8B9C-A47D7C6831D4}"/>
    <hyperlink ref="B18" r:id="rId18" tooltip="Yoro Department" display="https://en.wikipedia.org/wiki/Yoro_Department" xr:uid="{6A5EC91F-6B6D-4842-8E6F-571D6B2B97A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35E24-519F-48DC-9D15-3355A07707BA}">
  <dimension ref="A1:D47"/>
  <sheetViews>
    <sheetView topLeftCell="A19" workbookViewId="0">
      <selection sqref="A1:D47"/>
    </sheetView>
  </sheetViews>
  <sheetFormatPr defaultRowHeight="14.5" x14ac:dyDescent="0.35"/>
  <sheetData>
    <row r="1" spans="1:4" x14ac:dyDescent="0.35">
      <c r="A1">
        <v>3868</v>
      </c>
      <c r="B1" t="s">
        <v>94</v>
      </c>
      <c r="C1" t="s">
        <v>1</v>
      </c>
      <c r="D1" t="s">
        <v>0</v>
      </c>
    </row>
    <row r="2" spans="1:4" x14ac:dyDescent="0.35">
      <c r="A2">
        <v>3868</v>
      </c>
      <c r="B2" t="s">
        <v>95</v>
      </c>
      <c r="C2" t="s">
        <v>3</v>
      </c>
      <c r="D2" t="s">
        <v>2</v>
      </c>
    </row>
    <row r="3" spans="1:4" x14ac:dyDescent="0.35">
      <c r="A3">
        <v>3868</v>
      </c>
      <c r="B3" t="s">
        <v>96</v>
      </c>
      <c r="C3" t="s">
        <v>5</v>
      </c>
      <c r="D3" t="s">
        <v>4</v>
      </c>
    </row>
    <row r="4" spans="1:4" x14ac:dyDescent="0.35">
      <c r="A4">
        <v>3868</v>
      </c>
      <c r="B4" t="s">
        <v>97</v>
      </c>
      <c r="C4" t="s">
        <v>7</v>
      </c>
      <c r="D4" t="s">
        <v>6</v>
      </c>
    </row>
    <row r="5" spans="1:4" x14ac:dyDescent="0.35">
      <c r="A5">
        <v>3868</v>
      </c>
      <c r="B5" t="s">
        <v>98</v>
      </c>
      <c r="C5" t="s">
        <v>9</v>
      </c>
      <c r="D5" t="s">
        <v>8</v>
      </c>
    </row>
    <row r="6" spans="1:4" x14ac:dyDescent="0.35">
      <c r="A6">
        <v>3868</v>
      </c>
      <c r="B6" t="s">
        <v>99</v>
      </c>
      <c r="C6" t="s">
        <v>11</v>
      </c>
      <c r="D6" t="s">
        <v>10</v>
      </c>
    </row>
    <row r="7" spans="1:4" x14ac:dyDescent="0.35">
      <c r="A7">
        <v>3868</v>
      </c>
      <c r="B7" t="s">
        <v>100</v>
      </c>
      <c r="C7" t="s">
        <v>13</v>
      </c>
      <c r="D7" t="s">
        <v>12</v>
      </c>
    </row>
    <row r="8" spans="1:4" x14ac:dyDescent="0.35">
      <c r="A8">
        <v>3868</v>
      </c>
      <c r="B8" t="s">
        <v>101</v>
      </c>
      <c r="C8" t="s">
        <v>15</v>
      </c>
      <c r="D8" t="s">
        <v>14</v>
      </c>
    </row>
    <row r="9" spans="1:4" x14ac:dyDescent="0.35">
      <c r="A9">
        <v>3868</v>
      </c>
      <c r="B9" t="s">
        <v>102</v>
      </c>
      <c r="C9" t="s">
        <v>17</v>
      </c>
      <c r="D9" t="s">
        <v>16</v>
      </c>
    </row>
    <row r="10" spans="1:4" x14ac:dyDescent="0.35">
      <c r="A10">
        <v>3868</v>
      </c>
      <c r="B10" t="s">
        <v>103</v>
      </c>
      <c r="C10" t="s">
        <v>19</v>
      </c>
      <c r="D10" t="s">
        <v>18</v>
      </c>
    </row>
    <row r="11" spans="1:4" x14ac:dyDescent="0.35">
      <c r="A11">
        <v>3868</v>
      </c>
      <c r="B11" t="s">
        <v>104</v>
      </c>
      <c r="C11" t="s">
        <v>21</v>
      </c>
      <c r="D11" t="s">
        <v>20</v>
      </c>
    </row>
    <row r="12" spans="1:4" x14ac:dyDescent="0.35">
      <c r="A12">
        <v>3868</v>
      </c>
      <c r="B12" t="s">
        <v>105</v>
      </c>
      <c r="C12" t="s">
        <v>23</v>
      </c>
      <c r="D12" t="s">
        <v>22</v>
      </c>
    </row>
    <row r="13" spans="1:4" x14ac:dyDescent="0.35">
      <c r="A13">
        <v>3868</v>
      </c>
      <c r="B13" t="s">
        <v>106</v>
      </c>
      <c r="C13" t="s">
        <v>25</v>
      </c>
      <c r="D13" t="s">
        <v>24</v>
      </c>
    </row>
    <row r="14" spans="1:4" x14ac:dyDescent="0.35">
      <c r="A14">
        <v>3868</v>
      </c>
      <c r="B14" t="s">
        <v>107</v>
      </c>
      <c r="C14" t="s">
        <v>27</v>
      </c>
      <c r="D14" t="s">
        <v>26</v>
      </c>
    </row>
    <row r="15" spans="1:4" x14ac:dyDescent="0.35">
      <c r="A15">
        <v>3868</v>
      </c>
      <c r="B15" t="s">
        <v>108</v>
      </c>
      <c r="C15" t="s">
        <v>29</v>
      </c>
      <c r="D15" t="s">
        <v>28</v>
      </c>
    </row>
    <row r="16" spans="1:4" x14ac:dyDescent="0.35">
      <c r="A16">
        <v>3868</v>
      </c>
      <c r="B16" t="s">
        <v>109</v>
      </c>
      <c r="C16" t="s">
        <v>31</v>
      </c>
      <c r="D16" t="s">
        <v>30</v>
      </c>
    </row>
    <row r="17" spans="1:4" x14ac:dyDescent="0.35">
      <c r="A17">
        <v>3868</v>
      </c>
      <c r="B17" t="s">
        <v>110</v>
      </c>
      <c r="C17" t="s">
        <v>33</v>
      </c>
      <c r="D17" t="s">
        <v>32</v>
      </c>
    </row>
    <row r="18" spans="1:4" x14ac:dyDescent="0.35">
      <c r="A18">
        <v>3868</v>
      </c>
      <c r="B18" t="s">
        <v>111</v>
      </c>
      <c r="C18" t="s">
        <v>35</v>
      </c>
      <c r="D18" t="s">
        <v>34</v>
      </c>
    </row>
    <row r="19" spans="1:4" x14ac:dyDescent="0.35">
      <c r="A19">
        <v>3868</v>
      </c>
      <c r="B19" t="s">
        <v>112</v>
      </c>
      <c r="C19" t="s">
        <v>37</v>
      </c>
      <c r="D19" t="s">
        <v>36</v>
      </c>
    </row>
    <row r="20" spans="1:4" x14ac:dyDescent="0.35">
      <c r="A20">
        <v>3868</v>
      </c>
      <c r="B20" t="s">
        <v>113</v>
      </c>
      <c r="C20" t="s">
        <v>39</v>
      </c>
      <c r="D20" t="s">
        <v>38</v>
      </c>
    </row>
    <row r="21" spans="1:4" x14ac:dyDescent="0.35">
      <c r="A21">
        <v>3868</v>
      </c>
      <c r="B21" t="s">
        <v>114</v>
      </c>
      <c r="C21" t="s">
        <v>41</v>
      </c>
      <c r="D21" t="s">
        <v>40</v>
      </c>
    </row>
    <row r="22" spans="1:4" x14ac:dyDescent="0.35">
      <c r="A22">
        <v>3868</v>
      </c>
      <c r="B22" t="s">
        <v>115</v>
      </c>
      <c r="C22" t="s">
        <v>43</v>
      </c>
      <c r="D22" t="s">
        <v>42</v>
      </c>
    </row>
    <row r="23" spans="1:4" x14ac:dyDescent="0.35">
      <c r="A23">
        <v>3868</v>
      </c>
      <c r="B23" t="s">
        <v>116</v>
      </c>
      <c r="C23" t="s">
        <v>45</v>
      </c>
      <c r="D23" t="s">
        <v>44</v>
      </c>
    </row>
    <row r="24" spans="1:4" x14ac:dyDescent="0.35">
      <c r="A24">
        <v>3868</v>
      </c>
      <c r="B24" t="s">
        <v>117</v>
      </c>
      <c r="C24" t="s">
        <v>47</v>
      </c>
      <c r="D24" t="s">
        <v>46</v>
      </c>
    </row>
    <row r="25" spans="1:4" x14ac:dyDescent="0.35">
      <c r="A25">
        <v>3868</v>
      </c>
      <c r="B25" t="s">
        <v>118</v>
      </c>
      <c r="C25" t="s">
        <v>49</v>
      </c>
      <c r="D25" t="s">
        <v>48</v>
      </c>
    </row>
    <row r="26" spans="1:4" x14ac:dyDescent="0.35">
      <c r="A26">
        <v>3868</v>
      </c>
      <c r="B26" t="s">
        <v>119</v>
      </c>
      <c r="C26" t="s">
        <v>51</v>
      </c>
      <c r="D26" t="s">
        <v>50</v>
      </c>
    </row>
    <row r="27" spans="1:4" x14ac:dyDescent="0.35">
      <c r="A27">
        <v>3868</v>
      </c>
      <c r="B27" t="s">
        <v>120</v>
      </c>
      <c r="C27" t="s">
        <v>53</v>
      </c>
      <c r="D27" t="s">
        <v>52</v>
      </c>
    </row>
    <row r="28" spans="1:4" x14ac:dyDescent="0.35">
      <c r="A28">
        <v>3868</v>
      </c>
      <c r="B28" t="s">
        <v>121</v>
      </c>
      <c r="C28" t="s">
        <v>55</v>
      </c>
      <c r="D28" t="s">
        <v>54</v>
      </c>
    </row>
    <row r="29" spans="1:4" x14ac:dyDescent="0.35">
      <c r="A29">
        <v>3868</v>
      </c>
      <c r="B29" t="s">
        <v>122</v>
      </c>
      <c r="C29" t="s">
        <v>57</v>
      </c>
      <c r="D29" t="s">
        <v>56</v>
      </c>
    </row>
    <row r="30" spans="1:4" x14ac:dyDescent="0.35">
      <c r="A30">
        <v>3868</v>
      </c>
      <c r="B30" t="s">
        <v>123</v>
      </c>
      <c r="C30" t="s">
        <v>59</v>
      </c>
      <c r="D30" t="s">
        <v>58</v>
      </c>
    </row>
    <row r="31" spans="1:4" x14ac:dyDescent="0.35">
      <c r="A31">
        <v>3868</v>
      </c>
      <c r="B31" t="s">
        <v>124</v>
      </c>
      <c r="C31" t="s">
        <v>61</v>
      </c>
      <c r="D31" t="s">
        <v>60</v>
      </c>
    </row>
    <row r="32" spans="1:4" x14ac:dyDescent="0.35">
      <c r="A32">
        <v>3868</v>
      </c>
      <c r="B32" t="s">
        <v>125</v>
      </c>
      <c r="C32" t="s">
        <v>63</v>
      </c>
      <c r="D32" t="s">
        <v>62</v>
      </c>
    </row>
    <row r="33" spans="1:4" x14ac:dyDescent="0.35">
      <c r="A33">
        <v>3868</v>
      </c>
      <c r="B33" t="s">
        <v>126</v>
      </c>
      <c r="C33" t="s">
        <v>65</v>
      </c>
      <c r="D33" t="s">
        <v>64</v>
      </c>
    </row>
    <row r="34" spans="1:4" x14ac:dyDescent="0.35">
      <c r="A34">
        <v>3868</v>
      </c>
      <c r="B34" t="s">
        <v>127</v>
      </c>
      <c r="C34" t="s">
        <v>67</v>
      </c>
      <c r="D34" t="s">
        <v>66</v>
      </c>
    </row>
    <row r="35" spans="1:4" x14ac:dyDescent="0.35">
      <c r="A35">
        <v>3868</v>
      </c>
      <c r="B35" t="s">
        <v>128</v>
      </c>
      <c r="C35" t="s">
        <v>69</v>
      </c>
      <c r="D35" t="s">
        <v>68</v>
      </c>
    </row>
    <row r="36" spans="1:4" x14ac:dyDescent="0.35">
      <c r="A36">
        <v>3868</v>
      </c>
      <c r="B36" t="s">
        <v>129</v>
      </c>
      <c r="C36" t="s">
        <v>71</v>
      </c>
      <c r="D36" t="s">
        <v>70</v>
      </c>
    </row>
    <row r="37" spans="1:4" x14ac:dyDescent="0.35">
      <c r="A37">
        <v>3868</v>
      </c>
      <c r="B37" t="s">
        <v>130</v>
      </c>
      <c r="C37" t="s">
        <v>73</v>
      </c>
      <c r="D37" t="s">
        <v>72</v>
      </c>
    </row>
    <row r="38" spans="1:4" x14ac:dyDescent="0.35">
      <c r="A38">
        <v>3868</v>
      </c>
      <c r="B38" t="s">
        <v>131</v>
      </c>
      <c r="C38" t="s">
        <v>75</v>
      </c>
      <c r="D38" t="s">
        <v>74</v>
      </c>
    </row>
    <row r="39" spans="1:4" x14ac:dyDescent="0.35">
      <c r="A39">
        <v>3868</v>
      </c>
      <c r="B39" t="s">
        <v>132</v>
      </c>
      <c r="C39" t="s">
        <v>77</v>
      </c>
      <c r="D39" t="s">
        <v>76</v>
      </c>
    </row>
    <row r="40" spans="1:4" x14ac:dyDescent="0.35">
      <c r="A40">
        <v>3868</v>
      </c>
      <c r="B40" t="s">
        <v>133</v>
      </c>
      <c r="C40" t="s">
        <v>79</v>
      </c>
      <c r="D40" t="s">
        <v>78</v>
      </c>
    </row>
    <row r="41" spans="1:4" x14ac:dyDescent="0.35">
      <c r="A41">
        <v>3868</v>
      </c>
      <c r="B41" t="s">
        <v>134</v>
      </c>
      <c r="C41" t="s">
        <v>81</v>
      </c>
      <c r="D41" t="s">
        <v>80</v>
      </c>
    </row>
    <row r="42" spans="1:4" x14ac:dyDescent="0.35">
      <c r="A42">
        <v>3868</v>
      </c>
      <c r="B42" t="s">
        <v>135</v>
      </c>
      <c r="C42" t="s">
        <v>83</v>
      </c>
      <c r="D42" t="s">
        <v>82</v>
      </c>
    </row>
    <row r="43" spans="1:4" x14ac:dyDescent="0.35">
      <c r="A43">
        <v>3868</v>
      </c>
      <c r="B43" t="s">
        <v>136</v>
      </c>
      <c r="C43" t="s">
        <v>85</v>
      </c>
      <c r="D43" t="s">
        <v>84</v>
      </c>
    </row>
    <row r="44" spans="1:4" x14ac:dyDescent="0.35">
      <c r="A44">
        <v>3868</v>
      </c>
      <c r="B44" t="s">
        <v>137</v>
      </c>
      <c r="C44" t="s">
        <v>87</v>
      </c>
      <c r="D44" t="s">
        <v>86</v>
      </c>
    </row>
    <row r="45" spans="1:4" x14ac:dyDescent="0.35">
      <c r="A45">
        <v>3868</v>
      </c>
      <c r="B45" t="s">
        <v>138</v>
      </c>
      <c r="C45" t="s">
        <v>89</v>
      </c>
      <c r="D45" t="s">
        <v>88</v>
      </c>
    </row>
    <row r="46" spans="1:4" x14ac:dyDescent="0.35">
      <c r="A46">
        <v>3868</v>
      </c>
      <c r="B46" t="s">
        <v>139</v>
      </c>
      <c r="C46" t="s">
        <v>91</v>
      </c>
      <c r="D46" t="s">
        <v>90</v>
      </c>
    </row>
    <row r="47" spans="1:4" x14ac:dyDescent="0.35">
      <c r="A47">
        <v>3868</v>
      </c>
      <c r="B47" t="s">
        <v>140</v>
      </c>
      <c r="C47" t="s">
        <v>93</v>
      </c>
      <c r="D47" t="s">
        <v>92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CBF16-BBD5-4400-9733-80AE9CB2BCC4}">
  <dimension ref="A1:H21"/>
  <sheetViews>
    <sheetView topLeftCell="A19" workbookViewId="0">
      <selection activeCell="E1" sqref="E1:H21"/>
    </sheetView>
  </sheetViews>
  <sheetFormatPr defaultRowHeight="14.5" x14ac:dyDescent="0.35"/>
  <cols>
    <col min="6" max="6" width="34.1796875" bestFit="1" customWidth="1"/>
  </cols>
  <sheetData>
    <row r="1" spans="1:8" ht="29.5" thickBot="1" x14ac:dyDescent="0.4">
      <c r="A1" s="1" t="s">
        <v>2678</v>
      </c>
      <c r="B1" s="2" t="s">
        <v>2679</v>
      </c>
      <c r="C1" s="5" t="s">
        <v>2740</v>
      </c>
      <c r="D1" s="5" t="s">
        <v>466</v>
      </c>
      <c r="E1">
        <v>4001</v>
      </c>
      <c r="F1" t="str">
        <f>_xlfn.CONCAT(C1," (Croatian ",D1,")")</f>
        <v>Zagreb (Croatian city)</v>
      </c>
      <c r="G1" t="str">
        <f>C1</f>
        <v>Zagreb</v>
      </c>
      <c r="H1" t="str">
        <f>A1</f>
        <v>HR-21</v>
      </c>
    </row>
    <row r="2" spans="1:8" ht="73" thickBot="1" x14ac:dyDescent="0.4">
      <c r="A2" s="1" t="s">
        <v>2680</v>
      </c>
      <c r="B2" s="2" t="s">
        <v>2681</v>
      </c>
      <c r="C2" s="5" t="s">
        <v>2682</v>
      </c>
      <c r="D2" s="5" t="s">
        <v>992</v>
      </c>
      <c r="E2">
        <v>4001</v>
      </c>
      <c r="F2" t="str">
        <f t="shared" ref="F2:F21" si="0">_xlfn.CONCAT(C2," (Croatian ",D2,")")</f>
        <v>Bjelovar-Bilogora (Croatian county)</v>
      </c>
      <c r="G2" t="str">
        <f t="shared" ref="G2:G21" si="1">C2</f>
        <v>Bjelovar-Bilogora</v>
      </c>
      <c r="H2" t="str">
        <f t="shared" ref="H2:H21" si="2">A2</f>
        <v>HR-07</v>
      </c>
    </row>
    <row r="3" spans="1:8" ht="44" thickBot="1" x14ac:dyDescent="0.4">
      <c r="A3" s="1" t="s">
        <v>2683</v>
      </c>
      <c r="B3" s="2" t="s">
        <v>2684</v>
      </c>
      <c r="C3" s="5" t="s">
        <v>2685</v>
      </c>
      <c r="D3" s="5" t="s">
        <v>992</v>
      </c>
      <c r="E3">
        <v>4001</v>
      </c>
      <c r="F3" t="str">
        <f t="shared" si="0"/>
        <v>Brod-Posavina (Croatian county)</v>
      </c>
      <c r="G3" t="str">
        <f t="shared" si="1"/>
        <v>Brod-Posavina</v>
      </c>
      <c r="H3" t="str">
        <f t="shared" si="2"/>
        <v>HR-12</v>
      </c>
    </row>
    <row r="4" spans="1:8" ht="73" thickBot="1" x14ac:dyDescent="0.4">
      <c r="A4" s="1" t="s">
        <v>2686</v>
      </c>
      <c r="B4" s="2" t="s">
        <v>2687</v>
      </c>
      <c r="C4" s="5" t="s">
        <v>2688</v>
      </c>
      <c r="D4" s="5" t="s">
        <v>992</v>
      </c>
      <c r="E4">
        <v>4001</v>
      </c>
      <c r="F4" t="str">
        <f t="shared" si="0"/>
        <v>Dubrovnik-Neretva (Croatian county)</v>
      </c>
      <c r="G4" t="str">
        <f t="shared" si="1"/>
        <v>Dubrovnik-Neretva</v>
      </c>
      <c r="H4" t="str">
        <f t="shared" si="2"/>
        <v>HR-19</v>
      </c>
    </row>
    <row r="5" spans="1:8" ht="29.5" thickBot="1" x14ac:dyDescent="0.4">
      <c r="A5" s="1" t="s">
        <v>2689</v>
      </c>
      <c r="B5" s="2" t="s">
        <v>2690</v>
      </c>
      <c r="C5" s="5" t="s">
        <v>2691</v>
      </c>
      <c r="D5" s="5" t="s">
        <v>992</v>
      </c>
      <c r="E5">
        <v>4001</v>
      </c>
      <c r="F5" t="str">
        <f t="shared" si="0"/>
        <v>Istria (Croatian county)</v>
      </c>
      <c r="G5" t="str">
        <f t="shared" si="1"/>
        <v>Istria</v>
      </c>
      <c r="H5" t="str">
        <f t="shared" si="2"/>
        <v>HR-18</v>
      </c>
    </row>
    <row r="6" spans="1:8" ht="44" thickBot="1" x14ac:dyDescent="0.4">
      <c r="A6" s="1" t="s">
        <v>2692</v>
      </c>
      <c r="B6" s="2" t="s">
        <v>2693</v>
      </c>
      <c r="C6" s="5" t="s">
        <v>2694</v>
      </c>
      <c r="D6" s="5" t="s">
        <v>992</v>
      </c>
      <c r="E6">
        <v>4001</v>
      </c>
      <c r="F6" t="str">
        <f t="shared" si="0"/>
        <v>Karlovac (Croatian county)</v>
      </c>
      <c r="G6" t="str">
        <f t="shared" si="1"/>
        <v>Karlovac</v>
      </c>
      <c r="H6" t="str">
        <f t="shared" si="2"/>
        <v>HR-04</v>
      </c>
    </row>
    <row r="7" spans="1:8" ht="73" thickBot="1" x14ac:dyDescent="0.4">
      <c r="A7" s="1" t="s">
        <v>2695</v>
      </c>
      <c r="B7" s="2" t="s">
        <v>2696</v>
      </c>
      <c r="C7" s="5" t="s">
        <v>2697</v>
      </c>
      <c r="D7" s="5" t="s">
        <v>992</v>
      </c>
      <c r="E7">
        <v>4001</v>
      </c>
      <c r="F7" t="str">
        <f t="shared" si="0"/>
        <v>Koprivnica-Križevci (Croatian county)</v>
      </c>
      <c r="G7" t="str">
        <f t="shared" si="1"/>
        <v>Koprivnica-Križevci</v>
      </c>
      <c r="H7" t="str">
        <f t="shared" si="2"/>
        <v>HR-06</v>
      </c>
    </row>
    <row r="8" spans="1:8" ht="58.5" thickBot="1" x14ac:dyDescent="0.4">
      <c r="A8" s="1" t="s">
        <v>2698</v>
      </c>
      <c r="B8" s="2" t="s">
        <v>2699</v>
      </c>
      <c r="C8" s="5" t="s">
        <v>2700</v>
      </c>
      <c r="D8" s="5" t="s">
        <v>992</v>
      </c>
      <c r="E8">
        <v>4001</v>
      </c>
      <c r="F8" t="str">
        <f t="shared" si="0"/>
        <v>Krapina-Zagorje (Croatian county)</v>
      </c>
      <c r="G8" t="str">
        <f t="shared" si="1"/>
        <v>Krapina-Zagorje</v>
      </c>
      <c r="H8" t="str">
        <f t="shared" si="2"/>
        <v>HR-02</v>
      </c>
    </row>
    <row r="9" spans="1:8" ht="44" thickBot="1" x14ac:dyDescent="0.4">
      <c r="A9" s="1" t="s">
        <v>2701</v>
      </c>
      <c r="B9" s="2" t="s">
        <v>2702</v>
      </c>
      <c r="C9" s="5" t="s">
        <v>2703</v>
      </c>
      <c r="D9" s="5" t="s">
        <v>992</v>
      </c>
      <c r="E9">
        <v>4001</v>
      </c>
      <c r="F9" t="str">
        <f t="shared" si="0"/>
        <v>Lika-Senj (Croatian county)</v>
      </c>
      <c r="G9" t="str">
        <f t="shared" si="1"/>
        <v>Lika-Senj</v>
      </c>
      <c r="H9" t="str">
        <f t="shared" si="2"/>
        <v>HR-09</v>
      </c>
    </row>
    <row r="10" spans="1:8" ht="44" thickBot="1" x14ac:dyDescent="0.4">
      <c r="A10" s="1" t="s">
        <v>2704</v>
      </c>
      <c r="B10" s="2" t="s">
        <v>2705</v>
      </c>
      <c r="C10" s="5" t="s">
        <v>2706</v>
      </c>
      <c r="D10" s="5" t="s">
        <v>992</v>
      </c>
      <c r="E10">
        <v>4001</v>
      </c>
      <c r="F10" t="str">
        <f t="shared" si="0"/>
        <v>Međimurje (Croatian county)</v>
      </c>
      <c r="G10" t="str">
        <f t="shared" si="1"/>
        <v>Međimurje</v>
      </c>
      <c r="H10" t="str">
        <f t="shared" si="2"/>
        <v>HR-20</v>
      </c>
    </row>
    <row r="11" spans="1:8" ht="58.5" thickBot="1" x14ac:dyDescent="0.4">
      <c r="A11" s="1" t="s">
        <v>2707</v>
      </c>
      <c r="B11" s="2" t="s">
        <v>2708</v>
      </c>
      <c r="C11" s="5" t="s">
        <v>2709</v>
      </c>
      <c r="D11" s="5" t="s">
        <v>992</v>
      </c>
      <c r="E11">
        <v>4001</v>
      </c>
      <c r="F11" t="str">
        <f t="shared" si="0"/>
        <v>Osijek-Baranja (Croatian county)</v>
      </c>
      <c r="G11" t="str">
        <f t="shared" si="1"/>
        <v>Osijek-Baranja</v>
      </c>
      <c r="H11" t="str">
        <f t="shared" si="2"/>
        <v>HR-14</v>
      </c>
    </row>
    <row r="12" spans="1:8" ht="58.5" thickBot="1" x14ac:dyDescent="0.4">
      <c r="A12" s="1" t="s">
        <v>2710</v>
      </c>
      <c r="B12" s="2" t="s">
        <v>2711</v>
      </c>
      <c r="C12" s="5" t="s">
        <v>2712</v>
      </c>
      <c r="D12" s="5" t="s">
        <v>992</v>
      </c>
      <c r="E12">
        <v>4001</v>
      </c>
      <c r="F12" t="str">
        <f t="shared" si="0"/>
        <v>Požega-Slavonia (Croatian county)</v>
      </c>
      <c r="G12" t="str">
        <f t="shared" si="1"/>
        <v>Požega-Slavonia</v>
      </c>
      <c r="H12" t="str">
        <f t="shared" si="2"/>
        <v>HR-11</v>
      </c>
    </row>
    <row r="13" spans="1:8" ht="58.5" thickBot="1" x14ac:dyDescent="0.4">
      <c r="A13" s="1" t="s">
        <v>2713</v>
      </c>
      <c r="B13" s="2" t="s">
        <v>2714</v>
      </c>
      <c r="C13" s="5" t="s">
        <v>2715</v>
      </c>
      <c r="D13" s="5" t="s">
        <v>992</v>
      </c>
      <c r="E13">
        <v>4001</v>
      </c>
      <c r="F13" t="str">
        <f t="shared" si="0"/>
        <v>Primorje-Gorski Kotar (Croatian county)</v>
      </c>
      <c r="G13" t="str">
        <f t="shared" si="1"/>
        <v>Primorje-Gorski Kotar</v>
      </c>
      <c r="H13" t="str">
        <f t="shared" si="2"/>
        <v>HR-08</v>
      </c>
    </row>
    <row r="14" spans="1:8" ht="58.5" thickBot="1" x14ac:dyDescent="0.4">
      <c r="A14" s="1" t="s">
        <v>2716</v>
      </c>
      <c r="B14" s="2" t="s">
        <v>2717</v>
      </c>
      <c r="C14" s="5" t="s">
        <v>2718</v>
      </c>
      <c r="D14" s="5" t="s">
        <v>992</v>
      </c>
      <c r="E14">
        <v>4001</v>
      </c>
      <c r="F14" t="str">
        <f t="shared" si="0"/>
        <v>Sisak-Moslavina (Croatian county)</v>
      </c>
      <c r="G14" t="str">
        <f t="shared" si="1"/>
        <v>Sisak-Moslavina</v>
      </c>
      <c r="H14" t="str">
        <f t="shared" si="2"/>
        <v>HR-03</v>
      </c>
    </row>
    <row r="15" spans="1:8" ht="58.5" thickBot="1" x14ac:dyDescent="0.4">
      <c r="A15" s="1" t="s">
        <v>2719</v>
      </c>
      <c r="B15" s="2" t="s">
        <v>2720</v>
      </c>
      <c r="C15" s="5" t="s">
        <v>2721</v>
      </c>
      <c r="D15" s="5" t="s">
        <v>992</v>
      </c>
      <c r="E15">
        <v>4001</v>
      </c>
      <c r="F15" t="str">
        <f t="shared" si="0"/>
        <v>Split-Dalmatia (Croatian county)</v>
      </c>
      <c r="G15" t="str">
        <f t="shared" si="1"/>
        <v>Split-Dalmatia</v>
      </c>
      <c r="H15" t="str">
        <f t="shared" si="2"/>
        <v>HR-17</v>
      </c>
    </row>
    <row r="16" spans="1:8" ht="44" thickBot="1" x14ac:dyDescent="0.4">
      <c r="A16" s="1" t="s">
        <v>2722</v>
      </c>
      <c r="B16" s="2" t="s">
        <v>2723</v>
      </c>
      <c r="C16" s="5" t="s">
        <v>2724</v>
      </c>
      <c r="D16" s="5" t="s">
        <v>992</v>
      </c>
      <c r="E16">
        <v>4001</v>
      </c>
      <c r="F16" t="str">
        <f t="shared" si="0"/>
        <v>Šibenik-Knin (Croatian county)</v>
      </c>
      <c r="G16" t="str">
        <f t="shared" si="1"/>
        <v>Šibenik-Knin</v>
      </c>
      <c r="H16" t="str">
        <f t="shared" si="2"/>
        <v>HR-15</v>
      </c>
    </row>
    <row r="17" spans="1:8" ht="44" thickBot="1" x14ac:dyDescent="0.4">
      <c r="A17" s="1" t="s">
        <v>2725</v>
      </c>
      <c r="B17" s="2" t="s">
        <v>2726</v>
      </c>
      <c r="C17" s="5" t="s">
        <v>2727</v>
      </c>
      <c r="D17" s="5" t="s">
        <v>992</v>
      </c>
      <c r="E17">
        <v>4001</v>
      </c>
      <c r="F17" t="str">
        <f t="shared" si="0"/>
        <v>Varaždin (Croatian county)</v>
      </c>
      <c r="G17" t="str">
        <f t="shared" si="1"/>
        <v>Varaždin</v>
      </c>
      <c r="H17" t="str">
        <f t="shared" si="2"/>
        <v>HR-05</v>
      </c>
    </row>
    <row r="18" spans="1:8" ht="73" thickBot="1" x14ac:dyDescent="0.4">
      <c r="A18" s="1" t="s">
        <v>2728</v>
      </c>
      <c r="B18" s="2" t="s">
        <v>2729</v>
      </c>
      <c r="C18" s="5" t="s">
        <v>2730</v>
      </c>
      <c r="D18" s="5" t="s">
        <v>992</v>
      </c>
      <c r="E18">
        <v>4001</v>
      </c>
      <c r="F18" t="str">
        <f t="shared" si="0"/>
        <v>Virovitica-Podravina (Croatian county)</v>
      </c>
      <c r="G18" t="str">
        <f t="shared" si="1"/>
        <v>Virovitica-Podravina</v>
      </c>
      <c r="H18" t="str">
        <f t="shared" si="2"/>
        <v>HR-10</v>
      </c>
    </row>
    <row r="19" spans="1:8" ht="58.5" thickBot="1" x14ac:dyDescent="0.4">
      <c r="A19" s="1" t="s">
        <v>2731</v>
      </c>
      <c r="B19" s="2" t="s">
        <v>2732</v>
      </c>
      <c r="C19" s="5" t="s">
        <v>2733</v>
      </c>
      <c r="D19" s="5" t="s">
        <v>992</v>
      </c>
      <c r="E19">
        <v>4001</v>
      </c>
      <c r="F19" t="str">
        <f t="shared" si="0"/>
        <v>Vukovar-Srijem (Croatian county)</v>
      </c>
      <c r="G19" t="str">
        <f t="shared" si="1"/>
        <v>Vukovar-Srijem</v>
      </c>
      <c r="H19" t="str">
        <f t="shared" si="2"/>
        <v>HR-16</v>
      </c>
    </row>
    <row r="20" spans="1:8" ht="29.5" thickBot="1" x14ac:dyDescent="0.4">
      <c r="A20" s="1" t="s">
        <v>2734</v>
      </c>
      <c r="B20" s="2" t="s">
        <v>2735</v>
      </c>
      <c r="C20" s="5" t="s">
        <v>2736</v>
      </c>
      <c r="D20" s="5" t="s">
        <v>992</v>
      </c>
      <c r="E20">
        <v>4001</v>
      </c>
      <c r="F20" t="str">
        <f t="shared" si="0"/>
        <v>Zadar (Croatian county)</v>
      </c>
      <c r="G20" t="str">
        <f t="shared" si="1"/>
        <v>Zadar</v>
      </c>
      <c r="H20" t="str">
        <f t="shared" si="2"/>
        <v>HR-13</v>
      </c>
    </row>
    <row r="21" spans="1:8" ht="44" thickBot="1" x14ac:dyDescent="0.4">
      <c r="A21" s="1" t="s">
        <v>2737</v>
      </c>
      <c r="B21" s="2" t="s">
        <v>2738</v>
      </c>
      <c r="C21" s="5" t="s">
        <v>2739</v>
      </c>
      <c r="D21" s="5" t="s">
        <v>992</v>
      </c>
      <c r="E21">
        <v>4001</v>
      </c>
      <c r="F21" t="str">
        <f t="shared" si="0"/>
        <v>Zagreb County (Croatian county)</v>
      </c>
      <c r="G21" t="str">
        <f t="shared" si="1"/>
        <v>Zagreb County</v>
      </c>
      <c r="H21" t="str">
        <f t="shared" si="2"/>
        <v>HR-01</v>
      </c>
    </row>
  </sheetData>
  <hyperlinks>
    <hyperlink ref="B1" r:id="rId1" tooltip="Grad Zagreb" display="https://en.wikipedia.org/wiki/Grad_Zagreb" xr:uid="{CDE4595B-D551-4BEC-A65E-9D3EEBF44379}"/>
    <hyperlink ref="B2" r:id="rId2" tooltip="Bjelovarsko-bilogorska županija" display="https://en.wikipedia.org/wiki/Bjelovarsko-bilogorska_%C5%BEupanija" xr:uid="{F1B0D43B-480F-46A2-A4DE-DFD97581F19B}"/>
    <hyperlink ref="B3" r:id="rId3" tooltip="Brodsko-posavska županija" display="https://en.wikipedia.org/wiki/Brodsko-posavska_%C5%BEupanija" xr:uid="{DFD1826F-62BC-4B05-9758-AF1DEF794590}"/>
    <hyperlink ref="B4" r:id="rId4" tooltip="Dubrovačko-neretvanska županija" display="https://en.wikipedia.org/wiki/Dubrova%C4%8Dko-neretvanska_%C5%BEupanija" xr:uid="{FED1EEB9-185E-42BB-99CB-5857804FBD51}"/>
    <hyperlink ref="B5" r:id="rId5" tooltip="Istarska županija" display="https://en.wikipedia.org/wiki/Istarska_%C5%BEupanija" xr:uid="{AD5D573E-8D0D-43CF-8787-4D351F42432D}"/>
    <hyperlink ref="B6" r:id="rId6" tooltip="Karlovačka županija" display="https://en.wikipedia.org/wiki/Karlova%C4%8Dka_%C5%BEupanija" xr:uid="{C416848B-FEBF-437C-B447-805B640A07EF}"/>
    <hyperlink ref="B7" r:id="rId7" tooltip="Koprivničko-križevačka županija" display="https://en.wikipedia.org/wiki/Koprivni%C4%8Dko-kri%C5%BEeva%C4%8Dka_%C5%BEupanija" xr:uid="{0A1B92C2-3E2B-4480-87D1-ED4E318A9B8C}"/>
    <hyperlink ref="B8" r:id="rId8" tooltip="Krapinsko-zagorska županija" display="https://en.wikipedia.org/wiki/Krapinsko-zagorska_%C5%BEupanija" xr:uid="{DB5FFE4C-81AB-4B3A-8152-DB5E37CCC99F}"/>
    <hyperlink ref="B9" r:id="rId9" tooltip="Ličko-senjska županija" display="https://en.wikipedia.org/wiki/Li%C4%8Dko-senjska_%C5%BEupanija" xr:uid="{558DAB78-90D6-4F6B-A1D8-75B4A89EB878}"/>
    <hyperlink ref="B10" r:id="rId10" tooltip="Međimurska županija" display="https://en.wikipedia.org/wiki/Me%C4%91imurska_%C5%BEupanija" xr:uid="{3EA223C7-E00C-456D-A15D-FD83FDE3EF00}"/>
    <hyperlink ref="B11" r:id="rId11" tooltip="Osječko-baranjska županija" display="https://en.wikipedia.org/wiki/Osje%C4%8Dko-baranjska_%C5%BEupanija" xr:uid="{B0B52D83-B595-4AAD-9DEA-5D5F3D2F8AC6}"/>
    <hyperlink ref="B12" r:id="rId12" tooltip="Požeško-slavonska županija" display="https://en.wikipedia.org/wiki/Po%C5%BEe%C5%A1ko-slavonska_%C5%BEupanija" xr:uid="{65AF2117-8AA1-449A-B9B7-217DDFA0693F}"/>
    <hyperlink ref="B13" r:id="rId13" tooltip="Primorsko-goranska županija" display="https://en.wikipedia.org/wiki/Primorsko-goranska_%C5%BEupanija" xr:uid="{04B7B6B6-2D2B-422E-890D-8016361DCE1B}"/>
    <hyperlink ref="B14" r:id="rId14" tooltip="Sisačko-moslavačka županija" display="https://en.wikipedia.org/wiki/Sisa%C4%8Dko-moslava%C4%8Dka_%C5%BEupanija" xr:uid="{56187E83-0F4A-4639-9B48-4C3F61975AC2}"/>
    <hyperlink ref="B15" r:id="rId15" tooltip="Splitsko-dalmatinska županija" display="https://en.wikipedia.org/wiki/Splitsko-dalmatinska_%C5%BEupanija" xr:uid="{3994408B-65B7-432C-8E04-9E95FA6D0AE1}"/>
    <hyperlink ref="B16" r:id="rId16" tooltip="Šibensko-kninska županija" display="https://en.wikipedia.org/wiki/%C5%A0ibensko-kninska_%C5%BEupanija" xr:uid="{8FB3D516-E7D2-4CD2-83F2-9F02C0A7D1CB}"/>
    <hyperlink ref="B17" r:id="rId17" tooltip="Varaždinska županija" display="https://en.wikipedia.org/wiki/Vara%C5%BEdinska_%C5%BEupanija" xr:uid="{29787095-1043-4E1C-AF8E-1805BD79D6EE}"/>
    <hyperlink ref="B18" r:id="rId18" tooltip="Virovitičko-podravska županija" display="https://en.wikipedia.org/wiki/Viroviti%C4%8Dko-podravska_%C5%BEupanija" xr:uid="{CDCA13A6-FF58-4E8D-85F5-912C74FD84E6}"/>
    <hyperlink ref="B19" r:id="rId19" tooltip="Vukovarsko-srijemska županija" display="https://en.wikipedia.org/wiki/Vukovarsko-srijemska_%C5%BEupanija" xr:uid="{17BBB5F4-A168-4C18-A71C-892F6BEAFA82}"/>
    <hyperlink ref="B20" r:id="rId20" tooltip="Zadarska županija" display="https://en.wikipedia.org/wiki/Zadarska_%C5%BEupanija" xr:uid="{C7AC3756-3BC4-4E26-9CB1-068C888A8B38}"/>
    <hyperlink ref="B21" r:id="rId21" tooltip="Zagrebačka županija" display="https://en.wikipedia.org/wiki/Zagreba%C4%8Dka_%C5%BEupanija" xr:uid="{987156A6-8882-433E-9796-8C0B77A549A5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BA069-7A00-4F24-A845-A856DC393265}">
  <dimension ref="A1:G10"/>
  <sheetViews>
    <sheetView workbookViewId="0">
      <selection activeCell="D1" sqref="D1:G10"/>
    </sheetView>
  </sheetViews>
  <sheetFormatPr defaultRowHeight="14.5" x14ac:dyDescent="0.35"/>
  <cols>
    <col min="4" max="4" width="4.81640625" bestFit="1" customWidth="1"/>
    <col min="5" max="5" width="27.54296875" bestFit="1" customWidth="1"/>
    <col min="6" max="6" width="9.1796875" bestFit="1" customWidth="1"/>
  </cols>
  <sheetData>
    <row r="1" spans="1:7" ht="29.5" thickBot="1" x14ac:dyDescent="0.4">
      <c r="A1" s="1" t="s">
        <v>2741</v>
      </c>
      <c r="B1" s="2" t="s">
        <v>2742</v>
      </c>
      <c r="C1" s="5" t="s">
        <v>2743</v>
      </c>
      <c r="D1">
        <v>3905</v>
      </c>
      <c r="E1" t="str">
        <f>_xlfn.CONCAT(B1," (Haitian department)")</f>
        <v>Artibonite (Haitian department)</v>
      </c>
      <c r="F1" t="str">
        <f>B1</f>
        <v>Artibonite</v>
      </c>
      <c r="G1" t="str">
        <f>A1</f>
        <v>HT-AR</v>
      </c>
    </row>
    <row r="2" spans="1:7" ht="15" thickBot="1" x14ac:dyDescent="0.4">
      <c r="A2" s="1" t="s">
        <v>2744</v>
      </c>
      <c r="B2" s="2" t="s">
        <v>1991</v>
      </c>
      <c r="C2" s="5" t="s">
        <v>2745</v>
      </c>
      <c r="D2">
        <v>3905</v>
      </c>
      <c r="E2" t="str">
        <f t="shared" ref="E2:E10" si="0">_xlfn.CONCAT(B2," (Haitian department)")</f>
        <v>Centre (Haitian department)</v>
      </c>
      <c r="F2" t="str">
        <f t="shared" ref="F2:F10" si="1">B2</f>
        <v>Centre</v>
      </c>
      <c r="G2" t="str">
        <f t="shared" ref="G2:G10" si="2">A2</f>
        <v>HT-CE</v>
      </c>
    </row>
    <row r="3" spans="1:7" ht="29.5" thickBot="1" x14ac:dyDescent="0.4">
      <c r="A3" s="1" t="s">
        <v>2746</v>
      </c>
      <c r="B3" s="2" t="s">
        <v>2747</v>
      </c>
      <c r="C3" s="5" t="s">
        <v>2748</v>
      </c>
      <c r="D3">
        <v>3905</v>
      </c>
      <c r="E3" t="str">
        <f t="shared" si="0"/>
        <v>Grande’Anse (Haitian department)</v>
      </c>
      <c r="F3" t="str">
        <f t="shared" si="1"/>
        <v>Grande’Anse</v>
      </c>
      <c r="G3" t="str">
        <f t="shared" si="2"/>
        <v>HT-GA</v>
      </c>
    </row>
    <row r="4" spans="1:7" ht="15" thickBot="1" x14ac:dyDescent="0.4">
      <c r="A4" s="1" t="s">
        <v>2749</v>
      </c>
      <c r="B4" s="2" t="s">
        <v>2750</v>
      </c>
      <c r="C4" s="5" t="s">
        <v>2751</v>
      </c>
      <c r="D4">
        <v>3905</v>
      </c>
      <c r="E4" t="str">
        <f t="shared" si="0"/>
        <v>Nippes (Haitian department)</v>
      </c>
      <c r="F4" t="str">
        <f t="shared" si="1"/>
        <v>Nippes</v>
      </c>
      <c r="G4" t="str">
        <f t="shared" si="2"/>
        <v>HT-NI</v>
      </c>
    </row>
    <row r="5" spans="1:7" ht="15" thickBot="1" x14ac:dyDescent="0.4">
      <c r="A5" s="1" t="s">
        <v>2752</v>
      </c>
      <c r="B5" s="2" t="s">
        <v>2001</v>
      </c>
      <c r="C5" s="5" t="s">
        <v>2753</v>
      </c>
      <c r="D5">
        <v>3905</v>
      </c>
      <c r="E5" t="str">
        <f t="shared" si="0"/>
        <v>Nord (Haitian department)</v>
      </c>
      <c r="F5" t="str">
        <f t="shared" si="1"/>
        <v>Nord</v>
      </c>
      <c r="G5" t="str">
        <f t="shared" si="2"/>
        <v>HT-ND</v>
      </c>
    </row>
    <row r="6" spans="1:7" ht="15" thickBot="1" x14ac:dyDescent="0.4">
      <c r="A6" s="1" t="s">
        <v>2754</v>
      </c>
      <c r="B6" s="2" t="s">
        <v>2755</v>
      </c>
      <c r="C6" s="5" t="s">
        <v>2756</v>
      </c>
      <c r="D6">
        <v>3905</v>
      </c>
      <c r="E6" t="str">
        <f t="shared" si="0"/>
        <v>Nord-Est (Haitian department)</v>
      </c>
      <c r="F6" t="str">
        <f t="shared" si="1"/>
        <v>Nord-Est</v>
      </c>
      <c r="G6" t="str">
        <f t="shared" si="2"/>
        <v>HT-NE</v>
      </c>
    </row>
    <row r="7" spans="1:7" ht="29.5" thickBot="1" x14ac:dyDescent="0.4">
      <c r="A7" s="1" t="s">
        <v>2757</v>
      </c>
      <c r="B7" s="2" t="s">
        <v>2003</v>
      </c>
      <c r="C7" s="5" t="s">
        <v>2758</v>
      </c>
      <c r="D7">
        <v>3905</v>
      </c>
      <c r="E7" t="str">
        <f t="shared" si="0"/>
        <v>Nord-Ouest (Haitian department)</v>
      </c>
      <c r="F7" t="str">
        <f t="shared" si="1"/>
        <v>Nord-Ouest</v>
      </c>
      <c r="G7" t="str">
        <f t="shared" si="2"/>
        <v>HT-NO</v>
      </c>
    </row>
    <row r="8" spans="1:7" ht="15" thickBot="1" x14ac:dyDescent="0.4">
      <c r="A8" s="1" t="s">
        <v>2759</v>
      </c>
      <c r="B8" s="2" t="s">
        <v>2012</v>
      </c>
      <c r="C8" s="5" t="s">
        <v>2760</v>
      </c>
      <c r="D8">
        <v>3905</v>
      </c>
      <c r="E8" t="str">
        <f t="shared" si="0"/>
        <v>Ouest (Haitian department)</v>
      </c>
      <c r="F8" t="str">
        <f t="shared" si="1"/>
        <v>Ouest</v>
      </c>
      <c r="G8" t="str">
        <f t="shared" si="2"/>
        <v>HT-OU</v>
      </c>
    </row>
    <row r="9" spans="1:7" ht="15" thickBot="1" x14ac:dyDescent="0.4">
      <c r="A9" s="1" t="s">
        <v>2761</v>
      </c>
      <c r="B9" s="2" t="s">
        <v>2006</v>
      </c>
      <c r="C9" s="5" t="s">
        <v>2762</v>
      </c>
      <c r="D9">
        <v>3905</v>
      </c>
      <c r="E9" t="str">
        <f t="shared" si="0"/>
        <v>Sud (Haitian department)</v>
      </c>
      <c r="F9" t="str">
        <f t="shared" si="1"/>
        <v>Sud</v>
      </c>
      <c r="G9" t="str">
        <f t="shared" si="2"/>
        <v>HT-SD</v>
      </c>
    </row>
    <row r="10" spans="1:7" ht="15" thickBot="1" x14ac:dyDescent="0.4">
      <c r="A10" s="1" t="s">
        <v>2763</v>
      </c>
      <c r="B10" s="2" t="s">
        <v>2764</v>
      </c>
      <c r="C10" s="5" t="s">
        <v>2765</v>
      </c>
      <c r="D10">
        <v>3905</v>
      </c>
      <c r="E10" t="str">
        <f t="shared" si="0"/>
        <v>Sud-Est (Haitian department)</v>
      </c>
      <c r="F10" t="str">
        <f t="shared" si="1"/>
        <v>Sud-Est</v>
      </c>
      <c r="G10" t="str">
        <f t="shared" si="2"/>
        <v>HT-SE</v>
      </c>
    </row>
  </sheetData>
  <hyperlinks>
    <hyperlink ref="B1" r:id="rId1" tooltip="Artibonite (department)" display="https://en.wikipedia.org/wiki/Artibonite_(department)" xr:uid="{FC1B0156-5824-4A3B-B5A9-AA28EBD982A7}"/>
    <hyperlink ref="B2" r:id="rId2" tooltip="Centre (department)" display="https://en.wikipedia.org/wiki/Centre_(department)" xr:uid="{18735B02-C8D3-4D0E-B133-DC8B325EB17A}"/>
    <hyperlink ref="B3" r:id="rId3" tooltip="Grand'Anse (department)" display="https://en.wikipedia.org/wiki/Grand%27Anse_(department)" xr:uid="{26A5C238-D162-4C13-B960-9478278F79B8}"/>
    <hyperlink ref="B4" r:id="rId4" tooltip="Nippes" display="https://en.wikipedia.org/wiki/Nippes" xr:uid="{9F56C15C-292D-4668-B7DA-0E14B8F57693}"/>
    <hyperlink ref="B5" r:id="rId5" tooltip="Nord (Haitian department)" display="https://en.wikipedia.org/wiki/Nord_(Haitian_department)" xr:uid="{EA3FF9F7-E53E-4232-A552-FB407FDDE999}"/>
    <hyperlink ref="B6" r:id="rId6" tooltip="Nord-Est (department)" display="https://en.wikipedia.org/wiki/Nord-Est_(department)" xr:uid="{3C54E9EC-3CF6-41A1-9E0F-671726C6AF99}"/>
    <hyperlink ref="B7" r:id="rId7" tooltip="Nord-Ouest (department)" display="https://en.wikipedia.org/wiki/Nord-Ouest_(department)" xr:uid="{5AC332F3-E724-4CF5-AC63-741012516176}"/>
    <hyperlink ref="B8" r:id="rId8" tooltip="Ouest (department)" display="https://en.wikipedia.org/wiki/Ouest_(department)" xr:uid="{CB8310EE-FDAB-4B0E-A270-AC8279FAFEEF}"/>
    <hyperlink ref="B9" r:id="rId9" tooltip="Sud (department)" display="https://en.wikipedia.org/wiki/Sud_(department)" xr:uid="{9D01A9FC-3DF4-4449-A237-040F03A335B9}"/>
    <hyperlink ref="B10" r:id="rId10" tooltip="Sud-Est (department)" display="https://en.wikipedia.org/wiki/Sud-Est_(department)" xr:uid="{404C7BD0-1DD3-4795-ABF4-7AC308560B9A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0DDCD-3932-46B8-8524-137AE6EFE162}">
  <dimension ref="A1:E19"/>
  <sheetViews>
    <sheetView workbookViewId="0">
      <selection activeCell="F1" sqref="F1"/>
    </sheetView>
  </sheetViews>
  <sheetFormatPr defaultRowHeight="14.5" x14ac:dyDescent="0.35"/>
  <sheetData>
    <row r="1" spans="1:5" ht="15" thickBot="1" x14ac:dyDescent="0.4">
      <c r="A1" s="1" t="s">
        <v>2766</v>
      </c>
      <c r="B1" s="2" t="s">
        <v>2767</v>
      </c>
      <c r="C1" s="5"/>
      <c r="D1" s="5" t="s">
        <v>2768</v>
      </c>
      <c r="E1" s="5"/>
    </row>
    <row r="2" spans="1:5" ht="15" thickBot="1" x14ac:dyDescent="0.4">
      <c r="A2" s="1" t="s">
        <v>2769</v>
      </c>
      <c r="B2" s="2" t="s">
        <v>2770</v>
      </c>
      <c r="C2" s="5"/>
      <c r="D2" s="5" t="s">
        <v>2768</v>
      </c>
      <c r="E2" s="5"/>
    </row>
    <row r="3" spans="1:5" ht="44" thickBot="1" x14ac:dyDescent="0.4">
      <c r="A3" s="1" t="s">
        <v>2771</v>
      </c>
      <c r="B3" s="2" t="s">
        <v>2772</v>
      </c>
      <c r="C3" s="5"/>
      <c r="D3" s="5" t="s">
        <v>2768</v>
      </c>
      <c r="E3" s="5"/>
    </row>
    <row r="4" spans="1:5" ht="44" thickBot="1" x14ac:dyDescent="0.4">
      <c r="A4" s="1" t="s">
        <v>2773</v>
      </c>
      <c r="B4" s="2" t="s">
        <v>2774</v>
      </c>
      <c r="C4" s="5"/>
      <c r="D4" s="5" t="s">
        <v>2768</v>
      </c>
      <c r="E4" s="5"/>
    </row>
    <row r="5" spans="1:5" ht="15" thickBot="1" x14ac:dyDescent="0.4">
      <c r="A5" s="1" t="s">
        <v>2775</v>
      </c>
      <c r="B5" s="2" t="s">
        <v>2776</v>
      </c>
      <c r="C5" s="5"/>
      <c r="D5" s="5" t="s">
        <v>2768</v>
      </c>
      <c r="E5" s="5"/>
    </row>
    <row r="6" spans="1:5" ht="15" thickBot="1" x14ac:dyDescent="0.4">
      <c r="A6" s="1" t="s">
        <v>2777</v>
      </c>
      <c r="B6" s="2" t="s">
        <v>2778</v>
      </c>
      <c r="C6" s="5" t="s">
        <v>2779</v>
      </c>
      <c r="D6" s="5" t="s">
        <v>2768</v>
      </c>
      <c r="E6" s="5" t="s">
        <v>2780</v>
      </c>
    </row>
    <row r="7" spans="1:5" ht="44" thickBot="1" x14ac:dyDescent="0.4">
      <c r="A7" s="1" t="s">
        <v>2781</v>
      </c>
      <c r="B7" s="2" t="s">
        <v>2782</v>
      </c>
      <c r="C7" s="5" t="s">
        <v>2783</v>
      </c>
      <c r="D7" s="5" t="s">
        <v>2768</v>
      </c>
      <c r="E7" s="5" t="s">
        <v>2780</v>
      </c>
    </row>
    <row r="8" spans="1:5" ht="15" thickBot="1" x14ac:dyDescent="0.4">
      <c r="A8" s="1" t="s">
        <v>2784</v>
      </c>
      <c r="B8" s="2" t="s">
        <v>2785</v>
      </c>
      <c r="C8" s="5"/>
      <c r="D8" s="5" t="s">
        <v>2768</v>
      </c>
      <c r="E8" s="5"/>
    </row>
    <row r="9" spans="1:5" ht="15" thickBot="1" x14ac:dyDescent="0.4">
      <c r="A9" s="1" t="s">
        <v>2786</v>
      </c>
      <c r="B9" s="2" t="s">
        <v>2787</v>
      </c>
      <c r="C9" s="5"/>
      <c r="D9" s="5" t="s">
        <v>2768</v>
      </c>
      <c r="E9" s="5"/>
    </row>
    <row r="10" spans="1:5" ht="15" thickBot="1" x14ac:dyDescent="0.4">
      <c r="A10" s="1" t="s">
        <v>2788</v>
      </c>
      <c r="B10" s="2" t="s">
        <v>2789</v>
      </c>
      <c r="C10" s="5" t="s">
        <v>2790</v>
      </c>
      <c r="D10" s="5" t="s">
        <v>2768</v>
      </c>
      <c r="E10" s="5" t="s">
        <v>2780</v>
      </c>
    </row>
    <row r="11" spans="1:5" ht="15" thickBot="1" x14ac:dyDescent="0.4">
      <c r="A11" s="1" t="s">
        <v>2791</v>
      </c>
      <c r="B11" s="2" t="s">
        <v>2792</v>
      </c>
      <c r="C11" s="5"/>
      <c r="D11" s="5" t="s">
        <v>2768</v>
      </c>
      <c r="E11" s="5"/>
    </row>
    <row r="12" spans="1:5" ht="15" thickBot="1" x14ac:dyDescent="0.4">
      <c r="A12" s="1" t="s">
        <v>2793</v>
      </c>
      <c r="B12" s="2" t="s">
        <v>2794</v>
      </c>
      <c r="C12" s="5"/>
      <c r="D12" s="5" t="s">
        <v>2768</v>
      </c>
      <c r="E12" s="5"/>
    </row>
    <row r="13" spans="1:5" ht="29.5" thickBot="1" x14ac:dyDescent="0.4">
      <c r="A13" s="1" t="s">
        <v>2795</v>
      </c>
      <c r="B13" s="2" t="s">
        <v>2796</v>
      </c>
      <c r="C13" s="5" t="s">
        <v>2797</v>
      </c>
      <c r="D13" s="5" t="s">
        <v>1036</v>
      </c>
      <c r="E13" s="5"/>
    </row>
    <row r="14" spans="1:5" ht="15" thickBot="1" x14ac:dyDescent="0.4">
      <c r="A14" s="1" t="s">
        <v>2798</v>
      </c>
      <c r="B14" s="2" t="s">
        <v>2799</v>
      </c>
      <c r="C14" s="5"/>
      <c r="D14" s="5" t="s">
        <v>2768</v>
      </c>
      <c r="E14" s="5"/>
    </row>
    <row r="15" spans="1:5" ht="15" thickBot="1" x14ac:dyDescent="0.4">
      <c r="A15" s="1" t="s">
        <v>2800</v>
      </c>
      <c r="B15" s="2" t="s">
        <v>2801</v>
      </c>
      <c r="C15" s="5"/>
      <c r="D15" s="5" t="s">
        <v>2768</v>
      </c>
      <c r="E15" s="5"/>
    </row>
    <row r="16" spans="1:5" ht="15" thickBot="1" x14ac:dyDescent="0.4">
      <c r="A16" s="1" t="s">
        <v>2802</v>
      </c>
      <c r="B16" s="2" t="s">
        <v>2803</v>
      </c>
      <c r="C16" s="5"/>
      <c r="D16" s="5" t="s">
        <v>2768</v>
      </c>
      <c r="E16" s="5"/>
    </row>
    <row r="17" spans="1:5" ht="15" thickBot="1" x14ac:dyDescent="0.4">
      <c r="A17" s="1" t="s">
        <v>2804</v>
      </c>
      <c r="B17" s="2" t="s">
        <v>2805</v>
      </c>
      <c r="C17" s="5"/>
      <c r="D17" s="5" t="s">
        <v>2768</v>
      </c>
      <c r="E17" s="5"/>
    </row>
    <row r="18" spans="1:5" ht="29.5" thickBot="1" x14ac:dyDescent="0.4">
      <c r="A18" s="1" t="s">
        <v>2806</v>
      </c>
      <c r="B18" s="2" t="s">
        <v>2807</v>
      </c>
      <c r="C18" s="5"/>
      <c r="D18" s="5" t="s">
        <v>2768</v>
      </c>
      <c r="E18" s="5"/>
    </row>
    <row r="19" spans="1:5" ht="15" thickBot="1" x14ac:dyDescent="0.4">
      <c r="A19" s="1" t="s">
        <v>2808</v>
      </c>
      <c r="B19" s="2" t="s">
        <v>2809</v>
      </c>
      <c r="C19" s="5"/>
      <c r="D19" s="5" t="s">
        <v>2768</v>
      </c>
      <c r="E19" s="6"/>
    </row>
  </sheetData>
  <hyperlinks>
    <hyperlink ref="B1" r:id="rId1" tooltip="Al Anbār Governorate" display="https://en.wikipedia.org/wiki/Al_Anb%C4%81r_Governorate" xr:uid="{CD002E66-8228-42C0-8514-24E038D2C15A}"/>
    <hyperlink ref="B2" r:id="rId2" tooltip="Al Başrah Governorate" display="https://en.wikipedia.org/wiki/Al_Ba%C5%9Frah_Governorate" xr:uid="{47880AA3-2C6A-4F8D-9B0A-38FABA7937FD}"/>
    <hyperlink ref="B3" r:id="rId3" tooltip="Al Muthanná Governorate" display="https://en.wikipedia.org/wiki/Al_Muthann%C3%A1_Governorate" xr:uid="{FFF9399E-7FB1-444A-B129-BD5F0EC2DD53}"/>
    <hyperlink ref="B4" r:id="rId4" tooltip="Al Qādisīyah Governorate" display="https://en.wikipedia.org/wiki/Al_Q%C4%81dis%C4%AByah_Governorate" xr:uid="{68B8E987-0B2C-40DD-A405-911E26CB3DA8}"/>
    <hyperlink ref="B5" r:id="rId5" tooltip="An Najaf Governorate" display="https://en.wikipedia.org/wiki/An_Najaf_Governorate" xr:uid="{A2A85662-0220-4F45-9E32-153E5314D908}"/>
    <hyperlink ref="B6" r:id="rId6" tooltip="Arbīl Governorate" display="https://en.wikipedia.org/wiki/Arb%C4%ABl_Governorate" xr:uid="{C16EC123-E6A6-423E-ABBA-E81CF5EEF655}"/>
    <hyperlink ref="B7" r:id="rId7" tooltip="As Sulaymānīyah Governorate" display="https://en.wikipedia.org/wiki/As_Sulaym%C4%81n%C4%AByah_Governorate" xr:uid="{131DD03F-0251-43EE-9757-A251ABA5E531}"/>
    <hyperlink ref="B8" r:id="rId8" tooltip="Bābil Governorate" display="https://en.wikipedia.org/wiki/B%C4%81bil_Governorate" xr:uid="{7CAA0FA0-242C-4B2B-A14C-EAD62EA8C60F}"/>
    <hyperlink ref="B9" r:id="rId9" tooltip="Baghdād Governorate" display="https://en.wikipedia.org/wiki/Baghd%C4%81d_Governorate" xr:uid="{FF34F8DB-BDCF-47E1-AA5C-2AD943AF56C7}"/>
    <hyperlink ref="B10" r:id="rId10" tooltip="Dohuk Governorate" display="https://en.wikipedia.org/wiki/Dohuk_Governorate" xr:uid="{6729E381-6B7E-408F-8598-48485D44EFE9}"/>
    <hyperlink ref="B11" r:id="rId11" tooltip="Dhī Qār Governorate" display="https://en.wikipedia.org/wiki/Dh%C4%AB_Q%C4%81r_Governorate" xr:uid="{B745368C-317A-4DFC-9105-F006A746AD4F}"/>
    <hyperlink ref="B12" r:id="rId12" tooltip="Diyālá Governorate" display="https://en.wikipedia.org/wiki/Diy%C4%81l%C3%A1_Governorate" xr:uid="{24104ACA-D710-4BCA-B5F8-C2AF95A72FFF}"/>
    <hyperlink ref="B13" r:id="rId13" tooltip="Kurdistan Region" display="https://en.wikipedia.org/wiki/Kurdistan_Region" xr:uid="{A084445D-0E09-44AD-AD00-B95B94071319}"/>
    <hyperlink ref="B14" r:id="rId14" tooltip="Karbalā' Governorate" display="https://en.wikipedia.org/wiki/Karbal%C4%81%27_Governorate" xr:uid="{F762F699-45A5-40F7-B951-DE19D0AD9CEF}"/>
    <hyperlink ref="B15" r:id="rId15" tooltip="Kirkuk Governorate" display="https://en.wikipedia.org/wiki/Kirkuk_Governorate" xr:uid="{6E62E22A-487E-4121-80A8-9E2953D27C24}"/>
    <hyperlink ref="B16" r:id="rId16" tooltip="Maysān Governorate" display="https://en.wikipedia.org/wiki/Mays%C4%81n_Governorate" xr:uid="{DEBE175A-EADC-4D53-B117-813B5EB11B13}"/>
    <hyperlink ref="B17" r:id="rId17" tooltip="Nīnawá Governorate" display="https://en.wikipedia.org/wiki/N%C4%ABnaw%C3%A1_Governorate" xr:uid="{1FEB2706-6066-4110-9B48-F9690CBFAFAC}"/>
    <hyperlink ref="B18" r:id="rId18" tooltip="Şalāḩ ad Dīn Governorate" display="https://en.wikipedia.org/wiki/%C5%9Eal%C4%81%E1%B8%A9_ad_D%C4%ABn_Governorate" xr:uid="{666B90FA-9F51-4EF8-A94A-85EA30A625DC}"/>
    <hyperlink ref="B19" r:id="rId19" tooltip="Wāsiţ Governorate" display="https://en.wikipedia.org/wiki/W%C4%81si%C5%A3_Governorate" xr:uid="{8985C870-A009-4957-B25A-CB8B6D9A53DA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59431-7D85-493C-8763-894985F18D28}">
  <dimension ref="A1:F31"/>
  <sheetViews>
    <sheetView topLeftCell="A16" workbookViewId="0">
      <selection activeCell="C1" sqref="C1:F31"/>
    </sheetView>
  </sheetViews>
  <sheetFormatPr defaultRowHeight="14.5" x14ac:dyDescent="0.35"/>
  <cols>
    <col min="4" max="4" width="21.7265625" bestFit="1" customWidth="1"/>
  </cols>
  <sheetData>
    <row r="1" spans="1:6" ht="15" thickBot="1" x14ac:dyDescent="0.4">
      <c r="A1" s="1" t="s">
        <v>2810</v>
      </c>
      <c r="B1" s="2" t="s">
        <v>2811</v>
      </c>
      <c r="C1">
        <v>3938</v>
      </c>
      <c r="D1" t="str">
        <f>_xlfn.CONCAT(B1," (Iranian province)")</f>
        <v>Alborz (Iranian province)</v>
      </c>
      <c r="E1" t="str">
        <f>B1</f>
        <v>Alborz</v>
      </c>
      <c r="F1" t="str">
        <f>A1</f>
        <v>IR-30</v>
      </c>
    </row>
    <row r="2" spans="1:6" ht="15" thickBot="1" x14ac:dyDescent="0.4">
      <c r="A2" s="1" t="s">
        <v>2812</v>
      </c>
      <c r="B2" s="2" t="s">
        <v>2813</v>
      </c>
      <c r="C2">
        <v>3938</v>
      </c>
      <c r="D2" t="str">
        <f t="shared" ref="D2:D31" si="0">_xlfn.CONCAT(B2," (Iranian province)")</f>
        <v>Ardabīl (Iranian province)</v>
      </c>
      <c r="E2" t="str">
        <f t="shared" ref="E2:E31" si="1">B2</f>
        <v>Ardabīl</v>
      </c>
      <c r="F2" t="str">
        <f t="shared" ref="F2:F31" si="2">A2</f>
        <v>IR-24</v>
      </c>
    </row>
    <row r="3" spans="1:6" ht="44" thickBot="1" x14ac:dyDescent="0.4">
      <c r="A3" s="1" t="s">
        <v>2814</v>
      </c>
      <c r="B3" s="2" t="s">
        <v>2815</v>
      </c>
      <c r="C3">
        <v>3938</v>
      </c>
      <c r="D3" t="str">
        <f t="shared" si="0"/>
        <v>Āz̄ārbāyjān-e Ghārbī (Iranian province)</v>
      </c>
      <c r="E3" t="str">
        <f t="shared" si="1"/>
        <v>Āz̄ārbāyjān-e Ghārbī</v>
      </c>
      <c r="F3" t="str">
        <f t="shared" si="2"/>
        <v>IR-04</v>
      </c>
    </row>
    <row r="4" spans="1:6" ht="44" thickBot="1" x14ac:dyDescent="0.4">
      <c r="A4" s="1" t="s">
        <v>2816</v>
      </c>
      <c r="B4" s="2" t="s">
        <v>2817</v>
      </c>
      <c r="C4">
        <v>3938</v>
      </c>
      <c r="D4" t="str">
        <f t="shared" si="0"/>
        <v>Āz̄ārbāyjān-e Shārqī (Iranian province)</v>
      </c>
      <c r="E4" t="str">
        <f t="shared" si="1"/>
        <v>Āz̄ārbāyjān-e Shārqī</v>
      </c>
      <c r="F4" t="str">
        <f t="shared" si="2"/>
        <v>IR-03</v>
      </c>
    </row>
    <row r="5" spans="1:6" ht="15" thickBot="1" x14ac:dyDescent="0.4">
      <c r="A5" s="1" t="s">
        <v>2818</v>
      </c>
      <c r="B5" s="2" t="s">
        <v>2819</v>
      </c>
      <c r="C5">
        <v>3938</v>
      </c>
      <c r="D5" t="str">
        <f t="shared" si="0"/>
        <v>Būshehr (Iranian province)</v>
      </c>
      <c r="E5" t="str">
        <f t="shared" si="1"/>
        <v>Būshehr</v>
      </c>
      <c r="F5" t="str">
        <f t="shared" si="2"/>
        <v>IR-18</v>
      </c>
    </row>
    <row r="6" spans="1:6" ht="58.5" thickBot="1" x14ac:dyDescent="0.4">
      <c r="A6" s="1" t="s">
        <v>2820</v>
      </c>
      <c r="B6" s="2" t="s">
        <v>2821</v>
      </c>
      <c r="C6">
        <v>3938</v>
      </c>
      <c r="D6" t="str">
        <f t="shared" si="0"/>
        <v>Chahār Maḩāl va Bakhtīārī (Iranian province)</v>
      </c>
      <c r="E6" t="str">
        <f t="shared" si="1"/>
        <v>Chahār Maḩāl va Bakhtīārī</v>
      </c>
      <c r="F6" t="str">
        <f t="shared" si="2"/>
        <v>IR-14</v>
      </c>
    </row>
    <row r="7" spans="1:6" ht="15" thickBot="1" x14ac:dyDescent="0.4">
      <c r="A7" s="1" t="s">
        <v>2822</v>
      </c>
      <c r="B7" s="2" t="s">
        <v>2823</v>
      </c>
      <c r="C7">
        <v>3938</v>
      </c>
      <c r="D7" t="str">
        <f t="shared" si="0"/>
        <v>Eşfahān (Iranian province)</v>
      </c>
      <c r="E7" t="str">
        <f t="shared" si="1"/>
        <v>Eşfahān</v>
      </c>
      <c r="F7" t="str">
        <f t="shared" si="2"/>
        <v>IR-10</v>
      </c>
    </row>
    <row r="8" spans="1:6" ht="15" thickBot="1" x14ac:dyDescent="0.4">
      <c r="A8" s="1" t="s">
        <v>2824</v>
      </c>
      <c r="B8" s="2" t="s">
        <v>2825</v>
      </c>
      <c r="C8">
        <v>3938</v>
      </c>
      <c r="D8" t="str">
        <f t="shared" si="0"/>
        <v>Fārs (Iranian province)</v>
      </c>
      <c r="E8" t="str">
        <f t="shared" si="1"/>
        <v>Fārs</v>
      </c>
      <c r="F8" t="str">
        <f t="shared" si="2"/>
        <v>IR-07</v>
      </c>
    </row>
    <row r="9" spans="1:6" ht="15" thickBot="1" x14ac:dyDescent="0.4">
      <c r="A9" s="1" t="s">
        <v>2826</v>
      </c>
      <c r="B9" s="2" t="s">
        <v>2827</v>
      </c>
      <c r="C9">
        <v>3938</v>
      </c>
      <c r="D9" t="str">
        <f t="shared" si="0"/>
        <v>Gīlān (Iranian province)</v>
      </c>
      <c r="E9" t="str">
        <f t="shared" si="1"/>
        <v>Gīlān</v>
      </c>
      <c r="F9" t="str">
        <f t="shared" si="2"/>
        <v>IR-01</v>
      </c>
    </row>
    <row r="10" spans="1:6" ht="15" thickBot="1" x14ac:dyDescent="0.4">
      <c r="A10" s="1" t="s">
        <v>2828</v>
      </c>
      <c r="B10" s="2" t="s">
        <v>2829</v>
      </c>
      <c r="C10">
        <v>3938</v>
      </c>
      <c r="D10" t="str">
        <f t="shared" si="0"/>
        <v>Golestān (Iranian province)</v>
      </c>
      <c r="E10" t="str">
        <f t="shared" si="1"/>
        <v>Golestān</v>
      </c>
      <c r="F10" t="str">
        <f t="shared" si="2"/>
        <v>IR-27</v>
      </c>
    </row>
    <row r="11" spans="1:6" ht="29.5" thickBot="1" x14ac:dyDescent="0.4">
      <c r="A11" s="1" t="s">
        <v>2830</v>
      </c>
      <c r="B11" s="2" t="s">
        <v>2831</v>
      </c>
      <c r="C11">
        <v>3938</v>
      </c>
      <c r="D11" t="str">
        <f t="shared" si="0"/>
        <v>Hamadān (Iranian province)</v>
      </c>
      <c r="E11" t="str">
        <f t="shared" si="1"/>
        <v>Hamadān</v>
      </c>
      <c r="F11" t="str">
        <f t="shared" si="2"/>
        <v>IR-13</v>
      </c>
    </row>
    <row r="12" spans="1:6" ht="29.5" thickBot="1" x14ac:dyDescent="0.4">
      <c r="A12" s="1" t="s">
        <v>2832</v>
      </c>
      <c r="B12" s="2" t="s">
        <v>2833</v>
      </c>
      <c r="C12">
        <v>3938</v>
      </c>
      <c r="D12" t="str">
        <f t="shared" si="0"/>
        <v>Hormozgān (Iranian province)</v>
      </c>
      <c r="E12" t="str">
        <f t="shared" si="1"/>
        <v>Hormozgān</v>
      </c>
      <c r="F12" t="str">
        <f t="shared" si="2"/>
        <v>IR-22</v>
      </c>
    </row>
    <row r="13" spans="1:6" ht="15" thickBot="1" x14ac:dyDescent="0.4">
      <c r="A13" s="1" t="s">
        <v>2834</v>
      </c>
      <c r="B13" s="2" t="s">
        <v>2835</v>
      </c>
      <c r="C13">
        <v>3938</v>
      </c>
      <c r="D13" t="str">
        <f t="shared" si="0"/>
        <v>Īlām (Iranian province)</v>
      </c>
      <c r="E13" t="str">
        <f t="shared" si="1"/>
        <v>Īlām</v>
      </c>
      <c r="F13" t="str">
        <f t="shared" si="2"/>
        <v>IR-16</v>
      </c>
    </row>
    <row r="14" spans="1:6" ht="15" thickBot="1" x14ac:dyDescent="0.4">
      <c r="A14" s="1" t="s">
        <v>2836</v>
      </c>
      <c r="B14" s="2" t="s">
        <v>2837</v>
      </c>
      <c r="C14">
        <v>3938</v>
      </c>
      <c r="D14" t="str">
        <f t="shared" si="0"/>
        <v>Kermān (Iranian province)</v>
      </c>
      <c r="E14" t="str">
        <f t="shared" si="1"/>
        <v>Kermān</v>
      </c>
      <c r="F14" t="str">
        <f t="shared" si="2"/>
        <v>IR-08</v>
      </c>
    </row>
    <row r="15" spans="1:6" ht="29.5" thickBot="1" x14ac:dyDescent="0.4">
      <c r="A15" s="1" t="s">
        <v>2838</v>
      </c>
      <c r="B15" s="2" t="s">
        <v>2839</v>
      </c>
      <c r="C15">
        <v>3938</v>
      </c>
      <c r="D15" t="str">
        <f t="shared" si="0"/>
        <v>Kermānshāh (Iranian province)</v>
      </c>
      <c r="E15" t="str">
        <f t="shared" si="1"/>
        <v>Kermānshāh</v>
      </c>
      <c r="F15" t="str">
        <f t="shared" si="2"/>
        <v>IR-05</v>
      </c>
    </row>
    <row r="16" spans="1:6" ht="29.5" thickBot="1" x14ac:dyDescent="0.4">
      <c r="A16" s="1" t="s">
        <v>2840</v>
      </c>
      <c r="B16" s="2" t="s">
        <v>2841</v>
      </c>
      <c r="C16">
        <v>3938</v>
      </c>
      <c r="D16" t="str">
        <f t="shared" si="0"/>
        <v>Khorāsān-e Jonūbī (Iranian province)</v>
      </c>
      <c r="E16" t="str">
        <f t="shared" si="1"/>
        <v>Khorāsān-e Jonūbī</v>
      </c>
      <c r="F16" t="str">
        <f t="shared" si="2"/>
        <v>IR-29</v>
      </c>
    </row>
    <row r="17" spans="1:6" ht="29.5" thickBot="1" x14ac:dyDescent="0.4">
      <c r="A17" s="1" t="s">
        <v>2842</v>
      </c>
      <c r="B17" s="2" t="s">
        <v>2843</v>
      </c>
      <c r="C17">
        <v>3938</v>
      </c>
      <c r="D17" t="str">
        <f t="shared" si="0"/>
        <v>Khorāsān-e Raẕavī (Iranian province)</v>
      </c>
      <c r="E17" t="str">
        <f t="shared" si="1"/>
        <v>Khorāsān-e Raẕavī</v>
      </c>
      <c r="F17" t="str">
        <f t="shared" si="2"/>
        <v>IR-09</v>
      </c>
    </row>
    <row r="18" spans="1:6" ht="44" thickBot="1" x14ac:dyDescent="0.4">
      <c r="A18" s="1" t="s">
        <v>2844</v>
      </c>
      <c r="B18" s="2" t="s">
        <v>2845</v>
      </c>
      <c r="C18">
        <v>3938</v>
      </c>
      <c r="D18" t="str">
        <f t="shared" si="0"/>
        <v>Khorāsān-e Shomālī (Iranian province)</v>
      </c>
      <c r="E18" t="str">
        <f t="shared" si="1"/>
        <v>Khorāsān-e Shomālī</v>
      </c>
      <c r="F18" t="str">
        <f t="shared" si="2"/>
        <v>IR-28</v>
      </c>
    </row>
    <row r="19" spans="1:6" ht="29.5" thickBot="1" x14ac:dyDescent="0.4">
      <c r="A19" s="1" t="s">
        <v>2846</v>
      </c>
      <c r="B19" s="2" t="s">
        <v>2847</v>
      </c>
      <c r="C19">
        <v>3938</v>
      </c>
      <c r="D19" t="str">
        <f t="shared" si="0"/>
        <v>Khūzestān (Iranian province)</v>
      </c>
      <c r="E19" t="str">
        <f t="shared" si="1"/>
        <v>Khūzestān</v>
      </c>
      <c r="F19" t="str">
        <f t="shared" si="2"/>
        <v>IR-06</v>
      </c>
    </row>
    <row r="20" spans="1:6" ht="58.5" thickBot="1" x14ac:dyDescent="0.4">
      <c r="A20" s="1" t="s">
        <v>2848</v>
      </c>
      <c r="B20" s="2" t="s">
        <v>2849</v>
      </c>
      <c r="C20">
        <v>3938</v>
      </c>
      <c r="D20" t="str">
        <f t="shared" si="0"/>
        <v>Kohgīlūyeh va Bowyer Aḩmad (Iranian province)</v>
      </c>
      <c r="E20" t="str">
        <f t="shared" si="1"/>
        <v>Kohgīlūyeh va Bowyer Aḩmad</v>
      </c>
      <c r="F20" t="str">
        <f t="shared" si="2"/>
        <v>IR-17</v>
      </c>
    </row>
    <row r="21" spans="1:6" ht="29.5" thickBot="1" x14ac:dyDescent="0.4">
      <c r="A21" s="1" t="s">
        <v>2850</v>
      </c>
      <c r="B21" s="2" t="s">
        <v>2851</v>
      </c>
      <c r="C21">
        <v>3938</v>
      </c>
      <c r="D21" t="str">
        <f t="shared" si="0"/>
        <v>Kordestān (Iranian province)</v>
      </c>
      <c r="E21" t="str">
        <f t="shared" si="1"/>
        <v>Kordestān</v>
      </c>
      <c r="F21" t="str">
        <f t="shared" si="2"/>
        <v>IR-12</v>
      </c>
    </row>
    <row r="22" spans="1:6" ht="15" thickBot="1" x14ac:dyDescent="0.4">
      <c r="A22" s="1" t="s">
        <v>2852</v>
      </c>
      <c r="B22" s="2" t="s">
        <v>2853</v>
      </c>
      <c r="C22">
        <v>3938</v>
      </c>
      <c r="D22" t="str">
        <f t="shared" si="0"/>
        <v>Lorestān (Iranian province)</v>
      </c>
      <c r="E22" t="str">
        <f t="shared" si="1"/>
        <v>Lorestān</v>
      </c>
      <c r="F22" t="str">
        <f t="shared" si="2"/>
        <v>IR-15</v>
      </c>
    </row>
    <row r="23" spans="1:6" ht="15" thickBot="1" x14ac:dyDescent="0.4">
      <c r="A23" s="1" t="s">
        <v>2854</v>
      </c>
      <c r="B23" s="2" t="s">
        <v>2855</v>
      </c>
      <c r="C23">
        <v>3938</v>
      </c>
      <c r="D23" t="str">
        <f t="shared" si="0"/>
        <v>Markazī (Iranian province)</v>
      </c>
      <c r="E23" t="str">
        <f t="shared" si="1"/>
        <v>Markazī</v>
      </c>
      <c r="F23" t="str">
        <f t="shared" si="2"/>
        <v>IR-00</v>
      </c>
    </row>
    <row r="24" spans="1:6" ht="29.5" thickBot="1" x14ac:dyDescent="0.4">
      <c r="A24" s="1" t="s">
        <v>2856</v>
      </c>
      <c r="B24" s="2" t="s">
        <v>2857</v>
      </c>
      <c r="C24">
        <v>3938</v>
      </c>
      <c r="D24" t="str">
        <f t="shared" si="0"/>
        <v>Māzandarān (Iranian province)</v>
      </c>
      <c r="E24" t="str">
        <f t="shared" si="1"/>
        <v>Māzandarān</v>
      </c>
      <c r="F24" t="str">
        <f t="shared" si="2"/>
        <v>IR-02</v>
      </c>
    </row>
    <row r="25" spans="1:6" ht="15" thickBot="1" x14ac:dyDescent="0.4">
      <c r="A25" s="1" t="s">
        <v>2858</v>
      </c>
      <c r="B25" s="2" t="s">
        <v>2859</v>
      </c>
      <c r="C25">
        <v>3938</v>
      </c>
      <c r="D25" t="str">
        <f t="shared" si="0"/>
        <v>Qazvīn (Iranian province)</v>
      </c>
      <c r="E25" t="str">
        <f t="shared" si="1"/>
        <v>Qazvīn</v>
      </c>
      <c r="F25" t="str">
        <f t="shared" si="2"/>
        <v>IR-26</v>
      </c>
    </row>
    <row r="26" spans="1:6" ht="15" thickBot="1" x14ac:dyDescent="0.4">
      <c r="A26" s="1" t="s">
        <v>2860</v>
      </c>
      <c r="B26" s="2" t="s">
        <v>2861</v>
      </c>
      <c r="C26">
        <v>3938</v>
      </c>
      <c r="D26" t="str">
        <f t="shared" si="0"/>
        <v>Qom (Iranian province)</v>
      </c>
      <c r="E26" t="str">
        <f t="shared" si="1"/>
        <v>Qom</v>
      </c>
      <c r="F26" t="str">
        <f t="shared" si="2"/>
        <v>IR-25</v>
      </c>
    </row>
    <row r="27" spans="1:6" ht="15" thickBot="1" x14ac:dyDescent="0.4">
      <c r="A27" s="1" t="s">
        <v>2862</v>
      </c>
      <c r="B27" s="2" t="s">
        <v>2863</v>
      </c>
      <c r="C27">
        <v>3938</v>
      </c>
      <c r="D27" t="str">
        <f t="shared" si="0"/>
        <v>Semnān (Iranian province)</v>
      </c>
      <c r="E27" t="str">
        <f t="shared" si="1"/>
        <v>Semnān</v>
      </c>
      <c r="F27" t="str">
        <f t="shared" si="2"/>
        <v>IR-20</v>
      </c>
    </row>
    <row r="28" spans="1:6" ht="44" thickBot="1" x14ac:dyDescent="0.4">
      <c r="A28" s="1" t="s">
        <v>2864</v>
      </c>
      <c r="B28" s="2" t="s">
        <v>2865</v>
      </c>
      <c r="C28">
        <v>3938</v>
      </c>
      <c r="D28" t="str">
        <f t="shared" si="0"/>
        <v>Sīstān va Balūchestān (Iranian province)</v>
      </c>
      <c r="E28" t="str">
        <f t="shared" si="1"/>
        <v>Sīstān va Balūchestān</v>
      </c>
      <c r="F28" t="str">
        <f t="shared" si="2"/>
        <v>IR-11</v>
      </c>
    </row>
    <row r="29" spans="1:6" ht="15" thickBot="1" x14ac:dyDescent="0.4">
      <c r="A29" s="1" t="s">
        <v>2866</v>
      </c>
      <c r="B29" s="2" t="s">
        <v>2867</v>
      </c>
      <c r="C29">
        <v>3938</v>
      </c>
      <c r="D29" t="str">
        <f t="shared" si="0"/>
        <v>Tehrān (Iranian province)</v>
      </c>
      <c r="E29" t="str">
        <f t="shared" si="1"/>
        <v>Tehrān</v>
      </c>
      <c r="F29" t="str">
        <f t="shared" si="2"/>
        <v>IR-23</v>
      </c>
    </row>
    <row r="30" spans="1:6" ht="15" thickBot="1" x14ac:dyDescent="0.4">
      <c r="A30" s="1" t="s">
        <v>2868</v>
      </c>
      <c r="B30" s="2" t="s">
        <v>2869</v>
      </c>
      <c r="C30">
        <v>3938</v>
      </c>
      <c r="D30" t="str">
        <f t="shared" si="0"/>
        <v>Yazd (Iranian province)</v>
      </c>
      <c r="E30" t="str">
        <f t="shared" si="1"/>
        <v>Yazd</v>
      </c>
      <c r="F30" t="str">
        <f t="shared" si="2"/>
        <v>IR-21</v>
      </c>
    </row>
    <row r="31" spans="1:6" ht="15" thickBot="1" x14ac:dyDescent="0.4">
      <c r="A31" s="1" t="s">
        <v>2870</v>
      </c>
      <c r="B31" s="2" t="s">
        <v>2871</v>
      </c>
      <c r="C31">
        <v>3938</v>
      </c>
      <c r="D31" t="str">
        <f t="shared" si="0"/>
        <v>Zanjān (Iranian province)</v>
      </c>
      <c r="E31" t="str">
        <f t="shared" si="1"/>
        <v>Zanjān</v>
      </c>
      <c r="F31" t="str">
        <f t="shared" si="2"/>
        <v>IR-19</v>
      </c>
    </row>
  </sheetData>
  <hyperlinks>
    <hyperlink ref="B1" r:id="rId1" tooltip="Alborz Province" display="https://en.wikipedia.org/wiki/Alborz_Province" xr:uid="{D21AF02E-380D-4D78-8D86-22D5F74C80EF}"/>
    <hyperlink ref="B2" r:id="rId2" tooltip="Ardabīl Province" display="https://en.wikipedia.org/wiki/Ardab%C4%ABl_Province" xr:uid="{462CF9DC-ED0B-4F45-95DE-FB73E4FD24D8}"/>
    <hyperlink ref="B3" r:id="rId3" tooltip="Āz̄arbāyjān-e Gharbī Province" display="https://en.wikipedia.org/wiki/%C4%80z%CC%84arb%C4%81yj%C4%81n-e_Gharb%C4%AB_Province" xr:uid="{79447CF3-904F-4925-B145-19B209FC994F}"/>
    <hyperlink ref="B4" r:id="rId4" tooltip="Āz̄arbāyjān-e Sharqī Province" display="https://en.wikipedia.org/wiki/%C4%80z%CC%84arb%C4%81yj%C4%81n-e_Sharq%C4%AB_Province" xr:uid="{E60A0AC3-BFF6-476A-9304-35DD00692431}"/>
    <hyperlink ref="B5" r:id="rId5" tooltip="Būshehr Province" display="https://en.wikipedia.org/wiki/B%C5%ABshehr_Province" xr:uid="{BA8F3D2E-AFE5-4320-9E14-CC98CCBC1682}"/>
    <hyperlink ref="B6" r:id="rId6" tooltip="Chahār Maḩāll va Bakhtīārī Province" display="https://en.wikipedia.org/wiki/Chah%C4%81r_Ma%E1%B8%A9%C4%81ll_va_Bakht%C4%AB%C4%81r%C4%AB_Province" xr:uid="{542EF63A-1745-4F44-A977-EA97E3BD603E}"/>
    <hyperlink ref="B7" r:id="rId7" tooltip="Eşfahān Province" display="https://en.wikipedia.org/wiki/E%C5%9Ffah%C4%81n_Province" xr:uid="{A8D2E5E3-66D6-45AD-894D-DD56E1ECF58A}"/>
    <hyperlink ref="B8" r:id="rId8" tooltip="Fārs Province" display="https://en.wikipedia.org/wiki/F%C4%81rs_Province" xr:uid="{62A4C79F-18C7-48FE-9F90-6057334ACE60}"/>
    <hyperlink ref="B9" r:id="rId9" tooltip="Gīlān Province" display="https://en.wikipedia.org/wiki/G%C4%ABl%C4%81n_Province" xr:uid="{B1BA899C-A166-4661-B3B1-103DD5AE23AB}"/>
    <hyperlink ref="B10" r:id="rId10" tooltip="Golestān Province" display="https://en.wikipedia.org/wiki/Golest%C4%81n_Province" xr:uid="{A4C1C5CB-462F-41B0-AFC5-9C4C1590C377}"/>
    <hyperlink ref="B11" r:id="rId11" tooltip="Hamadān Province" display="https://en.wikipedia.org/wiki/Hamad%C4%81n_Province" xr:uid="{9FF45502-4648-4C99-A915-C0595E52C43A}"/>
    <hyperlink ref="B12" r:id="rId12" tooltip="Hormozgān Province" display="https://en.wikipedia.org/wiki/Hormozg%C4%81n_Province" xr:uid="{6EE10BBE-32D6-42B7-A328-432093DF0FB7}"/>
    <hyperlink ref="B13" r:id="rId13" tooltip="Īlām Province" display="https://en.wikipedia.org/wiki/%C4%AAl%C4%81m_Province" xr:uid="{2DFE74FA-D876-4441-B9EC-9B684E58CAC8}"/>
    <hyperlink ref="B14" r:id="rId14" tooltip="Kermān Province" display="https://en.wikipedia.org/wiki/Kerm%C4%81n_Province" xr:uid="{E9919DF8-9173-43D5-9A29-9FDDEEB112DA}"/>
    <hyperlink ref="B15" r:id="rId15" tooltip="Kermānshāh Province" display="https://en.wikipedia.org/wiki/Kerm%C4%81nsh%C4%81h_Province" xr:uid="{A0E59D73-0F11-4702-87CB-21C2F5A40226}"/>
    <hyperlink ref="B16" r:id="rId16" tooltip="Khorāsān-e Janūbī Province" display="https://en.wikipedia.org/wiki/Khor%C4%81s%C4%81n-e_Jan%C5%ABb%C4%AB_Province" xr:uid="{CA469736-7594-42D0-BE1C-089E188F44BE}"/>
    <hyperlink ref="B17" r:id="rId17" tooltip="Khorāsān-e Razavī Province" display="https://en.wikipedia.org/wiki/Khor%C4%81s%C4%81n-e_Razav%C4%AB_Province" xr:uid="{4B7BE102-C7D3-48C3-B277-BDE51ACEAD7C}"/>
    <hyperlink ref="B18" r:id="rId18" tooltip="Khorāsān-e Shemālī Province" display="https://en.wikipedia.org/wiki/Khor%C4%81s%C4%81n-e_Shem%C4%81l%C4%AB_Province" xr:uid="{74B3B225-074F-4F31-B9BE-265C2D204112}"/>
    <hyperlink ref="B19" r:id="rId19" tooltip="Khūzestān Province" display="https://en.wikipedia.org/wiki/Kh%C5%ABzest%C4%81n_Province" xr:uid="{72B52AC4-A7C0-4D5F-A39C-6E26CBF47FDE}"/>
    <hyperlink ref="B20" r:id="rId20" tooltip="Kohgīlūyeh va Būyer Aḩmad Province" display="https://en.wikipedia.org/wiki/Kohg%C4%ABl%C5%AByeh_va_B%C5%AByer_A%E1%B8%A9mad_Province" xr:uid="{D54B1E39-BF09-4C2A-BA51-1817AFB5B568}"/>
    <hyperlink ref="B21" r:id="rId21" tooltip="Kordestān Province" display="https://en.wikipedia.org/wiki/Kordest%C4%81n_Province" xr:uid="{9DC55808-9F32-4D09-9F29-2CBECCAB74D0}"/>
    <hyperlink ref="B22" r:id="rId22" tooltip="Lorestān Province" display="https://en.wikipedia.org/wiki/Lorest%C4%81n_Province" xr:uid="{2739C2C1-695A-41BA-9E8F-9592F77EFBAE}"/>
    <hyperlink ref="B23" r:id="rId23" tooltip="Markazī Province" display="https://en.wikipedia.org/wiki/Markaz%C4%AB_Province" xr:uid="{18F7AAAE-05F0-45F9-9DE4-16612AE16969}"/>
    <hyperlink ref="B24" r:id="rId24" tooltip="Māzandarān Province" display="https://en.wikipedia.org/wiki/M%C4%81zandar%C4%81n_Province" xr:uid="{48BE853F-E09F-4DFF-8DAB-CF73F1B15C30}"/>
    <hyperlink ref="B25" r:id="rId25" tooltip="Qazvīn Province" display="https://en.wikipedia.org/wiki/Qazv%C4%ABn_Province" xr:uid="{037539DE-F87D-4A91-A32C-BDE6FD01B92A}"/>
    <hyperlink ref="B26" r:id="rId26" tooltip="Qom Province" display="https://en.wikipedia.org/wiki/Qom_Province" xr:uid="{BD176E46-DC2B-4D5E-B5D8-EA65FC515316}"/>
    <hyperlink ref="B27" r:id="rId27" tooltip="Semnān Province" display="https://en.wikipedia.org/wiki/Semn%C4%81n_Province" xr:uid="{0D7C8FA6-295F-4A47-8E5A-C299B2CE8D33}"/>
    <hyperlink ref="B28" r:id="rId28" tooltip="Sīstān va Balūchestān Province" display="https://en.wikipedia.org/wiki/S%C4%ABst%C4%81n_va_Bal%C5%ABchest%C4%81n_Province" xr:uid="{4F2D6AAF-0216-4021-B869-AA2B8CE91191}"/>
    <hyperlink ref="B29" r:id="rId29" tooltip="Tehrān Province" display="https://en.wikipedia.org/wiki/Tehr%C4%81n_Province" xr:uid="{ACA58978-54F0-4761-ABDB-3B0804C29575}"/>
    <hyperlink ref="B30" r:id="rId30" tooltip="Yazd Province" display="https://en.wikipedia.org/wiki/Yazd_Province" xr:uid="{A10760D7-38DB-46E1-BFE4-7EE7E8C66138}"/>
    <hyperlink ref="B31" r:id="rId31" tooltip="Zanjān Province" display="https://en.wikipedia.org/wiki/Zanj%C4%81n_Province" xr:uid="{8CC75D2D-C8E2-4AF3-8E3D-1783F9405A7D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35C86-2074-4449-B19A-2A5E72CAA0C2}">
  <dimension ref="A1:G12"/>
  <sheetViews>
    <sheetView workbookViewId="0">
      <selection activeCell="D1" sqref="D1:G12"/>
    </sheetView>
  </sheetViews>
  <sheetFormatPr defaultRowHeight="14.5" x14ac:dyDescent="0.35"/>
  <cols>
    <col min="5" max="5" width="26.453125" bestFit="1" customWidth="1"/>
  </cols>
  <sheetData>
    <row r="1" spans="1:7" ht="15" thickBot="1" x14ac:dyDescent="0.4">
      <c r="A1" s="1" t="s">
        <v>2872</v>
      </c>
      <c r="B1" s="2" t="s">
        <v>2873</v>
      </c>
      <c r="C1" s="5"/>
      <c r="D1">
        <v>3941</v>
      </c>
      <c r="E1" t="str">
        <f>_xlfn.CONCAT(B1," (Jordanian governorate)")</f>
        <v>‘Ajlūn (Jordanian governorate)</v>
      </c>
      <c r="F1" t="str">
        <f>B1</f>
        <v>‘Ajlūn</v>
      </c>
      <c r="G1" t="str">
        <f>A1</f>
        <v>JO-AJ</v>
      </c>
    </row>
    <row r="2" spans="1:7" ht="29.5" thickBot="1" x14ac:dyDescent="0.4">
      <c r="A2" s="1" t="s">
        <v>2874</v>
      </c>
      <c r="B2" s="2" t="s">
        <v>2875</v>
      </c>
      <c r="C2" s="5" t="s">
        <v>2876</v>
      </c>
      <c r="D2">
        <v>3941</v>
      </c>
      <c r="E2" t="str">
        <f t="shared" ref="E2:E12" si="0">_xlfn.CONCAT(B2," (Jordanian governorate)")</f>
        <v>Al ‘Aqabah (Jordanian governorate)</v>
      </c>
      <c r="F2" t="str">
        <f t="shared" ref="F2:F12" si="1">B2</f>
        <v>Al ‘Aqabah</v>
      </c>
      <c r="G2" t="str">
        <f t="shared" ref="G2:G12" si="2">A2</f>
        <v>JO-AQ</v>
      </c>
    </row>
    <row r="3" spans="1:7" ht="29.5" thickBot="1" x14ac:dyDescent="0.4">
      <c r="A3" s="1" t="s">
        <v>2877</v>
      </c>
      <c r="B3" s="2" t="s">
        <v>2878</v>
      </c>
      <c r="C3" s="5" t="s">
        <v>2879</v>
      </c>
      <c r="D3">
        <v>3941</v>
      </c>
      <c r="E3" t="str">
        <f t="shared" si="0"/>
        <v>Al ‘A̅şimah (Jordanian governorate)</v>
      </c>
      <c r="F3" t="str">
        <f t="shared" si="1"/>
        <v>Al ‘A̅şimah</v>
      </c>
      <c r="G3" t="str">
        <f t="shared" si="2"/>
        <v>JO-AM</v>
      </c>
    </row>
    <row r="4" spans="1:7" ht="15" thickBot="1" x14ac:dyDescent="0.4">
      <c r="A4" s="1" t="s">
        <v>2880</v>
      </c>
      <c r="B4" s="2" t="s">
        <v>2881</v>
      </c>
      <c r="C4" s="5"/>
      <c r="D4">
        <v>3941</v>
      </c>
      <c r="E4" t="str">
        <f t="shared" si="0"/>
        <v>Al Balqā’ (Jordanian governorate)</v>
      </c>
      <c r="F4" t="str">
        <f t="shared" si="1"/>
        <v>Al Balqā’</v>
      </c>
      <c r="G4" t="str">
        <f t="shared" si="2"/>
        <v>JO-BA</v>
      </c>
    </row>
    <row r="5" spans="1:7" ht="15" thickBot="1" x14ac:dyDescent="0.4">
      <c r="A5" s="1" t="s">
        <v>2882</v>
      </c>
      <c r="B5" s="2" t="s">
        <v>2883</v>
      </c>
      <c r="C5" s="5"/>
      <c r="D5">
        <v>3941</v>
      </c>
      <c r="E5" t="str">
        <f t="shared" si="0"/>
        <v>Al Karak (Jordanian governorate)</v>
      </c>
      <c r="F5" t="str">
        <f t="shared" si="1"/>
        <v>Al Karak</v>
      </c>
      <c r="G5" t="str">
        <f t="shared" si="2"/>
        <v>JO-KA</v>
      </c>
    </row>
    <row r="6" spans="1:7" ht="29.5" thickBot="1" x14ac:dyDescent="0.4">
      <c r="A6" s="1" t="s">
        <v>2884</v>
      </c>
      <c r="B6" s="2" t="s">
        <v>2885</v>
      </c>
      <c r="C6" s="5"/>
      <c r="D6">
        <v>3941</v>
      </c>
      <c r="E6" t="str">
        <f t="shared" si="0"/>
        <v>Al Mafraq (Jordanian governorate)</v>
      </c>
      <c r="F6" t="str">
        <f t="shared" si="1"/>
        <v>Al Mafraq</v>
      </c>
      <c r="G6" t="str">
        <f t="shared" si="2"/>
        <v>JO-MA</v>
      </c>
    </row>
    <row r="7" spans="1:7" ht="15" thickBot="1" x14ac:dyDescent="0.4">
      <c r="A7" s="1" t="s">
        <v>2886</v>
      </c>
      <c r="B7" s="2" t="s">
        <v>2887</v>
      </c>
      <c r="C7" s="5"/>
      <c r="D7">
        <v>3941</v>
      </c>
      <c r="E7" t="str">
        <f t="shared" si="0"/>
        <v>Aţ Ţafīlah (Jordanian governorate)</v>
      </c>
      <c r="F7" t="str">
        <f t="shared" si="1"/>
        <v>Aţ Ţafīlah</v>
      </c>
      <c r="G7" t="str">
        <f t="shared" si="2"/>
        <v>JO-AT</v>
      </c>
    </row>
    <row r="8" spans="1:7" ht="15" thickBot="1" x14ac:dyDescent="0.4">
      <c r="A8" s="1" t="s">
        <v>2888</v>
      </c>
      <c r="B8" s="2" t="s">
        <v>2889</v>
      </c>
      <c r="C8" s="5"/>
      <c r="D8">
        <v>3941</v>
      </c>
      <c r="E8" t="str">
        <f t="shared" si="0"/>
        <v>Az Zarqā’ (Jordanian governorate)</v>
      </c>
      <c r="F8" t="str">
        <f t="shared" si="1"/>
        <v>Az Zarqā’</v>
      </c>
      <c r="G8" t="str">
        <f t="shared" si="2"/>
        <v>JO-AZ</v>
      </c>
    </row>
    <row r="9" spans="1:7" ht="15" thickBot="1" x14ac:dyDescent="0.4">
      <c r="A9" s="1" t="s">
        <v>2890</v>
      </c>
      <c r="B9" s="2" t="s">
        <v>2891</v>
      </c>
      <c r="C9" s="5"/>
      <c r="D9">
        <v>3941</v>
      </c>
      <c r="E9" t="str">
        <f t="shared" si="0"/>
        <v>Irbid (Jordanian governorate)</v>
      </c>
      <c r="F9" t="str">
        <f t="shared" si="1"/>
        <v>Irbid</v>
      </c>
      <c r="G9" t="str">
        <f t="shared" si="2"/>
        <v>JO-IR</v>
      </c>
    </row>
    <row r="10" spans="1:7" ht="15" thickBot="1" x14ac:dyDescent="0.4">
      <c r="A10" s="1" t="s">
        <v>2892</v>
      </c>
      <c r="B10" s="2" t="s">
        <v>2893</v>
      </c>
      <c r="C10" s="5"/>
      <c r="D10">
        <v>3941</v>
      </c>
      <c r="E10" t="str">
        <f t="shared" si="0"/>
        <v>Jarash (Jordanian governorate)</v>
      </c>
      <c r="F10" t="str">
        <f t="shared" si="1"/>
        <v>Jarash</v>
      </c>
      <c r="G10" t="str">
        <f t="shared" si="2"/>
        <v>JO-JA</v>
      </c>
    </row>
    <row r="11" spans="1:7" ht="15" thickBot="1" x14ac:dyDescent="0.4">
      <c r="A11" s="1" t="s">
        <v>2894</v>
      </c>
      <c r="B11" s="2" t="s">
        <v>2895</v>
      </c>
      <c r="C11" s="5"/>
      <c r="D11">
        <v>3941</v>
      </c>
      <c r="E11" t="str">
        <f t="shared" si="0"/>
        <v>Ma‘ān (Jordanian governorate)</v>
      </c>
      <c r="F11" t="str">
        <f t="shared" si="1"/>
        <v>Ma‘ān</v>
      </c>
      <c r="G11" t="str">
        <f t="shared" si="2"/>
        <v>JO-MN</v>
      </c>
    </row>
    <row r="12" spans="1:7" ht="15" thickBot="1" x14ac:dyDescent="0.4">
      <c r="A12" s="1" t="s">
        <v>2896</v>
      </c>
      <c r="B12" s="2" t="s">
        <v>2897</v>
      </c>
      <c r="C12" s="6"/>
      <c r="D12">
        <v>3941</v>
      </c>
      <c r="E12" t="str">
        <f t="shared" si="0"/>
        <v>Mādabā (Jordanian governorate)</v>
      </c>
      <c r="F12" t="str">
        <f t="shared" si="1"/>
        <v>Mādabā</v>
      </c>
      <c r="G12" t="str">
        <f t="shared" si="2"/>
        <v>JO-MD</v>
      </c>
    </row>
  </sheetData>
  <hyperlinks>
    <hyperlink ref="B1" r:id="rId1" tooltip="Ajloun Governorate" display="https://en.wikipedia.org/wiki/Ajloun_Governorate" xr:uid="{7A202343-0D70-451F-804C-E605146B59D5}"/>
    <hyperlink ref="B2" r:id="rId2" tooltip="Aqaba Governorate" display="https://en.wikipedia.org/wiki/Aqaba_Governorate" xr:uid="{79B4F443-6260-4A42-8FF9-07785DEEF2D8}"/>
    <hyperlink ref="B3" r:id="rId3" tooltip="Amman Governorate" display="https://en.wikipedia.org/wiki/Amman_Governorate" xr:uid="{6450412A-D0B1-41F7-9E90-BBB8ACDB082C}"/>
    <hyperlink ref="B4" r:id="rId4" tooltip="Balqa Governorate" display="https://en.wikipedia.org/wiki/Balqa_Governorate" xr:uid="{F67F32F9-05B7-43E4-8335-144AC4358ACF}"/>
    <hyperlink ref="B5" r:id="rId5" tooltip="Karak Governorate" display="https://en.wikipedia.org/wiki/Karak_Governorate" xr:uid="{74A719D1-97DF-41B8-B210-AD65988E8609}"/>
    <hyperlink ref="B6" r:id="rId6" tooltip="Mafraq Governorate" display="https://en.wikipedia.org/wiki/Mafraq_Governorate" xr:uid="{1CDB6F11-4339-4727-BC69-063B9A906866}"/>
    <hyperlink ref="B7" r:id="rId7" tooltip="Tafilah Governorate" display="https://en.wikipedia.org/wiki/Tafilah_Governorate" xr:uid="{2155B815-6903-44C7-B8EE-972AFAD38C1B}"/>
    <hyperlink ref="B8" r:id="rId8" tooltip="Zarqa Governorate" display="https://en.wikipedia.org/wiki/Zarqa_Governorate" xr:uid="{8B261423-9CE7-49FB-B71F-F364E385AEB8}"/>
    <hyperlink ref="B9" r:id="rId9" tooltip="Irbid Governorate" display="https://en.wikipedia.org/wiki/Irbid_Governorate" xr:uid="{F874D702-4866-4F8B-8C6D-CF2305C5E337}"/>
    <hyperlink ref="B10" r:id="rId10" tooltip="Jerash Governorate" display="https://en.wikipedia.org/wiki/Jerash_Governorate" xr:uid="{8D7E5FB4-8362-4BA2-9EBC-615BB37D96B1}"/>
    <hyperlink ref="B11" r:id="rId11" tooltip="Ma'an Governorate" display="https://en.wikipedia.org/wiki/Ma%27an_Governorate" xr:uid="{3501AE38-5A1A-4143-856F-FA963A03B4AC}"/>
    <hyperlink ref="B12" r:id="rId12" tooltip="Madaba Governorate" display="https://en.wikipedia.org/wiki/Madaba_Governorate" xr:uid="{04EFB3C5-AA70-41A0-91B6-BE3AAC5B963F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FF94E-67A1-4F23-80F1-FB53406CC539}">
  <dimension ref="A1:I9"/>
  <sheetViews>
    <sheetView workbookViewId="0">
      <selection activeCell="F1" sqref="F1:I9"/>
    </sheetView>
  </sheetViews>
  <sheetFormatPr defaultRowHeight="14.5" x14ac:dyDescent="0.35"/>
  <cols>
    <col min="7" max="7" width="27.81640625" bestFit="1" customWidth="1"/>
    <col min="8" max="8" width="13.26953125" bestFit="1" customWidth="1"/>
  </cols>
  <sheetData>
    <row r="1" spans="1:9" ht="29.5" thickBot="1" x14ac:dyDescent="0.4">
      <c r="A1" s="1" t="s">
        <v>2898</v>
      </c>
      <c r="B1" s="2" t="s">
        <v>2899</v>
      </c>
      <c r="C1" s="5" t="s">
        <v>2900</v>
      </c>
      <c r="D1" s="5" t="s">
        <v>2901</v>
      </c>
      <c r="E1" s="5" t="s">
        <v>466</v>
      </c>
      <c r="F1">
        <v>3952</v>
      </c>
      <c r="G1" t="str">
        <f>_xlfn.CONCAT(B1," (Kyrgyzstani ",E1,")")</f>
        <v>Bishkek Shaary (Kyrgyzstani city)</v>
      </c>
      <c r="H1" t="str">
        <f>B1</f>
        <v>Bishkek Shaary</v>
      </c>
      <c r="I1" t="str">
        <f>A1</f>
        <v>KG-GB</v>
      </c>
    </row>
    <row r="2" spans="1:9" ht="29.5" thickBot="1" x14ac:dyDescent="0.4">
      <c r="A2" s="1" t="s">
        <v>2902</v>
      </c>
      <c r="B2" s="2" t="s">
        <v>2903</v>
      </c>
      <c r="C2" s="5" t="s">
        <v>2904</v>
      </c>
      <c r="D2" s="5" t="s">
        <v>2905</v>
      </c>
      <c r="E2" s="5" t="s">
        <v>466</v>
      </c>
      <c r="F2">
        <v>3952</v>
      </c>
      <c r="G2" t="str">
        <f t="shared" ref="G2:G9" si="0">_xlfn.CONCAT(B2," (Kyrgyzstani ",E2,")")</f>
        <v>Osh Shaary (Kyrgyzstani city)</v>
      </c>
      <c r="H2" t="str">
        <f t="shared" ref="H2:H9" si="1">B2</f>
        <v>Osh Shaary</v>
      </c>
      <c r="I2" t="str">
        <f t="shared" ref="I2:I9" si="2">A2</f>
        <v>KG-GO</v>
      </c>
    </row>
    <row r="3" spans="1:9" ht="18.5" thickBot="1" x14ac:dyDescent="0.4">
      <c r="A3" s="1" t="s">
        <v>2906</v>
      </c>
      <c r="B3" s="2" t="s">
        <v>2907</v>
      </c>
      <c r="C3" s="5" t="s">
        <v>2908</v>
      </c>
      <c r="D3" s="5" t="s">
        <v>2909</v>
      </c>
      <c r="E3" s="5" t="s">
        <v>1036</v>
      </c>
      <c r="F3">
        <v>3952</v>
      </c>
      <c r="G3" t="str">
        <f t="shared" si="0"/>
        <v>Batken (Kyrgyzstani region)</v>
      </c>
      <c r="H3" t="str">
        <f t="shared" si="1"/>
        <v>Batken</v>
      </c>
      <c r="I3" t="str">
        <f t="shared" si="2"/>
        <v>KG-B</v>
      </c>
    </row>
    <row r="4" spans="1:9" ht="18.5" thickBot="1" x14ac:dyDescent="0.4">
      <c r="A4" s="1" t="s">
        <v>2910</v>
      </c>
      <c r="B4" s="2" t="s">
        <v>2911</v>
      </c>
      <c r="C4" s="5" t="s">
        <v>2912</v>
      </c>
      <c r="D4" s="5" t="s">
        <v>2913</v>
      </c>
      <c r="E4" s="5" t="s">
        <v>1036</v>
      </c>
      <c r="F4">
        <v>3952</v>
      </c>
      <c r="G4" t="str">
        <f t="shared" si="0"/>
        <v>Chüy (Kyrgyzstani region)</v>
      </c>
      <c r="H4" t="str">
        <f t="shared" si="1"/>
        <v>Chüy</v>
      </c>
      <c r="I4" t="str">
        <f t="shared" si="2"/>
        <v>KG-C</v>
      </c>
    </row>
    <row r="5" spans="1:9" ht="29.5" thickBot="1" x14ac:dyDescent="0.4">
      <c r="A5" s="1" t="s">
        <v>2914</v>
      </c>
      <c r="B5" s="2" t="s">
        <v>2915</v>
      </c>
      <c r="C5" s="5" t="s">
        <v>2916</v>
      </c>
      <c r="D5" s="5" t="s">
        <v>2917</v>
      </c>
      <c r="E5" s="5" t="s">
        <v>1036</v>
      </c>
      <c r="F5">
        <v>3952</v>
      </c>
      <c r="G5" t="str">
        <f t="shared" si="0"/>
        <v>Jalal-Abad (Kyrgyzstani region)</v>
      </c>
      <c r="H5" t="str">
        <f t="shared" si="1"/>
        <v>Jalal-Abad</v>
      </c>
      <c r="I5" t="str">
        <f t="shared" si="2"/>
        <v>KG-J</v>
      </c>
    </row>
    <row r="6" spans="1:9" ht="18.5" thickBot="1" x14ac:dyDescent="0.4">
      <c r="A6" s="1" t="s">
        <v>2918</v>
      </c>
      <c r="B6" s="2" t="s">
        <v>2919</v>
      </c>
      <c r="C6" s="5" t="s">
        <v>2920</v>
      </c>
      <c r="D6" s="5" t="s">
        <v>2921</v>
      </c>
      <c r="E6" s="5" t="s">
        <v>1036</v>
      </c>
      <c r="F6">
        <v>3952</v>
      </c>
      <c r="G6" t="str">
        <f t="shared" si="0"/>
        <v>Naryn (Kyrgyzstani region)</v>
      </c>
      <c r="H6" t="str">
        <f t="shared" si="1"/>
        <v>Naryn</v>
      </c>
      <c r="I6" t="str">
        <f t="shared" si="2"/>
        <v>KG-N</v>
      </c>
    </row>
    <row r="7" spans="1:9" ht="18.5" thickBot="1" x14ac:dyDescent="0.4">
      <c r="A7" s="1" t="s">
        <v>2922</v>
      </c>
      <c r="B7" s="2" t="s">
        <v>2923</v>
      </c>
      <c r="C7" s="5" t="s">
        <v>2924</v>
      </c>
      <c r="D7" s="5" t="s">
        <v>2925</v>
      </c>
      <c r="E7" s="5" t="s">
        <v>1036</v>
      </c>
      <c r="F7">
        <v>3952</v>
      </c>
      <c r="G7" t="str">
        <f t="shared" si="0"/>
        <v>Osh (Kyrgyzstani region)</v>
      </c>
      <c r="H7" t="str">
        <f t="shared" si="1"/>
        <v>Osh</v>
      </c>
      <c r="I7" t="str">
        <f t="shared" si="2"/>
        <v>KG-O</v>
      </c>
    </row>
    <row r="8" spans="1:9" ht="18.5" thickBot="1" x14ac:dyDescent="0.4">
      <c r="A8" s="1" t="s">
        <v>2926</v>
      </c>
      <c r="B8" s="2" t="s">
        <v>2927</v>
      </c>
      <c r="C8" s="5" t="s">
        <v>2928</v>
      </c>
      <c r="D8" s="5" t="s">
        <v>2929</v>
      </c>
      <c r="E8" s="5" t="s">
        <v>1036</v>
      </c>
      <c r="F8">
        <v>3952</v>
      </c>
      <c r="G8" t="str">
        <f t="shared" si="0"/>
        <v>Talas (Kyrgyzstani region)</v>
      </c>
      <c r="H8" t="str">
        <f t="shared" si="1"/>
        <v>Talas</v>
      </c>
      <c r="I8" t="str">
        <f t="shared" si="2"/>
        <v>KG-T</v>
      </c>
    </row>
    <row r="9" spans="1:9" ht="27.5" thickBot="1" x14ac:dyDescent="0.4">
      <c r="A9" s="1" t="s">
        <v>2930</v>
      </c>
      <c r="B9" s="2" t="s">
        <v>2931</v>
      </c>
      <c r="C9" s="5" t="s">
        <v>2932</v>
      </c>
      <c r="D9" s="5" t="s">
        <v>2933</v>
      </c>
      <c r="E9" s="5" t="s">
        <v>1036</v>
      </c>
      <c r="F9">
        <v>3952</v>
      </c>
      <c r="G9" t="str">
        <f t="shared" si="0"/>
        <v>Ysyk-Köl (Kyrgyzstani region)</v>
      </c>
      <c r="H9" t="str">
        <f t="shared" si="1"/>
        <v>Ysyk-Köl</v>
      </c>
      <c r="I9" t="str">
        <f t="shared" si="2"/>
        <v>KG-Y</v>
      </c>
    </row>
  </sheetData>
  <hyperlinks>
    <hyperlink ref="B1" r:id="rId1" tooltip="Bishkek" display="https://en.wikipedia.org/wiki/Bishkek" xr:uid="{6C2D90D5-F0B2-4A7E-9416-FA4A29699E59}"/>
    <hyperlink ref="B2" r:id="rId2" tooltip="Osh" display="https://en.wikipedia.org/wiki/Osh" xr:uid="{5D198578-166F-437E-ACD2-BE24248FC4CD}"/>
    <hyperlink ref="B3" r:id="rId3" tooltip="Batken Region" display="https://en.wikipedia.org/wiki/Batken_Region" xr:uid="{D83362BB-4F8B-4B45-8EA1-D8C6C744323A}"/>
    <hyperlink ref="B4" r:id="rId4" tooltip="Chüy Region" display="https://en.wikipedia.org/wiki/Ch%C3%BCy_Region" xr:uid="{26BB1BDC-2072-4D7D-A533-C5ACECF5AA43}"/>
    <hyperlink ref="B5" r:id="rId5" tooltip="Jalal-Abad Region" display="https://en.wikipedia.org/wiki/Jalal-Abad_Region" xr:uid="{E541536A-B53D-4D65-86C2-DDAA2C248059}"/>
    <hyperlink ref="B6" r:id="rId6" tooltip="Naryn Region" display="https://en.wikipedia.org/wiki/Naryn_Region" xr:uid="{F62505A0-E4C9-4FB6-B621-306607C3F77F}"/>
    <hyperlink ref="B7" r:id="rId7" tooltip="Osh Region" display="https://en.wikipedia.org/wiki/Osh_Region" xr:uid="{779D114D-F138-4DCB-9B00-04CF30B0AAE9}"/>
    <hyperlink ref="B8" r:id="rId8" tooltip="Talas Region" display="https://en.wikipedia.org/wiki/Talas_Region" xr:uid="{A0C1F94D-CEA7-42D7-B017-6DE21A1296A7}"/>
    <hyperlink ref="B9" r:id="rId9" tooltip="Ysyk-Köl Region" display="https://en.wikipedia.org/wiki/Ysyk-K%C3%B6l_Region" xr:uid="{05088FA7-A39C-4E0A-9AFB-48F1712049C1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9674C-1748-4754-B061-6FA8090490EF}">
  <dimension ref="A1:F3"/>
  <sheetViews>
    <sheetView workbookViewId="0">
      <selection activeCell="C1" sqref="C1:F3"/>
    </sheetView>
  </sheetViews>
  <sheetFormatPr defaultRowHeight="14.5" x14ac:dyDescent="0.35"/>
  <cols>
    <col min="4" max="4" width="20.453125" bestFit="1" customWidth="1"/>
    <col min="5" max="5" width="12.7265625" bestFit="1" customWidth="1"/>
  </cols>
  <sheetData>
    <row r="1" spans="1:6" ht="29.5" thickBot="1" x14ac:dyDescent="0.4">
      <c r="A1" s="1" t="s">
        <v>2934</v>
      </c>
      <c r="B1" s="2" t="s">
        <v>2935</v>
      </c>
      <c r="C1">
        <v>4049</v>
      </c>
      <c r="D1" t="str">
        <f>_xlfn.CONCAT(B1, " (Kiribati)")</f>
        <v>Gilbert Islands (Kiribati)</v>
      </c>
      <c r="E1" t="str">
        <f>B1</f>
        <v>Gilbert Islands</v>
      </c>
      <c r="F1" t="str">
        <f>A1</f>
        <v>KI-G</v>
      </c>
    </row>
    <row r="2" spans="1:6" ht="29.5" thickBot="1" x14ac:dyDescent="0.4">
      <c r="A2" s="1" t="s">
        <v>2936</v>
      </c>
      <c r="B2" s="2" t="s">
        <v>2937</v>
      </c>
      <c r="C2">
        <v>4049</v>
      </c>
      <c r="D2" t="str">
        <f t="shared" ref="D2:D3" si="0">_xlfn.CONCAT(B2, " (Kiribati)")</f>
        <v>Line Islands (Kiribati)</v>
      </c>
      <c r="E2" t="str">
        <f t="shared" ref="E2:E3" si="1">B2</f>
        <v>Line Islands</v>
      </c>
      <c r="F2" t="str">
        <f t="shared" ref="F2:F3" si="2">A2</f>
        <v>KI-L</v>
      </c>
    </row>
    <row r="3" spans="1:6" ht="29.5" thickBot="1" x14ac:dyDescent="0.4">
      <c r="A3" s="1" t="s">
        <v>2938</v>
      </c>
      <c r="B3" s="2" t="s">
        <v>2939</v>
      </c>
      <c r="C3">
        <v>4049</v>
      </c>
      <c r="D3" t="str">
        <f t="shared" si="0"/>
        <v>Phoenix Islands (Kiribati)</v>
      </c>
      <c r="E3" t="str">
        <f t="shared" si="1"/>
        <v>Phoenix Islands</v>
      </c>
      <c r="F3" t="str">
        <f t="shared" si="2"/>
        <v>KI-P</v>
      </c>
    </row>
  </sheetData>
  <hyperlinks>
    <hyperlink ref="B1" r:id="rId1" tooltip="Gilbert Islands" display="https://en.wikipedia.org/wiki/Gilbert_Islands" xr:uid="{210550A8-BDE3-4D7D-9506-23F0F8C64F09}"/>
    <hyperlink ref="B2" r:id="rId2" tooltip="Line Islands" display="https://en.wikipedia.org/wiki/Line_Islands" xr:uid="{8A63A778-24D4-44CF-8BA5-A87C06403FD8}"/>
    <hyperlink ref="B3" r:id="rId3" tooltip="Phoenix Islands" display="https://en.wikipedia.org/wiki/Phoenix_Islands" xr:uid="{CAC3803A-662A-4C5C-816E-42D9E0C0DCF3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7996D-4119-4D29-9205-89F77A3FB307}">
  <dimension ref="A1:I3"/>
  <sheetViews>
    <sheetView workbookViewId="0">
      <selection activeCell="F1" sqref="F1:I3"/>
    </sheetView>
  </sheetViews>
  <sheetFormatPr defaultRowHeight="14.5" x14ac:dyDescent="0.35"/>
  <cols>
    <col min="7" max="7" width="29.81640625" bestFit="1" customWidth="1"/>
    <col min="8" max="8" width="14.6328125" bestFit="1" customWidth="1"/>
  </cols>
  <sheetData>
    <row r="1" spans="1:9" ht="29.5" thickBot="1" x14ac:dyDescent="0.4">
      <c r="A1" s="1" t="s">
        <v>2940</v>
      </c>
      <c r="B1" s="2" t="s">
        <v>2941</v>
      </c>
      <c r="C1" s="5" t="s">
        <v>2942</v>
      </c>
      <c r="D1" s="5" t="s">
        <v>2943</v>
      </c>
      <c r="E1" s="5" t="s">
        <v>2944</v>
      </c>
      <c r="F1">
        <v>3863</v>
      </c>
      <c r="G1" t="str">
        <f>_xlfn.CONCAT(B1," (Comoran island)")</f>
        <v> Grande Comore (Comoran island)</v>
      </c>
      <c r="H1" t="str">
        <f>B1</f>
        <v> Grande Comore</v>
      </c>
      <c r="I1" t="str">
        <f>A1</f>
        <v>KM-G</v>
      </c>
    </row>
    <row r="2" spans="1:9" ht="15" thickBot="1" x14ac:dyDescent="0.4">
      <c r="A2" s="1" t="s">
        <v>2945</v>
      </c>
      <c r="B2" s="2" t="s">
        <v>2946</v>
      </c>
      <c r="C2" s="5" t="s">
        <v>2947</v>
      </c>
      <c r="D2" s="5" t="s">
        <v>2948</v>
      </c>
      <c r="E2" s="5" t="s">
        <v>2949</v>
      </c>
      <c r="F2">
        <v>3863</v>
      </c>
      <c r="G2" t="str">
        <f t="shared" ref="G2:G3" si="0">_xlfn.CONCAT(B2," (Comoran island)")</f>
        <v> Anjouan (Comoran island)</v>
      </c>
      <c r="H2" t="str">
        <f t="shared" ref="H2:H3" si="1">B2</f>
        <v> Anjouan</v>
      </c>
      <c r="I2" t="str">
        <f t="shared" ref="I2:I3" si="2">A2</f>
        <v>KM-A</v>
      </c>
    </row>
    <row r="3" spans="1:9" ht="15" thickBot="1" x14ac:dyDescent="0.4">
      <c r="A3" s="1" t="s">
        <v>2950</v>
      </c>
      <c r="B3" s="2" t="s">
        <v>2951</v>
      </c>
      <c r="C3" s="5" t="s">
        <v>2952</v>
      </c>
      <c r="D3" s="5" t="s">
        <v>2953</v>
      </c>
      <c r="E3" s="5" t="s">
        <v>2954</v>
      </c>
      <c r="F3">
        <v>3863</v>
      </c>
      <c r="G3" t="str">
        <f t="shared" si="0"/>
        <v> Mohéli (Comoran island)</v>
      </c>
      <c r="H3" t="str">
        <f t="shared" si="1"/>
        <v> Mohéli</v>
      </c>
      <c r="I3" t="str">
        <f t="shared" si="2"/>
        <v>KM-M</v>
      </c>
    </row>
  </sheetData>
  <hyperlinks>
    <hyperlink ref="B1" r:id="rId1" tooltip="Grande Comore" display="https://en.wikipedia.org/wiki/Grande_Comore" xr:uid="{059473BD-81AF-4C91-861F-A8F00C952AAA}"/>
    <hyperlink ref="B2" r:id="rId2" tooltip="Anjouan" display="https://en.wikipedia.org/wiki/Anjouan" xr:uid="{CDD0139F-2153-4C3A-B0DD-D8E0F6667E85}"/>
    <hyperlink ref="B3" r:id="rId3" tooltip="Mohéli" display="https://en.wikipedia.org/wiki/Moh%C3%A9li" xr:uid="{C353B0C7-A2F0-4C7A-AD6C-A11418D3BFFA}"/>
  </hyperlinks>
  <pageMargins left="0.7" right="0.7" top="0.75" bottom="0.75" header="0.3" footer="0.3"/>
  <drawing r:id="rId4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88920-6CED-4C66-AC96-6F96BAE4DC1C}">
  <dimension ref="A1:I28"/>
  <sheetViews>
    <sheetView topLeftCell="A13" workbookViewId="0">
      <selection activeCell="F16" sqref="F16:I28"/>
    </sheetView>
  </sheetViews>
  <sheetFormatPr defaultRowHeight="14.5" x14ac:dyDescent="0.35"/>
  <cols>
    <col min="7" max="7" width="32.26953125" bestFit="1" customWidth="1"/>
    <col min="8" max="8" width="9.7265625" bestFit="1" customWidth="1"/>
  </cols>
  <sheetData>
    <row r="1" spans="1:9" ht="29.5" thickBot="1" x14ac:dyDescent="0.4">
      <c r="A1" s="1" t="s">
        <v>2955</v>
      </c>
      <c r="B1" s="2" t="s">
        <v>2956</v>
      </c>
      <c r="C1" s="5" t="s">
        <v>2957</v>
      </c>
      <c r="D1" s="5" t="s">
        <v>2958</v>
      </c>
      <c r="E1" s="5" t="s">
        <v>542</v>
      </c>
      <c r="F1">
        <v>3977</v>
      </c>
      <c r="G1" t="str">
        <f>_xlfn.CONCAT(B1," (North Korean ", E1,")")</f>
        <v>Pyongyang (North Korean capital city)</v>
      </c>
      <c r="H1" t="str">
        <f>B1</f>
        <v>Pyongyang</v>
      </c>
      <c r="I1" t="str">
        <f>A1</f>
        <v>KP-01</v>
      </c>
    </row>
    <row r="2" spans="1:9" x14ac:dyDescent="0.35">
      <c r="A2" s="9" t="s">
        <v>2959</v>
      </c>
      <c r="B2" s="15" t="s">
        <v>2960</v>
      </c>
      <c r="C2" s="7" t="s">
        <v>2961</v>
      </c>
      <c r="D2" s="11" t="s">
        <v>2963</v>
      </c>
      <c r="E2" s="11" t="s">
        <v>240</v>
      </c>
      <c r="F2">
        <v>3977</v>
      </c>
      <c r="G2" t="str">
        <f>_xlfn.CONCAT(B2," (North Korean ", E2,")")</f>
        <v>Rason (North Korean special city)</v>
      </c>
      <c r="H2" t="str">
        <f>B2</f>
        <v>Rason</v>
      </c>
      <c r="I2" t="str">
        <f>A2</f>
        <v>KP-13</v>
      </c>
    </row>
    <row r="3" spans="1:9" ht="27.5" thickBot="1" x14ac:dyDescent="0.4">
      <c r="A3" s="10"/>
      <c r="B3" s="16"/>
      <c r="C3" s="14" t="s">
        <v>2962</v>
      </c>
      <c r="D3" s="12"/>
      <c r="E3" s="12"/>
    </row>
    <row r="4" spans="1:9" ht="18.5" thickBot="1" x14ac:dyDescent="0.4">
      <c r="A4" s="1" t="s">
        <v>2964</v>
      </c>
      <c r="B4" s="2" t="s">
        <v>2965</v>
      </c>
      <c r="C4" s="5" t="s">
        <v>2966</v>
      </c>
      <c r="D4" s="5" t="s">
        <v>2967</v>
      </c>
      <c r="E4" s="5" t="s">
        <v>244</v>
      </c>
      <c r="F4">
        <v>3977</v>
      </c>
      <c r="G4" t="str">
        <f t="shared" ref="G4:G14" si="0">_xlfn.CONCAT(B4," (North Korean ", E4,")")</f>
        <v>Kaesong (North Korean metropolitan city)</v>
      </c>
      <c r="H4" t="str">
        <f t="shared" ref="H4:H14" si="1">B4</f>
        <v>Kaesong</v>
      </c>
      <c r="I4" t="str">
        <f t="shared" ref="I4:I14" si="2">A4</f>
        <v>KP-15</v>
      </c>
    </row>
    <row r="5" spans="1:9" ht="18.5" thickBot="1" x14ac:dyDescent="0.4">
      <c r="A5" s="1" t="s">
        <v>2968</v>
      </c>
      <c r="B5" s="2" t="s">
        <v>2969</v>
      </c>
      <c r="C5" s="5" t="s">
        <v>2970</v>
      </c>
      <c r="D5" s="5" t="s">
        <v>2971</v>
      </c>
      <c r="E5" s="5" t="s">
        <v>244</v>
      </c>
      <c r="F5">
        <v>3977</v>
      </c>
      <c r="G5" t="str">
        <f t="shared" si="0"/>
        <v>Nampo (North Korean metropolitan city)</v>
      </c>
      <c r="H5" t="str">
        <f t="shared" si="1"/>
        <v>Nampo</v>
      </c>
      <c r="I5" t="str">
        <f t="shared" si="2"/>
        <v>KP-14</v>
      </c>
    </row>
    <row r="6" spans="1:9" ht="29.5" thickBot="1" x14ac:dyDescent="0.4">
      <c r="A6" s="1" t="s">
        <v>2972</v>
      </c>
      <c r="B6" s="2" t="s">
        <v>2973</v>
      </c>
      <c r="C6" s="5" t="s">
        <v>2974</v>
      </c>
      <c r="D6" s="5" t="s">
        <v>2975</v>
      </c>
      <c r="E6" s="5" t="s">
        <v>149</v>
      </c>
      <c r="F6">
        <v>3977</v>
      </c>
      <c r="G6" t="str">
        <f t="shared" si="0"/>
        <v>South Pyongan (North Korean province)</v>
      </c>
      <c r="H6" t="str">
        <f t="shared" si="1"/>
        <v>South Pyongan</v>
      </c>
      <c r="I6" t="str">
        <f t="shared" si="2"/>
        <v>KP-02</v>
      </c>
    </row>
    <row r="7" spans="1:9" ht="29.5" thickBot="1" x14ac:dyDescent="0.4">
      <c r="A7" s="1" t="s">
        <v>2976</v>
      </c>
      <c r="B7" s="2" t="s">
        <v>2977</v>
      </c>
      <c r="C7" s="5" t="s">
        <v>2978</v>
      </c>
      <c r="D7" s="5" t="s">
        <v>2979</v>
      </c>
      <c r="E7" s="5" t="s">
        <v>149</v>
      </c>
      <c r="F7">
        <v>3977</v>
      </c>
      <c r="G7" t="str">
        <f t="shared" si="0"/>
        <v>North Pyongan (North Korean province)</v>
      </c>
      <c r="H7" t="str">
        <f t="shared" si="1"/>
        <v>North Pyongan</v>
      </c>
      <c r="I7" t="str">
        <f t="shared" si="2"/>
        <v>KP-03</v>
      </c>
    </row>
    <row r="8" spans="1:9" ht="15" thickBot="1" x14ac:dyDescent="0.4">
      <c r="A8" s="1" t="s">
        <v>2980</v>
      </c>
      <c r="B8" s="2" t="s">
        <v>2981</v>
      </c>
      <c r="C8" s="5" t="s">
        <v>2982</v>
      </c>
      <c r="D8" s="5" t="s">
        <v>2983</v>
      </c>
      <c r="E8" s="5" t="s">
        <v>149</v>
      </c>
      <c r="F8">
        <v>3977</v>
      </c>
      <c r="G8" t="str">
        <f t="shared" si="0"/>
        <v>Chagang (North Korean province)</v>
      </c>
      <c r="H8" t="str">
        <f t="shared" si="1"/>
        <v>Chagang</v>
      </c>
      <c r="I8" t="str">
        <f t="shared" si="2"/>
        <v>KP-04</v>
      </c>
    </row>
    <row r="9" spans="1:9" ht="44" thickBot="1" x14ac:dyDescent="0.4">
      <c r="A9" s="1" t="s">
        <v>2984</v>
      </c>
      <c r="B9" s="2" t="s">
        <v>2985</v>
      </c>
      <c r="C9" s="5" t="s">
        <v>2986</v>
      </c>
      <c r="D9" s="5" t="s">
        <v>2987</v>
      </c>
      <c r="E9" s="5" t="s">
        <v>149</v>
      </c>
      <c r="F9">
        <v>3977</v>
      </c>
      <c r="G9" t="str">
        <f t="shared" si="0"/>
        <v>South Hwanghae (North Korean province)</v>
      </c>
      <c r="H9" t="str">
        <f t="shared" si="1"/>
        <v>South Hwanghae</v>
      </c>
      <c r="I9" t="str">
        <f t="shared" si="2"/>
        <v>KP-05</v>
      </c>
    </row>
    <row r="10" spans="1:9" ht="44" thickBot="1" x14ac:dyDescent="0.4">
      <c r="A10" s="1" t="s">
        <v>2988</v>
      </c>
      <c r="B10" s="2" t="s">
        <v>2989</v>
      </c>
      <c r="C10" s="5" t="s">
        <v>2990</v>
      </c>
      <c r="D10" s="5" t="s">
        <v>2991</v>
      </c>
      <c r="E10" s="5" t="s">
        <v>149</v>
      </c>
      <c r="F10">
        <v>3977</v>
      </c>
      <c r="G10" t="str">
        <f t="shared" si="0"/>
        <v>North Hwanghae (North Korean province)</v>
      </c>
      <c r="H10" t="str">
        <f t="shared" si="1"/>
        <v>North Hwanghae</v>
      </c>
      <c r="I10" t="str">
        <f t="shared" si="2"/>
        <v>KP-06</v>
      </c>
    </row>
    <row r="11" spans="1:9" ht="15" thickBot="1" x14ac:dyDescent="0.4">
      <c r="A11" s="1" t="s">
        <v>2992</v>
      </c>
      <c r="B11" s="2" t="s">
        <v>2993</v>
      </c>
      <c r="C11" s="5" t="s">
        <v>2994</v>
      </c>
      <c r="D11" s="5" t="s">
        <v>2995</v>
      </c>
      <c r="E11" s="5" t="s">
        <v>149</v>
      </c>
      <c r="F11">
        <v>3977</v>
      </c>
      <c r="G11" t="str">
        <f t="shared" si="0"/>
        <v>Kangwon (North Korean province)</v>
      </c>
      <c r="H11" t="str">
        <f t="shared" si="1"/>
        <v>Kangwon</v>
      </c>
      <c r="I11" t="str">
        <f t="shared" si="2"/>
        <v>KP-07</v>
      </c>
    </row>
    <row r="12" spans="1:9" ht="44" thickBot="1" x14ac:dyDescent="0.4">
      <c r="A12" s="1" t="s">
        <v>2996</v>
      </c>
      <c r="B12" s="2" t="s">
        <v>2997</v>
      </c>
      <c r="C12" s="5" t="s">
        <v>2998</v>
      </c>
      <c r="D12" s="5" t="s">
        <v>2999</v>
      </c>
      <c r="E12" s="5" t="s">
        <v>149</v>
      </c>
      <c r="F12">
        <v>3977</v>
      </c>
      <c r="G12" t="str">
        <f t="shared" si="0"/>
        <v>South Hamgyong (North Korean province)</v>
      </c>
      <c r="H12" t="str">
        <f t="shared" si="1"/>
        <v>South Hamgyong</v>
      </c>
      <c r="I12" t="str">
        <f t="shared" si="2"/>
        <v>KP-08</v>
      </c>
    </row>
    <row r="13" spans="1:9" ht="44" thickBot="1" x14ac:dyDescent="0.4">
      <c r="A13" s="1" t="s">
        <v>3000</v>
      </c>
      <c r="B13" s="2" t="s">
        <v>3001</v>
      </c>
      <c r="C13" s="5" t="s">
        <v>3002</v>
      </c>
      <c r="D13" s="5" t="s">
        <v>3003</v>
      </c>
      <c r="E13" s="5" t="s">
        <v>149</v>
      </c>
      <c r="F13">
        <v>3977</v>
      </c>
      <c r="G13" t="str">
        <f t="shared" si="0"/>
        <v>North Hamgyong (North Korean province)</v>
      </c>
      <c r="H13" t="str">
        <f t="shared" si="1"/>
        <v>North Hamgyong</v>
      </c>
      <c r="I13" t="str">
        <f t="shared" si="2"/>
        <v>KP-09</v>
      </c>
    </row>
    <row r="14" spans="1:9" ht="29.5" thickBot="1" x14ac:dyDescent="0.4">
      <c r="A14" s="1" t="s">
        <v>3004</v>
      </c>
      <c r="B14" s="2" t="s">
        <v>3005</v>
      </c>
      <c r="C14" s="5" t="s">
        <v>3006</v>
      </c>
      <c r="D14" s="5" t="s">
        <v>3007</v>
      </c>
      <c r="E14" s="5" t="s">
        <v>149</v>
      </c>
      <c r="F14">
        <v>3977</v>
      </c>
      <c r="G14" t="str">
        <f t="shared" si="0"/>
        <v>Ryanggang (North Korean province)</v>
      </c>
      <c r="H14" t="str">
        <f t="shared" si="1"/>
        <v>Ryanggang</v>
      </c>
      <c r="I14" t="str">
        <f t="shared" si="2"/>
        <v>KP-10</v>
      </c>
    </row>
    <row r="16" spans="1:9" x14ac:dyDescent="0.35">
      <c r="F16">
        <v>3977</v>
      </c>
      <c r="G16" t="s">
        <v>3008</v>
      </c>
      <c r="H16" t="s">
        <v>2956</v>
      </c>
      <c r="I16" t="s">
        <v>2955</v>
      </c>
    </row>
    <row r="17" spans="6:9" x14ac:dyDescent="0.35">
      <c r="F17">
        <v>3977</v>
      </c>
      <c r="G17" t="s">
        <v>3009</v>
      </c>
      <c r="H17" t="s">
        <v>2960</v>
      </c>
      <c r="I17" t="s">
        <v>2959</v>
      </c>
    </row>
    <row r="18" spans="6:9" x14ac:dyDescent="0.35">
      <c r="F18">
        <v>3977</v>
      </c>
      <c r="G18" t="s">
        <v>3010</v>
      </c>
      <c r="H18" t="s">
        <v>2965</v>
      </c>
      <c r="I18" t="s">
        <v>2964</v>
      </c>
    </row>
    <row r="19" spans="6:9" x14ac:dyDescent="0.35">
      <c r="F19">
        <v>3977</v>
      </c>
      <c r="G19" t="s">
        <v>3011</v>
      </c>
      <c r="H19" t="s">
        <v>2969</v>
      </c>
      <c r="I19" t="s">
        <v>2968</v>
      </c>
    </row>
    <row r="20" spans="6:9" x14ac:dyDescent="0.35">
      <c r="F20">
        <v>3977</v>
      </c>
      <c r="G20" t="s">
        <v>3012</v>
      </c>
      <c r="H20" t="s">
        <v>2973</v>
      </c>
      <c r="I20" t="s">
        <v>2972</v>
      </c>
    </row>
    <row r="21" spans="6:9" x14ac:dyDescent="0.35">
      <c r="F21">
        <v>3977</v>
      </c>
      <c r="G21" t="s">
        <v>3013</v>
      </c>
      <c r="H21" t="s">
        <v>2977</v>
      </c>
      <c r="I21" t="s">
        <v>2976</v>
      </c>
    </row>
    <row r="22" spans="6:9" x14ac:dyDescent="0.35">
      <c r="F22">
        <v>3977</v>
      </c>
      <c r="G22" t="s">
        <v>3014</v>
      </c>
      <c r="H22" t="s">
        <v>2981</v>
      </c>
      <c r="I22" t="s">
        <v>2980</v>
      </c>
    </row>
    <row r="23" spans="6:9" x14ac:dyDescent="0.35">
      <c r="F23">
        <v>3977</v>
      </c>
      <c r="G23" t="s">
        <v>3015</v>
      </c>
      <c r="H23" t="s">
        <v>2985</v>
      </c>
      <c r="I23" t="s">
        <v>2984</v>
      </c>
    </row>
    <row r="24" spans="6:9" x14ac:dyDescent="0.35">
      <c r="F24">
        <v>3977</v>
      </c>
      <c r="G24" t="s">
        <v>3016</v>
      </c>
      <c r="H24" t="s">
        <v>2989</v>
      </c>
      <c r="I24" t="s">
        <v>2988</v>
      </c>
    </row>
    <row r="25" spans="6:9" x14ac:dyDescent="0.35">
      <c r="F25">
        <v>3977</v>
      </c>
      <c r="G25" t="s">
        <v>3017</v>
      </c>
      <c r="H25" t="s">
        <v>2993</v>
      </c>
      <c r="I25" t="s">
        <v>2992</v>
      </c>
    </row>
    <row r="26" spans="6:9" x14ac:dyDescent="0.35">
      <c r="F26">
        <v>3977</v>
      </c>
      <c r="G26" t="s">
        <v>3018</v>
      </c>
      <c r="H26" t="s">
        <v>2997</v>
      </c>
      <c r="I26" t="s">
        <v>2996</v>
      </c>
    </row>
    <row r="27" spans="6:9" x14ac:dyDescent="0.35">
      <c r="F27">
        <v>3977</v>
      </c>
      <c r="G27" t="s">
        <v>3019</v>
      </c>
      <c r="H27" t="s">
        <v>3001</v>
      </c>
      <c r="I27" t="s">
        <v>3000</v>
      </c>
    </row>
    <row r="28" spans="6:9" x14ac:dyDescent="0.35">
      <c r="F28">
        <v>3977</v>
      </c>
      <c r="G28" t="s">
        <v>3020</v>
      </c>
      <c r="H28" t="s">
        <v>3005</v>
      </c>
      <c r="I28" t="s">
        <v>3004</v>
      </c>
    </row>
  </sheetData>
  <mergeCells count="4">
    <mergeCell ref="A2:A3"/>
    <mergeCell ref="B2:B3"/>
    <mergeCell ref="D2:D3"/>
    <mergeCell ref="E2:E3"/>
  </mergeCells>
  <hyperlinks>
    <hyperlink ref="B1" r:id="rId1" tooltip="Pyongyang" display="https://en.wikipedia.org/wiki/Pyongyang" xr:uid="{248B24B8-7604-4371-A9DD-1D9965A626E8}"/>
    <hyperlink ref="B2" r:id="rId2" tooltip="Rason" display="https://en.wikipedia.org/wiki/Rason" xr:uid="{F2B5AAFC-A36F-4F32-A768-9BA20CBE430F}"/>
    <hyperlink ref="B4" r:id="rId3" tooltip="Kaesong" display="https://en.wikipedia.org/wiki/Kaesong" xr:uid="{C50A692F-9AE0-4B53-8022-5C48FE927081}"/>
    <hyperlink ref="B5" r:id="rId4" tooltip="Nampo" display="https://en.wikipedia.org/wiki/Nampo" xr:uid="{2B55292C-303F-488D-9F77-8E7205818654}"/>
    <hyperlink ref="B6" r:id="rId5" tooltip="South Pyongan Province" display="https://en.wikipedia.org/wiki/South_Pyongan_Province" xr:uid="{4D2DE423-1EF1-496F-B0ED-43885ED291D8}"/>
    <hyperlink ref="B7" r:id="rId6" tooltip="North Pyongan Province" display="https://en.wikipedia.org/wiki/North_Pyongan_Province" xr:uid="{412D4DF9-F9E3-48FF-AE83-355C2D2F5E1D}"/>
    <hyperlink ref="B8" r:id="rId7" tooltip="Chagang Province" display="https://en.wikipedia.org/wiki/Chagang_Province" xr:uid="{90E0A539-40F5-47BE-BA0F-1C31E90BC26A}"/>
    <hyperlink ref="B9" r:id="rId8" tooltip="South Hwanghae Province" display="https://en.wikipedia.org/wiki/South_Hwanghae_Province" xr:uid="{B212B824-512A-4915-A915-C04507B435B8}"/>
    <hyperlink ref="B10" r:id="rId9" tooltip="North Hwanghae Province" display="https://en.wikipedia.org/wiki/North_Hwanghae_Province" xr:uid="{3394105A-2D16-49C2-9A91-1EAE6193E308}"/>
    <hyperlink ref="B11" r:id="rId10" tooltip="Kangwon Province (North Korea)" display="https://en.wikipedia.org/wiki/Kangwon_Province_(North_Korea)" xr:uid="{7DC0D8E3-A137-40E7-83EF-105C5365B669}"/>
    <hyperlink ref="B12" r:id="rId11" tooltip="South Hamgyong Province" display="https://en.wikipedia.org/wiki/South_Hamgyong_Province" xr:uid="{96CA299F-FDD1-492D-8253-EA69609B3CBC}"/>
    <hyperlink ref="B13" r:id="rId12" tooltip="North Hamgyong Province" display="https://en.wikipedia.org/wiki/North_Hamgyong_Province" xr:uid="{E06B4959-6568-4BFF-8453-83F0EA3DAA9B}"/>
    <hyperlink ref="B14" r:id="rId13" tooltip="Ryanggang Province" display="https://en.wikipedia.org/wiki/Ryanggang_Province" xr:uid="{67D9E28E-8037-450D-9A05-91CFD82017AB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316EA-A006-41B1-9902-9E655A29A440}">
  <dimension ref="A1:G6"/>
  <sheetViews>
    <sheetView workbookViewId="0">
      <selection activeCell="D1" sqref="D1:G6"/>
    </sheetView>
  </sheetViews>
  <sheetFormatPr defaultRowHeight="14.5" x14ac:dyDescent="0.35"/>
  <cols>
    <col min="5" max="5" width="29.36328125" bestFit="1" customWidth="1"/>
    <col min="6" max="6" width="9.36328125" bestFit="1" customWidth="1"/>
  </cols>
  <sheetData>
    <row r="1" spans="1:7" ht="29.5" thickBot="1" x14ac:dyDescent="0.4">
      <c r="A1" s="1" t="s">
        <v>3021</v>
      </c>
      <c r="B1" s="2" t="s">
        <v>3022</v>
      </c>
      <c r="C1" s="5"/>
      <c r="D1">
        <v>3942</v>
      </c>
      <c r="E1" t="str">
        <f>_xlfn.CONCAT(B1," (Kuwaiti gouvernorate)")</f>
        <v>Al Aḩmadī (Kuwaiti gouvernorate)</v>
      </c>
      <c r="F1" t="str">
        <f>B1</f>
        <v>Al Aḩmadī</v>
      </c>
      <c r="G1" t="str">
        <f>A1</f>
        <v>KW-AH</v>
      </c>
    </row>
    <row r="2" spans="1:7" ht="44" thickBot="1" x14ac:dyDescent="0.4">
      <c r="A2" s="1" t="s">
        <v>3023</v>
      </c>
      <c r="B2" s="2" t="s">
        <v>3024</v>
      </c>
      <c r="C2" s="5"/>
      <c r="D2">
        <v>3942</v>
      </c>
      <c r="E2" t="str">
        <f t="shared" ref="E2:E6" si="0">_xlfn.CONCAT(B2," (Kuwaiti gouvernorate)")</f>
        <v>Al Farwānīyah (Kuwaiti gouvernorate)</v>
      </c>
      <c r="F2" t="str">
        <f t="shared" ref="F2:F6" si="1">B2</f>
        <v>Al Farwānīyah</v>
      </c>
      <c r="G2" t="str">
        <f t="shared" ref="G2:G6" si="2">A2</f>
        <v>KW-FA</v>
      </c>
    </row>
    <row r="3" spans="1:7" ht="15" thickBot="1" x14ac:dyDescent="0.4">
      <c r="A3" s="1" t="s">
        <v>3025</v>
      </c>
      <c r="B3" s="2" t="s">
        <v>3026</v>
      </c>
      <c r="C3" s="5"/>
      <c r="D3">
        <v>3942</v>
      </c>
      <c r="E3" t="str">
        <f t="shared" si="0"/>
        <v>Al Jahrā’ (Kuwaiti gouvernorate)</v>
      </c>
      <c r="F3" t="str">
        <f t="shared" si="1"/>
        <v>Al Jahrā’</v>
      </c>
      <c r="G3" t="str">
        <f t="shared" si="2"/>
        <v>KW-JA</v>
      </c>
    </row>
    <row r="4" spans="1:7" ht="29.5" thickBot="1" x14ac:dyDescent="0.4">
      <c r="A4" s="1" t="s">
        <v>3027</v>
      </c>
      <c r="B4" s="2" t="s">
        <v>1572</v>
      </c>
      <c r="C4" s="5" t="s">
        <v>3028</v>
      </c>
      <c r="D4">
        <v>3942</v>
      </c>
      <c r="E4" t="str">
        <f t="shared" si="0"/>
        <v>Al ‘Āşimah (Kuwaiti gouvernorate)</v>
      </c>
      <c r="F4" t="str">
        <f t="shared" si="1"/>
        <v>Al ‘Āşimah</v>
      </c>
      <c r="G4" t="str">
        <f t="shared" si="2"/>
        <v>KW-KU</v>
      </c>
    </row>
    <row r="5" spans="1:7" ht="15" thickBot="1" x14ac:dyDescent="0.4">
      <c r="A5" s="1" t="s">
        <v>3029</v>
      </c>
      <c r="B5" s="2" t="s">
        <v>3030</v>
      </c>
      <c r="C5" s="5"/>
      <c r="D5">
        <v>3942</v>
      </c>
      <c r="E5" t="str">
        <f t="shared" si="0"/>
        <v>Ḩawallī (Kuwaiti gouvernorate)</v>
      </c>
      <c r="F5" t="str">
        <f t="shared" si="1"/>
        <v>Ḩawallī</v>
      </c>
      <c r="G5" t="str">
        <f t="shared" si="2"/>
        <v>KW-HA</v>
      </c>
    </row>
    <row r="6" spans="1:7" ht="29.5" thickBot="1" x14ac:dyDescent="0.4">
      <c r="A6" s="1" t="s">
        <v>3031</v>
      </c>
      <c r="B6" s="2" t="s">
        <v>3032</v>
      </c>
      <c r="C6" s="6"/>
      <c r="D6">
        <v>3942</v>
      </c>
      <c r="E6" t="str">
        <f t="shared" si="0"/>
        <v>Mubārak al Kabīr (Kuwaiti gouvernorate)</v>
      </c>
      <c r="F6" t="str">
        <f t="shared" si="1"/>
        <v>Mubārak al Kabīr</v>
      </c>
      <c r="G6" t="str">
        <f t="shared" si="2"/>
        <v>KW-MU</v>
      </c>
    </row>
  </sheetData>
  <hyperlinks>
    <hyperlink ref="B1" r:id="rId1" tooltip="Al Aḩmadi Governorate" display="https://en.wikipedia.org/wiki/Al_A%E1%B8%A9madi_Governorate" xr:uid="{B4A63FFF-888A-4400-AD7B-0E2FD0B5E0B5}"/>
    <hyperlink ref="B2" r:id="rId2" tooltip="Al Farwānīyah Governorate" display="https://en.wikipedia.org/wiki/Al_Farw%C4%81n%C4%AByah_Governorate" xr:uid="{F28DC09D-EE2D-44AA-A65C-5C10905B8730}"/>
    <hyperlink ref="B3" r:id="rId3" tooltip="Al Jahrah Governorate" display="https://en.wikipedia.org/wiki/Al_Jahrah_Governorate" xr:uid="{0B44E81B-0B4F-4977-B630-B6ECB29CBCBE}"/>
    <hyperlink ref="B4" r:id="rId4" tooltip="Al Kuwayt Governorate" display="https://en.wikipedia.org/wiki/Al_Kuwayt_Governorate" xr:uid="{D78A1341-D269-4AA2-B97B-472236969829}"/>
    <hyperlink ref="B5" r:id="rId5" tooltip="Ḩawallī Governorate" display="https://en.wikipedia.org/wiki/%E1%B8%A8awall%C4%AB_Governorate" xr:uid="{03CDA350-14BB-4190-9C5D-44046BB4A9B2}"/>
    <hyperlink ref="B6" r:id="rId6" tooltip="Mubārak al Kabīr Governorate" display="https://en.wikipedia.org/wiki/Mub%C4%81rak_al_Kab%C4%ABr_Governorate" xr:uid="{B76D75CC-781E-430F-9543-27A2547CFE3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5EB39-BAE1-4E84-A8C3-D108D1E040BD}">
  <dimension ref="A1:F12"/>
  <sheetViews>
    <sheetView workbookViewId="0">
      <selection activeCell="C1" sqref="C1:F12"/>
    </sheetView>
  </sheetViews>
  <sheetFormatPr defaultRowHeight="14.5" x14ac:dyDescent="0.35"/>
  <cols>
    <col min="1" max="1" width="11.90625" customWidth="1"/>
    <col min="2" max="2" width="19" customWidth="1"/>
    <col min="4" max="4" width="28.7265625" customWidth="1"/>
  </cols>
  <sheetData>
    <row r="1" spans="1:6" ht="15" thickBot="1" x14ac:dyDescent="0.4">
      <c r="A1" s="1" t="s">
        <v>317</v>
      </c>
      <c r="B1" s="2" t="s">
        <v>318</v>
      </c>
      <c r="C1">
        <v>4021</v>
      </c>
      <c r="D1" t="str">
        <f>_xlfn.CONCAT(B1," (Luxembourgish canton)")</f>
        <v>Capellen (Luxembourgish canton)</v>
      </c>
      <c r="E1" t="str">
        <f>B1</f>
        <v>Capellen</v>
      </c>
      <c r="F1" t="str">
        <f>A1</f>
        <v>LU-CA</v>
      </c>
    </row>
    <row r="2" spans="1:6" ht="15" thickBot="1" x14ac:dyDescent="0.4">
      <c r="A2" s="1" t="s">
        <v>319</v>
      </c>
      <c r="B2" s="2" t="s">
        <v>320</v>
      </c>
      <c r="C2">
        <v>4021</v>
      </c>
      <c r="D2" t="str">
        <f t="shared" ref="D2:D12" si="0">_xlfn.CONCAT(B2," (Luxembourgish canton)")</f>
        <v>Clervaux (Luxembourgish canton)</v>
      </c>
      <c r="E2" t="str">
        <f t="shared" ref="E2:E12" si="1">B2</f>
        <v>Clervaux</v>
      </c>
      <c r="F2" t="str">
        <f t="shared" ref="F2:F12" si="2">A2</f>
        <v>LU-CL</v>
      </c>
    </row>
    <row r="3" spans="1:6" ht="15" thickBot="1" x14ac:dyDescent="0.4">
      <c r="A3" s="1" t="s">
        <v>321</v>
      </c>
      <c r="B3" s="2" t="s">
        <v>322</v>
      </c>
      <c r="C3">
        <v>4021</v>
      </c>
      <c r="D3" t="str">
        <f t="shared" si="0"/>
        <v>Diekirch (Luxembourgish canton)</v>
      </c>
      <c r="E3" t="str">
        <f t="shared" si="1"/>
        <v>Diekirch</v>
      </c>
      <c r="F3" t="str">
        <f t="shared" si="2"/>
        <v>LU-DI</v>
      </c>
    </row>
    <row r="4" spans="1:6" ht="29.5" thickBot="1" x14ac:dyDescent="0.4">
      <c r="A4" s="1" t="s">
        <v>323</v>
      </c>
      <c r="B4" s="2" t="s">
        <v>324</v>
      </c>
      <c r="C4">
        <v>4021</v>
      </c>
      <c r="D4" t="str">
        <f t="shared" si="0"/>
        <v>Echternach (Luxembourgish canton)</v>
      </c>
      <c r="E4" t="str">
        <f t="shared" si="1"/>
        <v>Echternach</v>
      </c>
      <c r="F4" t="str">
        <f t="shared" si="2"/>
        <v>LU-EC</v>
      </c>
    </row>
    <row r="5" spans="1:6" ht="29.5" thickBot="1" x14ac:dyDescent="0.4">
      <c r="A5" s="1" t="s">
        <v>325</v>
      </c>
      <c r="B5" s="2" t="s">
        <v>326</v>
      </c>
      <c r="C5">
        <v>4021</v>
      </c>
      <c r="D5" t="str">
        <f t="shared" si="0"/>
        <v>Esch-sur-Alzette (Luxembourgish canton)</v>
      </c>
      <c r="E5" t="str">
        <f t="shared" si="1"/>
        <v>Esch-sur-Alzette</v>
      </c>
      <c r="F5" t="str">
        <f t="shared" si="2"/>
        <v>LU-ES</v>
      </c>
    </row>
    <row r="6" spans="1:6" ht="29.5" thickBot="1" x14ac:dyDescent="0.4">
      <c r="A6" s="1" t="s">
        <v>327</v>
      </c>
      <c r="B6" s="2" t="s">
        <v>328</v>
      </c>
      <c r="C6">
        <v>4021</v>
      </c>
      <c r="D6" t="str">
        <f t="shared" si="0"/>
        <v>Grevenmacher (Luxembourgish canton)</v>
      </c>
      <c r="E6" t="str">
        <f t="shared" si="1"/>
        <v>Grevenmacher</v>
      </c>
      <c r="F6" t="str">
        <f t="shared" si="2"/>
        <v>LU-GR</v>
      </c>
    </row>
    <row r="7" spans="1:6" ht="29.5" thickBot="1" x14ac:dyDescent="0.4">
      <c r="A7" s="1" t="s">
        <v>329</v>
      </c>
      <c r="B7" s="2" t="s">
        <v>330</v>
      </c>
      <c r="C7">
        <v>4021</v>
      </c>
      <c r="D7" t="str">
        <f t="shared" si="0"/>
        <v>Luxembourg (Luxembourgish canton)</v>
      </c>
      <c r="E7" t="str">
        <f t="shared" si="1"/>
        <v>Luxembourg</v>
      </c>
      <c r="F7" t="str">
        <f t="shared" si="2"/>
        <v>LU-LU</v>
      </c>
    </row>
    <row r="8" spans="1:6" ht="15" thickBot="1" x14ac:dyDescent="0.4">
      <c r="A8" s="1" t="s">
        <v>331</v>
      </c>
      <c r="B8" s="2" t="s">
        <v>332</v>
      </c>
      <c r="C8">
        <v>4021</v>
      </c>
      <c r="D8" t="str">
        <f t="shared" si="0"/>
        <v>Mersch (Luxembourgish canton)</v>
      </c>
      <c r="E8" t="str">
        <f t="shared" si="1"/>
        <v>Mersch</v>
      </c>
      <c r="F8" t="str">
        <f t="shared" si="2"/>
        <v>LU-ME</v>
      </c>
    </row>
    <row r="9" spans="1:6" ht="15" thickBot="1" x14ac:dyDescent="0.4">
      <c r="A9" s="1" t="s">
        <v>333</v>
      </c>
      <c r="B9" s="2" t="s">
        <v>334</v>
      </c>
      <c r="C9">
        <v>4021</v>
      </c>
      <c r="D9" t="str">
        <f t="shared" si="0"/>
        <v>Redange (Luxembourgish canton)</v>
      </c>
      <c r="E9" t="str">
        <f t="shared" si="1"/>
        <v>Redange</v>
      </c>
      <c r="F9" t="str">
        <f t="shared" si="2"/>
        <v>LU-RD</v>
      </c>
    </row>
    <row r="10" spans="1:6" ht="15" thickBot="1" x14ac:dyDescent="0.4">
      <c r="A10" s="1" t="s">
        <v>335</v>
      </c>
      <c r="B10" s="2" t="s">
        <v>336</v>
      </c>
      <c r="C10">
        <v>4021</v>
      </c>
      <c r="D10" t="str">
        <f t="shared" si="0"/>
        <v>Remich (Luxembourgish canton)</v>
      </c>
      <c r="E10" t="str">
        <f t="shared" si="1"/>
        <v>Remich</v>
      </c>
      <c r="F10" t="str">
        <f t="shared" si="2"/>
        <v>LU-RM</v>
      </c>
    </row>
    <row r="11" spans="1:6" ht="15" thickBot="1" x14ac:dyDescent="0.4">
      <c r="A11" s="1" t="s">
        <v>337</v>
      </c>
      <c r="B11" s="2" t="s">
        <v>338</v>
      </c>
      <c r="C11">
        <v>4021</v>
      </c>
      <c r="D11" t="str">
        <f t="shared" si="0"/>
        <v>Vianden (Luxembourgish canton)</v>
      </c>
      <c r="E11" t="str">
        <f t="shared" si="1"/>
        <v>Vianden</v>
      </c>
      <c r="F11" t="str">
        <f t="shared" si="2"/>
        <v>LU-VD</v>
      </c>
    </row>
    <row r="12" spans="1:6" ht="15" thickBot="1" x14ac:dyDescent="0.4">
      <c r="A12" s="1" t="s">
        <v>339</v>
      </c>
      <c r="B12" s="2" t="s">
        <v>340</v>
      </c>
      <c r="C12">
        <v>4021</v>
      </c>
      <c r="D12" t="str">
        <f t="shared" si="0"/>
        <v>Wiltz (Luxembourgish canton)</v>
      </c>
      <c r="E12" t="str">
        <f t="shared" si="1"/>
        <v>Wiltz</v>
      </c>
      <c r="F12" t="str">
        <f t="shared" si="2"/>
        <v>LU-WI</v>
      </c>
    </row>
  </sheetData>
  <hyperlinks>
    <hyperlink ref="B1" r:id="rId1" tooltip="Capellen (canton)" display="https://en.wikipedia.org/wiki/Capellen_(canton)" xr:uid="{54DEDC9A-C3D7-4B5E-8721-45F43E627674}"/>
    <hyperlink ref="B2" r:id="rId2" tooltip="Clervaux (canton)" display="https://en.wikipedia.org/wiki/Clervaux_(canton)" xr:uid="{CF0F6C19-C616-4517-B81F-2F69F4A7374B}"/>
    <hyperlink ref="B3" r:id="rId3" tooltip="Diekirch (canton)" display="https://en.wikipedia.org/wiki/Diekirch_(canton)" xr:uid="{51686093-E790-4527-8D03-B9187163B6B5}"/>
    <hyperlink ref="B4" r:id="rId4" tooltip="Echternach (canton)" display="https://en.wikipedia.org/wiki/Echternach_(canton)" xr:uid="{EB7A12BE-3DC8-45E8-AB08-7A10B59347CA}"/>
    <hyperlink ref="B5" r:id="rId5" tooltip="Esch-sur-Alzette (canton)" display="https://en.wikipedia.org/wiki/Esch-sur-Alzette_(canton)" xr:uid="{BC56BD6B-B9F0-48CF-B84C-D72D586DFCDB}"/>
    <hyperlink ref="B6" r:id="rId6" tooltip="Grevenmacher (canton)" display="https://en.wikipedia.org/wiki/Grevenmacher_(canton)" xr:uid="{4516202B-43F9-4563-A44E-60B2377962AC}"/>
    <hyperlink ref="B7" r:id="rId7" tooltip="Luxembourg (canton)" display="https://en.wikipedia.org/wiki/Luxembourg_(canton)" xr:uid="{E533B4A4-2D04-424F-B681-71BD7512B8E9}"/>
    <hyperlink ref="B8" r:id="rId8" tooltip="Mersch (canton)" display="https://en.wikipedia.org/wiki/Mersch_(canton)" xr:uid="{ED8A4E11-5041-435C-A993-47096E96BCD6}"/>
    <hyperlink ref="B9" r:id="rId9" tooltip="Redange (canton)" display="https://en.wikipedia.org/wiki/Redange_(canton)" xr:uid="{8EF795B7-3C49-41A4-A2D9-B07DE7940D19}"/>
    <hyperlink ref="B10" r:id="rId10" tooltip="Remich (canton)" display="https://en.wikipedia.org/wiki/Remich_(canton)" xr:uid="{26695F63-5B44-4860-A550-E2F6B2B47759}"/>
    <hyperlink ref="B11" r:id="rId11" tooltip="Vianden (canton)" display="https://en.wikipedia.org/wiki/Vianden_(canton)" xr:uid="{D512EA1B-A265-4B4F-936A-33A5AADDAB01}"/>
    <hyperlink ref="B12" r:id="rId12" tooltip="Wiltz (canton)" display="https://en.wikipedia.org/wiki/Wiltz_(canton)" xr:uid="{8FDDB369-D8AA-4AC6-84E9-F2198D68D331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22E23-D690-4C26-BEE8-704859EC56ED}">
  <dimension ref="A1:I20"/>
  <sheetViews>
    <sheetView topLeftCell="A16" workbookViewId="0">
      <selection activeCell="F1" sqref="F1:I20"/>
    </sheetView>
  </sheetViews>
  <sheetFormatPr defaultRowHeight="14.5" x14ac:dyDescent="0.35"/>
  <cols>
    <col min="7" max="7" width="28.36328125" bestFit="1" customWidth="1"/>
    <col min="8" max="8" width="10.7265625" bestFit="1" customWidth="1"/>
  </cols>
  <sheetData>
    <row r="1" spans="1:9" ht="29.5" thickBot="1" x14ac:dyDescent="0.4">
      <c r="A1" s="1" t="s">
        <v>3033</v>
      </c>
      <c r="B1" s="2" t="s">
        <v>3034</v>
      </c>
      <c r="C1" s="5" t="s">
        <v>3035</v>
      </c>
      <c r="D1" s="5" t="s">
        <v>3036</v>
      </c>
      <c r="E1" s="5" t="s">
        <v>1036</v>
      </c>
      <c r="F1">
        <v>3951</v>
      </c>
      <c r="G1" t="str">
        <f>_xlfn.CONCAT(B1," (Kazakhstani ",E1,")")</f>
        <v>Abay oblysy (Kazakhstani region)</v>
      </c>
      <c r="H1" t="str">
        <f>B1</f>
        <v>Abay oblysy</v>
      </c>
      <c r="I1" t="str">
        <f>A1</f>
        <v>KZ-10</v>
      </c>
    </row>
    <row r="2" spans="1:9" ht="29.5" thickBot="1" x14ac:dyDescent="0.4">
      <c r="A2" s="1" t="s">
        <v>3037</v>
      </c>
      <c r="B2" s="2" t="s">
        <v>3038</v>
      </c>
      <c r="C2" s="5" t="s">
        <v>3039</v>
      </c>
      <c r="D2" s="5" t="s">
        <v>3040</v>
      </c>
      <c r="E2" s="5" t="s">
        <v>1036</v>
      </c>
      <c r="F2">
        <v>3951</v>
      </c>
      <c r="G2" t="str">
        <f t="shared" ref="G2:G20" si="0">_xlfn.CONCAT(B2," (Kazakhstani ",E2,")")</f>
        <v>Aqmola oblysy (Kazakhstani region)</v>
      </c>
      <c r="H2" t="str">
        <f t="shared" ref="H2:H20" si="1">B2</f>
        <v>Aqmola oblysy</v>
      </c>
      <c r="I2" t="str">
        <f t="shared" ref="I2:I20" si="2">A2</f>
        <v>KZ-11</v>
      </c>
    </row>
    <row r="3" spans="1:9" ht="29.5" thickBot="1" x14ac:dyDescent="0.4">
      <c r="A3" s="1" t="s">
        <v>3041</v>
      </c>
      <c r="B3" s="2" t="s">
        <v>3042</v>
      </c>
      <c r="C3" s="5" t="s">
        <v>3043</v>
      </c>
      <c r="D3" s="5" t="s">
        <v>3044</v>
      </c>
      <c r="E3" s="5" t="s">
        <v>1036</v>
      </c>
      <c r="F3">
        <v>3951</v>
      </c>
      <c r="G3" t="str">
        <f t="shared" si="0"/>
        <v>Aqtöbe oblysy (Kazakhstani region)</v>
      </c>
      <c r="H3" t="str">
        <f t="shared" si="1"/>
        <v>Aqtöbe oblysy</v>
      </c>
      <c r="I3" t="str">
        <f t="shared" si="2"/>
        <v>KZ-15</v>
      </c>
    </row>
    <row r="4" spans="1:9" ht="29.5" thickBot="1" x14ac:dyDescent="0.4">
      <c r="A4" s="1" t="s">
        <v>3045</v>
      </c>
      <c r="B4" s="2" t="s">
        <v>3046</v>
      </c>
      <c r="C4" s="5" t="s">
        <v>3047</v>
      </c>
      <c r="D4" s="5" t="s">
        <v>3048</v>
      </c>
      <c r="E4" s="5" t="s">
        <v>1036</v>
      </c>
      <c r="F4">
        <v>3951</v>
      </c>
      <c r="G4" t="str">
        <f t="shared" si="0"/>
        <v>Almaty oblysy (Kazakhstani region)</v>
      </c>
      <c r="H4" t="str">
        <f t="shared" si="1"/>
        <v>Almaty oblysy</v>
      </c>
      <c r="I4" t="str">
        <f t="shared" si="2"/>
        <v>KZ-19</v>
      </c>
    </row>
    <row r="5" spans="1:9" ht="29.5" thickBot="1" x14ac:dyDescent="0.4">
      <c r="A5" s="1" t="s">
        <v>3049</v>
      </c>
      <c r="B5" s="2" t="s">
        <v>3050</v>
      </c>
      <c r="C5" s="5" t="s">
        <v>3051</v>
      </c>
      <c r="D5" s="5" t="s">
        <v>3052</v>
      </c>
      <c r="E5" s="5" t="s">
        <v>1036</v>
      </c>
      <c r="F5">
        <v>3951</v>
      </c>
      <c r="G5" t="str">
        <f t="shared" si="0"/>
        <v>Atyraū oblysy (Kazakhstani region)</v>
      </c>
      <c r="H5" t="str">
        <f t="shared" si="1"/>
        <v>Atyraū oblysy</v>
      </c>
      <c r="I5" t="str">
        <f t="shared" si="2"/>
        <v>KZ-23</v>
      </c>
    </row>
    <row r="6" spans="1:9" ht="44" thickBot="1" x14ac:dyDescent="0.4">
      <c r="A6" s="1" t="s">
        <v>3053</v>
      </c>
      <c r="B6" s="2" t="s">
        <v>3054</v>
      </c>
      <c r="C6" s="5" t="s">
        <v>3055</v>
      </c>
      <c r="D6" s="5" t="s">
        <v>3056</v>
      </c>
      <c r="E6" s="5" t="s">
        <v>1036</v>
      </c>
      <c r="F6">
        <v>3951</v>
      </c>
      <c r="G6" t="str">
        <f t="shared" si="0"/>
        <v>Batys Qazaqstan oblysy (Kazakhstani region)</v>
      </c>
      <c r="H6" t="str">
        <f t="shared" si="1"/>
        <v>Batys Qazaqstan oblysy</v>
      </c>
      <c r="I6" t="str">
        <f t="shared" si="2"/>
        <v>KZ-27</v>
      </c>
    </row>
    <row r="7" spans="1:9" ht="29.5" thickBot="1" x14ac:dyDescent="0.4">
      <c r="A7" s="1" t="s">
        <v>3057</v>
      </c>
      <c r="B7" s="2" t="s">
        <v>3058</v>
      </c>
      <c r="C7" s="5" t="s">
        <v>3059</v>
      </c>
      <c r="D7" s="5" t="s">
        <v>3060</v>
      </c>
      <c r="E7" s="5" t="s">
        <v>1036</v>
      </c>
      <c r="F7">
        <v>3951</v>
      </c>
      <c r="G7" t="str">
        <f t="shared" si="0"/>
        <v>Zhambyl oblysy (Kazakhstani region)</v>
      </c>
      <c r="H7" t="str">
        <f t="shared" si="1"/>
        <v>Zhambyl oblysy</v>
      </c>
      <c r="I7" t="str">
        <f t="shared" si="2"/>
        <v>KZ-31</v>
      </c>
    </row>
    <row r="8" spans="1:9" ht="29.5" thickBot="1" x14ac:dyDescent="0.4">
      <c r="A8" s="1" t="s">
        <v>3061</v>
      </c>
      <c r="B8" s="2" t="s">
        <v>3062</v>
      </c>
      <c r="C8" s="5" t="s">
        <v>3063</v>
      </c>
      <c r="D8" s="5" t="s">
        <v>3064</v>
      </c>
      <c r="E8" s="5" t="s">
        <v>1036</v>
      </c>
      <c r="F8">
        <v>3951</v>
      </c>
      <c r="G8" t="str">
        <f t="shared" si="0"/>
        <v>Zhetisū oblysy (Kazakhstani region)</v>
      </c>
      <c r="H8" t="str">
        <f t="shared" si="1"/>
        <v>Zhetisū oblysy</v>
      </c>
      <c r="I8" t="str">
        <f t="shared" si="2"/>
        <v>KZ-33</v>
      </c>
    </row>
    <row r="9" spans="1:9" ht="44" thickBot="1" x14ac:dyDescent="0.4">
      <c r="A9" s="1" t="s">
        <v>3065</v>
      </c>
      <c r="B9" s="2" t="s">
        <v>3066</v>
      </c>
      <c r="C9" s="5" t="s">
        <v>3067</v>
      </c>
      <c r="D9" s="5" t="s">
        <v>3068</v>
      </c>
      <c r="E9" s="5" t="s">
        <v>1036</v>
      </c>
      <c r="F9">
        <v>3951</v>
      </c>
      <c r="G9" t="str">
        <f t="shared" si="0"/>
        <v>Qaraghandy oblysy (Kazakhstani region)</v>
      </c>
      <c r="H9" t="str">
        <f t="shared" si="1"/>
        <v>Qaraghandy oblysy</v>
      </c>
      <c r="I9" t="str">
        <f t="shared" si="2"/>
        <v>KZ-35</v>
      </c>
    </row>
    <row r="10" spans="1:9" ht="29.5" thickBot="1" x14ac:dyDescent="0.4">
      <c r="A10" s="1" t="s">
        <v>3069</v>
      </c>
      <c r="B10" s="2" t="s">
        <v>3070</v>
      </c>
      <c r="C10" s="5" t="s">
        <v>3071</v>
      </c>
      <c r="D10" s="5" t="s">
        <v>3072</v>
      </c>
      <c r="E10" s="5" t="s">
        <v>1036</v>
      </c>
      <c r="F10">
        <v>3951</v>
      </c>
      <c r="G10" t="str">
        <f t="shared" si="0"/>
        <v>Qostanay oblysy (Kazakhstani region)</v>
      </c>
      <c r="H10" t="str">
        <f t="shared" si="1"/>
        <v>Qostanay oblysy</v>
      </c>
      <c r="I10" t="str">
        <f t="shared" si="2"/>
        <v>KZ-39</v>
      </c>
    </row>
    <row r="11" spans="1:9" ht="29.5" thickBot="1" x14ac:dyDescent="0.4">
      <c r="A11" s="1" t="s">
        <v>3073</v>
      </c>
      <c r="B11" s="2" t="s">
        <v>3074</v>
      </c>
      <c r="C11" s="5" t="s">
        <v>3075</v>
      </c>
      <c r="D11" s="5" t="s">
        <v>3076</v>
      </c>
      <c r="E11" s="5" t="s">
        <v>1036</v>
      </c>
      <c r="F11">
        <v>3951</v>
      </c>
      <c r="G11" t="str">
        <f t="shared" si="0"/>
        <v>Qyzylorda oblysy (Kazakhstani region)</v>
      </c>
      <c r="H11" t="str">
        <f t="shared" si="1"/>
        <v>Qyzylorda oblysy</v>
      </c>
      <c r="I11" t="str">
        <f t="shared" si="2"/>
        <v>KZ-43</v>
      </c>
    </row>
    <row r="12" spans="1:9" ht="44" thickBot="1" x14ac:dyDescent="0.4">
      <c r="A12" s="1" t="s">
        <v>3077</v>
      </c>
      <c r="B12" s="2" t="s">
        <v>3078</v>
      </c>
      <c r="C12" s="5" t="s">
        <v>3079</v>
      </c>
      <c r="D12" s="5" t="s">
        <v>3080</v>
      </c>
      <c r="E12" s="5" t="s">
        <v>1036</v>
      </c>
      <c r="F12">
        <v>3951</v>
      </c>
      <c r="G12" t="str">
        <f t="shared" si="0"/>
        <v>Mangghystaū oblysy (Kazakhstani region)</v>
      </c>
      <c r="H12" t="str">
        <f t="shared" si="1"/>
        <v>Mangghystaū oblysy</v>
      </c>
      <c r="I12" t="str">
        <f t="shared" si="2"/>
        <v>KZ-47</v>
      </c>
    </row>
    <row r="13" spans="1:9" ht="29.5" thickBot="1" x14ac:dyDescent="0.4">
      <c r="A13" s="1" t="s">
        <v>3081</v>
      </c>
      <c r="B13" s="2" t="s">
        <v>3082</v>
      </c>
      <c r="C13" s="5" t="s">
        <v>3083</v>
      </c>
      <c r="D13" s="5" t="s">
        <v>3084</v>
      </c>
      <c r="E13" s="5" t="s">
        <v>1036</v>
      </c>
      <c r="F13">
        <v>3951</v>
      </c>
      <c r="G13" t="str">
        <f t="shared" si="0"/>
        <v>Pavlodar oblysy (Kazakhstani region)</v>
      </c>
      <c r="H13" t="str">
        <f t="shared" si="1"/>
        <v>Pavlodar oblysy</v>
      </c>
      <c r="I13" t="str">
        <f t="shared" si="2"/>
        <v>KZ-55</v>
      </c>
    </row>
    <row r="14" spans="1:9" ht="44" thickBot="1" x14ac:dyDescent="0.4">
      <c r="A14" s="1" t="s">
        <v>3085</v>
      </c>
      <c r="B14" s="2" t="s">
        <v>3086</v>
      </c>
      <c r="C14" s="5" t="s">
        <v>3087</v>
      </c>
      <c r="D14" s="5" t="s">
        <v>3088</v>
      </c>
      <c r="E14" s="5" t="s">
        <v>1036</v>
      </c>
      <c r="F14">
        <v>3951</v>
      </c>
      <c r="G14" t="str">
        <f t="shared" si="0"/>
        <v>Soltüstik Qazaqstan oblysy (Kazakhstani region)</v>
      </c>
      <c r="H14" t="str">
        <f t="shared" si="1"/>
        <v>Soltüstik Qazaqstan oblysy</v>
      </c>
      <c r="I14" t="str">
        <f t="shared" si="2"/>
        <v>KZ-59</v>
      </c>
    </row>
    <row r="15" spans="1:9" ht="29.5" thickBot="1" x14ac:dyDescent="0.4">
      <c r="A15" s="1" t="s">
        <v>3089</v>
      </c>
      <c r="B15" s="2" t="s">
        <v>3090</v>
      </c>
      <c r="C15" s="5" t="s">
        <v>3091</v>
      </c>
      <c r="D15" s="5" t="s">
        <v>3092</v>
      </c>
      <c r="E15" s="5" t="s">
        <v>1036</v>
      </c>
      <c r="F15">
        <v>3951</v>
      </c>
      <c r="G15" t="str">
        <f t="shared" si="0"/>
        <v>Türkistan oblysy (Kazakhstani region)</v>
      </c>
      <c r="H15" t="str">
        <f t="shared" si="1"/>
        <v>Türkistan oblysy</v>
      </c>
      <c r="I15" t="str">
        <f t="shared" si="2"/>
        <v>KZ-61</v>
      </c>
    </row>
    <row r="16" spans="1:9" ht="29.5" thickBot="1" x14ac:dyDescent="0.4">
      <c r="A16" s="1" t="s">
        <v>3093</v>
      </c>
      <c r="B16" s="2" t="s">
        <v>3094</v>
      </c>
      <c r="C16" s="5" t="s">
        <v>3095</v>
      </c>
      <c r="D16" s="5" t="s">
        <v>3096</v>
      </c>
      <c r="E16" s="5" t="s">
        <v>1036</v>
      </c>
      <c r="F16">
        <v>3951</v>
      </c>
      <c r="G16" t="str">
        <f t="shared" si="0"/>
        <v>Ulytaū oblysy (Kazakhstani region)</v>
      </c>
      <c r="H16" t="str">
        <f t="shared" si="1"/>
        <v>Ulytaū oblysy</v>
      </c>
      <c r="I16" t="str">
        <f t="shared" si="2"/>
        <v>KZ-62</v>
      </c>
    </row>
    <row r="17" spans="1:9" ht="44" thickBot="1" x14ac:dyDescent="0.4">
      <c r="A17" s="1" t="s">
        <v>3097</v>
      </c>
      <c r="B17" s="2" t="s">
        <v>3098</v>
      </c>
      <c r="C17" s="5" t="s">
        <v>3099</v>
      </c>
      <c r="D17" s="5" t="s">
        <v>3100</v>
      </c>
      <c r="E17" s="5" t="s">
        <v>1036</v>
      </c>
      <c r="F17">
        <v>3951</v>
      </c>
      <c r="G17" t="str">
        <f t="shared" si="0"/>
        <v>Shyghys Qazaqstan oblysy (Kazakhstani region)</v>
      </c>
      <c r="H17" t="str">
        <f t="shared" si="1"/>
        <v>Shyghys Qazaqstan oblysy</v>
      </c>
      <c r="I17" t="str">
        <f t="shared" si="2"/>
        <v>KZ-63</v>
      </c>
    </row>
    <row r="18" spans="1:9" ht="15" thickBot="1" x14ac:dyDescent="0.4">
      <c r="A18" s="1" t="s">
        <v>3101</v>
      </c>
      <c r="B18" s="2" t="s">
        <v>3102</v>
      </c>
      <c r="C18" s="5" t="s">
        <v>3102</v>
      </c>
      <c r="D18" s="5" t="s">
        <v>3102</v>
      </c>
      <c r="E18" s="5" t="s">
        <v>466</v>
      </c>
      <c r="F18">
        <v>3951</v>
      </c>
      <c r="G18" t="str">
        <f t="shared" si="0"/>
        <v>Astana (Kazakhstani city)</v>
      </c>
      <c r="H18" t="str">
        <f t="shared" si="1"/>
        <v>Astana</v>
      </c>
      <c r="I18" t="str">
        <f t="shared" si="2"/>
        <v>KZ-71</v>
      </c>
    </row>
    <row r="19" spans="1:9" ht="15" thickBot="1" x14ac:dyDescent="0.4">
      <c r="A19" s="1" t="s">
        <v>3103</v>
      </c>
      <c r="B19" s="2" t="s">
        <v>3104</v>
      </c>
      <c r="C19" s="5" t="s">
        <v>3104</v>
      </c>
      <c r="D19" s="5" t="s">
        <v>3104</v>
      </c>
      <c r="E19" s="5" t="s">
        <v>466</v>
      </c>
      <c r="F19">
        <v>3951</v>
      </c>
      <c r="G19" t="str">
        <f t="shared" si="0"/>
        <v>Almaty (Kazakhstani city)</v>
      </c>
      <c r="H19" t="str">
        <f t="shared" si="1"/>
        <v>Almaty</v>
      </c>
      <c r="I19" t="str">
        <f t="shared" si="2"/>
        <v>KZ-75</v>
      </c>
    </row>
    <row r="20" spans="1:9" ht="29.5" thickBot="1" x14ac:dyDescent="0.4">
      <c r="A20" s="1" t="s">
        <v>3105</v>
      </c>
      <c r="B20" s="2" t="s">
        <v>3106</v>
      </c>
      <c r="C20" s="5" t="s">
        <v>3106</v>
      </c>
      <c r="D20" s="5" t="s">
        <v>3107</v>
      </c>
      <c r="E20" s="5" t="s">
        <v>466</v>
      </c>
      <c r="F20">
        <v>3951</v>
      </c>
      <c r="G20" t="str">
        <f t="shared" si="0"/>
        <v>Shymkent (Kazakhstani city)</v>
      </c>
      <c r="H20" t="str">
        <f t="shared" si="1"/>
        <v>Shymkent</v>
      </c>
      <c r="I20" t="str">
        <f t="shared" si="2"/>
        <v>KZ-79</v>
      </c>
    </row>
  </sheetData>
  <hyperlinks>
    <hyperlink ref="B1" r:id="rId1" tooltip="Abai Region" display="https://en.wikipedia.org/wiki/Abai_Region" xr:uid="{9E6D3972-FB33-4072-9686-ACC7E4E4B5AC}"/>
    <hyperlink ref="B2" r:id="rId2" tooltip="Akmola Region" display="https://en.wikipedia.org/wiki/Akmola_Region" xr:uid="{92CE30FA-BBC0-48AE-9429-ED4A85DC8A49}"/>
    <hyperlink ref="B3" r:id="rId3" tooltip="Aktobe Region" display="https://en.wikipedia.org/wiki/Aktobe_Region" xr:uid="{4EF1D940-9E6A-4C84-BAFD-CC47DC380BF5}"/>
    <hyperlink ref="B4" r:id="rId4" tooltip="Almaty Region" display="https://en.wikipedia.org/wiki/Almaty_Region" xr:uid="{D34BADD2-6C76-4964-B4A4-2C3D19686178}"/>
    <hyperlink ref="B5" r:id="rId5" tooltip="Atyrau Region" display="https://en.wikipedia.org/wiki/Atyrau_Region" xr:uid="{AC69EDAF-ADCF-4F36-AB94-8FCB9FE9A01D}"/>
    <hyperlink ref="B6" r:id="rId6" tooltip="West Kazakhstan Region" display="https://en.wikipedia.org/wiki/West_Kazakhstan_Region" xr:uid="{2740C398-0E23-40D2-A875-2706C8C70DE1}"/>
    <hyperlink ref="B7" r:id="rId7" tooltip="Jambyl Region" display="https://en.wikipedia.org/wiki/Jambyl_Region" xr:uid="{2E98AA9A-978B-4189-A4BC-65811C6FE77E}"/>
    <hyperlink ref="B8" r:id="rId8" tooltip="Jetisu Region" display="https://en.wikipedia.org/wiki/Jetisu_Region" xr:uid="{B50D42ED-E713-40AD-922A-962B698E0EEF}"/>
    <hyperlink ref="B9" r:id="rId9" tooltip="Karagandy Region" display="https://en.wikipedia.org/wiki/Karagandy_Region" xr:uid="{6F426027-81C8-4310-90B4-A3AE2283BAA1}"/>
    <hyperlink ref="B10" r:id="rId10" tooltip="Kostanay Region" display="https://en.wikipedia.org/wiki/Kostanay_Region" xr:uid="{366DCC04-1B6B-416C-9115-48113A0F452D}"/>
    <hyperlink ref="B11" r:id="rId11" tooltip="Kyzylorda Region" display="https://en.wikipedia.org/wiki/Kyzylorda_Region" xr:uid="{B30FE0C2-D2E6-45C3-8BB2-732C7E41CED9}"/>
    <hyperlink ref="B12" r:id="rId12" tooltip="Mangystau Region" display="https://en.wikipedia.org/wiki/Mangystau_Region" xr:uid="{8A2123A5-18A2-4E58-895E-CC9854F582B2}"/>
    <hyperlink ref="B13" r:id="rId13" tooltip="Pavlodar Region" display="https://en.wikipedia.org/wiki/Pavlodar_Region" xr:uid="{7DFB753E-8758-456A-9665-8262140193F5}"/>
    <hyperlink ref="B14" r:id="rId14" tooltip="North Kazakhstan Region" display="https://en.wikipedia.org/wiki/North_Kazakhstan_Region" xr:uid="{BB7D4A6A-A0D5-4A35-ADBC-DD5E89F5B3E5}"/>
    <hyperlink ref="B15" r:id="rId15" tooltip="South Kazakhstan Region" display="https://en.wikipedia.org/wiki/South_Kazakhstan_Region" xr:uid="{66187B31-24B2-4EB9-99F7-E51A0D8A4E01}"/>
    <hyperlink ref="B16" r:id="rId16" tooltip="Ulytau Region" display="https://en.wikipedia.org/wiki/Ulytau_Region" xr:uid="{97C58B2F-5A09-48C2-BA9E-6557A600C2E9}"/>
    <hyperlink ref="B17" r:id="rId17" tooltip="East Kazakhstan Region" display="https://en.wikipedia.org/wiki/East_Kazakhstan_Region" xr:uid="{D6B08C2F-A8E5-4489-8FCD-CB2EC59560A6}"/>
    <hyperlink ref="B18" r:id="rId18" tooltip="Astana" display="https://en.wikipedia.org/wiki/Astana" xr:uid="{EB5BE060-D4BE-4DDC-A278-B6C468E901CF}"/>
    <hyperlink ref="B19" r:id="rId19" tooltip="Almaty" display="https://en.wikipedia.org/wiki/Almaty" xr:uid="{1F56E1E0-4A9E-46B1-8DBF-DA0665985CA2}"/>
    <hyperlink ref="B20" r:id="rId20" tooltip="Shymkent" display="https://en.wikipedia.org/wiki/Shymkent" xr:uid="{78D34641-0B78-43A5-B495-236529CF016E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ECD93-8974-4D49-A108-B98381DD2248}">
  <dimension ref="A1:H18"/>
  <sheetViews>
    <sheetView workbookViewId="0">
      <selection activeCell="G14" sqref="G14"/>
    </sheetView>
  </sheetViews>
  <sheetFormatPr defaultRowHeight="14.5" x14ac:dyDescent="0.35"/>
  <cols>
    <col min="5" max="5" width="4.81640625" bestFit="1" customWidth="1"/>
    <col min="6" max="6" width="30" bestFit="1" customWidth="1"/>
    <col min="7" max="7" width="14.1796875" bestFit="1" customWidth="1"/>
  </cols>
  <sheetData>
    <row r="1" spans="1:8" ht="29.5" thickBot="1" x14ac:dyDescent="0.4">
      <c r="A1" s="1" t="s">
        <v>3108</v>
      </c>
      <c r="B1" s="2" t="s">
        <v>3109</v>
      </c>
      <c r="C1" s="5" t="s">
        <v>3110</v>
      </c>
      <c r="D1" s="5" t="s">
        <v>1890</v>
      </c>
      <c r="E1">
        <v>3967</v>
      </c>
      <c r="F1" t="str">
        <f>_xlfn.CONCAT(B1," (Laotian ",D1,")")</f>
        <v>Viangchan (Laotian prefecture)</v>
      </c>
      <c r="G1" t="str">
        <f>B1</f>
        <v>Viangchan</v>
      </c>
      <c r="H1" t="str">
        <f>A1</f>
        <v>LA-VT</v>
      </c>
    </row>
    <row r="2" spans="1:8" ht="15" thickBot="1" x14ac:dyDescent="0.4">
      <c r="A2" s="1" t="s">
        <v>3111</v>
      </c>
      <c r="B2" s="2" t="s">
        <v>3112</v>
      </c>
      <c r="C2" s="5" t="s">
        <v>3113</v>
      </c>
      <c r="D2" s="5" t="s">
        <v>149</v>
      </c>
      <c r="E2">
        <v>3967</v>
      </c>
      <c r="F2" t="str">
        <f t="shared" ref="F2:F18" si="0">_xlfn.CONCAT(B2," (Laotian ",D2,")")</f>
        <v>Attapu (Laotian province)</v>
      </c>
      <c r="G2" t="str">
        <f t="shared" ref="G2:G18" si="1">B2</f>
        <v>Attapu</v>
      </c>
      <c r="H2" t="str">
        <f t="shared" ref="H2:H18" si="2">A2</f>
        <v>LA-AT</v>
      </c>
    </row>
    <row r="3" spans="1:8" ht="15" thickBot="1" x14ac:dyDescent="0.4">
      <c r="A3" s="1" t="s">
        <v>3114</v>
      </c>
      <c r="B3" s="2" t="s">
        <v>3115</v>
      </c>
      <c r="C3" s="5"/>
      <c r="D3" s="5" t="s">
        <v>149</v>
      </c>
      <c r="E3">
        <v>3967</v>
      </c>
      <c r="F3" t="str">
        <f t="shared" si="0"/>
        <v>Bokèo (Laotian province)</v>
      </c>
      <c r="G3" t="str">
        <f t="shared" si="1"/>
        <v>Bokèo</v>
      </c>
      <c r="H3" t="str">
        <f t="shared" si="2"/>
        <v>LA-BK</v>
      </c>
    </row>
    <row r="4" spans="1:8" ht="29.5" thickBot="1" x14ac:dyDescent="0.4">
      <c r="A4" s="1" t="s">
        <v>3116</v>
      </c>
      <c r="B4" s="2" t="s">
        <v>3117</v>
      </c>
      <c r="C4" s="5" t="s">
        <v>3118</v>
      </c>
      <c r="D4" s="5" t="s">
        <v>149</v>
      </c>
      <c r="E4">
        <v>3967</v>
      </c>
      <c r="F4" t="str">
        <f t="shared" si="0"/>
        <v>Bolikhamxai (Laotian province)</v>
      </c>
      <c r="G4" t="str">
        <f t="shared" si="1"/>
        <v>Bolikhamxai</v>
      </c>
      <c r="H4" t="str">
        <f t="shared" si="2"/>
        <v>LA-BL</v>
      </c>
    </row>
    <row r="5" spans="1:8" ht="29.5" thickBot="1" x14ac:dyDescent="0.4">
      <c r="A5" s="1" t="s">
        <v>3119</v>
      </c>
      <c r="B5" s="2" t="s">
        <v>3120</v>
      </c>
      <c r="C5" s="5" t="s">
        <v>3121</v>
      </c>
      <c r="D5" s="5" t="s">
        <v>149</v>
      </c>
      <c r="E5">
        <v>3967</v>
      </c>
      <c r="F5" t="str">
        <f t="shared" si="0"/>
        <v>Champasak (Laotian province)</v>
      </c>
      <c r="G5" t="str">
        <f t="shared" si="1"/>
        <v>Champasak</v>
      </c>
      <c r="H5" t="str">
        <f t="shared" si="2"/>
        <v>LA-CH</v>
      </c>
    </row>
    <row r="6" spans="1:8" ht="29.5" thickBot="1" x14ac:dyDescent="0.4">
      <c r="A6" s="1" t="s">
        <v>3122</v>
      </c>
      <c r="B6" s="2" t="s">
        <v>3123</v>
      </c>
      <c r="C6" s="5" t="s">
        <v>3124</v>
      </c>
      <c r="D6" s="5" t="s">
        <v>149</v>
      </c>
      <c r="E6">
        <v>3967</v>
      </c>
      <c r="F6" t="str">
        <f t="shared" si="0"/>
        <v>Houaphan (Laotian province)</v>
      </c>
      <c r="G6" t="str">
        <f t="shared" si="1"/>
        <v>Houaphan</v>
      </c>
      <c r="H6" t="str">
        <f t="shared" si="2"/>
        <v>LA-HO</v>
      </c>
    </row>
    <row r="7" spans="1:8" ht="29.5" thickBot="1" x14ac:dyDescent="0.4">
      <c r="A7" s="1" t="s">
        <v>3125</v>
      </c>
      <c r="B7" s="2" t="s">
        <v>3126</v>
      </c>
      <c r="C7" s="5" t="s">
        <v>3127</v>
      </c>
      <c r="D7" s="5" t="s">
        <v>149</v>
      </c>
      <c r="E7">
        <v>3967</v>
      </c>
      <c r="F7" t="str">
        <f t="shared" si="0"/>
        <v>Khammouan (Laotian province)</v>
      </c>
      <c r="G7" t="str">
        <f t="shared" si="1"/>
        <v>Khammouan</v>
      </c>
      <c r="H7" t="str">
        <f t="shared" si="2"/>
        <v>LA-KH</v>
      </c>
    </row>
    <row r="8" spans="1:8" ht="29.5" thickBot="1" x14ac:dyDescent="0.4">
      <c r="A8" s="1" t="s">
        <v>3128</v>
      </c>
      <c r="B8" s="2" t="s">
        <v>3129</v>
      </c>
      <c r="C8" s="5" t="s">
        <v>3130</v>
      </c>
      <c r="D8" s="5" t="s">
        <v>149</v>
      </c>
      <c r="E8">
        <v>3967</v>
      </c>
      <c r="F8" t="str">
        <f t="shared" si="0"/>
        <v>Louang Namtha (Laotian province)</v>
      </c>
      <c r="G8" t="str">
        <f t="shared" si="1"/>
        <v>Louang Namtha</v>
      </c>
      <c r="H8" t="str">
        <f t="shared" si="2"/>
        <v>LA-LM</v>
      </c>
    </row>
    <row r="9" spans="1:8" ht="29.5" thickBot="1" x14ac:dyDescent="0.4">
      <c r="A9" s="1" t="s">
        <v>3131</v>
      </c>
      <c r="B9" s="2" t="s">
        <v>3132</v>
      </c>
      <c r="C9" s="5" t="s">
        <v>3133</v>
      </c>
      <c r="D9" s="5" t="s">
        <v>149</v>
      </c>
      <c r="E9">
        <v>3967</v>
      </c>
      <c r="F9" t="str">
        <f t="shared" si="0"/>
        <v>Louangphabang (Laotian province)</v>
      </c>
      <c r="G9" t="str">
        <f t="shared" si="1"/>
        <v>Louangphabang</v>
      </c>
      <c r="H9" t="str">
        <f t="shared" si="2"/>
        <v>LA-LP</v>
      </c>
    </row>
    <row r="10" spans="1:8" ht="29.5" thickBot="1" x14ac:dyDescent="0.4">
      <c r="A10" s="1" t="s">
        <v>3134</v>
      </c>
      <c r="B10" s="2" t="s">
        <v>3135</v>
      </c>
      <c r="C10" s="5" t="s">
        <v>3136</v>
      </c>
      <c r="D10" s="5" t="s">
        <v>149</v>
      </c>
      <c r="E10">
        <v>3967</v>
      </c>
      <c r="F10" t="str">
        <f t="shared" si="0"/>
        <v>Oudômxai (Laotian province)</v>
      </c>
      <c r="G10" t="str">
        <f t="shared" si="1"/>
        <v>Oudômxai</v>
      </c>
      <c r="H10" t="str">
        <f t="shared" si="2"/>
        <v>LA-OU</v>
      </c>
    </row>
    <row r="11" spans="1:8" ht="15" thickBot="1" x14ac:dyDescent="0.4">
      <c r="A11" s="1" t="s">
        <v>3137</v>
      </c>
      <c r="B11" s="2" t="s">
        <v>3138</v>
      </c>
      <c r="C11" s="5" t="s">
        <v>3139</v>
      </c>
      <c r="D11" s="5" t="s">
        <v>149</v>
      </c>
      <c r="E11">
        <v>3967</v>
      </c>
      <c r="F11" t="str">
        <f t="shared" si="0"/>
        <v>Phôngsali (Laotian province)</v>
      </c>
      <c r="G11" t="str">
        <f t="shared" si="1"/>
        <v>Phôngsali</v>
      </c>
      <c r="H11" t="str">
        <f t="shared" si="2"/>
        <v>LA-PH</v>
      </c>
    </row>
    <row r="12" spans="1:8" ht="15" thickBot="1" x14ac:dyDescent="0.4">
      <c r="A12" s="1" t="s">
        <v>3140</v>
      </c>
      <c r="B12" s="2" t="s">
        <v>3141</v>
      </c>
      <c r="C12" s="5" t="s">
        <v>3142</v>
      </c>
      <c r="D12" s="5" t="s">
        <v>149</v>
      </c>
      <c r="E12">
        <v>3967</v>
      </c>
      <c r="F12" t="str">
        <f t="shared" si="0"/>
        <v>Salavan (Laotian province)</v>
      </c>
      <c r="G12" t="str">
        <f t="shared" si="1"/>
        <v>Salavan</v>
      </c>
      <c r="H12" t="str">
        <f t="shared" si="2"/>
        <v>LA-SL</v>
      </c>
    </row>
    <row r="13" spans="1:8" ht="29.5" thickBot="1" x14ac:dyDescent="0.4">
      <c r="A13" s="1" t="s">
        <v>3143</v>
      </c>
      <c r="B13" s="2" t="s">
        <v>3144</v>
      </c>
      <c r="C13" s="5" t="s">
        <v>3145</v>
      </c>
      <c r="D13" s="5" t="s">
        <v>149</v>
      </c>
      <c r="E13">
        <v>3967</v>
      </c>
      <c r="F13" t="str">
        <f t="shared" si="0"/>
        <v>Savannakhét (Laotian province)</v>
      </c>
      <c r="G13" t="str">
        <f t="shared" si="1"/>
        <v>Savannakhét</v>
      </c>
      <c r="H13" t="str">
        <f t="shared" si="2"/>
        <v>LA-SV</v>
      </c>
    </row>
    <row r="14" spans="1:8" ht="29.5" thickBot="1" x14ac:dyDescent="0.4">
      <c r="A14" s="1" t="s">
        <v>3146</v>
      </c>
      <c r="B14" s="2" t="s">
        <v>3109</v>
      </c>
      <c r="C14" s="5" t="s">
        <v>3110</v>
      </c>
      <c r="D14" s="5" t="s">
        <v>149</v>
      </c>
      <c r="E14">
        <v>3967</v>
      </c>
      <c r="F14" t="str">
        <f t="shared" si="0"/>
        <v>Viangchan (Laotian province)</v>
      </c>
      <c r="G14" t="str">
        <f t="shared" si="1"/>
        <v>Viangchan</v>
      </c>
      <c r="H14" t="str">
        <f t="shared" si="2"/>
        <v>LA-VI</v>
      </c>
    </row>
    <row r="15" spans="1:8" ht="29.5" thickBot="1" x14ac:dyDescent="0.4">
      <c r="A15" s="1" t="s">
        <v>3147</v>
      </c>
      <c r="B15" s="2" t="s">
        <v>3148</v>
      </c>
      <c r="C15" s="5" t="s">
        <v>3149</v>
      </c>
      <c r="D15" s="5" t="s">
        <v>149</v>
      </c>
      <c r="E15">
        <v>3967</v>
      </c>
      <c r="F15" t="str">
        <f t="shared" si="0"/>
        <v>Xaignabouli (Laotian province)</v>
      </c>
      <c r="G15" t="str">
        <f t="shared" si="1"/>
        <v>Xaignabouli</v>
      </c>
      <c r="H15" t="str">
        <f t="shared" si="2"/>
        <v>LA-XA</v>
      </c>
    </row>
    <row r="16" spans="1:8" ht="15" thickBot="1" x14ac:dyDescent="0.4">
      <c r="A16" s="1" t="s">
        <v>3150</v>
      </c>
      <c r="B16" s="2" t="s">
        <v>3151</v>
      </c>
      <c r="C16" s="5" t="s">
        <v>3152</v>
      </c>
      <c r="D16" s="5" t="s">
        <v>149</v>
      </c>
      <c r="E16">
        <v>3967</v>
      </c>
      <c r="F16" t="str">
        <f t="shared" si="0"/>
        <v>Xékong (Laotian province)</v>
      </c>
      <c r="G16" t="str">
        <f t="shared" si="1"/>
        <v>Xékong</v>
      </c>
      <c r="H16" t="str">
        <f t="shared" si="2"/>
        <v>LA-XE</v>
      </c>
    </row>
    <row r="17" spans="1:8" ht="29.5" thickBot="1" x14ac:dyDescent="0.4">
      <c r="A17" s="1" t="s">
        <v>3153</v>
      </c>
      <c r="B17" s="2" t="s">
        <v>3154</v>
      </c>
      <c r="C17" s="5" t="s">
        <v>3155</v>
      </c>
      <c r="D17" s="5" t="s">
        <v>149</v>
      </c>
      <c r="E17">
        <v>3967</v>
      </c>
      <c r="F17" t="str">
        <f t="shared" si="0"/>
        <v>Xiangkhouang (Laotian province)</v>
      </c>
      <c r="G17" t="str">
        <f t="shared" si="1"/>
        <v>Xiangkhouang</v>
      </c>
      <c r="H17" t="str">
        <f t="shared" si="2"/>
        <v>LA-XI</v>
      </c>
    </row>
    <row r="18" spans="1:8" ht="29.5" thickBot="1" x14ac:dyDescent="0.4">
      <c r="A18" s="1" t="s">
        <v>3156</v>
      </c>
      <c r="B18" s="2" t="s">
        <v>3157</v>
      </c>
      <c r="C18" s="5" t="s">
        <v>3158</v>
      </c>
      <c r="D18" s="5" t="s">
        <v>149</v>
      </c>
      <c r="E18">
        <v>3967</v>
      </c>
      <c r="F18" t="str">
        <f t="shared" si="0"/>
        <v>Xaisômboun (Laotian province)</v>
      </c>
      <c r="G18" t="str">
        <f t="shared" si="1"/>
        <v>Xaisômboun</v>
      </c>
      <c r="H18" t="str">
        <f t="shared" si="2"/>
        <v>LA-XS</v>
      </c>
    </row>
  </sheetData>
  <hyperlinks>
    <hyperlink ref="B1" r:id="rId1" tooltip="Vientiane Prefecture" display="https://en.wikipedia.org/wiki/Vientiane_Prefecture" xr:uid="{8887A8B1-B6AD-49BF-8E68-E6A4511BB0E5}"/>
    <hyperlink ref="B2" r:id="rId2" tooltip="Attapu province" display="https://en.wikipedia.org/wiki/Attapu_province" xr:uid="{F869CAE6-AFBC-4CF0-B93C-C07F813E9A34}"/>
    <hyperlink ref="B3" r:id="rId3" tooltip="Bokèo province" display="https://en.wikipedia.org/wiki/Bok%C3%A8o_province" xr:uid="{EF591733-F628-4440-BE3C-41576660B03E}"/>
    <hyperlink ref="B4" r:id="rId4" tooltip="Bolikhamsai province" display="https://en.wikipedia.org/wiki/Bolikhamsai_province" xr:uid="{F055D702-BF34-447D-87BF-C9B1A7B6FC60}"/>
    <hyperlink ref="B5" r:id="rId5" tooltip="Champasak province" display="https://en.wikipedia.org/wiki/Champasak_province" xr:uid="{9C6645AC-01DB-4C9E-A235-5F81C5E65D6D}"/>
    <hyperlink ref="B6" r:id="rId6" tooltip="Houaphan province" display="https://en.wikipedia.org/wiki/Houaphan_province" xr:uid="{77E3058D-EB34-4886-A100-6BB3E2E1A32E}"/>
    <hyperlink ref="B7" r:id="rId7" tooltip="Khammouan province" display="https://en.wikipedia.org/wiki/Khammouan_province" xr:uid="{A8FF2BDD-9D76-448A-A4A0-B4EB6BF57192}"/>
    <hyperlink ref="B8" r:id="rId8" tooltip="Louang Namtha province" display="https://en.wikipedia.org/wiki/Louang_Namtha_province" xr:uid="{8A1D462E-DC77-45BE-ADF8-3C5905C1C7B5}"/>
    <hyperlink ref="B9" r:id="rId9" tooltip="Louangphabang province" display="https://en.wikipedia.org/wiki/Louangphabang_province" xr:uid="{7046E059-AFB0-423A-96B6-91B862ACFF75}"/>
    <hyperlink ref="B10" r:id="rId10" tooltip="Oudômxai province" display="https://en.wikipedia.org/wiki/Oud%C3%B4mxai_province" xr:uid="{CDE8A617-8F0E-4302-8145-3D5A2634AD5A}"/>
    <hyperlink ref="B11" r:id="rId11" tooltip="Phôngsali province" display="https://en.wikipedia.org/wiki/Ph%C3%B4ngsali_province" xr:uid="{4811D45F-8954-4FBE-98E1-403C4122960C}"/>
    <hyperlink ref="B12" r:id="rId12" tooltip="Salavan province" display="https://en.wikipedia.org/wiki/Salavan_province" xr:uid="{C4B59634-D43A-4355-8D01-90202E259D25}"/>
    <hyperlink ref="B13" r:id="rId13" tooltip="Savannakhét province" display="https://en.wikipedia.org/wiki/Savannakh%C3%A9t_province" xr:uid="{17ADDE1B-FBF0-4906-B642-B5009AA6B32C}"/>
    <hyperlink ref="B14" r:id="rId14" tooltip="Vientiane province" display="https://en.wikipedia.org/wiki/Vientiane_province" xr:uid="{920E0FB3-CC1D-44CD-B5C5-7275481D71B4}"/>
    <hyperlink ref="B15" r:id="rId15" tooltip="Xaignabouli province" display="https://en.wikipedia.org/wiki/Xaignabouli_province" xr:uid="{775BB005-CAD9-41F1-B50A-FC08444A86BE}"/>
    <hyperlink ref="B16" r:id="rId16" tooltip="Xékong province" display="https://en.wikipedia.org/wiki/X%C3%A9kong_province" xr:uid="{3D734DF2-2346-4F58-AA8E-EB894B45C7DC}"/>
    <hyperlink ref="B17" r:id="rId17" tooltip="Xiangkhoang province" display="https://en.wikipedia.org/wiki/Xiangkhoang_province" xr:uid="{C0CEC00A-E0B9-455F-9218-C87A0DCBCDE8}"/>
    <hyperlink ref="B18" r:id="rId18" tooltip="Special Zone of Xaisomboun" display="https://en.wikipedia.org/wiki/Special_Zone_of_Xaisomboun" xr:uid="{FE62A6FE-FD35-4CDC-87D0-883534BCD78E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1949D-ECF9-41AC-AD77-750E7BAA5DC8}">
  <dimension ref="A1:G8"/>
  <sheetViews>
    <sheetView workbookViewId="0">
      <selection activeCell="D1" sqref="D1:G8"/>
    </sheetView>
  </sheetViews>
  <sheetFormatPr defaultRowHeight="14.5" x14ac:dyDescent="0.35"/>
  <cols>
    <col min="5" max="5" width="35.90625" bestFit="1" customWidth="1"/>
    <col min="6" max="6" width="14.1796875" bestFit="1" customWidth="1"/>
  </cols>
  <sheetData>
    <row r="1" spans="1:7" ht="15" thickBot="1" x14ac:dyDescent="0.4">
      <c r="A1" s="1" t="s">
        <v>3159</v>
      </c>
      <c r="B1" s="2" t="s">
        <v>3160</v>
      </c>
      <c r="C1" s="5" t="s">
        <v>3161</v>
      </c>
      <c r="D1">
        <v>3943</v>
      </c>
      <c r="E1" t="str">
        <f>_xlfn.CONCAT(B1," (Lebanese gouvernorate)")</f>
        <v>Aakkâr (Lebanese gouvernorate)</v>
      </c>
      <c r="F1" t="str">
        <f>B1</f>
        <v>Aakkâr</v>
      </c>
      <c r="G1" t="str">
        <f>A1</f>
        <v>LB-AK</v>
      </c>
    </row>
    <row r="2" spans="1:7" ht="29.5" thickBot="1" x14ac:dyDescent="0.4">
      <c r="A2" s="1" t="s">
        <v>3162</v>
      </c>
      <c r="B2" s="2" t="s">
        <v>3163</v>
      </c>
      <c r="C2" s="5" t="s">
        <v>3164</v>
      </c>
      <c r="D2">
        <v>3943</v>
      </c>
      <c r="E2" t="str">
        <f t="shared" ref="E2:E8" si="0">_xlfn.CONCAT(B2," (Lebanese gouvernorate)")</f>
        <v>Baalbek-Hermel (Lebanese gouvernorate)</v>
      </c>
      <c r="F2" t="str">
        <f t="shared" ref="F2:F8" si="1">B2</f>
        <v>Baalbek-Hermel</v>
      </c>
      <c r="G2" t="str">
        <f t="shared" ref="G2:G8" si="2">A2</f>
        <v>LB-BH</v>
      </c>
    </row>
    <row r="3" spans="1:7" ht="15" thickBot="1" x14ac:dyDescent="0.4">
      <c r="A3" s="1" t="s">
        <v>3165</v>
      </c>
      <c r="B3" s="2" t="s">
        <v>3166</v>
      </c>
      <c r="C3" s="5" t="s">
        <v>3167</v>
      </c>
      <c r="D3">
        <v>3943</v>
      </c>
      <c r="E3" t="str">
        <f t="shared" si="0"/>
        <v>Béqaa (Lebanese gouvernorate)</v>
      </c>
      <c r="F3" t="str">
        <f t="shared" si="1"/>
        <v>Béqaa</v>
      </c>
      <c r="G3" t="str">
        <f t="shared" si="2"/>
        <v>LB-BI</v>
      </c>
    </row>
    <row r="4" spans="1:7" ht="15" thickBot="1" x14ac:dyDescent="0.4">
      <c r="A4" s="1" t="s">
        <v>3168</v>
      </c>
      <c r="B4" s="2" t="s">
        <v>3169</v>
      </c>
      <c r="C4" s="5" t="s">
        <v>3170</v>
      </c>
      <c r="D4">
        <v>3943</v>
      </c>
      <c r="E4" t="str">
        <f t="shared" si="0"/>
        <v>Beyrouth (Lebanese gouvernorate)</v>
      </c>
      <c r="F4" t="str">
        <f t="shared" si="1"/>
        <v>Beyrouth</v>
      </c>
      <c r="G4" t="str">
        <f t="shared" si="2"/>
        <v>LB-BA</v>
      </c>
    </row>
    <row r="5" spans="1:7" ht="29.5" thickBot="1" x14ac:dyDescent="0.4">
      <c r="A5" s="1" t="s">
        <v>3171</v>
      </c>
      <c r="B5" s="2" t="s">
        <v>3172</v>
      </c>
      <c r="C5" s="5" t="s">
        <v>3173</v>
      </c>
      <c r="D5">
        <v>3943</v>
      </c>
      <c r="E5" t="str">
        <f t="shared" si="0"/>
        <v>Liban-Nord (Lebanese gouvernorate)</v>
      </c>
      <c r="F5" t="str">
        <f t="shared" si="1"/>
        <v>Liban-Nord</v>
      </c>
      <c r="G5" t="str">
        <f t="shared" si="2"/>
        <v>LB-AS</v>
      </c>
    </row>
    <row r="6" spans="1:7" ht="29.5" thickBot="1" x14ac:dyDescent="0.4">
      <c r="A6" s="1" t="s">
        <v>3174</v>
      </c>
      <c r="B6" s="2" t="s">
        <v>3175</v>
      </c>
      <c r="C6" s="5" t="s">
        <v>3176</v>
      </c>
      <c r="D6">
        <v>3943</v>
      </c>
      <c r="E6" t="str">
        <f t="shared" si="0"/>
        <v>Liban-Sud (Lebanese gouvernorate)</v>
      </c>
      <c r="F6" t="str">
        <f t="shared" si="1"/>
        <v>Liban-Sud</v>
      </c>
      <c r="G6" t="str">
        <f t="shared" si="2"/>
        <v>LB-JA</v>
      </c>
    </row>
    <row r="7" spans="1:7" ht="29.5" thickBot="1" x14ac:dyDescent="0.4">
      <c r="A7" s="1" t="s">
        <v>3177</v>
      </c>
      <c r="B7" s="2" t="s">
        <v>3178</v>
      </c>
      <c r="C7" s="5" t="s">
        <v>3179</v>
      </c>
      <c r="D7">
        <v>3943</v>
      </c>
      <c r="E7" t="str">
        <f t="shared" si="0"/>
        <v>Mont-Liban (Lebanese gouvernorate)</v>
      </c>
      <c r="F7" t="str">
        <f t="shared" si="1"/>
        <v>Mont-Liban</v>
      </c>
      <c r="G7" t="str">
        <f t="shared" si="2"/>
        <v>LB-JL</v>
      </c>
    </row>
    <row r="8" spans="1:7" ht="15" thickBot="1" x14ac:dyDescent="0.4">
      <c r="A8" s="1" t="s">
        <v>3180</v>
      </c>
      <c r="B8" s="2" t="s">
        <v>3181</v>
      </c>
      <c r="C8" s="5" t="s">
        <v>3182</v>
      </c>
      <c r="D8">
        <v>3943</v>
      </c>
      <c r="E8" t="str">
        <f t="shared" si="0"/>
        <v>Nabatîyé (Lebanese gouvernorate)</v>
      </c>
      <c r="F8" t="str">
        <f t="shared" si="1"/>
        <v>Nabatîyé</v>
      </c>
      <c r="G8" t="str">
        <f t="shared" si="2"/>
        <v>LB-NA</v>
      </c>
    </row>
  </sheetData>
  <hyperlinks>
    <hyperlink ref="B1" r:id="rId1" tooltip="Akkar Governorate" display="https://en.wikipedia.org/wiki/Akkar_Governorate" xr:uid="{AB69A68F-53F7-4F82-88BB-5170227E06E7}"/>
    <hyperlink ref="B2" r:id="rId2" tooltip="Baalbek-Hermel Governorate" display="https://en.wikipedia.org/wiki/Baalbek-Hermel_Governorate" xr:uid="{894535BD-3B5B-43E7-A87E-6D3C619504A6}"/>
    <hyperlink ref="B3" r:id="rId3" tooltip="Béqaa Governorate" display="https://en.wikipedia.org/wiki/B%C3%A9qaa_Governorate" xr:uid="{F4EEBBDA-300E-4DA3-828D-3FF470FE34C8}"/>
    <hyperlink ref="B4" r:id="rId4" tooltip="Beyrouth Governorate" display="https://en.wikipedia.org/wiki/Beyrouth_Governorate" xr:uid="{C57FE44A-45A8-48F3-BF48-55A708FA36E9}"/>
    <hyperlink ref="B5" r:id="rId5" tooltip="Liban-Nord Governorate" display="https://en.wikipedia.org/wiki/Liban-Nord_Governorate" xr:uid="{15545B05-C2D2-4B7C-BE94-EE162CC2FA44}"/>
    <hyperlink ref="B6" r:id="rId6" tooltip="Liban-Sud Governorate" display="https://en.wikipedia.org/wiki/Liban-Sud_Governorate" xr:uid="{D5E57BAA-59FF-4C26-A7BF-5F5D3938EE9A}"/>
    <hyperlink ref="B7" r:id="rId7" tooltip="Mont-Liban Governorate" display="https://en.wikipedia.org/wiki/Mont-Liban_Governorate" xr:uid="{C62ED723-E2CD-4A1B-95B7-B9C1483CA23D}"/>
    <hyperlink ref="B8" r:id="rId8" tooltip="Nabatîyé Governorate" display="https://en.wikipedia.org/wiki/Nabat%C3%AEy%C3%A9_Governorate" xr:uid="{EECD0FAA-71A3-4300-BB5A-67DF32E6524E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786B8-B1B4-4972-AE75-8A1488D3391A}">
  <dimension ref="A1:F10"/>
  <sheetViews>
    <sheetView workbookViewId="0">
      <selection activeCell="C1" sqref="C1:F10"/>
    </sheetView>
  </sheetViews>
  <sheetFormatPr defaultRowHeight="14.5" x14ac:dyDescent="0.35"/>
  <cols>
    <col min="4" max="4" width="29.36328125" bestFit="1" customWidth="1"/>
    <col min="5" max="5" width="11.26953125" bestFit="1" customWidth="1"/>
  </cols>
  <sheetData>
    <row r="1" spans="1:6" ht="29.5" thickBot="1" x14ac:dyDescent="0.4">
      <c r="A1" s="1" t="s">
        <v>3183</v>
      </c>
      <c r="B1" s="2" t="s">
        <v>3184</v>
      </c>
      <c r="C1">
        <v>3916</v>
      </c>
      <c r="D1" t="str">
        <f>_xlfn.CONCAT(B1," (Saint Lucian district)")</f>
        <v>Anse la Raye (Saint Lucian district)</v>
      </c>
      <c r="E1" t="str">
        <f>B1</f>
        <v>Anse la Raye</v>
      </c>
      <c r="F1" t="str">
        <f>A1</f>
        <v>LC-01</v>
      </c>
    </row>
    <row r="2" spans="1:6" ht="15" thickBot="1" x14ac:dyDescent="0.4">
      <c r="A2" s="1" t="s">
        <v>3185</v>
      </c>
      <c r="B2" s="2" t="s">
        <v>3186</v>
      </c>
      <c r="C2">
        <v>3916</v>
      </c>
      <c r="D2" t="str">
        <f t="shared" ref="D2:D10" si="0">_xlfn.CONCAT(B2," (Saint Lucian district)")</f>
        <v>Canaries (Saint Lucian district)</v>
      </c>
      <c r="E2" t="str">
        <f t="shared" ref="E2:E10" si="1">B2</f>
        <v>Canaries</v>
      </c>
      <c r="F2" t="str">
        <f t="shared" ref="F2:F10" si="2">A2</f>
        <v>LC-12</v>
      </c>
    </row>
    <row r="3" spans="1:6" ht="15" thickBot="1" x14ac:dyDescent="0.4">
      <c r="A3" s="1" t="s">
        <v>3187</v>
      </c>
      <c r="B3" s="2" t="s">
        <v>3188</v>
      </c>
      <c r="C3">
        <v>3916</v>
      </c>
      <c r="D3" t="str">
        <f t="shared" si="0"/>
        <v>Castries (Saint Lucian district)</v>
      </c>
      <c r="E3" t="str">
        <f t="shared" si="1"/>
        <v>Castries</v>
      </c>
      <c r="F3" t="str">
        <f t="shared" si="2"/>
        <v>LC-02</v>
      </c>
    </row>
    <row r="4" spans="1:6" ht="15" thickBot="1" x14ac:dyDescent="0.4">
      <c r="A4" s="1" t="s">
        <v>3189</v>
      </c>
      <c r="B4" s="2" t="s">
        <v>3190</v>
      </c>
      <c r="C4">
        <v>3916</v>
      </c>
      <c r="D4" t="str">
        <f t="shared" si="0"/>
        <v>Choiseul (Saint Lucian district)</v>
      </c>
      <c r="E4" t="str">
        <f t="shared" si="1"/>
        <v>Choiseul</v>
      </c>
      <c r="F4" t="str">
        <f t="shared" si="2"/>
        <v>LC-03</v>
      </c>
    </row>
    <row r="5" spans="1:6" ht="15" thickBot="1" x14ac:dyDescent="0.4">
      <c r="A5" s="1" t="s">
        <v>3191</v>
      </c>
      <c r="B5" s="2" t="s">
        <v>3192</v>
      </c>
      <c r="C5">
        <v>3916</v>
      </c>
      <c r="D5" t="str">
        <f t="shared" si="0"/>
        <v>Dennery (Saint Lucian district)</v>
      </c>
      <c r="E5" t="str">
        <f t="shared" si="1"/>
        <v>Dennery</v>
      </c>
      <c r="F5" t="str">
        <f t="shared" si="2"/>
        <v>LC-05</v>
      </c>
    </row>
    <row r="6" spans="1:6" ht="15" thickBot="1" x14ac:dyDescent="0.4">
      <c r="A6" s="1" t="s">
        <v>3193</v>
      </c>
      <c r="B6" s="2" t="s">
        <v>3194</v>
      </c>
      <c r="C6">
        <v>3916</v>
      </c>
      <c r="D6" t="str">
        <f t="shared" si="0"/>
        <v>Gros Islet (Saint Lucian district)</v>
      </c>
      <c r="E6" t="str">
        <f t="shared" si="1"/>
        <v>Gros Islet</v>
      </c>
      <c r="F6" t="str">
        <f t="shared" si="2"/>
        <v>LC-06</v>
      </c>
    </row>
    <row r="7" spans="1:6" ht="15" thickBot="1" x14ac:dyDescent="0.4">
      <c r="A7" s="1" t="s">
        <v>3195</v>
      </c>
      <c r="B7" s="2" t="s">
        <v>3196</v>
      </c>
      <c r="C7">
        <v>3916</v>
      </c>
      <c r="D7" t="str">
        <f t="shared" si="0"/>
        <v>Laborie (Saint Lucian district)</v>
      </c>
      <c r="E7" t="str">
        <f t="shared" si="1"/>
        <v>Laborie</v>
      </c>
      <c r="F7" t="str">
        <f t="shared" si="2"/>
        <v>LC-07</v>
      </c>
    </row>
    <row r="8" spans="1:6" ht="15" thickBot="1" x14ac:dyDescent="0.4">
      <c r="A8" s="1" t="s">
        <v>3197</v>
      </c>
      <c r="B8" s="2" t="s">
        <v>3198</v>
      </c>
      <c r="C8">
        <v>3916</v>
      </c>
      <c r="D8" t="str">
        <f t="shared" si="0"/>
        <v>Micoud (Saint Lucian district)</v>
      </c>
      <c r="E8" t="str">
        <f t="shared" si="1"/>
        <v>Micoud</v>
      </c>
      <c r="F8" t="str">
        <f t="shared" si="2"/>
        <v>LC-08</v>
      </c>
    </row>
    <row r="9" spans="1:6" ht="15" thickBot="1" x14ac:dyDescent="0.4">
      <c r="A9" s="1" t="s">
        <v>3199</v>
      </c>
      <c r="B9" s="2" t="s">
        <v>3200</v>
      </c>
      <c r="C9">
        <v>3916</v>
      </c>
      <c r="D9" t="str">
        <f t="shared" si="0"/>
        <v>Soufrière (Saint Lucian district)</v>
      </c>
      <c r="E9" t="str">
        <f t="shared" si="1"/>
        <v>Soufrière</v>
      </c>
      <c r="F9" t="str">
        <f t="shared" si="2"/>
        <v>LC-10</v>
      </c>
    </row>
    <row r="10" spans="1:6" ht="29.5" thickBot="1" x14ac:dyDescent="0.4">
      <c r="A10" s="1" t="s">
        <v>3201</v>
      </c>
      <c r="B10" s="2" t="s">
        <v>3202</v>
      </c>
      <c r="C10">
        <v>3916</v>
      </c>
      <c r="D10" t="str">
        <f t="shared" si="0"/>
        <v>Vieux Fort (Saint Lucian district)</v>
      </c>
      <c r="E10" t="str">
        <f t="shared" si="1"/>
        <v>Vieux Fort</v>
      </c>
      <c r="F10" t="str">
        <f t="shared" si="2"/>
        <v>LC-11</v>
      </c>
    </row>
  </sheetData>
  <hyperlinks>
    <hyperlink ref="B1" r:id="rId1" tooltip="Anse la Raye Quarter" display="https://en.wikipedia.org/wiki/Anse_la_Raye_Quarter" xr:uid="{AAA5FB8C-7D6F-49C9-851C-0CADBDA8B0A7}"/>
    <hyperlink ref="B2" r:id="rId2" tooltip="Canaries Quarter" display="https://en.wikipedia.org/wiki/Canaries_Quarter" xr:uid="{CC994ADF-1E0D-4D7B-8A3E-743DD6699B15}"/>
    <hyperlink ref="B3" r:id="rId3" tooltip="Castries Quarter" display="https://en.wikipedia.org/wiki/Castries_Quarter" xr:uid="{3B7BEDF9-185A-4EE6-BCC0-0BE27E237186}"/>
    <hyperlink ref="B4" r:id="rId4" tooltip="Choiseul Quarter" display="https://en.wikipedia.org/wiki/Choiseul_Quarter" xr:uid="{4B60AAC7-4E90-4137-9EBA-A85913015CC3}"/>
    <hyperlink ref="B5" r:id="rId5" tooltip="Dennery Quarter" display="https://en.wikipedia.org/wiki/Dennery_Quarter" xr:uid="{CA89DD29-E911-48E3-99E3-74F78793E092}"/>
    <hyperlink ref="B6" r:id="rId6" tooltip="Gros Islet Quarter" display="https://en.wikipedia.org/wiki/Gros_Islet_Quarter" xr:uid="{B951FD4E-DE66-4E4F-B2C1-C48978273EE3}"/>
    <hyperlink ref="B7" r:id="rId7" tooltip="Laborie Quarter" display="https://en.wikipedia.org/wiki/Laborie_Quarter" xr:uid="{2C12783A-E21E-4159-9A40-5B6C6D1110AC}"/>
    <hyperlink ref="B8" r:id="rId8" tooltip="Micoud Quarter" display="https://en.wikipedia.org/wiki/Micoud_Quarter" xr:uid="{BC7F0BEB-A62F-40F3-B83B-0E993494FD2A}"/>
    <hyperlink ref="B9" r:id="rId9" tooltip="Soufrière Quarter" display="https://en.wikipedia.org/wiki/Soufri%C3%A8re_Quarter" xr:uid="{25BE07C8-B5F8-456A-87BF-20E4F2F20FDA}"/>
    <hyperlink ref="B10" r:id="rId10" tooltip="Vieux Fort Quarter" display="https://en.wikipedia.org/wiki/Vieux_Fort_Quarter" xr:uid="{8305C01B-594E-436D-A1C5-EE39AEA8BAE2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30A30-6B11-4D13-8884-0869A831A4FB}">
  <dimension ref="A1:F11"/>
  <sheetViews>
    <sheetView workbookViewId="0">
      <selection activeCell="C1" sqref="C1:F11"/>
    </sheetView>
  </sheetViews>
  <sheetFormatPr defaultRowHeight="14.5" x14ac:dyDescent="0.35"/>
  <cols>
    <col min="4" max="4" width="30.36328125" bestFit="1" customWidth="1"/>
  </cols>
  <sheetData>
    <row r="1" spans="1:6" ht="15" thickBot="1" x14ac:dyDescent="0.4">
      <c r="A1" s="1" t="s">
        <v>3203</v>
      </c>
      <c r="B1" s="2" t="s">
        <v>3204</v>
      </c>
      <c r="C1">
        <v>4020</v>
      </c>
      <c r="D1" t="str">
        <f>_xlfn.CONCAT(B1," (Liechtensteiner commune)")</f>
        <v>Balzers (Liechtensteiner commune)</v>
      </c>
      <c r="E1" t="str">
        <f>B1</f>
        <v>Balzers</v>
      </c>
      <c r="F1" t="str">
        <f>A1</f>
        <v>LI-01</v>
      </c>
    </row>
    <row r="2" spans="1:6" ht="15" thickBot="1" x14ac:dyDescent="0.4">
      <c r="A2" s="1" t="s">
        <v>3205</v>
      </c>
      <c r="B2" s="2" t="s">
        <v>3206</v>
      </c>
      <c r="C2">
        <v>4020</v>
      </c>
      <c r="D2" t="str">
        <f t="shared" ref="D2:D11" si="0">_xlfn.CONCAT(B2," (Liechtensteiner commune)")</f>
        <v>Eschen (Liechtensteiner commune)</v>
      </c>
      <c r="E2" t="str">
        <f t="shared" ref="E2:E11" si="1">B2</f>
        <v>Eschen</v>
      </c>
      <c r="F2" t="str">
        <f t="shared" ref="F2:F11" si="2">A2</f>
        <v>LI-02</v>
      </c>
    </row>
    <row r="3" spans="1:6" ht="15" thickBot="1" x14ac:dyDescent="0.4">
      <c r="A3" s="1" t="s">
        <v>3207</v>
      </c>
      <c r="B3" s="2" t="s">
        <v>3208</v>
      </c>
      <c r="C3">
        <v>4020</v>
      </c>
      <c r="D3" t="str">
        <f t="shared" si="0"/>
        <v>Gamprin (Liechtensteiner commune)</v>
      </c>
      <c r="E3" t="str">
        <f t="shared" si="1"/>
        <v>Gamprin</v>
      </c>
      <c r="F3" t="str">
        <f t="shared" si="2"/>
        <v>LI-03</v>
      </c>
    </row>
    <row r="4" spans="1:6" ht="15" thickBot="1" x14ac:dyDescent="0.4">
      <c r="A4" s="1" t="s">
        <v>3209</v>
      </c>
      <c r="B4" s="2" t="s">
        <v>3210</v>
      </c>
      <c r="C4">
        <v>4020</v>
      </c>
      <c r="D4" t="str">
        <f t="shared" si="0"/>
        <v>Mauren (Liechtensteiner commune)</v>
      </c>
      <c r="E4" t="str">
        <f t="shared" si="1"/>
        <v>Mauren</v>
      </c>
      <c r="F4" t="str">
        <f t="shared" si="2"/>
        <v>LI-04</v>
      </c>
    </row>
    <row r="5" spans="1:6" ht="15" thickBot="1" x14ac:dyDescent="0.4">
      <c r="A5" s="1" t="s">
        <v>3211</v>
      </c>
      <c r="B5" s="2" t="s">
        <v>3212</v>
      </c>
      <c r="C5">
        <v>4020</v>
      </c>
      <c r="D5" t="str">
        <f t="shared" si="0"/>
        <v>Planken (Liechtensteiner commune)</v>
      </c>
      <c r="E5" t="str">
        <f t="shared" si="1"/>
        <v>Planken</v>
      </c>
      <c r="F5" t="str">
        <f t="shared" si="2"/>
        <v>LI-05</v>
      </c>
    </row>
    <row r="6" spans="1:6" ht="15" thickBot="1" x14ac:dyDescent="0.4">
      <c r="A6" s="1" t="s">
        <v>3213</v>
      </c>
      <c r="B6" s="2" t="s">
        <v>3214</v>
      </c>
      <c r="C6">
        <v>4020</v>
      </c>
      <c r="D6" t="str">
        <f t="shared" si="0"/>
        <v>Ruggell (Liechtensteiner commune)</v>
      </c>
      <c r="E6" t="str">
        <f t="shared" si="1"/>
        <v>Ruggell</v>
      </c>
      <c r="F6" t="str">
        <f t="shared" si="2"/>
        <v>LI-06</v>
      </c>
    </row>
    <row r="7" spans="1:6" ht="15" thickBot="1" x14ac:dyDescent="0.4">
      <c r="A7" s="1" t="s">
        <v>3215</v>
      </c>
      <c r="B7" s="2" t="s">
        <v>3216</v>
      </c>
      <c r="C7">
        <v>4020</v>
      </c>
      <c r="D7" t="str">
        <f t="shared" si="0"/>
        <v>Schaan (Liechtensteiner commune)</v>
      </c>
      <c r="E7" t="str">
        <f t="shared" si="1"/>
        <v>Schaan</v>
      </c>
      <c r="F7" t="str">
        <f t="shared" si="2"/>
        <v>LI-07</v>
      </c>
    </row>
    <row r="8" spans="1:6" ht="29.5" thickBot="1" x14ac:dyDescent="0.4">
      <c r="A8" s="1" t="s">
        <v>3217</v>
      </c>
      <c r="B8" s="2" t="s">
        <v>3218</v>
      </c>
      <c r="C8">
        <v>4020</v>
      </c>
      <c r="D8" t="str">
        <f t="shared" si="0"/>
        <v>Schellenberg (Liechtensteiner commune)</v>
      </c>
      <c r="E8" t="str">
        <f t="shared" si="1"/>
        <v>Schellenberg</v>
      </c>
      <c r="F8" t="str">
        <f t="shared" si="2"/>
        <v>LI-08</v>
      </c>
    </row>
    <row r="9" spans="1:6" ht="15" thickBot="1" x14ac:dyDescent="0.4">
      <c r="A9" s="1" t="s">
        <v>3219</v>
      </c>
      <c r="B9" s="2" t="s">
        <v>3220</v>
      </c>
      <c r="C9">
        <v>4020</v>
      </c>
      <c r="D9" t="str">
        <f t="shared" si="0"/>
        <v>Triesen (Liechtensteiner commune)</v>
      </c>
      <c r="E9" t="str">
        <f t="shared" si="1"/>
        <v>Triesen</v>
      </c>
      <c r="F9" t="str">
        <f t="shared" si="2"/>
        <v>LI-09</v>
      </c>
    </row>
    <row r="10" spans="1:6" ht="29.5" thickBot="1" x14ac:dyDescent="0.4">
      <c r="A10" s="1" t="s">
        <v>3221</v>
      </c>
      <c r="B10" s="2" t="s">
        <v>3222</v>
      </c>
      <c r="C10">
        <v>4020</v>
      </c>
      <c r="D10" t="str">
        <f t="shared" si="0"/>
        <v>Triesenberg (Liechtensteiner commune)</v>
      </c>
      <c r="E10" t="str">
        <f t="shared" si="1"/>
        <v>Triesenberg</v>
      </c>
      <c r="F10" t="str">
        <f t="shared" si="2"/>
        <v>LI-10</v>
      </c>
    </row>
    <row r="11" spans="1:6" ht="15" thickBot="1" x14ac:dyDescent="0.4">
      <c r="A11" s="1" t="s">
        <v>3223</v>
      </c>
      <c r="B11" s="2" t="s">
        <v>3224</v>
      </c>
      <c r="C11">
        <v>4020</v>
      </c>
      <c r="D11" t="str">
        <f t="shared" si="0"/>
        <v>Vaduz (Liechtensteiner commune)</v>
      </c>
      <c r="E11" t="str">
        <f t="shared" si="1"/>
        <v>Vaduz</v>
      </c>
      <c r="F11" t="str">
        <f t="shared" si="2"/>
        <v>LI-11</v>
      </c>
    </row>
  </sheetData>
  <hyperlinks>
    <hyperlink ref="B1" r:id="rId1" tooltip="Balzers" display="https://en.wikipedia.org/wiki/Balzers" xr:uid="{F9631F73-14B3-4752-80C2-93241E2299D7}"/>
    <hyperlink ref="B2" r:id="rId2" tooltip="Eschen" display="https://en.wikipedia.org/wiki/Eschen" xr:uid="{26029F44-DECE-45D9-91E0-FBD2AAD58BD5}"/>
    <hyperlink ref="B3" r:id="rId3" tooltip="Gamprin" display="https://en.wikipedia.org/wiki/Gamprin" xr:uid="{07ACA384-B433-471C-BC25-C92547B344E8}"/>
    <hyperlink ref="B4" r:id="rId4" tooltip="Mauren" display="https://en.wikipedia.org/wiki/Mauren" xr:uid="{60578ACF-83C3-49D6-8DB7-D17D93C7CBC0}"/>
    <hyperlink ref="B5" r:id="rId5" tooltip="Planken" display="https://en.wikipedia.org/wiki/Planken" xr:uid="{0A73A436-D980-4700-90BE-1C9D4F7B3BE1}"/>
    <hyperlink ref="B6" r:id="rId6" tooltip="Ruggell" display="https://en.wikipedia.org/wiki/Ruggell" xr:uid="{B6E8157E-9114-4546-8970-C0EF2C4C9E4F}"/>
    <hyperlink ref="B7" r:id="rId7" tooltip="Schaan" display="https://en.wikipedia.org/wiki/Schaan" xr:uid="{05567CEF-88F5-4031-9970-B77EC0046137}"/>
    <hyperlink ref="B8" r:id="rId8" tooltip="Schellenberg" display="https://en.wikipedia.org/wiki/Schellenberg" xr:uid="{DEB0D684-32B5-4032-9796-5F39DFC9468B}"/>
    <hyperlink ref="B9" r:id="rId9" tooltip="Triesen" display="https://en.wikipedia.org/wiki/Triesen" xr:uid="{5F46F9C2-730E-40BA-AA17-EF353F0164C3}"/>
    <hyperlink ref="B10" r:id="rId10" tooltip="Triesenberg" display="https://en.wikipedia.org/wiki/Triesenberg" xr:uid="{CF7985C1-ABA3-4E54-BB51-28E219524530}"/>
    <hyperlink ref="B11" r:id="rId11" tooltip="Vaduz" display="https://en.wikipedia.org/wiki/Vaduz" xr:uid="{85C0368C-1963-4016-9746-21013D1AF771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105B0-45DE-4EB5-AB64-613C4CFA0A61}">
  <dimension ref="A1:F22"/>
  <sheetViews>
    <sheetView workbookViewId="0">
      <selection activeCell="C1" sqref="C1:F22"/>
    </sheetView>
  </sheetViews>
  <sheetFormatPr defaultRowHeight="14.5" x14ac:dyDescent="0.35"/>
  <cols>
    <col min="4" max="4" width="33.36328125" bestFit="1" customWidth="1"/>
    <col min="5" max="5" width="16.6328125" bestFit="1" customWidth="1"/>
  </cols>
  <sheetData>
    <row r="1" spans="1:6" ht="29.5" thickBot="1" x14ac:dyDescent="0.4">
      <c r="A1" s="1" t="s">
        <v>3225</v>
      </c>
      <c r="B1" s="2" t="s">
        <v>3226</v>
      </c>
      <c r="C1">
        <v>3831</v>
      </c>
      <c r="D1" t="str">
        <f>_xlfn.CONCAT(B1," (Libian popularate)")</f>
        <v>Al Buţnān (Libian popularate)</v>
      </c>
      <c r="E1" t="str">
        <f>B1</f>
        <v>Al Buţnān</v>
      </c>
      <c r="F1" t="str">
        <f>A1</f>
        <v>LY-BU</v>
      </c>
    </row>
    <row r="2" spans="1:6" ht="29.5" thickBot="1" x14ac:dyDescent="0.4">
      <c r="A2" s="1" t="s">
        <v>3227</v>
      </c>
      <c r="B2" s="2" t="s">
        <v>3228</v>
      </c>
      <c r="C2">
        <v>3831</v>
      </c>
      <c r="D2" t="str">
        <f t="shared" ref="D2:D22" si="0">_xlfn.CONCAT(B2," (Libian popularate)")</f>
        <v>Al Jabal al Akhḑar (Libian popularate)</v>
      </c>
      <c r="E2" t="str">
        <f t="shared" ref="E2:E22" si="1">B2</f>
        <v>Al Jabal al Akhḑar</v>
      </c>
      <c r="F2" t="str">
        <f t="shared" ref="F2:F22" si="2">A2</f>
        <v>LY-JA</v>
      </c>
    </row>
    <row r="3" spans="1:6" ht="29.5" thickBot="1" x14ac:dyDescent="0.4">
      <c r="A3" s="1" t="s">
        <v>3229</v>
      </c>
      <c r="B3" s="2" t="s">
        <v>3230</v>
      </c>
      <c r="C3">
        <v>3831</v>
      </c>
      <c r="D3" t="str">
        <f t="shared" si="0"/>
        <v>Al Jabal al Gharbī (Libian popularate)</v>
      </c>
      <c r="E3" t="str">
        <f t="shared" si="1"/>
        <v>Al Jabal al Gharbī</v>
      </c>
      <c r="F3" t="str">
        <f t="shared" si="2"/>
        <v>LY-JG</v>
      </c>
    </row>
    <row r="4" spans="1:6" ht="29.5" thickBot="1" x14ac:dyDescent="0.4">
      <c r="A4" s="1" t="s">
        <v>3231</v>
      </c>
      <c r="B4" s="2" t="s">
        <v>3232</v>
      </c>
      <c r="C4">
        <v>3831</v>
      </c>
      <c r="D4" t="str">
        <f t="shared" si="0"/>
        <v>Al Jafārah (Libian popularate)</v>
      </c>
      <c r="E4" t="str">
        <f t="shared" si="1"/>
        <v>Al Jafārah</v>
      </c>
      <c r="F4" t="str">
        <f t="shared" si="2"/>
        <v>LY-JI</v>
      </c>
    </row>
    <row r="5" spans="1:6" ht="15" thickBot="1" x14ac:dyDescent="0.4">
      <c r="A5" s="1" t="s">
        <v>3233</v>
      </c>
      <c r="B5" s="2" t="s">
        <v>3234</v>
      </c>
      <c r="C5">
        <v>3831</v>
      </c>
      <c r="D5" t="str">
        <f t="shared" si="0"/>
        <v>Al Jufrah (Libian popularate)</v>
      </c>
      <c r="E5" t="str">
        <f t="shared" si="1"/>
        <v>Al Jufrah</v>
      </c>
      <c r="F5" t="str">
        <f t="shared" si="2"/>
        <v>LY-JU</v>
      </c>
    </row>
    <row r="6" spans="1:6" ht="15" thickBot="1" x14ac:dyDescent="0.4">
      <c r="A6" s="1" t="s">
        <v>3235</v>
      </c>
      <c r="B6" s="2" t="s">
        <v>3236</v>
      </c>
      <c r="C6">
        <v>3831</v>
      </c>
      <c r="D6" t="str">
        <f t="shared" si="0"/>
        <v>Al Kufrah (Libian popularate)</v>
      </c>
      <c r="E6" t="str">
        <f t="shared" si="1"/>
        <v>Al Kufrah</v>
      </c>
      <c r="F6" t="str">
        <f t="shared" si="2"/>
        <v>LY-KF</v>
      </c>
    </row>
    <row r="7" spans="1:6" ht="15" thickBot="1" x14ac:dyDescent="0.4">
      <c r="A7" s="1" t="s">
        <v>3237</v>
      </c>
      <c r="B7" s="2" t="s">
        <v>3238</v>
      </c>
      <c r="C7">
        <v>3831</v>
      </c>
      <c r="D7" t="str">
        <f t="shared" si="0"/>
        <v>Al Marj (Libian popularate)</v>
      </c>
      <c r="E7" t="str">
        <f t="shared" si="1"/>
        <v>Al Marj</v>
      </c>
      <c r="F7" t="str">
        <f t="shared" si="2"/>
        <v>LY-MJ</v>
      </c>
    </row>
    <row r="8" spans="1:6" ht="29.5" thickBot="1" x14ac:dyDescent="0.4">
      <c r="A8" s="1" t="s">
        <v>3239</v>
      </c>
      <c r="B8" s="2" t="s">
        <v>3240</v>
      </c>
      <c r="C8">
        <v>3831</v>
      </c>
      <c r="D8" t="str">
        <f t="shared" si="0"/>
        <v>Al Marqab (Libian popularate)</v>
      </c>
      <c r="E8" t="str">
        <f t="shared" si="1"/>
        <v>Al Marqab</v>
      </c>
      <c r="F8" t="str">
        <f t="shared" si="2"/>
        <v>LY-MB</v>
      </c>
    </row>
    <row r="9" spans="1:6" ht="15" thickBot="1" x14ac:dyDescent="0.4">
      <c r="A9" s="1" t="s">
        <v>3241</v>
      </c>
      <c r="B9" s="2" t="s">
        <v>3242</v>
      </c>
      <c r="C9">
        <v>3831</v>
      </c>
      <c r="D9" t="str">
        <f t="shared" si="0"/>
        <v>Al Wāḩāt (Libian popularate)</v>
      </c>
      <c r="E9" t="str">
        <f t="shared" si="1"/>
        <v>Al Wāḩāt</v>
      </c>
      <c r="F9" t="str">
        <f t="shared" si="2"/>
        <v>LY-WA</v>
      </c>
    </row>
    <row r="10" spans="1:6" ht="44" thickBot="1" x14ac:dyDescent="0.4">
      <c r="A10" s="1" t="s">
        <v>3243</v>
      </c>
      <c r="B10" s="2" t="s">
        <v>3244</v>
      </c>
      <c r="C10">
        <v>3831</v>
      </c>
      <c r="D10" t="str">
        <f t="shared" si="0"/>
        <v>An Nuqāţ al Khams (Libian popularate)</v>
      </c>
      <c r="E10" t="str">
        <f t="shared" si="1"/>
        <v>An Nuqāţ al Khams</v>
      </c>
      <c r="F10" t="str">
        <f t="shared" si="2"/>
        <v>LY-NQ</v>
      </c>
    </row>
    <row r="11" spans="1:6" ht="29.5" thickBot="1" x14ac:dyDescent="0.4">
      <c r="A11" s="1" t="s">
        <v>3245</v>
      </c>
      <c r="B11" s="2" t="s">
        <v>3246</v>
      </c>
      <c r="C11">
        <v>3831</v>
      </c>
      <c r="D11" t="str">
        <f t="shared" si="0"/>
        <v>Az Zāwiyah (Libian popularate)</v>
      </c>
      <c r="E11" t="str">
        <f t="shared" si="1"/>
        <v>Az Zāwiyah</v>
      </c>
      <c r="F11" t="str">
        <f t="shared" si="2"/>
        <v>LY-ZA</v>
      </c>
    </row>
    <row r="12" spans="1:6" ht="15" thickBot="1" x14ac:dyDescent="0.4">
      <c r="A12" s="1" t="s">
        <v>3247</v>
      </c>
      <c r="B12" s="2" t="s">
        <v>3248</v>
      </c>
      <c r="C12">
        <v>3831</v>
      </c>
      <c r="D12" t="str">
        <f t="shared" si="0"/>
        <v>Banghāzī (Libian popularate)</v>
      </c>
      <c r="E12" t="str">
        <f t="shared" si="1"/>
        <v>Banghāzī</v>
      </c>
      <c r="F12" t="str">
        <f t="shared" si="2"/>
        <v>LY-BA</v>
      </c>
    </row>
    <row r="13" spans="1:6" ht="15" thickBot="1" x14ac:dyDescent="0.4">
      <c r="A13" s="1" t="s">
        <v>3249</v>
      </c>
      <c r="B13" s="2" t="s">
        <v>3250</v>
      </c>
      <c r="C13">
        <v>3831</v>
      </c>
      <c r="D13" t="str">
        <f t="shared" si="0"/>
        <v>Darnah (Libian popularate)</v>
      </c>
      <c r="E13" t="str">
        <f t="shared" si="1"/>
        <v>Darnah</v>
      </c>
      <c r="F13" t="str">
        <f t="shared" si="2"/>
        <v>LY-DR</v>
      </c>
    </row>
    <row r="14" spans="1:6" ht="15" thickBot="1" x14ac:dyDescent="0.4">
      <c r="A14" s="1" t="s">
        <v>3251</v>
      </c>
      <c r="B14" s="2" t="s">
        <v>3252</v>
      </c>
      <c r="C14">
        <v>3831</v>
      </c>
      <c r="D14" t="str">
        <f t="shared" si="0"/>
        <v>Ghāt (Libian popularate)</v>
      </c>
      <c r="E14" t="str">
        <f t="shared" si="1"/>
        <v>Ghāt</v>
      </c>
      <c r="F14" t="str">
        <f t="shared" si="2"/>
        <v>LY-GT</v>
      </c>
    </row>
    <row r="15" spans="1:6" ht="15" thickBot="1" x14ac:dyDescent="0.4">
      <c r="A15" s="1" t="s">
        <v>3253</v>
      </c>
      <c r="B15" s="2" t="s">
        <v>3254</v>
      </c>
      <c r="C15">
        <v>3831</v>
      </c>
      <c r="D15" t="str">
        <f t="shared" si="0"/>
        <v>Mişrātah (Libian popularate)</v>
      </c>
      <c r="E15" t="str">
        <f t="shared" si="1"/>
        <v>Mişrātah</v>
      </c>
      <c r="F15" t="str">
        <f t="shared" si="2"/>
        <v>LY-MI</v>
      </c>
    </row>
    <row r="16" spans="1:6" ht="15" thickBot="1" x14ac:dyDescent="0.4">
      <c r="A16" s="1" t="s">
        <v>3255</v>
      </c>
      <c r="B16" s="2" t="s">
        <v>3256</v>
      </c>
      <c r="C16">
        <v>3831</v>
      </c>
      <c r="D16" t="str">
        <f t="shared" si="0"/>
        <v>Murzuq (Libian popularate)</v>
      </c>
      <c r="E16" t="str">
        <f t="shared" si="1"/>
        <v>Murzuq</v>
      </c>
      <c r="F16" t="str">
        <f t="shared" si="2"/>
        <v>LY-MQ</v>
      </c>
    </row>
    <row r="17" spans="1:6" ht="15" thickBot="1" x14ac:dyDescent="0.4">
      <c r="A17" s="1" t="s">
        <v>3257</v>
      </c>
      <c r="B17" s="2" t="s">
        <v>3258</v>
      </c>
      <c r="C17">
        <v>3831</v>
      </c>
      <c r="D17" t="str">
        <f t="shared" si="0"/>
        <v>Nālūt (Libian popularate)</v>
      </c>
      <c r="E17" t="str">
        <f t="shared" si="1"/>
        <v>Nālūt</v>
      </c>
      <c r="F17" t="str">
        <f t="shared" si="2"/>
        <v>LY-NL</v>
      </c>
    </row>
    <row r="18" spans="1:6" ht="15" thickBot="1" x14ac:dyDescent="0.4">
      <c r="A18" s="1" t="s">
        <v>3259</v>
      </c>
      <c r="B18" s="2" t="s">
        <v>3260</v>
      </c>
      <c r="C18">
        <v>3831</v>
      </c>
      <c r="D18" t="str">
        <f t="shared" si="0"/>
        <v>Sabhā (Libian popularate)</v>
      </c>
      <c r="E18" t="str">
        <f t="shared" si="1"/>
        <v>Sabhā</v>
      </c>
      <c r="F18" t="str">
        <f t="shared" si="2"/>
        <v>LY-SB</v>
      </c>
    </row>
    <row r="19" spans="1:6" ht="15" thickBot="1" x14ac:dyDescent="0.4">
      <c r="A19" s="1" t="s">
        <v>3261</v>
      </c>
      <c r="B19" s="2" t="s">
        <v>3262</v>
      </c>
      <c r="C19">
        <v>3831</v>
      </c>
      <c r="D19" t="str">
        <f t="shared" si="0"/>
        <v>Surt (Libian popularate)</v>
      </c>
      <c r="E19" t="str">
        <f t="shared" si="1"/>
        <v>Surt</v>
      </c>
      <c r="F19" t="str">
        <f t="shared" si="2"/>
        <v>LY-SR</v>
      </c>
    </row>
    <row r="20" spans="1:6" ht="29.5" thickBot="1" x14ac:dyDescent="0.4">
      <c r="A20" s="1" t="s">
        <v>3263</v>
      </c>
      <c r="B20" s="2" t="s">
        <v>3264</v>
      </c>
      <c r="C20">
        <v>3831</v>
      </c>
      <c r="D20" t="str">
        <f t="shared" si="0"/>
        <v>Ţarābulus (Libian popularate)</v>
      </c>
      <c r="E20" t="str">
        <f t="shared" si="1"/>
        <v>Ţarābulus</v>
      </c>
      <c r="F20" t="str">
        <f t="shared" si="2"/>
        <v>LY-TB</v>
      </c>
    </row>
    <row r="21" spans="1:6" ht="29.5" thickBot="1" x14ac:dyDescent="0.4">
      <c r="A21" s="1" t="s">
        <v>3265</v>
      </c>
      <c r="B21" s="2" t="s">
        <v>3266</v>
      </c>
      <c r="C21">
        <v>3831</v>
      </c>
      <c r="D21" t="str">
        <f t="shared" si="0"/>
        <v>Wādī al Ḩayāt (Libian popularate)</v>
      </c>
      <c r="E21" t="str">
        <f t="shared" si="1"/>
        <v>Wādī al Ḩayāt</v>
      </c>
      <c r="F21" t="str">
        <f t="shared" si="2"/>
        <v>LY-WD</v>
      </c>
    </row>
    <row r="22" spans="1:6" ht="29.5" thickBot="1" x14ac:dyDescent="0.4">
      <c r="A22" s="1" t="s">
        <v>3267</v>
      </c>
      <c r="B22" s="2" t="s">
        <v>3268</v>
      </c>
      <c r="C22">
        <v>3831</v>
      </c>
      <c r="D22" t="str">
        <f t="shared" si="0"/>
        <v>Wādī ash Shāţi’ (Libian popularate)</v>
      </c>
      <c r="E22" t="str">
        <f t="shared" si="1"/>
        <v>Wādī ash Shāţi’</v>
      </c>
      <c r="F22" t="str">
        <f t="shared" si="2"/>
        <v>LY-WS</v>
      </c>
    </row>
  </sheetData>
  <hyperlinks>
    <hyperlink ref="B1" r:id="rId1" tooltip="Butnan District" display="https://en.wikipedia.org/wiki/Butnan_District" xr:uid="{768AB3CF-BBC8-47C4-BB48-032AE7513757}"/>
    <hyperlink ref="B2" r:id="rId2" tooltip="Jabal al Akhdar" display="https://en.wikipedia.org/wiki/Jabal_al_Akhdar" xr:uid="{7D939AC2-B27A-44E7-9F54-2C54DABE69D8}"/>
    <hyperlink ref="B3" r:id="rId3" tooltip="Jabal al Gharbi District" display="https://en.wikipedia.org/wiki/Jabal_al_Gharbi_District" xr:uid="{4A69B320-93AB-492C-A997-CAB024A619F7}"/>
    <hyperlink ref="B4" r:id="rId4" tooltip="Jafara" display="https://en.wikipedia.org/wiki/Jafara" xr:uid="{771C092D-3DA0-49A9-9BFF-DD1DA4B8120A}"/>
    <hyperlink ref="B5" r:id="rId5" tooltip="Jufra District" display="https://en.wikipedia.org/wiki/Jufra_District" xr:uid="{F6BE47D6-EC87-4C53-94C0-89F38251CC4B}"/>
    <hyperlink ref="B6" r:id="rId6" tooltip="Kufra District" display="https://en.wikipedia.org/wiki/Kufra_District" xr:uid="{E1600AD3-42D2-401A-9AE6-F7EEB718D85D}"/>
    <hyperlink ref="B7" r:id="rId7" tooltip="Marj District" display="https://en.wikipedia.org/wiki/Marj_District" xr:uid="{9BFD6B81-D7CE-4588-BFFC-D489852C40C9}"/>
    <hyperlink ref="B8" r:id="rId8" tooltip="Murqub District" display="https://en.wikipedia.org/wiki/Murqub_District" xr:uid="{515806BC-19AB-4AD6-9AD7-13CE912F242E}"/>
    <hyperlink ref="B9" r:id="rId9" tooltip="Al Wahat District" display="https://en.wikipedia.org/wiki/Al_Wahat_District" xr:uid="{32008FD0-619F-4C7D-8190-2D12C5E64789}"/>
    <hyperlink ref="B10" r:id="rId10" tooltip="Nuqat al Khams" display="https://en.wikipedia.org/wiki/Nuqat_al_Khams" xr:uid="{7871114B-1F40-4DF2-95FC-A14D635AE3E3}"/>
    <hyperlink ref="B11" r:id="rId11" tooltip="Zawiya District" display="https://en.wikipedia.org/wiki/Zawiya_District" xr:uid="{48BA71DB-379C-413F-AD26-D2942FFD1C74}"/>
    <hyperlink ref="B12" r:id="rId12" tooltip="Benghazi District" display="https://en.wikipedia.org/wiki/Benghazi_District" xr:uid="{E69EEAEF-A5E7-4C71-8CE3-1279141ADA0E}"/>
    <hyperlink ref="B13" r:id="rId13" tooltip="Derna District" display="https://en.wikipedia.org/wiki/Derna_District" xr:uid="{446D337D-9718-4A15-BA15-85636BFB7620}"/>
    <hyperlink ref="B14" r:id="rId14" tooltip="Ghat District" display="https://en.wikipedia.org/wiki/Ghat_District" xr:uid="{F3E7981F-E2D7-41C5-8220-8144B6881F5C}"/>
    <hyperlink ref="B15" r:id="rId15" tooltip="Misrata District" display="https://en.wikipedia.org/wiki/Misrata_District" xr:uid="{A4D6E8EA-BF7E-429B-944B-A30F4277D464}"/>
    <hyperlink ref="B16" r:id="rId16" tooltip="Murzuq District" display="https://en.wikipedia.org/wiki/Murzuq_District" xr:uid="{C2E8B974-56E0-4387-BE96-FBF3C2355843}"/>
    <hyperlink ref="B17" r:id="rId17" tooltip="Nalut District" display="https://en.wikipedia.org/wiki/Nalut_District" xr:uid="{9E9E64E4-B9C7-45FA-9E90-1BCD73BEC7C7}"/>
    <hyperlink ref="B18" r:id="rId18" tooltip="Sabha District" display="https://en.wikipedia.org/wiki/Sabha_District" xr:uid="{C5620BA9-156E-4B60-9411-14BC99C9B6B0}"/>
    <hyperlink ref="B19" r:id="rId19" tooltip="Sirte District" display="https://en.wikipedia.org/wiki/Sirte_District" xr:uid="{2FC4C866-A65E-4748-A0AC-8CC99068FD2C}"/>
    <hyperlink ref="B20" r:id="rId20" tooltip="Tripoli District, Libya" display="https://en.wikipedia.org/wiki/Tripoli_District,_Libya" xr:uid="{B9730862-4394-40B7-8467-0F2CD38C1209}"/>
    <hyperlink ref="B21" r:id="rId21" tooltip="Wadi al Hayaa District" display="https://en.wikipedia.org/wiki/Wadi_al_Hayaa_District" xr:uid="{63998545-1BEB-4EC2-A02C-D5468ECA9052}"/>
    <hyperlink ref="B22" r:id="rId22" tooltip="Wadi al Shatii District" display="https://en.wikipedia.org/wiki/Wadi_al_Shatii_District" xr:uid="{DDE9960B-E6FF-4C46-AEC6-391BD993ACBD}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A9BB-6BAA-49C7-9A6F-85EC6E6A50C0}">
  <dimension ref="A1:F33"/>
  <sheetViews>
    <sheetView workbookViewId="0">
      <selection activeCell="C19" sqref="C19:F33"/>
    </sheetView>
  </sheetViews>
  <sheetFormatPr defaultRowHeight="14.5" x14ac:dyDescent="0.35"/>
  <cols>
    <col min="1" max="1" width="4.26953125" bestFit="1" customWidth="1"/>
    <col min="2" max="2" width="46.90625" customWidth="1"/>
    <col min="4" max="4" width="31.6328125" bestFit="1" customWidth="1"/>
  </cols>
  <sheetData>
    <row r="1" spans="1:6" ht="15" thickBot="1" x14ac:dyDescent="0.4">
      <c r="A1" s="1" t="s">
        <v>3269</v>
      </c>
      <c r="B1" s="2" t="s">
        <v>3270</v>
      </c>
      <c r="C1">
        <v>3844</v>
      </c>
      <c r="D1" t="str">
        <f>_xlfn.CONCAT(B1," (Liberian county)")</f>
        <v>Bomi (Liberian county)</v>
      </c>
      <c r="E1" t="str">
        <f>B1</f>
        <v>Bomi</v>
      </c>
      <c r="F1" t="str">
        <f>A1</f>
        <v>LR-BM</v>
      </c>
    </row>
    <row r="2" spans="1:6" ht="15" thickBot="1" x14ac:dyDescent="0.4">
      <c r="A2" s="1" t="s">
        <v>3271</v>
      </c>
      <c r="B2" s="2" t="s">
        <v>3272</v>
      </c>
      <c r="C2">
        <v>3844</v>
      </c>
      <c r="D2" t="str">
        <f t="shared" ref="D2:D16" si="0">_xlfn.CONCAT(B2," (Liberian county)")</f>
        <v>Bong (Liberian county)</v>
      </c>
      <c r="E2" t="str">
        <f t="shared" ref="E2:E16" si="1">B2</f>
        <v>Bong</v>
      </c>
      <c r="F2" t="str">
        <f t="shared" ref="F2:F16" si="2">A2</f>
        <v>LR-BG</v>
      </c>
    </row>
    <row r="3" spans="1:6" ht="15" thickBot="1" x14ac:dyDescent="0.4">
      <c r="A3" s="1" t="s">
        <v>3273</v>
      </c>
      <c r="B3" s="2" t="s">
        <v>3274</v>
      </c>
      <c r="C3">
        <v>3844</v>
      </c>
      <c r="D3" t="str">
        <f t="shared" si="0"/>
        <v>Gbarpolu (Liberian county)</v>
      </c>
      <c r="E3" t="str">
        <f t="shared" si="1"/>
        <v>Gbarpolu</v>
      </c>
      <c r="F3" t="str">
        <f t="shared" si="2"/>
        <v>LR-GP</v>
      </c>
    </row>
    <row r="4" spans="1:6" ht="15" thickBot="1" x14ac:dyDescent="0.4">
      <c r="A4" s="1" t="s">
        <v>3275</v>
      </c>
      <c r="B4" s="2" t="s">
        <v>3276</v>
      </c>
      <c r="C4">
        <v>3844</v>
      </c>
      <c r="D4" t="str">
        <f t="shared" si="0"/>
        <v>Grand Bassa (Liberian county)</v>
      </c>
      <c r="E4" t="str">
        <f t="shared" si="1"/>
        <v>Grand Bassa</v>
      </c>
      <c r="F4" t="str">
        <f t="shared" si="2"/>
        <v>LR-GB</v>
      </c>
    </row>
    <row r="5" spans="1:6" ht="15" thickBot="1" x14ac:dyDescent="0.4">
      <c r="A5" s="1" t="s">
        <v>3277</v>
      </c>
      <c r="B5" s="2" t="s">
        <v>3278</v>
      </c>
      <c r="C5">
        <v>3844</v>
      </c>
      <c r="D5" t="str">
        <f t="shared" si="0"/>
        <v>Grand Cape Mount (Liberian county)</v>
      </c>
      <c r="E5" t="str">
        <f t="shared" si="1"/>
        <v>Grand Cape Mount</v>
      </c>
      <c r="F5" t="str">
        <f t="shared" si="2"/>
        <v>LR-CM</v>
      </c>
    </row>
    <row r="6" spans="1:6" ht="15" thickBot="1" x14ac:dyDescent="0.4">
      <c r="A6" s="1" t="s">
        <v>3279</v>
      </c>
      <c r="B6" s="2" t="s">
        <v>3280</v>
      </c>
      <c r="C6">
        <v>3844</v>
      </c>
      <c r="D6" t="str">
        <f t="shared" si="0"/>
        <v>Grand Gedeh (Liberian county)</v>
      </c>
      <c r="E6" t="str">
        <f t="shared" si="1"/>
        <v>Grand Gedeh</v>
      </c>
      <c r="F6" t="str">
        <f t="shared" si="2"/>
        <v>LR-GG</v>
      </c>
    </row>
    <row r="7" spans="1:6" ht="15" thickBot="1" x14ac:dyDescent="0.4">
      <c r="A7" s="1" t="s">
        <v>3281</v>
      </c>
      <c r="B7" s="2" t="s">
        <v>3282</v>
      </c>
      <c r="C7">
        <v>3844</v>
      </c>
      <c r="D7" t="str">
        <f t="shared" si="0"/>
        <v>Grand Kru (Liberian county)</v>
      </c>
      <c r="E7" t="str">
        <f t="shared" si="1"/>
        <v>Grand Kru</v>
      </c>
      <c r="F7" t="str">
        <f t="shared" si="2"/>
        <v>LR-GK</v>
      </c>
    </row>
    <row r="8" spans="1:6" ht="15" thickBot="1" x14ac:dyDescent="0.4">
      <c r="A8" s="1" t="s">
        <v>3283</v>
      </c>
      <c r="B8" s="2" t="s">
        <v>3284</v>
      </c>
      <c r="C8">
        <v>3844</v>
      </c>
      <c r="D8" t="str">
        <f t="shared" si="0"/>
        <v>Lofa (Liberian county)</v>
      </c>
      <c r="E8" t="str">
        <f t="shared" si="1"/>
        <v>Lofa</v>
      </c>
      <c r="F8" t="str">
        <f t="shared" si="2"/>
        <v>LR-LO</v>
      </c>
    </row>
    <row r="9" spans="1:6" ht="15" thickBot="1" x14ac:dyDescent="0.4">
      <c r="A9" s="1" t="s">
        <v>3285</v>
      </c>
      <c r="B9" s="2" t="s">
        <v>3286</v>
      </c>
      <c r="C9">
        <v>3844</v>
      </c>
      <c r="D9" t="str">
        <f t="shared" si="0"/>
        <v>Margibi (Liberian county)</v>
      </c>
      <c r="E9" t="str">
        <f t="shared" si="1"/>
        <v>Margibi</v>
      </c>
      <c r="F9" t="str">
        <f t="shared" si="2"/>
        <v>LR-MG</v>
      </c>
    </row>
    <row r="10" spans="1:6" ht="15" thickBot="1" x14ac:dyDescent="0.4">
      <c r="A10" s="1" t="s">
        <v>3287</v>
      </c>
      <c r="B10" s="2" t="s">
        <v>3288</v>
      </c>
      <c r="C10">
        <v>3844</v>
      </c>
      <c r="D10" t="str">
        <f t="shared" si="0"/>
        <v>Maryland (Liberian county)</v>
      </c>
      <c r="E10" t="str">
        <f t="shared" si="1"/>
        <v>Maryland</v>
      </c>
      <c r="F10" t="str">
        <f t="shared" si="2"/>
        <v>LR-MY</v>
      </c>
    </row>
    <row r="11" spans="1:6" ht="15" thickBot="1" x14ac:dyDescent="0.4">
      <c r="A11" s="1" t="s">
        <v>3289</v>
      </c>
      <c r="B11" s="2" t="s">
        <v>3290</v>
      </c>
      <c r="C11">
        <v>3844</v>
      </c>
      <c r="D11" t="str">
        <f t="shared" si="0"/>
        <v>Montserrado (Liberian county)</v>
      </c>
      <c r="E11" t="str">
        <f t="shared" si="1"/>
        <v>Montserrado</v>
      </c>
      <c r="F11" t="str">
        <f t="shared" si="2"/>
        <v>LR-MO</v>
      </c>
    </row>
    <row r="12" spans="1:6" ht="15" thickBot="1" x14ac:dyDescent="0.4">
      <c r="A12" s="1" t="s">
        <v>3291</v>
      </c>
      <c r="B12" s="2" t="s">
        <v>3292</v>
      </c>
      <c r="C12">
        <v>3844</v>
      </c>
      <c r="D12" t="str">
        <f t="shared" si="0"/>
        <v>Nimba (Liberian county)</v>
      </c>
      <c r="E12" t="str">
        <f t="shared" si="1"/>
        <v>Nimba</v>
      </c>
      <c r="F12" t="str">
        <f t="shared" si="2"/>
        <v>LR-NI</v>
      </c>
    </row>
    <row r="13" spans="1:6" x14ac:dyDescent="0.35">
      <c r="A13" s="9" t="s">
        <v>3293</v>
      </c>
      <c r="B13" s="13" t="s">
        <v>3294</v>
      </c>
      <c r="C13">
        <v>3844</v>
      </c>
      <c r="D13" t="str">
        <f t="shared" si="0"/>
        <v>River Cess (Liberian county)</v>
      </c>
      <c r="E13" t="str">
        <f t="shared" si="1"/>
        <v>River Cess</v>
      </c>
      <c r="F13" t="str">
        <f t="shared" si="2"/>
        <v>LR-RI</v>
      </c>
    </row>
    <row r="14" spans="1:6" ht="15" thickBot="1" x14ac:dyDescent="0.4">
      <c r="A14" s="10"/>
      <c r="B14" s="14"/>
    </row>
    <row r="15" spans="1:6" ht="15" thickBot="1" x14ac:dyDescent="0.4">
      <c r="A15" s="1" t="s">
        <v>3295</v>
      </c>
      <c r="B15" s="2" t="s">
        <v>3296</v>
      </c>
      <c r="C15">
        <v>3844</v>
      </c>
      <c r="D15" t="str">
        <f t="shared" si="0"/>
        <v>River Gee (Liberian county)</v>
      </c>
      <c r="E15" t="str">
        <f t="shared" si="1"/>
        <v>River Gee</v>
      </c>
      <c r="F15" t="str">
        <f t="shared" si="2"/>
        <v>LR-RG</v>
      </c>
    </row>
    <row r="16" spans="1:6" ht="15" thickBot="1" x14ac:dyDescent="0.4">
      <c r="A16" s="1" t="s">
        <v>3297</v>
      </c>
      <c r="B16" s="2" t="s">
        <v>3298</v>
      </c>
      <c r="C16">
        <v>3844</v>
      </c>
      <c r="D16" t="str">
        <f t="shared" si="0"/>
        <v>Sinoe (Liberian county)</v>
      </c>
      <c r="E16" t="str">
        <f t="shared" si="1"/>
        <v>Sinoe</v>
      </c>
      <c r="F16" t="str">
        <f t="shared" si="2"/>
        <v>LR-SI</v>
      </c>
    </row>
    <row r="19" spans="3:6" x14ac:dyDescent="0.35">
      <c r="C19">
        <v>3844</v>
      </c>
      <c r="D19" t="s">
        <v>3299</v>
      </c>
      <c r="E19" t="s">
        <v>3270</v>
      </c>
      <c r="F19" t="s">
        <v>3269</v>
      </c>
    </row>
    <row r="20" spans="3:6" x14ac:dyDescent="0.35">
      <c r="C20">
        <v>3844</v>
      </c>
      <c r="D20" t="s">
        <v>3300</v>
      </c>
      <c r="E20" t="s">
        <v>3272</v>
      </c>
      <c r="F20" t="s">
        <v>3271</v>
      </c>
    </row>
    <row r="21" spans="3:6" x14ac:dyDescent="0.35">
      <c r="C21">
        <v>3844</v>
      </c>
      <c r="D21" t="s">
        <v>3301</v>
      </c>
      <c r="E21" t="s">
        <v>3274</v>
      </c>
      <c r="F21" t="s">
        <v>3273</v>
      </c>
    </row>
    <row r="22" spans="3:6" x14ac:dyDescent="0.35">
      <c r="C22">
        <v>3844</v>
      </c>
      <c r="D22" t="s">
        <v>3302</v>
      </c>
      <c r="E22" t="s">
        <v>3276</v>
      </c>
      <c r="F22" t="s">
        <v>3275</v>
      </c>
    </row>
    <row r="23" spans="3:6" x14ac:dyDescent="0.35">
      <c r="C23">
        <v>3844</v>
      </c>
      <c r="D23" t="s">
        <v>3303</v>
      </c>
      <c r="E23" t="s">
        <v>3278</v>
      </c>
      <c r="F23" t="s">
        <v>3277</v>
      </c>
    </row>
    <row r="24" spans="3:6" x14ac:dyDescent="0.35">
      <c r="C24">
        <v>3844</v>
      </c>
      <c r="D24" t="s">
        <v>3304</v>
      </c>
      <c r="E24" t="s">
        <v>3280</v>
      </c>
      <c r="F24" t="s">
        <v>3279</v>
      </c>
    </row>
    <row r="25" spans="3:6" x14ac:dyDescent="0.35">
      <c r="C25">
        <v>3844</v>
      </c>
      <c r="D25" t="s">
        <v>3305</v>
      </c>
      <c r="E25" t="s">
        <v>3282</v>
      </c>
      <c r="F25" t="s">
        <v>3281</v>
      </c>
    </row>
    <row r="26" spans="3:6" x14ac:dyDescent="0.35">
      <c r="C26">
        <v>3844</v>
      </c>
      <c r="D26" t="s">
        <v>3306</v>
      </c>
      <c r="E26" t="s">
        <v>3284</v>
      </c>
      <c r="F26" t="s">
        <v>3283</v>
      </c>
    </row>
    <row r="27" spans="3:6" x14ac:dyDescent="0.35">
      <c r="C27">
        <v>3844</v>
      </c>
      <c r="D27" t="s">
        <v>3307</v>
      </c>
      <c r="E27" t="s">
        <v>3286</v>
      </c>
      <c r="F27" t="s">
        <v>3285</v>
      </c>
    </row>
    <row r="28" spans="3:6" x14ac:dyDescent="0.35">
      <c r="C28">
        <v>3844</v>
      </c>
      <c r="D28" t="s">
        <v>3308</v>
      </c>
      <c r="E28" t="s">
        <v>3288</v>
      </c>
      <c r="F28" t="s">
        <v>3287</v>
      </c>
    </row>
    <row r="29" spans="3:6" x14ac:dyDescent="0.35">
      <c r="C29">
        <v>3844</v>
      </c>
      <c r="D29" t="s">
        <v>3309</v>
      </c>
      <c r="E29" t="s">
        <v>3290</v>
      </c>
      <c r="F29" t="s">
        <v>3289</v>
      </c>
    </row>
    <row r="30" spans="3:6" x14ac:dyDescent="0.35">
      <c r="C30">
        <v>3844</v>
      </c>
      <c r="D30" t="s">
        <v>3310</v>
      </c>
      <c r="E30" t="s">
        <v>3292</v>
      </c>
      <c r="F30" t="s">
        <v>3291</v>
      </c>
    </row>
    <row r="31" spans="3:6" x14ac:dyDescent="0.35">
      <c r="C31">
        <v>3844</v>
      </c>
      <c r="D31" t="s">
        <v>3311</v>
      </c>
      <c r="E31" t="s">
        <v>3294</v>
      </c>
      <c r="F31" t="s">
        <v>3293</v>
      </c>
    </row>
    <row r="32" spans="3:6" x14ac:dyDescent="0.35">
      <c r="C32">
        <v>3844</v>
      </c>
      <c r="D32" t="s">
        <v>3312</v>
      </c>
      <c r="E32" t="s">
        <v>3296</v>
      </c>
      <c r="F32" t="s">
        <v>3295</v>
      </c>
    </row>
    <row r="33" spans="3:6" x14ac:dyDescent="0.35">
      <c r="C33">
        <v>3844</v>
      </c>
      <c r="D33" t="s">
        <v>3313</v>
      </c>
      <c r="E33" t="s">
        <v>3298</v>
      </c>
      <c r="F33" t="s">
        <v>3297</v>
      </c>
    </row>
  </sheetData>
  <mergeCells count="1">
    <mergeCell ref="A13:A14"/>
  </mergeCells>
  <hyperlinks>
    <hyperlink ref="B1" r:id="rId1" tooltip="Bomi County" display="https://en.wikipedia.org/wiki/Bomi_County" xr:uid="{9538396A-26B6-4BC9-ADC0-C308C95ADEEC}"/>
    <hyperlink ref="B2" r:id="rId2" tooltip="Bong County" display="https://en.wikipedia.org/wiki/Bong_County" xr:uid="{F1466243-50C1-4233-BAAE-302B5A988E0A}"/>
    <hyperlink ref="B3" r:id="rId3" tooltip="Gbarpolu County" display="https://en.wikipedia.org/wiki/Gbarpolu_County" xr:uid="{5F0FD663-A04A-49EA-928F-930112EEE942}"/>
    <hyperlink ref="B4" r:id="rId4" tooltip="Grand Bassa County" display="https://en.wikipedia.org/wiki/Grand_Bassa_County" xr:uid="{671CC8CA-55F4-41A7-B28B-296CCE821089}"/>
    <hyperlink ref="B5" r:id="rId5" tooltip="Grand Cape Mount County" display="https://en.wikipedia.org/wiki/Grand_Cape_Mount_County" xr:uid="{B1A14F7F-953E-4A48-8B62-D306DB379CA1}"/>
    <hyperlink ref="B6" r:id="rId6" tooltip="Grand Gedeh County" display="https://en.wikipedia.org/wiki/Grand_Gedeh_County" xr:uid="{A7557D91-633A-4D4F-82A3-F7F7D4B056C3}"/>
    <hyperlink ref="B7" r:id="rId7" tooltip="Grand Kru County" display="https://en.wikipedia.org/wiki/Grand_Kru_County" xr:uid="{5F48A835-7A11-41E6-8F81-AF866B256983}"/>
    <hyperlink ref="B8" r:id="rId8" tooltip="Lofa County" display="https://en.wikipedia.org/wiki/Lofa_County" xr:uid="{6C606094-DF01-4854-B3CE-42F91850267D}"/>
    <hyperlink ref="B9" r:id="rId9" tooltip="Margibi County" display="https://en.wikipedia.org/wiki/Margibi_County" xr:uid="{E7ACD45E-5295-4036-A1BA-58D5B17E9C84}"/>
    <hyperlink ref="B10" r:id="rId10" tooltip="Maryland County" display="https://en.wikipedia.org/wiki/Maryland_County" xr:uid="{9A652F08-D659-4F47-8660-7AA006B681A9}"/>
    <hyperlink ref="B11" r:id="rId11" tooltip="Montserrado County" display="https://en.wikipedia.org/wiki/Montserrado_County" xr:uid="{0E3C8901-AB5B-449F-8AA5-ABB57850F56F}"/>
    <hyperlink ref="B12" r:id="rId12" tooltip="Nimba County" display="https://en.wikipedia.org/wiki/Nimba_County" xr:uid="{B2ED7FE9-309A-4326-A4AD-C4F4FEAB46AC}"/>
    <hyperlink ref="B13" r:id="rId13" tooltip="Rivercess County" display="https://en.wikipedia.org/wiki/Rivercess_County" xr:uid="{19900B6B-279A-46F2-87D1-D4D029DEAC76}"/>
    <hyperlink ref="B15" r:id="rId14" tooltip="River Gee County" display="https://en.wikipedia.org/wiki/River_Gee_County" xr:uid="{C00277F8-5B4F-487F-B5E1-52F45CF37430}"/>
    <hyperlink ref="B16" r:id="rId15" tooltip="Sinoe County" display="https://en.wikipedia.org/wiki/Sinoe_County" xr:uid="{8DB4BF21-2C20-4FAF-9874-25555A24D48C}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04963-06D3-4C00-BECF-0E5F4DDDC95C}">
  <dimension ref="A1:F17"/>
  <sheetViews>
    <sheetView workbookViewId="0">
      <selection activeCell="C1" sqref="C1:F17"/>
    </sheetView>
  </sheetViews>
  <sheetFormatPr defaultRowHeight="14.5" x14ac:dyDescent="0.35"/>
  <cols>
    <col min="4" max="4" width="27.6328125" bestFit="1" customWidth="1"/>
    <col min="5" max="5" width="9.26953125" bestFit="1" customWidth="1"/>
  </cols>
  <sheetData>
    <row r="1" spans="1:6" ht="29.5" thickBot="1" x14ac:dyDescent="0.4">
      <c r="A1" s="1" t="s">
        <v>3314</v>
      </c>
      <c r="B1" s="2" t="s">
        <v>3315</v>
      </c>
      <c r="C1">
        <v>4022</v>
      </c>
      <c r="D1" t="str">
        <f>_xlfn.CONCAT(B1," (Monagasco quarter)")</f>
        <v>Fontvieille (Monagasco quarter)</v>
      </c>
      <c r="E1" t="str">
        <f>B1</f>
        <v>Fontvieille</v>
      </c>
      <c r="F1" t="str">
        <f>A1</f>
        <v>MC-FO</v>
      </c>
    </row>
    <row r="2" spans="1:6" ht="29.5" thickBot="1" x14ac:dyDescent="0.4">
      <c r="A2" s="1" t="s">
        <v>3316</v>
      </c>
      <c r="B2" s="2" t="s">
        <v>3317</v>
      </c>
      <c r="C2">
        <v>4022</v>
      </c>
      <c r="D2" t="str">
        <f t="shared" ref="D2:D17" si="0">_xlfn.CONCAT(B2," (Monagasco quarter)")</f>
        <v>Jardin Exotique (Monagasco quarter)</v>
      </c>
      <c r="E2" t="str">
        <f t="shared" ref="E2:E17" si="1">B2</f>
        <v>Jardin Exotique</v>
      </c>
      <c r="F2" t="str">
        <f t="shared" ref="F2:F17" si="2">A2</f>
        <v>MC-JE</v>
      </c>
    </row>
    <row r="3" spans="1:6" ht="15" thickBot="1" x14ac:dyDescent="0.4">
      <c r="A3" s="1" t="s">
        <v>3318</v>
      </c>
      <c r="B3" s="2" t="s">
        <v>3319</v>
      </c>
      <c r="C3">
        <v>4022</v>
      </c>
      <c r="D3" t="str">
        <f t="shared" si="0"/>
        <v>La Colle (Monagasco quarter)</v>
      </c>
      <c r="E3" t="str">
        <f t="shared" si="1"/>
        <v>La Colle</v>
      </c>
      <c r="F3" t="str">
        <f t="shared" si="2"/>
        <v>MC-CL</v>
      </c>
    </row>
    <row r="4" spans="1:6" ht="44" thickBot="1" x14ac:dyDescent="0.4">
      <c r="A4" s="1" t="s">
        <v>3320</v>
      </c>
      <c r="B4" s="2" t="s">
        <v>3321</v>
      </c>
      <c r="C4">
        <v>4022</v>
      </c>
      <c r="D4" t="str">
        <f t="shared" si="0"/>
        <v>La Condamine (Monagasco quarter)</v>
      </c>
      <c r="E4" t="str">
        <f t="shared" si="1"/>
        <v>La Condamine</v>
      </c>
      <c r="F4" t="str">
        <f t="shared" si="2"/>
        <v>MC-CO</v>
      </c>
    </row>
    <row r="5" spans="1:6" ht="15" thickBot="1" x14ac:dyDescent="0.4">
      <c r="A5" s="1" t="s">
        <v>3322</v>
      </c>
      <c r="B5" s="2" t="s">
        <v>3323</v>
      </c>
      <c r="C5">
        <v>4022</v>
      </c>
      <c r="D5" t="str">
        <f t="shared" si="0"/>
        <v>La Gare (Monagasco quarter)</v>
      </c>
      <c r="E5" t="str">
        <f t="shared" si="1"/>
        <v>La Gare</v>
      </c>
      <c r="F5" t="str">
        <f t="shared" si="2"/>
        <v>MC-GA</v>
      </c>
    </row>
    <row r="6" spans="1:6" ht="15" thickBot="1" x14ac:dyDescent="0.4">
      <c r="A6" s="1" t="s">
        <v>3324</v>
      </c>
      <c r="B6" s="2" t="s">
        <v>3325</v>
      </c>
      <c r="C6">
        <v>4022</v>
      </c>
      <c r="D6" t="str">
        <f t="shared" si="0"/>
        <v>La Source (Monagasco quarter)</v>
      </c>
      <c r="E6" t="str">
        <f t="shared" si="1"/>
        <v>La Source</v>
      </c>
      <c r="F6" t="str">
        <f t="shared" si="2"/>
        <v>MC-SO</v>
      </c>
    </row>
    <row r="7" spans="1:6" ht="15" thickBot="1" x14ac:dyDescent="0.4">
      <c r="A7" s="1" t="s">
        <v>3326</v>
      </c>
      <c r="B7" s="2" t="s">
        <v>3327</v>
      </c>
      <c r="C7">
        <v>4022</v>
      </c>
      <c r="D7" t="str">
        <f t="shared" si="0"/>
        <v>Larvotto (Monagasco quarter)</v>
      </c>
      <c r="E7" t="str">
        <f t="shared" si="1"/>
        <v>Larvotto</v>
      </c>
      <c r="F7" t="str">
        <f t="shared" si="2"/>
        <v>MC-LA</v>
      </c>
    </row>
    <row r="8" spans="1:6" ht="29.5" thickBot="1" x14ac:dyDescent="0.4">
      <c r="A8" s="1" t="s">
        <v>3328</v>
      </c>
      <c r="B8" s="2" t="s">
        <v>3329</v>
      </c>
      <c r="C8">
        <v>4022</v>
      </c>
      <c r="D8" t="str">
        <f t="shared" si="0"/>
        <v>Malbousquet (Monagasco quarter)</v>
      </c>
      <c r="E8" t="str">
        <f t="shared" si="1"/>
        <v>Malbousquet</v>
      </c>
      <c r="F8" t="str">
        <f t="shared" si="2"/>
        <v>MC-MA</v>
      </c>
    </row>
    <row r="9" spans="1:6" ht="29.5" thickBot="1" x14ac:dyDescent="0.4">
      <c r="A9" s="1" t="s">
        <v>3330</v>
      </c>
      <c r="B9" s="2" t="s">
        <v>3331</v>
      </c>
      <c r="C9">
        <v>4022</v>
      </c>
      <c r="D9" t="str">
        <f t="shared" si="0"/>
        <v>Monaco-Ville (Monagasco quarter)</v>
      </c>
      <c r="E9" t="str">
        <f t="shared" si="1"/>
        <v>Monaco-Ville</v>
      </c>
      <c r="F9" t="str">
        <f t="shared" si="2"/>
        <v>MC-MO</v>
      </c>
    </row>
    <row r="10" spans="1:6" ht="29.5" thickBot="1" x14ac:dyDescent="0.4">
      <c r="A10" s="1" t="s">
        <v>3332</v>
      </c>
      <c r="B10" s="2" t="s">
        <v>3333</v>
      </c>
      <c r="C10">
        <v>4022</v>
      </c>
      <c r="D10" t="str">
        <f t="shared" si="0"/>
        <v>Moneghetti (Monagasco quarter)</v>
      </c>
      <c r="E10" t="str">
        <f t="shared" si="1"/>
        <v>Moneghetti</v>
      </c>
      <c r="F10" t="str">
        <f t="shared" si="2"/>
        <v>MC-MG</v>
      </c>
    </row>
    <row r="11" spans="1:6" ht="29.5" thickBot="1" x14ac:dyDescent="0.4">
      <c r="A11" s="1" t="s">
        <v>3334</v>
      </c>
      <c r="B11" s="2" t="s">
        <v>3335</v>
      </c>
      <c r="C11">
        <v>4022</v>
      </c>
      <c r="D11" t="str">
        <f t="shared" si="0"/>
        <v>Monte-Carlo (Monagasco quarter)</v>
      </c>
      <c r="E11" t="str">
        <f t="shared" si="1"/>
        <v>Monte-Carlo</v>
      </c>
      <c r="F11" t="str">
        <f t="shared" si="2"/>
        <v>MC-MC</v>
      </c>
    </row>
    <row r="12" spans="1:6" ht="15" thickBot="1" x14ac:dyDescent="0.4">
      <c r="A12" s="1" t="s">
        <v>3336</v>
      </c>
      <c r="B12" s="2" t="s">
        <v>3337</v>
      </c>
      <c r="C12">
        <v>4022</v>
      </c>
      <c r="D12" t="str">
        <f t="shared" si="0"/>
        <v>Moulins (Monagasco quarter)</v>
      </c>
      <c r="E12" t="str">
        <f t="shared" si="1"/>
        <v>Moulins</v>
      </c>
      <c r="F12" t="str">
        <f t="shared" si="2"/>
        <v>MC-MU</v>
      </c>
    </row>
    <row r="13" spans="1:6" ht="29.5" thickBot="1" x14ac:dyDescent="0.4">
      <c r="A13" s="1" t="s">
        <v>3338</v>
      </c>
      <c r="B13" s="2" t="s">
        <v>3339</v>
      </c>
      <c r="C13">
        <v>4022</v>
      </c>
      <c r="D13" t="str">
        <f t="shared" si="0"/>
        <v>Port-Hercule (Monagasco quarter)</v>
      </c>
      <c r="E13" t="str">
        <f t="shared" si="1"/>
        <v>Port-Hercule</v>
      </c>
      <c r="F13" t="str">
        <f t="shared" si="2"/>
        <v>MC-PH</v>
      </c>
    </row>
    <row r="14" spans="1:6" ht="29.5" thickBot="1" x14ac:dyDescent="0.4">
      <c r="A14" s="1" t="s">
        <v>3340</v>
      </c>
      <c r="B14" s="2" t="s">
        <v>3341</v>
      </c>
      <c r="C14">
        <v>4022</v>
      </c>
      <c r="D14" t="str">
        <f t="shared" si="0"/>
        <v>Saint-Roman (Monagasco quarter)</v>
      </c>
      <c r="E14" t="str">
        <f t="shared" si="1"/>
        <v>Saint-Roman</v>
      </c>
      <c r="F14" t="str">
        <f t="shared" si="2"/>
        <v>MC-SR</v>
      </c>
    </row>
    <row r="15" spans="1:6" ht="29.5" thickBot="1" x14ac:dyDescent="0.4">
      <c r="A15" s="1" t="s">
        <v>3342</v>
      </c>
      <c r="B15" s="2" t="s">
        <v>3343</v>
      </c>
      <c r="C15">
        <v>4022</v>
      </c>
      <c r="D15" t="str">
        <f t="shared" si="0"/>
        <v>Sainte-Dévote (Monagasco quarter)</v>
      </c>
      <c r="E15" t="str">
        <f t="shared" si="1"/>
        <v>Sainte-Dévote</v>
      </c>
      <c r="F15" t="str">
        <f t="shared" si="2"/>
        <v>MC-SD</v>
      </c>
    </row>
    <row r="16" spans="1:6" ht="29.5" thickBot="1" x14ac:dyDescent="0.4">
      <c r="A16" s="1" t="s">
        <v>3344</v>
      </c>
      <c r="B16" s="2" t="s">
        <v>3345</v>
      </c>
      <c r="C16">
        <v>4022</v>
      </c>
      <c r="D16" t="str">
        <f t="shared" si="0"/>
        <v>Spélugues (Monagasco quarter)</v>
      </c>
      <c r="E16" t="str">
        <f t="shared" si="1"/>
        <v>Spélugues</v>
      </c>
      <c r="F16" t="str">
        <f t="shared" si="2"/>
        <v>MC-SP</v>
      </c>
    </row>
    <row r="17" spans="1:6" ht="44" thickBot="1" x14ac:dyDescent="0.4">
      <c r="A17" s="1" t="s">
        <v>3346</v>
      </c>
      <c r="B17" s="2" t="s">
        <v>3347</v>
      </c>
      <c r="C17">
        <v>4022</v>
      </c>
      <c r="D17" t="str">
        <f t="shared" si="0"/>
        <v>Vallon de la Rousse (Monagasco quarter)</v>
      </c>
      <c r="E17" t="str">
        <f t="shared" si="1"/>
        <v>Vallon de la Rousse</v>
      </c>
      <c r="F17" t="str">
        <f t="shared" si="2"/>
        <v>MC-VR</v>
      </c>
    </row>
  </sheetData>
  <hyperlinks>
    <hyperlink ref="B1" r:id="rId1" tooltip="Fontvieille, Monaco" display="https://en.wikipedia.org/wiki/Fontvieille,_Monaco" xr:uid="{AC22C026-6E42-4AAF-A8ED-E297ED04A901}"/>
    <hyperlink ref="B2" r:id="rId2" tooltip="Jardin Exotique de Monaco" display="https://en.wikipedia.org/wiki/Jardin_Exotique_de_Monaco" xr:uid="{092CC33A-8ADD-4E59-997A-0071BBE50186}"/>
    <hyperlink ref="B3" r:id="rId3" tooltip="La Colle, Monaco" display="https://en.wikipedia.org/wiki/La_Colle,_Monaco" xr:uid="{70E0077C-080C-494E-A7CC-7615A2098260}"/>
    <hyperlink ref="B4" r:id="rId4" tooltip="La Condamine" display="https://en.wikipedia.org/wiki/La_Condamine" xr:uid="{0556E3B1-EFE8-4626-A2F6-256C6DBC1E62}"/>
    <hyperlink ref="B5" r:id="rId5" tooltip="Gare de Monaco-Monte-Carlo" display="https://en.wikipedia.org/wiki/Gare_de_Monaco-Monte-Carlo" xr:uid="{4F290238-C97D-4CF4-A5F9-AD346BFB8E72}"/>
    <hyperlink ref="B6" r:id="rId6" tooltip="La Source, Monaco (page does not exist)" display="https://en.wikipedia.org/w/index.php?title=La_Source,_Monaco&amp;action=edit&amp;redlink=1" xr:uid="{CCD050FF-0A64-43CC-ACD3-692BB62A53F0}"/>
    <hyperlink ref="B7" r:id="rId7" tooltip="Larvotto" display="https://en.wikipedia.org/wiki/Larvotto" xr:uid="{239FA41C-14D9-49BE-8FCE-6BA1E98E5F55}"/>
    <hyperlink ref="B8" r:id="rId8" tooltip="Malbousquet (page does not exist)" display="https://en.wikipedia.org/w/index.php?title=Malbousquet&amp;action=edit&amp;redlink=1" xr:uid="{39D02180-06D9-45C4-B38D-FD0DFBA0F729}"/>
    <hyperlink ref="B9" r:id="rId9" tooltip="Monaco-Ville" display="https://en.wikipedia.org/wiki/Monaco-Ville" xr:uid="{2193D0BC-D5E8-4B3E-A104-40383766B9FA}"/>
    <hyperlink ref="B10" r:id="rId10" tooltip="Moneghetti" display="https://en.wikipedia.org/wiki/Moneghetti" xr:uid="{EC199606-4072-42FF-A294-3CF40599CD4A}"/>
    <hyperlink ref="B11" r:id="rId11" tooltip="Monte-Carlo" display="https://en.wikipedia.org/wiki/Monte-Carlo" xr:uid="{EE05EBE9-202A-4556-8F3A-DEE8D5D2D451}"/>
    <hyperlink ref="B12" r:id="rId12" tooltip="Moulins, Monaco (page does not exist)" display="https://en.wikipedia.org/w/index.php?title=Moulins,_Monaco&amp;action=edit&amp;redlink=1" xr:uid="{FE60C89C-B627-491C-A04E-1D043FFB2015}"/>
    <hyperlink ref="B13" r:id="rId13" tooltip="Port Hercules" display="https://en.wikipedia.org/wiki/Port_Hercules" xr:uid="{828A0063-0C02-4B40-83FC-DA3E69529ED9}"/>
    <hyperlink ref="B14" r:id="rId14" tooltip="Saint Roman, Monaco" display="https://en.wikipedia.org/wiki/Saint_Roman,_Monaco" xr:uid="{A31DE9C1-3CEA-4785-A578-D3B38276D5B8}"/>
    <hyperlink ref="B15" r:id="rId15" tooltip="Sainte-Dévote Chapel" display="https://en.wikipedia.org/wiki/Sainte-D%C3%A9vote_Chapel" xr:uid="{A2092BA0-06DE-4651-A69E-AC00CFEB446C}"/>
    <hyperlink ref="B16" r:id="rId16" tooltip="Spélugues (page does not exist)" display="https://en.wikipedia.org/w/index.php?title=Sp%C3%A9lugues&amp;action=edit&amp;redlink=1" xr:uid="{030010BC-7412-4300-B541-DB48609BD80E}"/>
    <hyperlink ref="B17" r:id="rId17" tooltip="Vallon de la Rousse (page does not exist)" display="https://en.wikipedia.org/w/index.php?title=Vallon_de_la_Rousse&amp;action=edit&amp;redlink=1" xr:uid="{ED98E746-9997-4181-AE4A-066C68DF8E10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B72A2-E73C-4980-85CD-1056A913AABB}">
  <dimension ref="A1:F24"/>
  <sheetViews>
    <sheetView workbookViewId="0">
      <selection activeCell="C1" sqref="C1:F24"/>
    </sheetView>
  </sheetViews>
  <sheetFormatPr defaultRowHeight="14.5" x14ac:dyDescent="0.35"/>
  <cols>
    <col min="4" max="4" width="33.6328125" bestFit="1" customWidth="1"/>
    <col min="5" max="5" width="10" bestFit="1" customWidth="1"/>
  </cols>
  <sheetData>
    <row r="1" spans="1:6" ht="29.5" thickBot="1" x14ac:dyDescent="0.4">
      <c r="A1" s="1" t="s">
        <v>3348</v>
      </c>
      <c r="B1" s="2" t="s">
        <v>3349</v>
      </c>
      <c r="C1">
        <v>4007</v>
      </c>
      <c r="D1" t="str">
        <f>_xlfn.CONCAT(B1," (Montenegrin municipality)")</f>
        <v>Andrijevica (Montenegrin municipality)</v>
      </c>
      <c r="E1" t="str">
        <f>B1</f>
        <v>Andrijevica</v>
      </c>
      <c r="F1" t="str">
        <f>A1</f>
        <v>ME-01</v>
      </c>
    </row>
    <row r="2" spans="1:6" ht="15" thickBot="1" x14ac:dyDescent="0.4">
      <c r="A2" s="1" t="s">
        <v>3350</v>
      </c>
      <c r="B2" s="2" t="s">
        <v>3351</v>
      </c>
      <c r="C2">
        <v>4007</v>
      </c>
      <c r="D2" t="str">
        <f t="shared" ref="D2:D24" si="0">_xlfn.CONCAT(B2," (Montenegrin municipality)")</f>
        <v>Bar (Montenegrin municipality)</v>
      </c>
      <c r="E2" t="str">
        <f t="shared" ref="E2:E24" si="1">B2</f>
        <v>Bar</v>
      </c>
      <c r="F2" t="str">
        <f t="shared" ref="F2:F24" si="2">A2</f>
        <v>ME-02</v>
      </c>
    </row>
    <row r="3" spans="1:6" ht="15" thickBot="1" x14ac:dyDescent="0.4">
      <c r="A3" s="1" t="s">
        <v>3352</v>
      </c>
      <c r="B3" s="2" t="s">
        <v>3353</v>
      </c>
      <c r="C3">
        <v>4007</v>
      </c>
      <c r="D3" t="str">
        <f t="shared" si="0"/>
        <v>Berane (Montenegrin municipality)</v>
      </c>
      <c r="E3" t="str">
        <f t="shared" si="1"/>
        <v>Berane</v>
      </c>
      <c r="F3" t="str">
        <f t="shared" si="2"/>
        <v>ME-03</v>
      </c>
    </row>
    <row r="4" spans="1:6" ht="29.5" thickBot="1" x14ac:dyDescent="0.4">
      <c r="A4" s="1" t="s">
        <v>3354</v>
      </c>
      <c r="B4" s="2" t="s">
        <v>3355</v>
      </c>
      <c r="C4">
        <v>4007</v>
      </c>
      <c r="D4" t="str">
        <f t="shared" si="0"/>
        <v>Bijelo Polje (Montenegrin municipality)</v>
      </c>
      <c r="E4" t="str">
        <f t="shared" si="1"/>
        <v>Bijelo Polje</v>
      </c>
      <c r="F4" t="str">
        <f t="shared" si="2"/>
        <v>ME-04</v>
      </c>
    </row>
    <row r="5" spans="1:6" ht="15" thickBot="1" x14ac:dyDescent="0.4">
      <c r="A5" s="1" t="s">
        <v>3356</v>
      </c>
      <c r="B5" s="2" t="s">
        <v>3357</v>
      </c>
      <c r="C5">
        <v>4007</v>
      </c>
      <c r="D5" t="str">
        <f t="shared" si="0"/>
        <v>Budva (Montenegrin municipality)</v>
      </c>
      <c r="E5" t="str">
        <f t="shared" si="1"/>
        <v>Budva</v>
      </c>
      <c r="F5" t="str">
        <f t="shared" si="2"/>
        <v>ME-05</v>
      </c>
    </row>
    <row r="6" spans="1:6" ht="15" thickBot="1" x14ac:dyDescent="0.4">
      <c r="A6" s="1" t="s">
        <v>3358</v>
      </c>
      <c r="B6" s="2" t="s">
        <v>3359</v>
      </c>
      <c r="C6">
        <v>4007</v>
      </c>
      <c r="D6" t="str">
        <f t="shared" si="0"/>
        <v>Cetinje (Montenegrin municipality)</v>
      </c>
      <c r="E6" t="str">
        <f t="shared" si="1"/>
        <v>Cetinje</v>
      </c>
      <c r="F6" t="str">
        <f t="shared" si="2"/>
        <v>ME-06</v>
      </c>
    </row>
    <row r="7" spans="1:6" ht="29.5" thickBot="1" x14ac:dyDescent="0.4">
      <c r="A7" s="1" t="s">
        <v>3360</v>
      </c>
      <c r="B7" s="2" t="s">
        <v>3361</v>
      </c>
      <c r="C7">
        <v>4007</v>
      </c>
      <c r="D7" t="str">
        <f t="shared" si="0"/>
        <v>Danilovgrad (Montenegrin municipality)</v>
      </c>
      <c r="E7" t="str">
        <f t="shared" si="1"/>
        <v>Danilovgrad</v>
      </c>
      <c r="F7" t="str">
        <f t="shared" si="2"/>
        <v>ME-07</v>
      </c>
    </row>
    <row r="8" spans="1:6" ht="29.5" thickBot="1" x14ac:dyDescent="0.4">
      <c r="A8" s="1" t="s">
        <v>3362</v>
      </c>
      <c r="B8" s="2" t="s">
        <v>3363</v>
      </c>
      <c r="C8">
        <v>4007</v>
      </c>
      <c r="D8" t="str">
        <f t="shared" si="0"/>
        <v>Herceg-Novi (Montenegrin municipality)</v>
      </c>
      <c r="E8" t="str">
        <f t="shared" si="1"/>
        <v>Herceg-Novi</v>
      </c>
      <c r="F8" t="str">
        <f t="shared" si="2"/>
        <v>ME-08</v>
      </c>
    </row>
    <row r="9" spans="1:6" ht="15" thickBot="1" x14ac:dyDescent="0.4">
      <c r="A9" s="1" t="s">
        <v>3364</v>
      </c>
      <c r="B9" s="2" t="s">
        <v>3365</v>
      </c>
      <c r="C9">
        <v>4007</v>
      </c>
      <c r="D9" t="str">
        <f t="shared" si="0"/>
        <v>Kolašin (Montenegrin municipality)</v>
      </c>
      <c r="E9" t="str">
        <f t="shared" si="1"/>
        <v>Kolašin</v>
      </c>
      <c r="F9" t="str">
        <f t="shared" si="2"/>
        <v>ME-09</v>
      </c>
    </row>
    <row r="10" spans="1:6" ht="15" thickBot="1" x14ac:dyDescent="0.4">
      <c r="A10" s="1" t="s">
        <v>3366</v>
      </c>
      <c r="B10" s="2" t="s">
        <v>3367</v>
      </c>
      <c r="C10">
        <v>4007</v>
      </c>
      <c r="D10" t="str">
        <f t="shared" si="0"/>
        <v>Kotor (Montenegrin municipality)</v>
      </c>
      <c r="E10" t="str">
        <f t="shared" si="1"/>
        <v>Kotor</v>
      </c>
      <c r="F10" t="str">
        <f t="shared" si="2"/>
        <v>ME-10</v>
      </c>
    </row>
    <row r="11" spans="1:6" ht="29.5" thickBot="1" x14ac:dyDescent="0.4">
      <c r="A11" s="1" t="s">
        <v>3368</v>
      </c>
      <c r="B11" s="2" t="s">
        <v>3369</v>
      </c>
      <c r="C11">
        <v>4007</v>
      </c>
      <c r="D11" t="str">
        <f t="shared" si="0"/>
        <v>Mojkovac (Montenegrin municipality)</v>
      </c>
      <c r="E11" t="str">
        <f t="shared" si="1"/>
        <v>Mojkovac</v>
      </c>
      <c r="F11" t="str">
        <f t="shared" si="2"/>
        <v>ME-11</v>
      </c>
    </row>
    <row r="12" spans="1:6" ht="15" thickBot="1" x14ac:dyDescent="0.4">
      <c r="A12" s="1" t="s">
        <v>3370</v>
      </c>
      <c r="B12" s="2" t="s">
        <v>3371</v>
      </c>
      <c r="C12">
        <v>4007</v>
      </c>
      <c r="D12" t="str">
        <f t="shared" si="0"/>
        <v>Nikšić (Montenegrin municipality)</v>
      </c>
      <c r="E12" t="str">
        <f t="shared" si="1"/>
        <v>Nikšić</v>
      </c>
      <c r="F12" t="str">
        <f t="shared" si="2"/>
        <v>ME-12</v>
      </c>
    </row>
    <row r="13" spans="1:6" ht="15" thickBot="1" x14ac:dyDescent="0.4">
      <c r="A13" s="1" t="s">
        <v>3372</v>
      </c>
      <c r="B13" s="2" t="s">
        <v>3373</v>
      </c>
      <c r="C13">
        <v>4007</v>
      </c>
      <c r="D13" t="str">
        <f t="shared" si="0"/>
        <v>Plav (Montenegrin municipality)</v>
      </c>
      <c r="E13" t="str">
        <f t="shared" si="1"/>
        <v>Plav</v>
      </c>
      <c r="F13" t="str">
        <f t="shared" si="2"/>
        <v>ME-13</v>
      </c>
    </row>
    <row r="14" spans="1:6" ht="15" thickBot="1" x14ac:dyDescent="0.4">
      <c r="A14" s="1" t="s">
        <v>3374</v>
      </c>
      <c r="B14" s="2" t="s">
        <v>3375</v>
      </c>
      <c r="C14">
        <v>4007</v>
      </c>
      <c r="D14" t="str">
        <f t="shared" si="0"/>
        <v>Pljevlja (Montenegrin municipality)</v>
      </c>
      <c r="E14" t="str">
        <f t="shared" si="1"/>
        <v>Pljevlja</v>
      </c>
      <c r="F14" t="str">
        <f t="shared" si="2"/>
        <v>ME-14</v>
      </c>
    </row>
    <row r="15" spans="1:6" ht="15" thickBot="1" x14ac:dyDescent="0.4">
      <c r="A15" s="1" t="s">
        <v>3376</v>
      </c>
      <c r="B15" s="2" t="s">
        <v>3377</v>
      </c>
      <c r="C15">
        <v>4007</v>
      </c>
      <c r="D15" t="str">
        <f t="shared" si="0"/>
        <v>Plužine (Montenegrin municipality)</v>
      </c>
      <c r="E15" t="str">
        <f t="shared" si="1"/>
        <v>Plužine</v>
      </c>
      <c r="F15" t="str">
        <f t="shared" si="2"/>
        <v>ME-15</v>
      </c>
    </row>
    <row r="16" spans="1:6" ht="29.5" thickBot="1" x14ac:dyDescent="0.4">
      <c r="A16" s="1" t="s">
        <v>3378</v>
      </c>
      <c r="B16" s="2" t="s">
        <v>3379</v>
      </c>
      <c r="C16">
        <v>4007</v>
      </c>
      <c r="D16" t="str">
        <f t="shared" si="0"/>
        <v>Podgorica (Montenegrin municipality)</v>
      </c>
      <c r="E16" t="str">
        <f t="shared" si="1"/>
        <v>Podgorica</v>
      </c>
      <c r="F16" t="str">
        <f t="shared" si="2"/>
        <v>ME-16</v>
      </c>
    </row>
    <row r="17" spans="1:6" ht="15" thickBot="1" x14ac:dyDescent="0.4">
      <c r="A17" s="1" t="s">
        <v>3380</v>
      </c>
      <c r="B17" s="2" t="s">
        <v>3381</v>
      </c>
      <c r="C17">
        <v>4007</v>
      </c>
      <c r="D17" t="str">
        <f t="shared" si="0"/>
        <v>Rožaje (Montenegrin municipality)</v>
      </c>
      <c r="E17" t="str">
        <f t="shared" si="1"/>
        <v>Rožaje</v>
      </c>
      <c r="F17" t="str">
        <f t="shared" si="2"/>
        <v>ME-17</v>
      </c>
    </row>
    <row r="18" spans="1:6" ht="15" thickBot="1" x14ac:dyDescent="0.4">
      <c r="A18" s="1" t="s">
        <v>3382</v>
      </c>
      <c r="B18" s="2" t="s">
        <v>3383</v>
      </c>
      <c r="C18">
        <v>4007</v>
      </c>
      <c r="D18" t="str">
        <f t="shared" si="0"/>
        <v>Šavnik (Montenegrin municipality)</v>
      </c>
      <c r="E18" t="str">
        <f t="shared" si="1"/>
        <v>Šavnik</v>
      </c>
      <c r="F18" t="str">
        <f t="shared" si="2"/>
        <v>ME-18</v>
      </c>
    </row>
    <row r="19" spans="1:6" ht="15" thickBot="1" x14ac:dyDescent="0.4">
      <c r="A19" s="1" t="s">
        <v>3384</v>
      </c>
      <c r="B19" s="2" t="s">
        <v>3385</v>
      </c>
      <c r="C19">
        <v>4007</v>
      </c>
      <c r="D19" t="str">
        <f t="shared" si="0"/>
        <v>Tivat (Montenegrin municipality)</v>
      </c>
      <c r="E19" t="str">
        <f t="shared" si="1"/>
        <v>Tivat</v>
      </c>
      <c r="F19" t="str">
        <f t="shared" si="2"/>
        <v>ME-19</v>
      </c>
    </row>
    <row r="20" spans="1:6" ht="15" thickBot="1" x14ac:dyDescent="0.4">
      <c r="A20" s="1" t="s">
        <v>3386</v>
      </c>
      <c r="B20" s="2" t="s">
        <v>3387</v>
      </c>
      <c r="C20">
        <v>4007</v>
      </c>
      <c r="D20" t="str">
        <f t="shared" si="0"/>
        <v>Ulcinj (Montenegrin municipality)</v>
      </c>
      <c r="E20" t="str">
        <f t="shared" si="1"/>
        <v>Ulcinj</v>
      </c>
      <c r="F20" t="str">
        <f t="shared" si="2"/>
        <v>ME-20</v>
      </c>
    </row>
    <row r="21" spans="1:6" ht="15" thickBot="1" x14ac:dyDescent="0.4">
      <c r="A21" s="1" t="s">
        <v>3388</v>
      </c>
      <c r="B21" s="2" t="s">
        <v>3389</v>
      </c>
      <c r="C21">
        <v>4007</v>
      </c>
      <c r="D21" t="str">
        <f t="shared" si="0"/>
        <v>Žabljak (Montenegrin municipality)</v>
      </c>
      <c r="E21" t="str">
        <f t="shared" si="1"/>
        <v>Žabljak</v>
      </c>
      <c r="F21" t="str">
        <f t="shared" si="2"/>
        <v>ME-21</v>
      </c>
    </row>
    <row r="22" spans="1:6" ht="15" thickBot="1" x14ac:dyDescent="0.4">
      <c r="A22" s="1" t="s">
        <v>3390</v>
      </c>
      <c r="B22" s="2" t="s">
        <v>3391</v>
      </c>
      <c r="C22">
        <v>4007</v>
      </c>
      <c r="D22" t="str">
        <f t="shared" si="0"/>
        <v>Gusinje (Montenegrin municipality)</v>
      </c>
      <c r="E22" t="str">
        <f t="shared" si="1"/>
        <v>Gusinje</v>
      </c>
      <c r="F22" t="str">
        <f t="shared" si="2"/>
        <v>ME-22</v>
      </c>
    </row>
    <row r="23" spans="1:6" ht="15" thickBot="1" x14ac:dyDescent="0.4">
      <c r="A23" s="1" t="s">
        <v>3392</v>
      </c>
      <c r="B23" s="2" t="s">
        <v>3393</v>
      </c>
      <c r="C23">
        <v>4007</v>
      </c>
      <c r="D23" t="str">
        <f t="shared" si="0"/>
        <v>Petnjica (Montenegrin municipality)</v>
      </c>
      <c r="E23" t="str">
        <f t="shared" si="1"/>
        <v>Petnjica</v>
      </c>
      <c r="F23" t="str">
        <f t="shared" si="2"/>
        <v>ME-23</v>
      </c>
    </row>
    <row r="24" spans="1:6" ht="15" thickBot="1" x14ac:dyDescent="0.4">
      <c r="A24" s="1" t="s">
        <v>3394</v>
      </c>
      <c r="B24" s="2" t="s">
        <v>3395</v>
      </c>
      <c r="C24">
        <v>4007</v>
      </c>
      <c r="D24" t="str">
        <f t="shared" si="0"/>
        <v>Tuzi (Montenegrin municipality)</v>
      </c>
      <c r="E24" t="str">
        <f t="shared" si="1"/>
        <v>Tuzi</v>
      </c>
      <c r="F24" t="str">
        <f t="shared" si="2"/>
        <v>ME-24</v>
      </c>
    </row>
  </sheetData>
  <hyperlinks>
    <hyperlink ref="B1" r:id="rId1" tooltip="Andrijevica Municipality" display="https://en.wikipedia.org/wiki/Andrijevica_Municipality" xr:uid="{544FE680-AECA-4B87-A134-DE42E0CED0AE}"/>
    <hyperlink ref="B2" r:id="rId2" tooltip="Bar Municipality" display="https://en.wikipedia.org/wiki/Bar_Municipality" xr:uid="{8C0DD2BA-3EAD-49BB-BF32-4FBE1B55039D}"/>
    <hyperlink ref="B3" r:id="rId3" tooltip="Berane Municipality" display="https://en.wikipedia.org/wiki/Berane_Municipality" xr:uid="{1701BF46-E2A4-4944-8445-17C40E3E6A56}"/>
    <hyperlink ref="B4" r:id="rId4" tooltip="Bijelo Polje Municipality" display="https://en.wikipedia.org/wiki/Bijelo_Polje_Municipality" xr:uid="{6ECB0C97-69D0-41BA-8E71-6E8092948168}"/>
    <hyperlink ref="B5" r:id="rId5" tooltip="Budva Municipality" display="https://en.wikipedia.org/wiki/Budva_Municipality" xr:uid="{344BC741-F05C-467A-80F5-2B6E070224BC}"/>
    <hyperlink ref="B6" r:id="rId6" tooltip="Cetinje Municipality" display="https://en.wikipedia.org/wiki/Cetinje_Municipality" xr:uid="{383057F0-01AA-442A-93F1-698BA0A339E1}"/>
    <hyperlink ref="B7" r:id="rId7" tooltip="Danilovgrad Municipality" display="https://en.wikipedia.org/wiki/Danilovgrad_Municipality" xr:uid="{D961DAEA-145E-483D-B2A6-C926A2680440}"/>
    <hyperlink ref="B8" r:id="rId8" tooltip="Herceg-Novi Municipality" display="https://en.wikipedia.org/wiki/Herceg-Novi_Municipality" xr:uid="{11B1B07C-1EC2-44E6-AEE2-B27E2CE86482}"/>
    <hyperlink ref="B9" r:id="rId9" tooltip="Kolašin Municipality" display="https://en.wikipedia.org/wiki/Kola%C5%A1in_Municipality" xr:uid="{1DB7390B-B15A-4420-BC9F-16D1C86CC4C6}"/>
    <hyperlink ref="B10" r:id="rId10" tooltip="Kotor Municipality" display="https://en.wikipedia.org/wiki/Kotor_Municipality" xr:uid="{9C6031E7-3493-4D84-AD01-2811C90AC79D}"/>
    <hyperlink ref="B11" r:id="rId11" tooltip="Mojkovac Municipality" display="https://en.wikipedia.org/wiki/Mojkovac_Municipality" xr:uid="{4F7F00EC-A5D0-4E86-94C8-111FB0E9F794}"/>
    <hyperlink ref="B12" r:id="rId12" tooltip="Nikšić Municipality" display="https://en.wikipedia.org/wiki/Nik%C5%A1i%C4%87_Municipality" xr:uid="{67A016F6-4719-4939-B5D2-78BF6DA80A8D}"/>
    <hyperlink ref="B13" r:id="rId13" tooltip="Plav Municipality" display="https://en.wikipedia.org/wiki/Plav_Municipality" xr:uid="{08409DED-16FE-49DD-B840-A77E79B3BB9A}"/>
    <hyperlink ref="B14" r:id="rId14" tooltip="Pljevlja Municipality" display="https://en.wikipedia.org/wiki/Pljevlja_Municipality" xr:uid="{C6DB24A1-3C92-43E9-9461-2B8B210632F4}"/>
    <hyperlink ref="B15" r:id="rId15" tooltip="Plužine Municipality" display="https://en.wikipedia.org/wiki/Plu%C5%BEine_Municipality" xr:uid="{64FC16E6-B07A-4F37-BD2A-CC2679CC377B}"/>
    <hyperlink ref="B16" r:id="rId16" tooltip="Podgorica Municipality" display="https://en.wikipedia.org/wiki/Podgorica_Municipality" xr:uid="{9136177E-2CD3-4A51-A7B6-902C061CF0CF}"/>
    <hyperlink ref="B17" r:id="rId17" tooltip="Rožaje Municipality" display="https://en.wikipedia.org/wiki/Ro%C5%BEaje_Municipality" xr:uid="{F88F2E6F-7BA9-431E-B158-CA8323076EF9}"/>
    <hyperlink ref="B18" r:id="rId18" tooltip="Šavnik Municipality" display="https://en.wikipedia.org/wiki/%C5%A0avnik_Municipality" xr:uid="{988446DF-3518-4628-B9D2-41B1CF11625C}"/>
    <hyperlink ref="B19" r:id="rId19" tooltip="Tivat Municipality" display="https://en.wikipedia.org/wiki/Tivat_Municipality" xr:uid="{5D1DDEFE-69B1-4002-8DA3-F13259C98E88}"/>
    <hyperlink ref="B20" r:id="rId20" tooltip="Ulcinj Municipality" display="https://en.wikipedia.org/wiki/Ulcinj_Municipality" xr:uid="{495EB885-606B-4EF3-A94D-8F1107E9F089}"/>
    <hyperlink ref="B21" r:id="rId21" tooltip="Žabljak Municipality" display="https://en.wikipedia.org/wiki/%C5%BDabljak_Municipality" xr:uid="{85DCFD87-E6AB-4C63-BBB5-B614C507987C}"/>
    <hyperlink ref="B22" r:id="rId22" tooltip="Gusinje Municipality" display="https://en.wikipedia.org/wiki/Gusinje_Municipality" xr:uid="{CC49F7C0-A613-4D3A-8202-5D89D07FED37}"/>
    <hyperlink ref="B23" r:id="rId23" tooltip="Petnjica Municipality" display="https://en.wikipedia.org/wiki/Petnjica_Municipality" xr:uid="{BFC7F3BC-1E68-42A4-B4A6-056258DB1C37}"/>
    <hyperlink ref="B24" r:id="rId24" tooltip="Tuzi Municipality" display="https://en.wikipedia.org/wiki/Tuzi_Municipality" xr:uid="{7C68801E-A8E5-4B05-8D9F-1AAF740A5B2F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8AA8C-AA43-4FFC-B826-D0BC2A0B9549}">
  <dimension ref="A1:F6"/>
  <sheetViews>
    <sheetView workbookViewId="0">
      <selection activeCell="C1" sqref="C1:F7"/>
    </sheetView>
  </sheetViews>
  <sheetFormatPr defaultRowHeight="14.5" x14ac:dyDescent="0.35"/>
  <cols>
    <col min="4" max="4" width="32.36328125" bestFit="1" customWidth="1"/>
    <col min="5" max="5" width="12.08984375" bestFit="1" customWidth="1"/>
  </cols>
  <sheetData>
    <row r="1" spans="1:6" ht="29.5" thickBot="1" x14ac:dyDescent="0.4">
      <c r="A1" s="1" t="s">
        <v>3396</v>
      </c>
      <c r="B1" s="2" t="s">
        <v>3397</v>
      </c>
      <c r="C1">
        <v>3869</v>
      </c>
      <c r="D1" t="str">
        <f>_xlfn.CONCAT(B1," (Madagascan province)")</f>
        <v>Antananarivo (Madagascan province)</v>
      </c>
      <c r="E1" t="str">
        <f>B1</f>
        <v>Antananarivo</v>
      </c>
      <c r="F1" t="str">
        <f>A1</f>
        <v>MG-T</v>
      </c>
    </row>
    <row r="2" spans="1:6" ht="29.5" thickBot="1" x14ac:dyDescent="0.4">
      <c r="A2" s="1" t="s">
        <v>3398</v>
      </c>
      <c r="B2" s="2" t="s">
        <v>3399</v>
      </c>
      <c r="C2">
        <v>3869</v>
      </c>
      <c r="D2" t="str">
        <f t="shared" ref="D2:D6" si="0">_xlfn.CONCAT(B2," (Madagascan province)")</f>
        <v>Antsiranana (Madagascan province)</v>
      </c>
      <c r="E2" t="str">
        <f t="shared" ref="E2:E6" si="1">B2</f>
        <v>Antsiranana</v>
      </c>
      <c r="F2" t="str">
        <f t="shared" ref="F2:F6" si="2">A2</f>
        <v>MG-D</v>
      </c>
    </row>
    <row r="3" spans="1:6" ht="29.5" thickBot="1" x14ac:dyDescent="0.4">
      <c r="A3" s="1" t="s">
        <v>3400</v>
      </c>
      <c r="B3" s="2" t="s">
        <v>3401</v>
      </c>
      <c r="C3">
        <v>3869</v>
      </c>
      <c r="D3" t="str">
        <f t="shared" si="0"/>
        <v>Fianarantsoa (Madagascan province)</v>
      </c>
      <c r="E3" t="str">
        <f t="shared" si="1"/>
        <v>Fianarantsoa</v>
      </c>
      <c r="F3" t="str">
        <f t="shared" si="2"/>
        <v>MG-F</v>
      </c>
    </row>
    <row r="4" spans="1:6" ht="29.5" thickBot="1" x14ac:dyDescent="0.4">
      <c r="A4" s="1" t="s">
        <v>3402</v>
      </c>
      <c r="B4" s="2" t="s">
        <v>3403</v>
      </c>
      <c r="C4">
        <v>3869</v>
      </c>
      <c r="D4" t="str">
        <f t="shared" si="0"/>
        <v>Mahajanga (Madagascan province)</v>
      </c>
      <c r="E4" t="str">
        <f t="shared" si="1"/>
        <v>Mahajanga</v>
      </c>
      <c r="F4" t="str">
        <f t="shared" si="2"/>
        <v>MG-M</v>
      </c>
    </row>
    <row r="5" spans="1:6" ht="29.5" thickBot="1" x14ac:dyDescent="0.4">
      <c r="A5" s="1" t="s">
        <v>3404</v>
      </c>
      <c r="B5" s="2" t="s">
        <v>3405</v>
      </c>
      <c r="C5">
        <v>3869</v>
      </c>
      <c r="D5" t="str">
        <f t="shared" si="0"/>
        <v>Toamasina (Madagascan province)</v>
      </c>
      <c r="E5" t="str">
        <f t="shared" si="1"/>
        <v>Toamasina</v>
      </c>
      <c r="F5" t="str">
        <f t="shared" si="2"/>
        <v>MG-A</v>
      </c>
    </row>
    <row r="6" spans="1:6" ht="15" thickBot="1" x14ac:dyDescent="0.4">
      <c r="A6" s="1" t="s">
        <v>3406</v>
      </c>
      <c r="B6" s="2" t="s">
        <v>3407</v>
      </c>
      <c r="C6">
        <v>3869</v>
      </c>
      <c r="D6" t="str">
        <f t="shared" si="0"/>
        <v>Toliara (Madagascan province)</v>
      </c>
      <c r="E6" t="str">
        <f t="shared" si="1"/>
        <v>Toliara</v>
      </c>
      <c r="F6" t="str">
        <f t="shared" si="2"/>
        <v>MG-U</v>
      </c>
    </row>
  </sheetData>
  <hyperlinks>
    <hyperlink ref="B1" r:id="rId1" tooltip="Antananarivo Province" display="https://en.wikipedia.org/wiki/Antananarivo_Province" xr:uid="{70D2D1B6-B1FA-4CB8-B7B6-29784A837118}"/>
    <hyperlink ref="B2" r:id="rId2" tooltip="Antsiranana Province" display="https://en.wikipedia.org/wiki/Antsiranana_Province" xr:uid="{17BFDB22-F921-46A4-B5AE-C57E8677F30A}"/>
    <hyperlink ref="B3" r:id="rId3" tooltip="Fianarantsoa Province" display="https://en.wikipedia.org/wiki/Fianarantsoa_Province" xr:uid="{E5CA051A-726B-460E-B3EE-BBAD1D77F155}"/>
    <hyperlink ref="B4" r:id="rId4" tooltip="Mahajanga Province" display="https://en.wikipedia.org/wiki/Mahajanga_Province" xr:uid="{1B68FE32-D097-486D-A6A5-68CE73CFFD08}"/>
    <hyperlink ref="B5" r:id="rId5" tooltip="Toamasina Province" display="https://en.wikipedia.org/wiki/Toamasina_Province" xr:uid="{357FAB9C-23E3-4781-B91F-B7E2635D7035}"/>
    <hyperlink ref="B6" r:id="rId6" tooltip="Toliara Province" display="https://en.wikipedia.org/wiki/Toliara_Province" xr:uid="{5664018F-74EA-4787-9016-87DF30C85265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8F43-6467-49C5-907B-1C5A6DBF4A7F}">
  <dimension ref="A1:H43"/>
  <sheetViews>
    <sheetView workbookViewId="0">
      <selection activeCell="E1" sqref="E1:H43"/>
    </sheetView>
  </sheetViews>
  <sheetFormatPr defaultRowHeight="14.5" x14ac:dyDescent="0.35"/>
  <cols>
    <col min="6" max="6" width="27.90625" bestFit="1" customWidth="1"/>
    <col min="7" max="7" width="9.36328125" bestFit="1" customWidth="1"/>
  </cols>
  <sheetData>
    <row r="1" spans="1:8" ht="44" thickBot="1" x14ac:dyDescent="0.4">
      <c r="A1" s="1" t="s">
        <v>341</v>
      </c>
      <c r="B1" s="2" t="s">
        <v>342</v>
      </c>
      <c r="C1" s="5" t="s">
        <v>343</v>
      </c>
      <c r="D1" s="5" t="s">
        <v>344</v>
      </c>
      <c r="E1">
        <v>3988</v>
      </c>
      <c r="F1" t="str">
        <f>_xlfn.CONCAT(C1," (Latvian ",D1,")")</f>
        <v>Aizkraukle (Latvian municipality)</v>
      </c>
      <c r="G1" t="str">
        <f>C1</f>
        <v>Aizkraukle</v>
      </c>
      <c r="H1" t="str">
        <f>A1</f>
        <v>LV-002</v>
      </c>
    </row>
    <row r="2" spans="1:8" ht="29.5" thickBot="1" x14ac:dyDescent="0.4">
      <c r="A2" s="1" t="s">
        <v>345</v>
      </c>
      <c r="B2" s="2" t="s">
        <v>346</v>
      </c>
      <c r="C2" s="5" t="s">
        <v>347</v>
      </c>
      <c r="D2" s="5" t="s">
        <v>344</v>
      </c>
      <c r="E2">
        <v>3988</v>
      </c>
      <c r="F2" t="str">
        <f t="shared" ref="F2:F43" si="0">_xlfn.CONCAT(C2," (Latvian ",D2,")")</f>
        <v>Alūksne (Latvian municipality)</v>
      </c>
      <c r="G2" t="str">
        <f t="shared" ref="G2:G43" si="1">C2</f>
        <v>Alūksne</v>
      </c>
      <c r="H2" t="str">
        <f t="shared" ref="H2:H43" si="2">A2</f>
        <v>LV-007</v>
      </c>
    </row>
    <row r="3" spans="1:8" ht="29.5" thickBot="1" x14ac:dyDescent="0.4">
      <c r="A3" s="1" t="s">
        <v>348</v>
      </c>
      <c r="B3" s="2" t="s">
        <v>349</v>
      </c>
      <c r="C3" s="5" t="s">
        <v>350</v>
      </c>
      <c r="D3" s="5" t="s">
        <v>344</v>
      </c>
      <c r="E3">
        <v>3988</v>
      </c>
      <c r="F3" t="str">
        <f t="shared" si="0"/>
        <v>Ādaži (Latvian municipality)</v>
      </c>
      <c r="G3" t="str">
        <f t="shared" si="1"/>
        <v>Ādaži</v>
      </c>
      <c r="H3" t="str">
        <f t="shared" si="2"/>
        <v>LV-011</v>
      </c>
    </row>
    <row r="4" spans="1:8" ht="29.5" thickBot="1" x14ac:dyDescent="0.4">
      <c r="A4" s="1" t="s">
        <v>351</v>
      </c>
      <c r="B4" s="2" t="s">
        <v>352</v>
      </c>
      <c r="C4" s="5" t="s">
        <v>353</v>
      </c>
      <c r="D4" s="5" t="s">
        <v>344</v>
      </c>
      <c r="E4">
        <v>3988</v>
      </c>
      <c r="F4" t="str">
        <f t="shared" si="0"/>
        <v>Balvi (Latvian municipality)</v>
      </c>
      <c r="G4" t="str">
        <f t="shared" si="1"/>
        <v>Balvi</v>
      </c>
      <c r="H4" t="str">
        <f t="shared" si="2"/>
        <v>LV-015</v>
      </c>
    </row>
    <row r="5" spans="1:8" ht="29.5" thickBot="1" x14ac:dyDescent="0.4">
      <c r="A5" s="1" t="s">
        <v>354</v>
      </c>
      <c r="B5" s="2" t="s">
        <v>355</v>
      </c>
      <c r="C5" s="5" t="s">
        <v>356</v>
      </c>
      <c r="D5" s="5" t="s">
        <v>344</v>
      </c>
      <c r="E5">
        <v>3988</v>
      </c>
      <c r="F5" t="str">
        <f t="shared" si="0"/>
        <v>Bauska (Latvian municipality)</v>
      </c>
      <c r="G5" t="str">
        <f t="shared" si="1"/>
        <v>Bauska</v>
      </c>
      <c r="H5" t="str">
        <f t="shared" si="2"/>
        <v>LV-016</v>
      </c>
    </row>
    <row r="6" spans="1:8" ht="29.5" thickBot="1" x14ac:dyDescent="0.4">
      <c r="A6" s="1" t="s">
        <v>357</v>
      </c>
      <c r="B6" s="2" t="s">
        <v>358</v>
      </c>
      <c r="C6" s="5" t="s">
        <v>359</v>
      </c>
      <c r="D6" s="5" t="s">
        <v>344</v>
      </c>
      <c r="E6">
        <v>3988</v>
      </c>
      <c r="F6" t="str">
        <f t="shared" si="0"/>
        <v>Cēsis (Latvian municipality)</v>
      </c>
      <c r="G6" t="str">
        <f t="shared" si="1"/>
        <v>Cēsis</v>
      </c>
      <c r="H6" t="str">
        <f t="shared" si="2"/>
        <v>LV-022</v>
      </c>
    </row>
    <row r="7" spans="1:8" ht="29.5" thickBot="1" x14ac:dyDescent="0.4">
      <c r="A7" s="1" t="s">
        <v>360</v>
      </c>
      <c r="B7" s="2" t="s">
        <v>361</v>
      </c>
      <c r="C7" s="5" t="s">
        <v>362</v>
      </c>
      <c r="D7" s="5" t="s">
        <v>344</v>
      </c>
      <c r="E7">
        <v>3988</v>
      </c>
      <c r="F7" t="str">
        <f t="shared" si="0"/>
        <v>Dobele (Latvian municipality)</v>
      </c>
      <c r="G7" t="str">
        <f t="shared" si="1"/>
        <v>Dobele</v>
      </c>
      <c r="H7" t="str">
        <f t="shared" si="2"/>
        <v>LV-026</v>
      </c>
    </row>
    <row r="8" spans="1:8" ht="29.5" thickBot="1" x14ac:dyDescent="0.4">
      <c r="A8" s="1" t="s">
        <v>363</v>
      </c>
      <c r="B8" s="2" t="s">
        <v>364</v>
      </c>
      <c r="C8" s="5" t="s">
        <v>365</v>
      </c>
      <c r="D8" s="5" t="s">
        <v>344</v>
      </c>
      <c r="E8">
        <v>3988</v>
      </c>
      <c r="F8" t="str">
        <f t="shared" si="0"/>
        <v>Gulbene (Latvian municipality)</v>
      </c>
      <c r="G8" t="str">
        <f t="shared" si="1"/>
        <v>Gulbene</v>
      </c>
      <c r="H8" t="str">
        <f t="shared" si="2"/>
        <v>LV-033</v>
      </c>
    </row>
    <row r="9" spans="1:8" ht="29.5" thickBot="1" x14ac:dyDescent="0.4">
      <c r="A9" s="1" t="s">
        <v>366</v>
      </c>
      <c r="B9" s="2" t="s">
        <v>367</v>
      </c>
      <c r="C9" s="5" t="s">
        <v>368</v>
      </c>
      <c r="D9" s="5" t="s">
        <v>344</v>
      </c>
      <c r="E9">
        <v>3988</v>
      </c>
      <c r="F9" t="str">
        <f t="shared" si="0"/>
        <v>Jelgava (Latvian municipality)</v>
      </c>
      <c r="G9" t="str">
        <f t="shared" si="1"/>
        <v>Jelgava</v>
      </c>
      <c r="H9" t="str">
        <f t="shared" si="2"/>
        <v>LV-041</v>
      </c>
    </row>
    <row r="10" spans="1:8" ht="29.5" thickBot="1" x14ac:dyDescent="0.4">
      <c r="A10" s="1" t="s">
        <v>369</v>
      </c>
      <c r="B10" s="2" t="s">
        <v>370</v>
      </c>
      <c r="C10" s="5" t="s">
        <v>371</v>
      </c>
      <c r="D10" s="5" t="s">
        <v>344</v>
      </c>
      <c r="E10">
        <v>3988</v>
      </c>
      <c r="F10" t="str">
        <f t="shared" si="0"/>
        <v>Jēkabpils (Latvian municipality)</v>
      </c>
      <c r="G10" t="str">
        <f t="shared" si="1"/>
        <v>Jēkabpils</v>
      </c>
      <c r="H10" t="str">
        <f t="shared" si="2"/>
        <v>LV-042</v>
      </c>
    </row>
    <row r="11" spans="1:8" ht="29.5" thickBot="1" x14ac:dyDescent="0.4">
      <c r="A11" s="1" t="s">
        <v>372</v>
      </c>
      <c r="B11" s="2" t="s">
        <v>373</v>
      </c>
      <c r="C11" s="5" t="s">
        <v>374</v>
      </c>
      <c r="D11" s="5" t="s">
        <v>344</v>
      </c>
      <c r="E11">
        <v>3988</v>
      </c>
      <c r="F11" t="str">
        <f t="shared" si="0"/>
        <v>Krāslava (Latvian municipality)</v>
      </c>
      <c r="G11" t="str">
        <f t="shared" si="1"/>
        <v>Krāslava</v>
      </c>
      <c r="H11" t="str">
        <f t="shared" si="2"/>
        <v>LV-047</v>
      </c>
    </row>
    <row r="12" spans="1:8" ht="29.5" thickBot="1" x14ac:dyDescent="0.4">
      <c r="A12" s="1" t="s">
        <v>375</v>
      </c>
      <c r="B12" s="2" t="s">
        <v>376</v>
      </c>
      <c r="C12" s="5" t="s">
        <v>377</v>
      </c>
      <c r="D12" s="5" t="s">
        <v>344</v>
      </c>
      <c r="E12">
        <v>3988</v>
      </c>
      <c r="F12" t="str">
        <f t="shared" si="0"/>
        <v>Kuldīga (Latvian municipality)</v>
      </c>
      <c r="G12" t="str">
        <f t="shared" si="1"/>
        <v>Kuldīga</v>
      </c>
      <c r="H12" t="str">
        <f t="shared" si="2"/>
        <v>LV-050</v>
      </c>
    </row>
    <row r="13" spans="1:8" ht="29.5" thickBot="1" x14ac:dyDescent="0.4">
      <c r="A13" s="1" t="s">
        <v>378</v>
      </c>
      <c r="B13" s="2" t="s">
        <v>379</v>
      </c>
      <c r="C13" s="5" t="s">
        <v>380</v>
      </c>
      <c r="D13" s="5" t="s">
        <v>344</v>
      </c>
      <c r="E13">
        <v>3988</v>
      </c>
      <c r="F13" t="str">
        <f t="shared" si="0"/>
        <v>Ķekava (Latvian municipality)</v>
      </c>
      <c r="G13" t="str">
        <f t="shared" si="1"/>
        <v>Ķekava</v>
      </c>
      <c r="H13" t="str">
        <f t="shared" si="2"/>
        <v>LV-052</v>
      </c>
    </row>
    <row r="14" spans="1:8" ht="29.5" thickBot="1" x14ac:dyDescent="0.4">
      <c r="A14" s="1" t="s">
        <v>381</v>
      </c>
      <c r="B14" s="2" t="s">
        <v>382</v>
      </c>
      <c r="C14" s="5" t="s">
        <v>383</v>
      </c>
      <c r="D14" s="5" t="s">
        <v>344</v>
      </c>
      <c r="E14">
        <v>3988</v>
      </c>
      <c r="F14" t="str">
        <f t="shared" si="0"/>
        <v>Limbaži (Latvian municipality)</v>
      </c>
      <c r="G14" t="str">
        <f t="shared" si="1"/>
        <v>Limbaži</v>
      </c>
      <c r="H14" t="str">
        <f t="shared" si="2"/>
        <v>LV-054</v>
      </c>
    </row>
    <row r="15" spans="1:8" ht="29.5" thickBot="1" x14ac:dyDescent="0.4">
      <c r="A15" s="1" t="s">
        <v>384</v>
      </c>
      <c r="B15" s="2" t="s">
        <v>385</v>
      </c>
      <c r="C15" s="5" t="s">
        <v>386</v>
      </c>
      <c r="D15" s="5" t="s">
        <v>344</v>
      </c>
      <c r="E15">
        <v>3988</v>
      </c>
      <c r="F15" t="str">
        <f t="shared" si="0"/>
        <v>Līvāni (Latvian municipality)</v>
      </c>
      <c r="G15" t="str">
        <f t="shared" si="1"/>
        <v>Līvāni</v>
      </c>
      <c r="H15" t="str">
        <f t="shared" si="2"/>
        <v>LV-056</v>
      </c>
    </row>
    <row r="16" spans="1:8" ht="29.5" thickBot="1" x14ac:dyDescent="0.4">
      <c r="A16" s="1" t="s">
        <v>387</v>
      </c>
      <c r="B16" s="2" t="s">
        <v>388</v>
      </c>
      <c r="C16" s="5" t="s">
        <v>389</v>
      </c>
      <c r="D16" s="5" t="s">
        <v>344</v>
      </c>
      <c r="E16">
        <v>3988</v>
      </c>
      <c r="F16" t="str">
        <f t="shared" si="0"/>
        <v>Ludza (Latvian municipality)</v>
      </c>
      <c r="G16" t="str">
        <f t="shared" si="1"/>
        <v>Ludza</v>
      </c>
      <c r="H16" t="str">
        <f t="shared" si="2"/>
        <v>LV-058</v>
      </c>
    </row>
    <row r="17" spans="1:8" ht="29.5" thickBot="1" x14ac:dyDescent="0.4">
      <c r="A17" s="1" t="s">
        <v>390</v>
      </c>
      <c r="B17" s="2" t="s">
        <v>391</v>
      </c>
      <c r="C17" s="5" t="s">
        <v>392</v>
      </c>
      <c r="D17" s="5" t="s">
        <v>344</v>
      </c>
      <c r="E17">
        <v>3988</v>
      </c>
      <c r="F17" t="str">
        <f t="shared" si="0"/>
        <v>Madona (Latvian municipality)</v>
      </c>
      <c r="G17" t="str">
        <f t="shared" si="1"/>
        <v>Madona</v>
      </c>
      <c r="H17" t="str">
        <f t="shared" si="2"/>
        <v>LV-059</v>
      </c>
    </row>
    <row r="18" spans="1:8" ht="29.5" thickBot="1" x14ac:dyDescent="0.4">
      <c r="A18" s="1" t="s">
        <v>393</v>
      </c>
      <c r="B18" s="2" t="s">
        <v>394</v>
      </c>
      <c r="C18" s="5" t="s">
        <v>395</v>
      </c>
      <c r="D18" s="5" t="s">
        <v>344</v>
      </c>
      <c r="E18">
        <v>3988</v>
      </c>
      <c r="F18" t="str">
        <f t="shared" si="0"/>
        <v>Mārupe (Latvian municipality)</v>
      </c>
      <c r="G18" t="str">
        <f t="shared" si="1"/>
        <v>Mārupe</v>
      </c>
      <c r="H18" t="str">
        <f t="shared" si="2"/>
        <v>LV-062</v>
      </c>
    </row>
    <row r="19" spans="1:8" ht="29.5" thickBot="1" x14ac:dyDescent="0.4">
      <c r="A19" s="1" t="s">
        <v>396</v>
      </c>
      <c r="B19" s="2" t="s">
        <v>397</v>
      </c>
      <c r="C19" s="5" t="s">
        <v>398</v>
      </c>
      <c r="D19" s="5" t="s">
        <v>344</v>
      </c>
      <c r="E19">
        <v>3988</v>
      </c>
      <c r="F19" t="str">
        <f t="shared" si="0"/>
        <v>Ogre (Latvian municipality)</v>
      </c>
      <c r="G19" t="str">
        <f t="shared" si="1"/>
        <v>Ogre</v>
      </c>
      <c r="H19" t="str">
        <f t="shared" si="2"/>
        <v>LV-067</v>
      </c>
    </row>
    <row r="20" spans="1:8" ht="29.5" thickBot="1" x14ac:dyDescent="0.4">
      <c r="A20" s="1" t="s">
        <v>399</v>
      </c>
      <c r="B20" s="2" t="s">
        <v>400</v>
      </c>
      <c r="C20" s="5" t="s">
        <v>401</v>
      </c>
      <c r="D20" s="5" t="s">
        <v>344</v>
      </c>
      <c r="E20">
        <v>3988</v>
      </c>
      <c r="F20" t="str">
        <f t="shared" si="0"/>
        <v>Olaine (Latvian municipality)</v>
      </c>
      <c r="G20" t="str">
        <f t="shared" si="1"/>
        <v>Olaine</v>
      </c>
      <c r="H20" t="str">
        <f t="shared" si="2"/>
        <v>LV-068</v>
      </c>
    </row>
    <row r="21" spans="1:8" ht="29.5" thickBot="1" x14ac:dyDescent="0.4">
      <c r="A21" s="1" t="s">
        <v>402</v>
      </c>
      <c r="B21" s="2" t="s">
        <v>403</v>
      </c>
      <c r="C21" s="5" t="s">
        <v>404</v>
      </c>
      <c r="D21" s="5" t="s">
        <v>344</v>
      </c>
      <c r="E21">
        <v>3988</v>
      </c>
      <c r="F21" t="str">
        <f t="shared" si="0"/>
        <v>Preiļi (Latvian municipality)</v>
      </c>
      <c r="G21" t="str">
        <f t="shared" si="1"/>
        <v>Preiļi</v>
      </c>
      <c r="H21" t="str">
        <f t="shared" si="2"/>
        <v>LV-073</v>
      </c>
    </row>
    <row r="22" spans="1:8" ht="29.5" thickBot="1" x14ac:dyDescent="0.4">
      <c r="A22" s="1" t="s">
        <v>405</v>
      </c>
      <c r="B22" s="2" t="s">
        <v>406</v>
      </c>
      <c r="C22" s="5" t="s">
        <v>407</v>
      </c>
      <c r="D22" s="5" t="s">
        <v>344</v>
      </c>
      <c r="E22">
        <v>3988</v>
      </c>
      <c r="F22" t="str">
        <f t="shared" si="0"/>
        <v>Rēzekne (Latvian municipality)</v>
      </c>
      <c r="G22" t="str">
        <f t="shared" si="1"/>
        <v>Rēzekne</v>
      </c>
      <c r="H22" t="str">
        <f t="shared" si="2"/>
        <v>LV-077</v>
      </c>
    </row>
    <row r="23" spans="1:8" ht="29.5" thickBot="1" x14ac:dyDescent="0.4">
      <c r="A23" s="1" t="s">
        <v>408</v>
      </c>
      <c r="B23" s="2" t="s">
        <v>409</v>
      </c>
      <c r="C23" s="5" t="s">
        <v>410</v>
      </c>
      <c r="D23" s="5" t="s">
        <v>344</v>
      </c>
      <c r="E23">
        <v>3988</v>
      </c>
      <c r="F23" t="str">
        <f t="shared" si="0"/>
        <v>Ropaži (Latvian municipality)</v>
      </c>
      <c r="G23" t="str">
        <f t="shared" si="1"/>
        <v>Ropaži</v>
      </c>
      <c r="H23" t="str">
        <f t="shared" si="2"/>
        <v>LV-080</v>
      </c>
    </row>
    <row r="24" spans="1:8" ht="29.5" thickBot="1" x14ac:dyDescent="0.4">
      <c r="A24" s="1" t="s">
        <v>411</v>
      </c>
      <c r="B24" s="2" t="s">
        <v>412</v>
      </c>
      <c r="C24" s="5" t="s">
        <v>413</v>
      </c>
      <c r="D24" s="5" t="s">
        <v>344</v>
      </c>
      <c r="E24">
        <v>3988</v>
      </c>
      <c r="F24" t="str">
        <f t="shared" si="0"/>
        <v>Salaspils (Latvian municipality)</v>
      </c>
      <c r="G24" t="str">
        <f t="shared" si="1"/>
        <v>Salaspils</v>
      </c>
      <c r="H24" t="str">
        <f t="shared" si="2"/>
        <v>LV-087</v>
      </c>
    </row>
    <row r="25" spans="1:8" ht="29.5" thickBot="1" x14ac:dyDescent="0.4">
      <c r="A25" s="1" t="s">
        <v>414</v>
      </c>
      <c r="B25" s="2" t="s">
        <v>415</v>
      </c>
      <c r="C25" s="5" t="s">
        <v>416</v>
      </c>
      <c r="D25" s="5" t="s">
        <v>344</v>
      </c>
      <c r="E25">
        <v>3988</v>
      </c>
      <c r="F25" t="str">
        <f t="shared" si="0"/>
        <v>Saldus (Latvian municipality)</v>
      </c>
      <c r="G25" t="str">
        <f t="shared" si="1"/>
        <v>Saldus</v>
      </c>
      <c r="H25" t="str">
        <f t="shared" si="2"/>
        <v>LV-088</v>
      </c>
    </row>
    <row r="26" spans="1:8" ht="29.5" thickBot="1" x14ac:dyDescent="0.4">
      <c r="A26" s="1" t="s">
        <v>417</v>
      </c>
      <c r="B26" s="2" t="s">
        <v>418</v>
      </c>
      <c r="C26" s="5" t="s">
        <v>419</v>
      </c>
      <c r="D26" s="5" t="s">
        <v>344</v>
      </c>
      <c r="E26">
        <v>3988</v>
      </c>
      <c r="F26" t="str">
        <f t="shared" si="0"/>
        <v>Saulkrasti (Latvian municipality)</v>
      </c>
      <c r="G26" t="str">
        <f t="shared" si="1"/>
        <v>Saulkrasti</v>
      </c>
      <c r="H26" t="str">
        <f t="shared" si="2"/>
        <v>LV-089</v>
      </c>
    </row>
    <row r="27" spans="1:8" ht="29.5" thickBot="1" x14ac:dyDescent="0.4">
      <c r="A27" s="1" t="s">
        <v>420</v>
      </c>
      <c r="B27" s="2" t="s">
        <v>421</v>
      </c>
      <c r="C27" s="5" t="s">
        <v>422</v>
      </c>
      <c r="D27" s="5" t="s">
        <v>344</v>
      </c>
      <c r="E27">
        <v>3988</v>
      </c>
      <c r="F27" t="str">
        <f t="shared" si="0"/>
        <v>Sigulda (Latvian municipality)</v>
      </c>
      <c r="G27" t="str">
        <f t="shared" si="1"/>
        <v>Sigulda</v>
      </c>
      <c r="H27" t="str">
        <f t="shared" si="2"/>
        <v>LV-091</v>
      </c>
    </row>
    <row r="28" spans="1:8" ht="29.5" thickBot="1" x14ac:dyDescent="0.4">
      <c r="A28" s="1" t="s">
        <v>423</v>
      </c>
      <c r="B28" s="2" t="s">
        <v>424</v>
      </c>
      <c r="C28" s="5" t="s">
        <v>425</v>
      </c>
      <c r="D28" s="5" t="s">
        <v>344</v>
      </c>
      <c r="E28">
        <v>3988</v>
      </c>
      <c r="F28" t="str">
        <f t="shared" si="0"/>
        <v>Smiltene (Latvian municipality)</v>
      </c>
      <c r="G28" t="str">
        <f t="shared" si="1"/>
        <v>Smiltene</v>
      </c>
      <c r="H28" t="str">
        <f t="shared" si="2"/>
        <v>LV-094</v>
      </c>
    </row>
    <row r="29" spans="1:8" ht="29.5" thickBot="1" x14ac:dyDescent="0.4">
      <c r="A29" s="1" t="s">
        <v>426</v>
      </c>
      <c r="B29" s="2" t="s">
        <v>427</v>
      </c>
      <c r="C29" s="5" t="s">
        <v>428</v>
      </c>
      <c r="D29" s="5" t="s">
        <v>344</v>
      </c>
      <c r="E29">
        <v>3988</v>
      </c>
      <c r="F29" t="str">
        <f t="shared" si="0"/>
        <v>Talsi (Latvian municipality)</v>
      </c>
      <c r="G29" t="str">
        <f t="shared" si="1"/>
        <v>Talsi</v>
      </c>
      <c r="H29" t="str">
        <f t="shared" si="2"/>
        <v>LV-097</v>
      </c>
    </row>
    <row r="30" spans="1:8" ht="29.5" thickBot="1" x14ac:dyDescent="0.4">
      <c r="A30" s="1" t="s">
        <v>429</v>
      </c>
      <c r="B30" s="2" t="s">
        <v>430</v>
      </c>
      <c r="C30" s="5" t="s">
        <v>431</v>
      </c>
      <c r="D30" s="5" t="s">
        <v>344</v>
      </c>
      <c r="E30">
        <v>3988</v>
      </c>
      <c r="F30" t="str">
        <f t="shared" si="0"/>
        <v>Tukums (Latvian municipality)</v>
      </c>
      <c r="G30" t="str">
        <f t="shared" si="1"/>
        <v>Tukums</v>
      </c>
      <c r="H30" t="str">
        <f t="shared" si="2"/>
        <v>LV-099</v>
      </c>
    </row>
    <row r="31" spans="1:8" ht="29.5" thickBot="1" x14ac:dyDescent="0.4">
      <c r="A31" s="1" t="s">
        <v>432</v>
      </c>
      <c r="B31" s="2" t="s">
        <v>433</v>
      </c>
      <c r="C31" s="5" t="s">
        <v>434</v>
      </c>
      <c r="D31" s="5" t="s">
        <v>344</v>
      </c>
      <c r="E31">
        <v>3988</v>
      </c>
      <c r="F31" t="str">
        <f t="shared" si="0"/>
        <v>Valka (Latvian municipality)</v>
      </c>
      <c r="G31" t="str">
        <f t="shared" si="1"/>
        <v>Valka</v>
      </c>
      <c r="H31" t="str">
        <f t="shared" si="2"/>
        <v>LV-101</v>
      </c>
    </row>
    <row r="32" spans="1:8" ht="29.5" thickBot="1" x14ac:dyDescent="0.4">
      <c r="A32" s="1" t="s">
        <v>435</v>
      </c>
      <c r="B32" s="2" t="s">
        <v>436</v>
      </c>
      <c r="C32" s="5" t="s">
        <v>437</v>
      </c>
      <c r="D32" s="5" t="s">
        <v>344</v>
      </c>
      <c r="E32">
        <v>3988</v>
      </c>
      <c r="F32" t="str">
        <f t="shared" si="0"/>
        <v>Varakļāni (Latvian municipality)</v>
      </c>
      <c r="G32" t="str">
        <f t="shared" si="1"/>
        <v>Varakļāni</v>
      </c>
      <c r="H32" t="str">
        <f t="shared" si="2"/>
        <v>LV-102</v>
      </c>
    </row>
    <row r="33" spans="1:8" ht="29.5" thickBot="1" x14ac:dyDescent="0.4">
      <c r="A33" s="1" t="s">
        <v>438</v>
      </c>
      <c r="B33" s="2" t="s">
        <v>439</v>
      </c>
      <c r="C33" s="5" t="s">
        <v>440</v>
      </c>
      <c r="D33" s="5" t="s">
        <v>344</v>
      </c>
      <c r="E33">
        <v>3988</v>
      </c>
      <c r="F33" t="str">
        <f t="shared" si="0"/>
        <v>Ventspils (Latvian municipality)</v>
      </c>
      <c r="G33" t="str">
        <f t="shared" si="1"/>
        <v>Ventspils</v>
      </c>
      <c r="H33" t="str">
        <f t="shared" si="2"/>
        <v>LV-106</v>
      </c>
    </row>
    <row r="34" spans="1:8" ht="44" thickBot="1" x14ac:dyDescent="0.4">
      <c r="A34" s="1" t="s">
        <v>441</v>
      </c>
      <c r="B34" s="2" t="s">
        <v>442</v>
      </c>
      <c r="C34" s="5" t="s">
        <v>443</v>
      </c>
      <c r="D34" s="5" t="s">
        <v>344</v>
      </c>
      <c r="E34">
        <v>3988</v>
      </c>
      <c r="F34" t="str">
        <f t="shared" si="0"/>
        <v>Augšdaugava (Latvian municipality)</v>
      </c>
      <c r="G34" t="str">
        <f t="shared" si="1"/>
        <v>Augšdaugava</v>
      </c>
      <c r="H34" t="str">
        <f t="shared" si="2"/>
        <v>LV-111</v>
      </c>
    </row>
    <row r="35" spans="1:8" ht="44" thickBot="1" x14ac:dyDescent="0.4">
      <c r="A35" s="1" t="s">
        <v>444</v>
      </c>
      <c r="B35" s="2" t="s">
        <v>445</v>
      </c>
      <c r="C35" s="5" t="s">
        <v>446</v>
      </c>
      <c r="D35" s="5" t="s">
        <v>344</v>
      </c>
      <c r="E35">
        <v>3988</v>
      </c>
      <c r="F35" t="str">
        <f t="shared" si="0"/>
        <v>Dienvidkurzeme (Latvian municipality)</v>
      </c>
      <c r="G35" t="str">
        <f t="shared" si="1"/>
        <v>Dienvidkurzeme</v>
      </c>
      <c r="H35" t="str">
        <f t="shared" si="2"/>
        <v>LV-112</v>
      </c>
    </row>
    <row r="36" spans="1:8" ht="29.5" thickBot="1" x14ac:dyDescent="0.4">
      <c r="A36" s="1" t="s">
        <v>447</v>
      </c>
      <c r="B36" s="2" t="s">
        <v>448</v>
      </c>
      <c r="C36" s="5" t="s">
        <v>449</v>
      </c>
      <c r="D36" s="5" t="s">
        <v>344</v>
      </c>
      <c r="E36">
        <v>3988</v>
      </c>
      <c r="F36" t="str">
        <f t="shared" si="0"/>
        <v>Valmiera (Latvian municipality)</v>
      </c>
      <c r="G36" t="str">
        <f t="shared" si="1"/>
        <v>Valmiera</v>
      </c>
      <c r="H36" t="str">
        <f t="shared" si="2"/>
        <v>LV-113</v>
      </c>
    </row>
    <row r="37" spans="1:8" ht="29.5" thickBot="1" x14ac:dyDescent="0.4">
      <c r="A37" s="1" t="s">
        <v>450</v>
      </c>
      <c r="B37" s="2" t="s">
        <v>451</v>
      </c>
      <c r="C37" s="5" t="s">
        <v>451</v>
      </c>
      <c r="D37" s="5" t="s">
        <v>452</v>
      </c>
      <c r="E37">
        <v>3988</v>
      </c>
      <c r="F37" t="str">
        <f t="shared" si="0"/>
        <v>Daugavpils (Latvian state city)</v>
      </c>
      <c r="G37" t="str">
        <f t="shared" si="1"/>
        <v>Daugavpils</v>
      </c>
      <c r="H37" t="str">
        <f t="shared" si="2"/>
        <v>LV-DGV</v>
      </c>
    </row>
    <row r="38" spans="1:8" ht="15" thickBot="1" x14ac:dyDescent="0.4">
      <c r="A38" s="1" t="s">
        <v>453</v>
      </c>
      <c r="B38" s="2" t="s">
        <v>368</v>
      </c>
      <c r="C38" s="5" t="s">
        <v>368</v>
      </c>
      <c r="D38" s="5" t="s">
        <v>452</v>
      </c>
      <c r="E38">
        <v>3988</v>
      </c>
      <c r="F38" t="str">
        <f t="shared" si="0"/>
        <v>Jelgava (Latvian state city)</v>
      </c>
      <c r="G38" t="str">
        <f t="shared" si="1"/>
        <v>Jelgava</v>
      </c>
      <c r="H38" t="str">
        <f t="shared" si="2"/>
        <v>LV-JEL</v>
      </c>
    </row>
    <row r="39" spans="1:8" ht="15" thickBot="1" x14ac:dyDescent="0.4">
      <c r="A39" s="1" t="s">
        <v>454</v>
      </c>
      <c r="B39" s="2" t="s">
        <v>455</v>
      </c>
      <c r="C39" s="5" t="s">
        <v>455</v>
      </c>
      <c r="D39" s="5" t="s">
        <v>452</v>
      </c>
      <c r="E39">
        <v>3988</v>
      </c>
      <c r="F39" t="str">
        <f t="shared" si="0"/>
        <v>Jūrmala (Latvian state city)</v>
      </c>
      <c r="G39" t="str">
        <f t="shared" si="1"/>
        <v>Jūrmala</v>
      </c>
      <c r="H39" t="str">
        <f t="shared" si="2"/>
        <v>LV-JUR</v>
      </c>
    </row>
    <row r="40" spans="1:8" ht="15" thickBot="1" x14ac:dyDescent="0.4">
      <c r="A40" s="1" t="s">
        <v>456</v>
      </c>
      <c r="B40" s="2" t="s">
        <v>457</v>
      </c>
      <c r="C40" s="5" t="s">
        <v>457</v>
      </c>
      <c r="D40" s="5" t="s">
        <v>452</v>
      </c>
      <c r="E40">
        <v>3988</v>
      </c>
      <c r="F40" t="str">
        <f t="shared" si="0"/>
        <v>Liepāja (Latvian state city)</v>
      </c>
      <c r="G40" t="str">
        <f t="shared" si="1"/>
        <v>Liepāja</v>
      </c>
      <c r="H40" t="str">
        <f t="shared" si="2"/>
        <v>LV-LPX</v>
      </c>
    </row>
    <row r="41" spans="1:8" ht="15" thickBot="1" x14ac:dyDescent="0.4">
      <c r="A41" s="1" t="s">
        <v>458</v>
      </c>
      <c r="B41" s="2" t="s">
        <v>407</v>
      </c>
      <c r="C41" s="5" t="s">
        <v>407</v>
      </c>
      <c r="D41" s="5" t="s">
        <v>452</v>
      </c>
      <c r="E41">
        <v>3988</v>
      </c>
      <c r="F41" t="str">
        <f t="shared" si="0"/>
        <v>Rēzekne (Latvian state city)</v>
      </c>
      <c r="G41" t="str">
        <f t="shared" si="1"/>
        <v>Rēzekne</v>
      </c>
      <c r="H41" t="str">
        <f t="shared" si="2"/>
        <v>LV-REZ</v>
      </c>
    </row>
    <row r="42" spans="1:8" ht="15" thickBot="1" x14ac:dyDescent="0.4">
      <c r="A42" s="1" t="s">
        <v>459</v>
      </c>
      <c r="B42" s="2" t="s">
        <v>460</v>
      </c>
      <c r="C42" s="5" t="s">
        <v>460</v>
      </c>
      <c r="D42" s="5" t="s">
        <v>452</v>
      </c>
      <c r="E42">
        <v>3988</v>
      </c>
      <c r="F42" t="str">
        <f t="shared" si="0"/>
        <v>Rīga (Latvian state city)</v>
      </c>
      <c r="G42" t="str">
        <f t="shared" si="1"/>
        <v>Rīga</v>
      </c>
      <c r="H42" t="str">
        <f t="shared" si="2"/>
        <v>LV-RIX</v>
      </c>
    </row>
    <row r="43" spans="1:8" ht="15" thickBot="1" x14ac:dyDescent="0.4">
      <c r="A43" s="1" t="s">
        <v>461</v>
      </c>
      <c r="B43" s="2" t="s">
        <v>440</v>
      </c>
      <c r="C43" s="5" t="s">
        <v>440</v>
      </c>
      <c r="D43" s="5" t="s">
        <v>452</v>
      </c>
      <c r="E43">
        <v>3988</v>
      </c>
      <c r="F43" t="str">
        <f t="shared" si="0"/>
        <v>Ventspils (Latvian state city)</v>
      </c>
      <c r="G43" t="str">
        <f t="shared" si="1"/>
        <v>Ventspils</v>
      </c>
      <c r="H43" t="str">
        <f t="shared" si="2"/>
        <v>LV-VEN</v>
      </c>
    </row>
  </sheetData>
  <hyperlinks>
    <hyperlink ref="B1" r:id="rId1" tooltip="Aizkraukles novads" display="https://en.wikipedia.org/wiki/Aizkraukles_novads" xr:uid="{350E8DA2-713F-40B0-BC22-FA6CE2AA638C}"/>
    <hyperlink ref="B2" r:id="rId2" tooltip="Alūksnes novads" display="https://en.wikipedia.org/wiki/Al%C5%ABksnes_novads" xr:uid="{9844ACC6-A22F-4208-8201-B07315612C6C}"/>
    <hyperlink ref="B3" r:id="rId3" tooltip="Ādažu novads" display="https://en.wikipedia.org/wiki/%C4%80da%C5%BEu_novads" xr:uid="{5C8C2A41-296A-4E4D-855E-7D84E0545E03}"/>
    <hyperlink ref="B4" r:id="rId4" tooltip="Balvu novads" display="https://en.wikipedia.org/wiki/Balvu_novads" xr:uid="{49729015-BEE3-4467-A3CC-EFCE11C47023}"/>
    <hyperlink ref="B5" r:id="rId5" tooltip="Bauskas novads" display="https://en.wikipedia.org/wiki/Bauskas_novads" xr:uid="{BB5F721A-A83C-4ABF-A4FE-31B859125D52}"/>
    <hyperlink ref="B6" r:id="rId6" tooltip="Cēsu novads" display="https://en.wikipedia.org/wiki/C%C4%93su_novads" xr:uid="{EEDFA2A4-005C-43BF-B3D4-F576FC5E164B}"/>
    <hyperlink ref="B7" r:id="rId7" tooltip="Dobeles novads" display="https://en.wikipedia.org/wiki/Dobeles_novads" xr:uid="{3FEBE1C0-5099-4381-9E63-D3A5D29600B0}"/>
    <hyperlink ref="B8" r:id="rId8" tooltip="Gulbenes novads" display="https://en.wikipedia.org/wiki/Gulbenes_novads" xr:uid="{A9B19D5C-B1C2-49E8-A262-5DF9CB920D8E}"/>
    <hyperlink ref="B9" r:id="rId9" tooltip="Jelgavas novads" display="https://en.wikipedia.org/wiki/Jelgavas_novads" xr:uid="{F57C367B-8C9E-4927-9017-773AFC6D3592}"/>
    <hyperlink ref="B10" r:id="rId10" tooltip="Jēkabpils novads" display="https://en.wikipedia.org/wiki/J%C4%93kabpils_novads" xr:uid="{837B8CCA-229D-4EF6-9712-73521B3DBAA8}"/>
    <hyperlink ref="B11" r:id="rId11" tooltip="Krāslavas novads" display="https://en.wikipedia.org/wiki/Kr%C4%81slavas_novads" xr:uid="{B911F86F-B22C-4C7F-AB02-7EB9BC9962B2}"/>
    <hyperlink ref="B12" r:id="rId12" tooltip="Kuldīgas novads" display="https://en.wikipedia.org/wiki/Kuld%C4%ABgas_novads" xr:uid="{9C395E5B-283A-4BD8-B271-BB1E40AA661A}"/>
    <hyperlink ref="B13" r:id="rId13" tooltip="Ķekavas novads" display="https://en.wikipedia.org/wiki/%C4%B6ekavas_novads" xr:uid="{F09D33A3-A06F-4B21-9449-7AF48A65AA2B}"/>
    <hyperlink ref="B14" r:id="rId14" tooltip="Limbažu novads" display="https://en.wikipedia.org/wiki/Limba%C5%BEu_novads" xr:uid="{BE8B137C-1B26-4682-8D13-D64927060386}"/>
    <hyperlink ref="B15" r:id="rId15" tooltip="Līvānu novads" display="https://en.wikipedia.org/wiki/L%C4%ABv%C4%81nu_novads" xr:uid="{82FB2B05-0315-44D5-B5DE-8E42A7D6FF5E}"/>
    <hyperlink ref="B16" r:id="rId16" tooltip="Ludzas novads" display="https://en.wikipedia.org/wiki/Ludzas_novads" xr:uid="{02ECB832-EFA0-458B-AFEB-FBAA6B10ECD1}"/>
    <hyperlink ref="B17" r:id="rId17" tooltip="Madonas novads" display="https://en.wikipedia.org/wiki/Madonas_novads" xr:uid="{992B57E4-CD13-4211-B794-B1C35A59CA63}"/>
    <hyperlink ref="B18" r:id="rId18" tooltip="Mārupes novads" display="https://en.wikipedia.org/wiki/M%C4%81rupes_novads" xr:uid="{D6DAC2A2-4BB2-4FF5-B798-8842A391CFB3}"/>
    <hyperlink ref="B19" r:id="rId19" tooltip="Ogres novads" display="https://en.wikipedia.org/wiki/Ogres_novads" xr:uid="{7DC69CCC-10DE-49A3-910F-66BD03230584}"/>
    <hyperlink ref="B20" r:id="rId20" tooltip="Olaines novads" display="https://en.wikipedia.org/wiki/Olaines_novads" xr:uid="{A98A0938-5DE0-4632-9094-26CF7A2E5FBF}"/>
    <hyperlink ref="B21" r:id="rId21" tooltip="Preiļu novads" display="https://en.wikipedia.org/wiki/Prei%C4%BCu_novads" xr:uid="{AA13CFDC-1023-443D-B079-94837FEF45DB}"/>
    <hyperlink ref="B22" r:id="rId22" tooltip="Rēzeknes novads" display="https://en.wikipedia.org/wiki/R%C4%93zeknes_novads" xr:uid="{670C0031-5023-4B85-B0A0-30DC7E938B36}"/>
    <hyperlink ref="B23" r:id="rId23" tooltip="Ropažu novads" display="https://en.wikipedia.org/wiki/Ropa%C5%BEu_novads" xr:uid="{100276FD-E1F2-4EB9-84B6-E2F923ABE3D1}"/>
    <hyperlink ref="B24" r:id="rId24" tooltip="Salaspils novads" display="https://en.wikipedia.org/wiki/Salaspils_novads" xr:uid="{BAF8EF79-5B4C-4C2E-81A0-6CC458AC6822}"/>
    <hyperlink ref="B25" r:id="rId25" tooltip="Saldus novads" display="https://en.wikipedia.org/wiki/Saldus_novads" xr:uid="{F1206E78-98D8-4F7F-857F-F61EDC4423E3}"/>
    <hyperlink ref="B26" r:id="rId26" tooltip="Saulkrastu novads" display="https://en.wikipedia.org/wiki/Saulkrastu_novads" xr:uid="{EAE0205A-425B-4695-A506-3FF24600E915}"/>
    <hyperlink ref="B27" r:id="rId27" tooltip="Siguldas novads" display="https://en.wikipedia.org/wiki/Siguldas_novads" xr:uid="{033073FF-247E-48B8-90D7-B432A1AADB98}"/>
    <hyperlink ref="B28" r:id="rId28" tooltip="Smiltenes novads" display="https://en.wikipedia.org/wiki/Smiltenes_novads" xr:uid="{D5102244-0546-41CD-8633-934CEEF35E9C}"/>
    <hyperlink ref="B29" r:id="rId29" tooltip="Talsu novads" display="https://en.wikipedia.org/wiki/Talsu_novads" xr:uid="{04EC5075-309A-4302-93E3-F76EA8F42764}"/>
    <hyperlink ref="B30" r:id="rId30" tooltip="Tukuma novads" display="https://en.wikipedia.org/wiki/Tukuma_novads" xr:uid="{F5F927D5-C2C8-456A-BD93-2449E0B6F14D}"/>
    <hyperlink ref="B31" r:id="rId31" tooltip="Valkas novads" display="https://en.wikipedia.org/wiki/Valkas_novads" xr:uid="{B466CA8B-1923-4C7C-98A4-22AE477B06D1}"/>
    <hyperlink ref="B32" r:id="rId32" tooltip="Varakļānu novads" display="https://en.wikipedia.org/wiki/Varak%C4%BC%C4%81nu_novads" xr:uid="{928F0262-901A-451D-A153-76B9450BB424}"/>
    <hyperlink ref="B33" r:id="rId33" tooltip="Ventspils novads" display="https://en.wikipedia.org/wiki/Ventspils_novads" xr:uid="{FC41B014-4FE2-4532-AEDD-86AA991B28ED}"/>
    <hyperlink ref="B34" r:id="rId34" tooltip="Augšdaugava Municipality" display="https://en.wikipedia.org/wiki/Aug%C5%A1daugava_Municipality" xr:uid="{5E358872-1901-4C19-A98E-A658D058F7FF}"/>
    <hyperlink ref="B35" r:id="rId35" tooltip="South Kurzeme Municipality" display="https://en.wikipedia.org/wiki/South_Kurzeme_Municipality" xr:uid="{F9A20177-D8B8-4730-AA06-956064417410}"/>
    <hyperlink ref="B36" r:id="rId36" tooltip="Valmiera Municipality" display="https://en.wikipedia.org/wiki/Valmiera_Municipality" xr:uid="{0BD1B4E1-163B-4535-9813-4E82881E8E62}"/>
    <hyperlink ref="B37" r:id="rId37" tooltip="Daugavpils" display="https://en.wikipedia.org/wiki/Daugavpils" xr:uid="{EB84AE95-C6A5-4D25-AD4E-D565206F47D2}"/>
    <hyperlink ref="B38" r:id="rId38" tooltip="Jelgava" display="https://en.wikipedia.org/wiki/Jelgava" xr:uid="{45DE0D22-66A5-4811-829C-DC2CD86C5730}"/>
    <hyperlink ref="B39" r:id="rId39" tooltip="Jūrmala" display="https://en.wikipedia.org/wiki/J%C5%ABrmala" xr:uid="{783C1569-2F0E-40E6-B2FE-F6CB3CDB65D9}"/>
    <hyperlink ref="B40" r:id="rId40" tooltip="Liepāja" display="https://en.wikipedia.org/wiki/Liep%C4%81ja" xr:uid="{E9AF5E61-3919-46AF-933B-DD0F0CDD059F}"/>
    <hyperlink ref="B41" r:id="rId41" tooltip="Rēzekne" display="https://en.wikipedia.org/wiki/R%C4%93zekne" xr:uid="{83E9B5C3-8736-4D1D-B3C6-845328425389}"/>
    <hyperlink ref="B42" r:id="rId42" tooltip="Rīga" display="https://en.wikipedia.org/wiki/R%C4%ABga" xr:uid="{931B5101-ECD3-437E-AE04-6064C2AEEEBB}"/>
    <hyperlink ref="B43" r:id="rId43" tooltip="Ventspils" display="https://en.wikipedia.org/wiki/Ventspils" xr:uid="{C49839B8-AEB0-488E-BA2B-012EE1A328EC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E597C-A386-4459-B161-878EF5F6FFD3}">
  <dimension ref="A1:F80"/>
  <sheetViews>
    <sheetView topLeftCell="A64" workbookViewId="0">
      <selection activeCell="C1" sqref="C1:F80"/>
    </sheetView>
  </sheetViews>
  <sheetFormatPr defaultRowHeight="14.5" x14ac:dyDescent="0.35"/>
  <cols>
    <col min="3" max="3" width="4.81640625" bestFit="1" customWidth="1"/>
    <col min="4" max="4" width="49.1796875" bestFit="1" customWidth="1"/>
    <col min="5" max="5" width="20.08984375" bestFit="1" customWidth="1"/>
    <col min="6" max="6" width="7.1796875" bestFit="1" customWidth="1"/>
  </cols>
  <sheetData>
    <row r="1" spans="1:6" ht="29.5" thickBot="1" x14ac:dyDescent="0.4">
      <c r="A1" s="1" t="s">
        <v>3408</v>
      </c>
      <c r="B1" s="2" t="s">
        <v>3409</v>
      </c>
      <c r="C1">
        <v>4005</v>
      </c>
      <c r="D1" t="str">
        <f>_xlfn.CONCAT(B1," (North Macedonean municipality)")</f>
        <v>Aerodrom (North Macedonean municipality)</v>
      </c>
      <c r="E1" t="str">
        <f>B1</f>
        <v>Aerodrom</v>
      </c>
      <c r="F1" t="str">
        <f>A1</f>
        <v>MK-801</v>
      </c>
    </row>
    <row r="2" spans="1:6" ht="29.5" thickBot="1" x14ac:dyDescent="0.4">
      <c r="A2" s="1" t="s">
        <v>3410</v>
      </c>
      <c r="B2" s="2" t="s">
        <v>3411</v>
      </c>
      <c r="C2">
        <v>4005</v>
      </c>
      <c r="D2" t="str">
        <f t="shared" ref="D2:D65" si="0">_xlfn.CONCAT(B2," (North Macedonean municipality)")</f>
        <v>Aračinovo (North Macedonean municipality)</v>
      </c>
      <c r="E2" t="str">
        <f t="shared" ref="E2:E65" si="1">B2</f>
        <v>Aračinovo</v>
      </c>
      <c r="F2" t="str">
        <f t="shared" ref="F2:F65" si="2">A2</f>
        <v>MK-802</v>
      </c>
    </row>
    <row r="3" spans="1:6" ht="15" thickBot="1" x14ac:dyDescent="0.4">
      <c r="A3" s="1" t="s">
        <v>3412</v>
      </c>
      <c r="B3" s="2" t="s">
        <v>3413</v>
      </c>
      <c r="C3">
        <v>4005</v>
      </c>
      <c r="D3" t="str">
        <f t="shared" si="0"/>
        <v>Berovo (North Macedonean municipality)</v>
      </c>
      <c r="E3" t="str">
        <f t="shared" si="1"/>
        <v>Berovo</v>
      </c>
      <c r="F3" t="str">
        <f t="shared" si="2"/>
        <v>MK-201</v>
      </c>
    </row>
    <row r="4" spans="1:6" ht="15" thickBot="1" x14ac:dyDescent="0.4">
      <c r="A4" s="1" t="s">
        <v>3414</v>
      </c>
      <c r="B4" s="2" t="s">
        <v>3415</v>
      </c>
      <c r="C4">
        <v>4005</v>
      </c>
      <c r="D4" t="str">
        <f t="shared" si="0"/>
        <v>Bitola (North Macedonean municipality)</v>
      </c>
      <c r="E4" t="str">
        <f t="shared" si="1"/>
        <v>Bitola</v>
      </c>
      <c r="F4" t="str">
        <f t="shared" si="2"/>
        <v>MK-501</v>
      </c>
    </row>
    <row r="5" spans="1:6" ht="15" thickBot="1" x14ac:dyDescent="0.4">
      <c r="A5" s="1" t="s">
        <v>3416</v>
      </c>
      <c r="B5" s="2" t="s">
        <v>3417</v>
      </c>
      <c r="C5">
        <v>4005</v>
      </c>
      <c r="D5" t="str">
        <f t="shared" si="0"/>
        <v>Bogdanci (North Macedonean municipality)</v>
      </c>
      <c r="E5" t="str">
        <f t="shared" si="1"/>
        <v>Bogdanci</v>
      </c>
      <c r="F5" t="str">
        <f t="shared" si="2"/>
        <v>MK-401</v>
      </c>
    </row>
    <row r="6" spans="1:6" ht="29.5" thickBot="1" x14ac:dyDescent="0.4">
      <c r="A6" s="1" t="s">
        <v>3418</v>
      </c>
      <c r="B6" s="2" t="s">
        <v>3419</v>
      </c>
      <c r="C6">
        <v>4005</v>
      </c>
      <c r="D6" t="str">
        <f t="shared" si="0"/>
        <v>Bogovinje (North Macedonean municipality)</v>
      </c>
      <c r="E6" t="str">
        <f t="shared" si="1"/>
        <v>Bogovinje</v>
      </c>
      <c r="F6" t="str">
        <f t="shared" si="2"/>
        <v>MK-601</v>
      </c>
    </row>
    <row r="7" spans="1:6" ht="15" thickBot="1" x14ac:dyDescent="0.4">
      <c r="A7" s="1" t="s">
        <v>3420</v>
      </c>
      <c r="B7" s="2" t="s">
        <v>3421</v>
      </c>
      <c r="C7">
        <v>4005</v>
      </c>
      <c r="D7" t="str">
        <f t="shared" si="0"/>
        <v>Bosilovo (North Macedonean municipality)</v>
      </c>
      <c r="E7" t="str">
        <f t="shared" si="1"/>
        <v>Bosilovo</v>
      </c>
      <c r="F7" t="str">
        <f t="shared" si="2"/>
        <v>MK-402</v>
      </c>
    </row>
    <row r="8" spans="1:6" ht="15" thickBot="1" x14ac:dyDescent="0.4">
      <c r="A8" s="1" t="s">
        <v>3422</v>
      </c>
      <c r="B8" s="2" t="s">
        <v>3423</v>
      </c>
      <c r="C8">
        <v>4005</v>
      </c>
      <c r="D8" t="str">
        <f t="shared" si="0"/>
        <v>Brvenica (North Macedonean municipality)</v>
      </c>
      <c r="E8" t="str">
        <f t="shared" si="1"/>
        <v>Brvenica</v>
      </c>
      <c r="F8" t="str">
        <f t="shared" si="2"/>
        <v>MK-602</v>
      </c>
    </row>
    <row r="9" spans="1:6" ht="15" thickBot="1" x14ac:dyDescent="0.4">
      <c r="A9" s="1" t="s">
        <v>3424</v>
      </c>
      <c r="B9" s="2" t="s">
        <v>3425</v>
      </c>
      <c r="C9">
        <v>4005</v>
      </c>
      <c r="D9" t="str">
        <f t="shared" si="0"/>
        <v>Butel (North Macedonean municipality)</v>
      </c>
      <c r="E9" t="str">
        <f t="shared" si="1"/>
        <v>Butel</v>
      </c>
      <c r="F9" t="str">
        <f t="shared" si="2"/>
        <v>MK-803</v>
      </c>
    </row>
    <row r="10" spans="1:6" ht="15" thickBot="1" x14ac:dyDescent="0.4">
      <c r="A10" s="1" t="s">
        <v>3426</v>
      </c>
      <c r="B10" s="2" t="s">
        <v>3427</v>
      </c>
      <c r="C10">
        <v>4005</v>
      </c>
      <c r="D10" t="str">
        <f t="shared" si="0"/>
        <v>Centar (North Macedonean municipality)</v>
      </c>
      <c r="E10" t="str">
        <f t="shared" si="1"/>
        <v>Centar</v>
      </c>
      <c r="F10" t="str">
        <f t="shared" si="2"/>
        <v>MK-814</v>
      </c>
    </row>
    <row r="11" spans="1:6" ht="29.5" thickBot="1" x14ac:dyDescent="0.4">
      <c r="A11" s="1" t="s">
        <v>3428</v>
      </c>
      <c r="B11" s="2" t="s">
        <v>3429</v>
      </c>
      <c r="C11">
        <v>4005</v>
      </c>
      <c r="D11" t="str">
        <f t="shared" si="0"/>
        <v>Centar Župa (North Macedonean municipality)</v>
      </c>
      <c r="E11" t="str">
        <f t="shared" si="1"/>
        <v>Centar Župa</v>
      </c>
      <c r="F11" t="str">
        <f t="shared" si="2"/>
        <v>MK-313</v>
      </c>
    </row>
    <row r="12" spans="1:6" ht="15" thickBot="1" x14ac:dyDescent="0.4">
      <c r="A12" s="1" t="s">
        <v>3430</v>
      </c>
      <c r="B12" s="2" t="s">
        <v>3431</v>
      </c>
      <c r="C12">
        <v>4005</v>
      </c>
      <c r="D12" t="str">
        <f t="shared" si="0"/>
        <v>Čair (North Macedonean municipality)</v>
      </c>
      <c r="E12" t="str">
        <f t="shared" si="1"/>
        <v>Čair</v>
      </c>
      <c r="F12" t="str">
        <f t="shared" si="2"/>
        <v>MK-815</v>
      </c>
    </row>
    <row r="13" spans="1:6" ht="15" thickBot="1" x14ac:dyDescent="0.4">
      <c r="A13" s="1" t="s">
        <v>3432</v>
      </c>
      <c r="B13" s="2" t="s">
        <v>3433</v>
      </c>
      <c r="C13">
        <v>4005</v>
      </c>
      <c r="D13" t="str">
        <f t="shared" si="0"/>
        <v>Čaška (North Macedonean municipality)</v>
      </c>
      <c r="E13" t="str">
        <f t="shared" si="1"/>
        <v>Čaška</v>
      </c>
      <c r="F13" t="str">
        <f t="shared" si="2"/>
        <v>MK-109</v>
      </c>
    </row>
    <row r="14" spans="1:6" ht="44" thickBot="1" x14ac:dyDescent="0.4">
      <c r="A14" s="1" t="s">
        <v>3434</v>
      </c>
      <c r="B14" s="2" t="s">
        <v>3435</v>
      </c>
      <c r="C14">
        <v>4005</v>
      </c>
      <c r="D14" t="str">
        <f t="shared" si="0"/>
        <v>Češinovo-Obleševo (North Macedonean municipality)</v>
      </c>
      <c r="E14" t="str">
        <f t="shared" si="1"/>
        <v>Češinovo-Obleševo</v>
      </c>
      <c r="F14" t="str">
        <f t="shared" si="2"/>
        <v>MK-210</v>
      </c>
    </row>
    <row r="15" spans="1:6" ht="29.5" thickBot="1" x14ac:dyDescent="0.4">
      <c r="A15" s="1" t="s">
        <v>3436</v>
      </c>
      <c r="B15" s="2" t="s">
        <v>3437</v>
      </c>
      <c r="C15">
        <v>4005</v>
      </c>
      <c r="D15" t="str">
        <f t="shared" si="0"/>
        <v>Čučer-Sandevo (North Macedonean municipality)</v>
      </c>
      <c r="E15" t="str">
        <f t="shared" si="1"/>
        <v>Čučer-Sandevo</v>
      </c>
      <c r="F15" t="str">
        <f t="shared" si="2"/>
        <v>MK-816</v>
      </c>
    </row>
    <row r="16" spans="1:6" ht="15" thickBot="1" x14ac:dyDescent="0.4">
      <c r="A16" s="1" t="s">
        <v>3438</v>
      </c>
      <c r="B16" s="2" t="s">
        <v>3439</v>
      </c>
      <c r="C16">
        <v>4005</v>
      </c>
      <c r="D16" t="str">
        <f t="shared" si="0"/>
        <v>Debar (North Macedonean municipality)</v>
      </c>
      <c r="E16" t="str">
        <f t="shared" si="1"/>
        <v>Debar</v>
      </c>
      <c r="F16" t="str">
        <f t="shared" si="2"/>
        <v>MK-303</v>
      </c>
    </row>
    <row r="17" spans="1:6" ht="15" thickBot="1" x14ac:dyDescent="0.4">
      <c r="A17" s="1" t="s">
        <v>3440</v>
      </c>
      <c r="B17" s="2" t="s">
        <v>3441</v>
      </c>
      <c r="C17">
        <v>4005</v>
      </c>
      <c r="D17" t="str">
        <f t="shared" si="0"/>
        <v>Debrca (North Macedonean municipality)</v>
      </c>
      <c r="E17" t="str">
        <f t="shared" si="1"/>
        <v>Debrca</v>
      </c>
      <c r="F17" t="str">
        <f t="shared" si="2"/>
        <v>MK-304</v>
      </c>
    </row>
    <row r="18" spans="1:6" ht="15" thickBot="1" x14ac:dyDescent="0.4">
      <c r="A18" s="1" t="s">
        <v>3442</v>
      </c>
      <c r="B18" s="2" t="s">
        <v>3443</v>
      </c>
      <c r="C18">
        <v>4005</v>
      </c>
      <c r="D18" t="str">
        <f t="shared" si="0"/>
        <v>Delčevo (North Macedonean municipality)</v>
      </c>
      <c r="E18" t="str">
        <f t="shared" si="1"/>
        <v>Delčevo</v>
      </c>
      <c r="F18" t="str">
        <f t="shared" si="2"/>
        <v>MK-203</v>
      </c>
    </row>
    <row r="19" spans="1:6" ht="29.5" thickBot="1" x14ac:dyDescent="0.4">
      <c r="A19" s="1" t="s">
        <v>3444</v>
      </c>
      <c r="B19" s="2" t="s">
        <v>3445</v>
      </c>
      <c r="C19">
        <v>4005</v>
      </c>
      <c r="D19" t="str">
        <f t="shared" si="0"/>
        <v>Demir Hisar (North Macedonean municipality)</v>
      </c>
      <c r="E19" t="str">
        <f t="shared" si="1"/>
        <v>Demir Hisar</v>
      </c>
      <c r="F19" t="str">
        <f t="shared" si="2"/>
        <v>MK-502</v>
      </c>
    </row>
    <row r="20" spans="1:6" ht="29.5" thickBot="1" x14ac:dyDescent="0.4">
      <c r="A20" s="1" t="s">
        <v>3446</v>
      </c>
      <c r="B20" s="2" t="s">
        <v>3447</v>
      </c>
      <c r="C20">
        <v>4005</v>
      </c>
      <c r="D20" t="str">
        <f t="shared" si="0"/>
        <v>Demir Kapija (North Macedonean municipality)</v>
      </c>
      <c r="E20" t="str">
        <f t="shared" si="1"/>
        <v>Demir Kapija</v>
      </c>
      <c r="F20" t="str">
        <f t="shared" si="2"/>
        <v>MK-103</v>
      </c>
    </row>
    <row r="21" spans="1:6" ht="15" thickBot="1" x14ac:dyDescent="0.4">
      <c r="A21" s="1" t="s">
        <v>3448</v>
      </c>
      <c r="B21" s="2" t="s">
        <v>3449</v>
      </c>
      <c r="C21">
        <v>4005</v>
      </c>
      <c r="D21" t="str">
        <f t="shared" si="0"/>
        <v>Dojran (North Macedonean municipality)</v>
      </c>
      <c r="E21" t="str">
        <f t="shared" si="1"/>
        <v>Dojran</v>
      </c>
      <c r="F21" t="str">
        <f t="shared" si="2"/>
        <v>MK-406</v>
      </c>
    </row>
    <row r="22" spans="1:6" ht="15" thickBot="1" x14ac:dyDescent="0.4">
      <c r="A22" s="1" t="s">
        <v>3450</v>
      </c>
      <c r="B22" s="2" t="s">
        <v>3451</v>
      </c>
      <c r="C22">
        <v>4005</v>
      </c>
      <c r="D22" t="str">
        <f t="shared" si="0"/>
        <v>Dolneni (North Macedonean municipality)</v>
      </c>
      <c r="E22" t="str">
        <f t="shared" si="1"/>
        <v>Dolneni</v>
      </c>
      <c r="F22" t="str">
        <f t="shared" si="2"/>
        <v>MK-503</v>
      </c>
    </row>
    <row r="23" spans="1:6" ht="29.5" thickBot="1" x14ac:dyDescent="0.4">
      <c r="A23" s="1" t="s">
        <v>3452</v>
      </c>
      <c r="B23" s="2" t="s">
        <v>3453</v>
      </c>
      <c r="C23">
        <v>4005</v>
      </c>
      <c r="D23" t="str">
        <f t="shared" si="0"/>
        <v>Gazi Baba (North Macedonean municipality)</v>
      </c>
      <c r="E23" t="str">
        <f t="shared" si="1"/>
        <v>Gazi Baba</v>
      </c>
      <c r="F23" t="str">
        <f t="shared" si="2"/>
        <v>MK-804</v>
      </c>
    </row>
    <row r="24" spans="1:6" ht="15" thickBot="1" x14ac:dyDescent="0.4">
      <c r="A24" s="1" t="s">
        <v>3454</v>
      </c>
      <c r="B24" s="2" t="s">
        <v>3455</v>
      </c>
      <c r="C24">
        <v>4005</v>
      </c>
      <c r="D24" t="str">
        <f t="shared" si="0"/>
        <v>Gevgelija (North Macedonean municipality)</v>
      </c>
      <c r="E24" t="str">
        <f t="shared" si="1"/>
        <v>Gevgelija</v>
      </c>
      <c r="F24" t="str">
        <f t="shared" si="2"/>
        <v>MK-405</v>
      </c>
    </row>
    <row r="25" spans="1:6" ht="29.5" thickBot="1" x14ac:dyDescent="0.4">
      <c r="A25" s="1" t="s">
        <v>3456</v>
      </c>
      <c r="B25" s="2" t="s">
        <v>3457</v>
      </c>
      <c r="C25">
        <v>4005</v>
      </c>
      <c r="D25" t="str">
        <f t="shared" si="0"/>
        <v>Gjorče Petrov (North Macedonean municipality)</v>
      </c>
      <c r="E25" t="str">
        <f t="shared" si="1"/>
        <v>Gjorče Petrov</v>
      </c>
      <c r="F25" t="str">
        <f t="shared" si="2"/>
        <v>MK-805</v>
      </c>
    </row>
    <row r="26" spans="1:6" ht="15" thickBot="1" x14ac:dyDescent="0.4">
      <c r="A26" s="1" t="s">
        <v>3458</v>
      </c>
      <c r="B26" s="2" t="s">
        <v>3459</v>
      </c>
      <c r="C26">
        <v>4005</v>
      </c>
      <c r="D26" t="str">
        <f t="shared" si="0"/>
        <v>Gostivar (North Macedonean municipality)</v>
      </c>
      <c r="E26" t="str">
        <f t="shared" si="1"/>
        <v>Gostivar</v>
      </c>
      <c r="F26" t="str">
        <f t="shared" si="2"/>
        <v>MK-604</v>
      </c>
    </row>
    <row r="27" spans="1:6" ht="15" thickBot="1" x14ac:dyDescent="0.4">
      <c r="A27" s="1" t="s">
        <v>3460</v>
      </c>
      <c r="B27" s="2" t="s">
        <v>3461</v>
      </c>
      <c r="C27">
        <v>4005</v>
      </c>
      <c r="D27" t="str">
        <f t="shared" si="0"/>
        <v>Gradsko (North Macedonean municipality)</v>
      </c>
      <c r="E27" t="str">
        <f t="shared" si="1"/>
        <v>Gradsko</v>
      </c>
      <c r="F27" t="str">
        <f t="shared" si="2"/>
        <v>MK-102</v>
      </c>
    </row>
    <row r="28" spans="1:6" ht="15" thickBot="1" x14ac:dyDescent="0.4">
      <c r="A28" s="1" t="s">
        <v>3462</v>
      </c>
      <c r="B28" s="2" t="s">
        <v>3463</v>
      </c>
      <c r="C28">
        <v>4005</v>
      </c>
      <c r="D28" t="str">
        <f t="shared" si="0"/>
        <v>Ilinden (North Macedonean municipality)</v>
      </c>
      <c r="E28" t="str">
        <f t="shared" si="1"/>
        <v>Ilinden</v>
      </c>
      <c r="F28" t="str">
        <f t="shared" si="2"/>
        <v>MK-807</v>
      </c>
    </row>
    <row r="29" spans="1:6" ht="29.5" thickBot="1" x14ac:dyDescent="0.4">
      <c r="A29" s="1" t="s">
        <v>3464</v>
      </c>
      <c r="B29" s="2" t="s">
        <v>3465</v>
      </c>
      <c r="C29">
        <v>4005</v>
      </c>
      <c r="D29" t="str">
        <f t="shared" si="0"/>
        <v>Jegunovce (North Macedonean municipality)</v>
      </c>
      <c r="E29" t="str">
        <f t="shared" si="1"/>
        <v>Jegunovce</v>
      </c>
      <c r="F29" t="str">
        <f t="shared" si="2"/>
        <v>MK-606</v>
      </c>
    </row>
    <row r="30" spans="1:6" ht="15" thickBot="1" x14ac:dyDescent="0.4">
      <c r="A30" s="1" t="s">
        <v>3466</v>
      </c>
      <c r="B30" s="2" t="s">
        <v>3467</v>
      </c>
      <c r="C30">
        <v>4005</v>
      </c>
      <c r="D30" t="str">
        <f t="shared" si="0"/>
        <v>Karbinci (North Macedonean municipality)</v>
      </c>
      <c r="E30" t="str">
        <f t="shared" si="1"/>
        <v>Karbinci</v>
      </c>
      <c r="F30" t="str">
        <f t="shared" si="2"/>
        <v>MK-205</v>
      </c>
    </row>
    <row r="31" spans="1:6" ht="15" thickBot="1" x14ac:dyDescent="0.4">
      <c r="A31" s="1" t="s">
        <v>3468</v>
      </c>
      <c r="B31" s="2" t="s">
        <v>3469</v>
      </c>
      <c r="C31">
        <v>4005</v>
      </c>
      <c r="D31" t="str">
        <f t="shared" si="0"/>
        <v>Karpoš (North Macedonean municipality)</v>
      </c>
      <c r="E31" t="str">
        <f t="shared" si="1"/>
        <v>Karpoš</v>
      </c>
      <c r="F31" t="str">
        <f t="shared" si="2"/>
        <v>MK-808</v>
      </c>
    </row>
    <row r="32" spans="1:6" ht="29.5" thickBot="1" x14ac:dyDescent="0.4">
      <c r="A32" s="1" t="s">
        <v>3470</v>
      </c>
      <c r="B32" s="2" t="s">
        <v>3471</v>
      </c>
      <c r="C32">
        <v>4005</v>
      </c>
      <c r="D32" t="str">
        <f t="shared" si="0"/>
        <v>Kavadarci (North Macedonean municipality)</v>
      </c>
      <c r="E32" t="str">
        <f t="shared" si="1"/>
        <v>Kavadarci</v>
      </c>
      <c r="F32" t="str">
        <f t="shared" si="2"/>
        <v>MK-104</v>
      </c>
    </row>
    <row r="33" spans="1:6" ht="15" thickBot="1" x14ac:dyDescent="0.4">
      <c r="A33" s="1" t="s">
        <v>3472</v>
      </c>
      <c r="B33" s="2" t="s">
        <v>3473</v>
      </c>
      <c r="C33">
        <v>4005</v>
      </c>
      <c r="D33" t="str">
        <f t="shared" si="0"/>
        <v>Kičevo (North Macedonean municipality)</v>
      </c>
      <c r="E33" t="str">
        <f t="shared" si="1"/>
        <v>Kičevo</v>
      </c>
      <c r="F33" t="str">
        <f t="shared" si="2"/>
        <v>MK-307</v>
      </c>
    </row>
    <row r="34" spans="1:6" ht="29.5" thickBot="1" x14ac:dyDescent="0.4">
      <c r="A34" s="1" t="s">
        <v>3474</v>
      </c>
      <c r="B34" s="2" t="s">
        <v>3475</v>
      </c>
      <c r="C34">
        <v>4005</v>
      </c>
      <c r="D34" t="str">
        <f t="shared" si="0"/>
        <v>Kisela Voda (North Macedonean municipality)</v>
      </c>
      <c r="E34" t="str">
        <f t="shared" si="1"/>
        <v>Kisela Voda</v>
      </c>
      <c r="F34" t="str">
        <f t="shared" si="2"/>
        <v>MK-809</v>
      </c>
    </row>
    <row r="35" spans="1:6" ht="15" thickBot="1" x14ac:dyDescent="0.4">
      <c r="A35" s="1" t="s">
        <v>3476</v>
      </c>
      <c r="B35" s="2" t="s">
        <v>3477</v>
      </c>
      <c r="C35">
        <v>4005</v>
      </c>
      <c r="D35" t="str">
        <f t="shared" si="0"/>
        <v>Kočani (North Macedonean municipality)</v>
      </c>
      <c r="E35" t="str">
        <f t="shared" si="1"/>
        <v>Kočani</v>
      </c>
      <c r="F35" t="str">
        <f t="shared" si="2"/>
        <v>MK-206</v>
      </c>
    </row>
    <row r="36" spans="1:6" ht="15" thickBot="1" x14ac:dyDescent="0.4">
      <c r="A36" s="1" t="s">
        <v>3478</v>
      </c>
      <c r="B36" s="2" t="s">
        <v>3479</v>
      </c>
      <c r="C36">
        <v>4005</v>
      </c>
      <c r="D36" t="str">
        <f t="shared" si="0"/>
        <v>Konče (North Macedonean municipality)</v>
      </c>
      <c r="E36" t="str">
        <f t="shared" si="1"/>
        <v>Konče</v>
      </c>
      <c r="F36" t="str">
        <f t="shared" si="2"/>
        <v>MK-407</v>
      </c>
    </row>
    <row r="37" spans="1:6" ht="15" thickBot="1" x14ac:dyDescent="0.4">
      <c r="A37" s="1" t="s">
        <v>3480</v>
      </c>
      <c r="B37" s="2" t="s">
        <v>3481</v>
      </c>
      <c r="C37">
        <v>4005</v>
      </c>
      <c r="D37" t="str">
        <f t="shared" si="0"/>
        <v>Kratovo (North Macedonean municipality)</v>
      </c>
      <c r="E37" t="str">
        <f t="shared" si="1"/>
        <v>Kratovo</v>
      </c>
      <c r="F37" t="str">
        <f t="shared" si="2"/>
        <v>MK-701</v>
      </c>
    </row>
    <row r="38" spans="1:6" ht="29.5" thickBot="1" x14ac:dyDescent="0.4">
      <c r="A38" s="1" t="s">
        <v>3482</v>
      </c>
      <c r="B38" s="2" t="s">
        <v>3483</v>
      </c>
      <c r="C38">
        <v>4005</v>
      </c>
      <c r="D38" t="str">
        <f t="shared" si="0"/>
        <v>Kriva Palanka (North Macedonean municipality)</v>
      </c>
      <c r="E38" t="str">
        <f t="shared" si="1"/>
        <v>Kriva Palanka</v>
      </c>
      <c r="F38" t="str">
        <f t="shared" si="2"/>
        <v>MK-702</v>
      </c>
    </row>
    <row r="39" spans="1:6" ht="29.5" thickBot="1" x14ac:dyDescent="0.4">
      <c r="A39" s="1" t="s">
        <v>3484</v>
      </c>
      <c r="B39" s="2" t="s">
        <v>3485</v>
      </c>
      <c r="C39">
        <v>4005</v>
      </c>
      <c r="D39" t="str">
        <f t="shared" si="0"/>
        <v>Krivogaštani (North Macedonean municipality)</v>
      </c>
      <c r="E39" t="str">
        <f t="shared" si="1"/>
        <v>Krivogaštani</v>
      </c>
      <c r="F39" t="str">
        <f t="shared" si="2"/>
        <v>MK-504</v>
      </c>
    </row>
    <row r="40" spans="1:6" ht="15" thickBot="1" x14ac:dyDescent="0.4">
      <c r="A40" s="1" t="s">
        <v>3486</v>
      </c>
      <c r="B40" s="2" t="s">
        <v>3487</v>
      </c>
      <c r="C40">
        <v>4005</v>
      </c>
      <c r="D40" t="str">
        <f t="shared" si="0"/>
        <v>Kruševo (North Macedonean municipality)</v>
      </c>
      <c r="E40" t="str">
        <f t="shared" si="1"/>
        <v>Kruševo</v>
      </c>
      <c r="F40" t="str">
        <f t="shared" si="2"/>
        <v>MK-505</v>
      </c>
    </row>
    <row r="41" spans="1:6" ht="29.5" thickBot="1" x14ac:dyDescent="0.4">
      <c r="A41" s="1" t="s">
        <v>3488</v>
      </c>
      <c r="B41" s="2" t="s">
        <v>3489</v>
      </c>
      <c r="C41">
        <v>4005</v>
      </c>
      <c r="D41" t="str">
        <f t="shared" si="0"/>
        <v>Kumanovo (North Macedonean municipality)</v>
      </c>
      <c r="E41" t="str">
        <f t="shared" si="1"/>
        <v>Kumanovo</v>
      </c>
      <c r="F41" t="str">
        <f t="shared" si="2"/>
        <v>MK-703</v>
      </c>
    </row>
    <row r="42" spans="1:6" ht="15" thickBot="1" x14ac:dyDescent="0.4">
      <c r="A42" s="1" t="s">
        <v>3490</v>
      </c>
      <c r="B42" s="2" t="s">
        <v>3491</v>
      </c>
      <c r="C42">
        <v>4005</v>
      </c>
      <c r="D42" t="str">
        <f t="shared" si="0"/>
        <v>Lipkovo (North Macedonean municipality)</v>
      </c>
      <c r="E42" t="str">
        <f t="shared" si="1"/>
        <v>Lipkovo</v>
      </c>
      <c r="F42" t="str">
        <f t="shared" si="2"/>
        <v>MK-704</v>
      </c>
    </row>
    <row r="43" spans="1:6" ht="15" thickBot="1" x14ac:dyDescent="0.4">
      <c r="A43" s="1" t="s">
        <v>3492</v>
      </c>
      <c r="B43" s="2" t="s">
        <v>3493</v>
      </c>
      <c r="C43">
        <v>4005</v>
      </c>
      <c r="D43" t="str">
        <f t="shared" si="0"/>
        <v>Lozovo (North Macedonean municipality)</v>
      </c>
      <c r="E43" t="str">
        <f t="shared" si="1"/>
        <v>Lozovo</v>
      </c>
      <c r="F43" t="str">
        <f t="shared" si="2"/>
        <v>MK-105</v>
      </c>
    </row>
    <row r="44" spans="1:6" ht="58.5" thickBot="1" x14ac:dyDescent="0.4">
      <c r="A44" s="1" t="s">
        <v>3494</v>
      </c>
      <c r="B44" s="2" t="s">
        <v>3495</v>
      </c>
      <c r="C44">
        <v>4005</v>
      </c>
      <c r="D44" t="str">
        <f t="shared" si="0"/>
        <v>Makedonska Kamenica (North Macedonean municipality)</v>
      </c>
      <c r="E44" t="str">
        <f t="shared" si="1"/>
        <v>Makedonska Kamenica</v>
      </c>
      <c r="F44" t="str">
        <f t="shared" si="2"/>
        <v>MK-207</v>
      </c>
    </row>
    <row r="45" spans="1:6" ht="29.5" thickBot="1" x14ac:dyDescent="0.4">
      <c r="A45" s="1" t="s">
        <v>3496</v>
      </c>
      <c r="B45" s="2" t="s">
        <v>3497</v>
      </c>
      <c r="C45">
        <v>4005</v>
      </c>
      <c r="D45" t="str">
        <f t="shared" si="0"/>
        <v>Makedonski Brod (North Macedonean municipality)</v>
      </c>
      <c r="E45" t="str">
        <f t="shared" si="1"/>
        <v>Makedonski Brod</v>
      </c>
      <c r="F45" t="str">
        <f t="shared" si="2"/>
        <v>MK-308</v>
      </c>
    </row>
    <row r="46" spans="1:6" ht="29.5" thickBot="1" x14ac:dyDescent="0.4">
      <c r="A46" s="1" t="s">
        <v>3498</v>
      </c>
      <c r="B46" s="2" t="s">
        <v>3499</v>
      </c>
      <c r="C46">
        <v>4005</v>
      </c>
      <c r="D46" t="str">
        <f t="shared" si="0"/>
        <v>Mavrovo i Rostuše (North Macedonean municipality)</v>
      </c>
      <c r="E46" t="str">
        <f t="shared" si="1"/>
        <v>Mavrovo i Rostuše</v>
      </c>
      <c r="F46" t="str">
        <f t="shared" si="2"/>
        <v>MK-607</v>
      </c>
    </row>
    <row r="47" spans="1:6" ht="15" thickBot="1" x14ac:dyDescent="0.4">
      <c r="A47" s="1" t="s">
        <v>3500</v>
      </c>
      <c r="B47" s="2" t="s">
        <v>3501</v>
      </c>
      <c r="C47">
        <v>4005</v>
      </c>
      <c r="D47" t="str">
        <f t="shared" si="0"/>
        <v>Mogila (North Macedonean municipality)</v>
      </c>
      <c r="E47" t="str">
        <f t="shared" si="1"/>
        <v>Mogila</v>
      </c>
      <c r="F47" t="str">
        <f t="shared" si="2"/>
        <v>MK-506</v>
      </c>
    </row>
    <row r="48" spans="1:6" ht="15" thickBot="1" x14ac:dyDescent="0.4">
      <c r="A48" s="1" t="s">
        <v>3502</v>
      </c>
      <c r="B48" s="2" t="s">
        <v>3503</v>
      </c>
      <c r="C48">
        <v>4005</v>
      </c>
      <c r="D48" t="str">
        <f t="shared" si="0"/>
        <v>Negotino (North Macedonean municipality)</v>
      </c>
      <c r="E48" t="str">
        <f t="shared" si="1"/>
        <v>Negotino</v>
      </c>
      <c r="F48" t="str">
        <f t="shared" si="2"/>
        <v>MK-106</v>
      </c>
    </row>
    <row r="49" spans="1:6" ht="15" thickBot="1" x14ac:dyDescent="0.4">
      <c r="A49" s="1" t="s">
        <v>3504</v>
      </c>
      <c r="B49" s="2" t="s">
        <v>3505</v>
      </c>
      <c r="C49">
        <v>4005</v>
      </c>
      <c r="D49" t="str">
        <f t="shared" si="0"/>
        <v>Novaci (North Macedonean municipality)</v>
      </c>
      <c r="E49" t="str">
        <f t="shared" si="1"/>
        <v>Novaci</v>
      </c>
      <c r="F49" t="str">
        <f t="shared" si="2"/>
        <v>MK-507</v>
      </c>
    </row>
    <row r="50" spans="1:6" ht="29.5" thickBot="1" x14ac:dyDescent="0.4">
      <c r="A50" s="1" t="s">
        <v>3506</v>
      </c>
      <c r="B50" s="2" t="s">
        <v>3507</v>
      </c>
      <c r="C50">
        <v>4005</v>
      </c>
      <c r="D50" t="str">
        <f t="shared" si="0"/>
        <v>Novo Selo (North Macedonean municipality)</v>
      </c>
      <c r="E50" t="str">
        <f t="shared" si="1"/>
        <v>Novo Selo</v>
      </c>
      <c r="F50" t="str">
        <f t="shared" si="2"/>
        <v>MK-408</v>
      </c>
    </row>
    <row r="51" spans="1:6" ht="15" thickBot="1" x14ac:dyDescent="0.4">
      <c r="A51" s="1" t="s">
        <v>3508</v>
      </c>
      <c r="B51" s="2" t="s">
        <v>3509</v>
      </c>
      <c r="C51">
        <v>4005</v>
      </c>
      <c r="D51" t="str">
        <f t="shared" si="0"/>
        <v>Ohrid (North Macedonean municipality)</v>
      </c>
      <c r="E51" t="str">
        <f t="shared" si="1"/>
        <v>Ohrid</v>
      </c>
      <c r="F51" t="str">
        <f t="shared" si="2"/>
        <v>MK-310</v>
      </c>
    </row>
    <row r="52" spans="1:6" ht="15" thickBot="1" x14ac:dyDescent="0.4">
      <c r="A52" s="1" t="s">
        <v>3510</v>
      </c>
      <c r="B52" s="2" t="s">
        <v>3511</v>
      </c>
      <c r="C52">
        <v>4005</v>
      </c>
      <c r="D52" t="str">
        <f t="shared" si="0"/>
        <v>Pehčevo (North Macedonean municipality)</v>
      </c>
      <c r="E52" t="str">
        <f t="shared" si="1"/>
        <v>Pehčevo</v>
      </c>
      <c r="F52" t="str">
        <f t="shared" si="2"/>
        <v>MK-208</v>
      </c>
    </row>
    <row r="53" spans="1:6" ht="15" thickBot="1" x14ac:dyDescent="0.4">
      <c r="A53" s="1" t="s">
        <v>3512</v>
      </c>
      <c r="B53" s="2" t="s">
        <v>3513</v>
      </c>
      <c r="C53">
        <v>4005</v>
      </c>
      <c r="D53" t="str">
        <f t="shared" si="0"/>
        <v>Petrovec (North Macedonean municipality)</v>
      </c>
      <c r="E53" t="str">
        <f t="shared" si="1"/>
        <v>Petrovec</v>
      </c>
      <c r="F53" t="str">
        <f t="shared" si="2"/>
        <v>MK-810</v>
      </c>
    </row>
    <row r="54" spans="1:6" ht="15" thickBot="1" x14ac:dyDescent="0.4">
      <c r="A54" s="1" t="s">
        <v>3514</v>
      </c>
      <c r="B54" s="2" t="s">
        <v>3515</v>
      </c>
      <c r="C54">
        <v>4005</v>
      </c>
      <c r="D54" t="str">
        <f t="shared" si="0"/>
        <v>Plasnica (North Macedonean municipality)</v>
      </c>
      <c r="E54" t="str">
        <f t="shared" si="1"/>
        <v>Plasnica</v>
      </c>
      <c r="F54" t="str">
        <f t="shared" si="2"/>
        <v>MK-311</v>
      </c>
    </row>
    <row r="55" spans="1:6" ht="15" thickBot="1" x14ac:dyDescent="0.4">
      <c r="A55" s="1" t="s">
        <v>3516</v>
      </c>
      <c r="B55" s="2" t="s">
        <v>3517</v>
      </c>
      <c r="C55">
        <v>4005</v>
      </c>
      <c r="D55" t="str">
        <f t="shared" si="0"/>
        <v>Prilep (North Macedonean municipality)</v>
      </c>
      <c r="E55" t="str">
        <f t="shared" si="1"/>
        <v>Prilep</v>
      </c>
      <c r="F55" t="str">
        <f t="shared" si="2"/>
        <v>MK-508</v>
      </c>
    </row>
    <row r="56" spans="1:6" ht="15" thickBot="1" x14ac:dyDescent="0.4">
      <c r="A56" s="1" t="s">
        <v>3518</v>
      </c>
      <c r="B56" s="2" t="s">
        <v>3519</v>
      </c>
      <c r="C56">
        <v>4005</v>
      </c>
      <c r="D56" t="str">
        <f t="shared" si="0"/>
        <v>Probištip (North Macedonean municipality)</v>
      </c>
      <c r="E56" t="str">
        <f t="shared" si="1"/>
        <v>Probištip</v>
      </c>
      <c r="F56" t="str">
        <f t="shared" si="2"/>
        <v>MK-209</v>
      </c>
    </row>
    <row r="57" spans="1:6" ht="15" thickBot="1" x14ac:dyDescent="0.4">
      <c r="A57" s="1" t="s">
        <v>3520</v>
      </c>
      <c r="B57" s="2" t="s">
        <v>3521</v>
      </c>
      <c r="C57">
        <v>4005</v>
      </c>
      <c r="D57" t="str">
        <f t="shared" si="0"/>
        <v>Radoviš (North Macedonean municipality)</v>
      </c>
      <c r="E57" t="str">
        <f t="shared" si="1"/>
        <v>Radoviš</v>
      </c>
      <c r="F57" t="str">
        <f t="shared" si="2"/>
        <v>MK-409</v>
      </c>
    </row>
    <row r="58" spans="1:6" ht="15" thickBot="1" x14ac:dyDescent="0.4">
      <c r="A58" s="1" t="s">
        <v>3522</v>
      </c>
      <c r="B58" s="2" t="s">
        <v>3523</v>
      </c>
      <c r="C58">
        <v>4005</v>
      </c>
      <c r="D58" t="str">
        <f t="shared" si="0"/>
        <v>Rankovce (North Macedonean municipality)</v>
      </c>
      <c r="E58" t="str">
        <f t="shared" si="1"/>
        <v>Rankovce</v>
      </c>
      <c r="F58" t="str">
        <f t="shared" si="2"/>
        <v>MK-705</v>
      </c>
    </row>
    <row r="59" spans="1:6" ht="15" thickBot="1" x14ac:dyDescent="0.4">
      <c r="A59" s="1" t="s">
        <v>3524</v>
      </c>
      <c r="B59" s="2" t="s">
        <v>3525</v>
      </c>
      <c r="C59">
        <v>4005</v>
      </c>
      <c r="D59" t="str">
        <f t="shared" si="0"/>
        <v>Resen (North Macedonean municipality)</v>
      </c>
      <c r="E59" t="str">
        <f t="shared" si="1"/>
        <v>Resen</v>
      </c>
      <c r="F59" t="str">
        <f t="shared" si="2"/>
        <v>MK-509</v>
      </c>
    </row>
    <row r="60" spans="1:6" ht="15" thickBot="1" x14ac:dyDescent="0.4">
      <c r="A60" s="1" t="s">
        <v>3526</v>
      </c>
      <c r="B60" s="2" t="s">
        <v>3527</v>
      </c>
      <c r="C60">
        <v>4005</v>
      </c>
      <c r="D60" t="str">
        <f t="shared" si="0"/>
        <v>Rosoman (North Macedonean municipality)</v>
      </c>
      <c r="E60" t="str">
        <f t="shared" si="1"/>
        <v>Rosoman</v>
      </c>
      <c r="F60" t="str">
        <f t="shared" si="2"/>
        <v>MK-107</v>
      </c>
    </row>
    <row r="61" spans="1:6" ht="15" thickBot="1" x14ac:dyDescent="0.4">
      <c r="A61" s="1" t="s">
        <v>3528</v>
      </c>
      <c r="B61" s="2" t="s">
        <v>3529</v>
      </c>
      <c r="C61">
        <v>4005</v>
      </c>
      <c r="D61" t="str">
        <f t="shared" si="0"/>
        <v>Saraj (North Macedonean municipality)</v>
      </c>
      <c r="E61" t="str">
        <f t="shared" si="1"/>
        <v>Saraj</v>
      </c>
      <c r="F61" t="str">
        <f t="shared" si="2"/>
        <v>MK-811</v>
      </c>
    </row>
    <row r="62" spans="1:6" ht="15" thickBot="1" x14ac:dyDescent="0.4">
      <c r="A62" s="1" t="s">
        <v>3530</v>
      </c>
      <c r="B62" s="2" t="s">
        <v>3531</v>
      </c>
      <c r="C62">
        <v>4005</v>
      </c>
      <c r="D62" t="str">
        <f t="shared" si="0"/>
        <v>Sopište (North Macedonean municipality)</v>
      </c>
      <c r="E62" t="str">
        <f t="shared" si="1"/>
        <v>Sopište</v>
      </c>
      <c r="F62" t="str">
        <f t="shared" si="2"/>
        <v>MK-812</v>
      </c>
    </row>
    <row r="63" spans="1:6" ht="44" thickBot="1" x14ac:dyDescent="0.4">
      <c r="A63" s="1" t="s">
        <v>3532</v>
      </c>
      <c r="B63" s="2" t="s">
        <v>3533</v>
      </c>
      <c r="C63">
        <v>4005</v>
      </c>
      <c r="D63" t="str">
        <f t="shared" si="0"/>
        <v>Staro Nagoričane (North Macedonean municipality)</v>
      </c>
      <c r="E63" t="str">
        <f t="shared" si="1"/>
        <v>Staro Nagoričane</v>
      </c>
      <c r="F63" t="str">
        <f t="shared" si="2"/>
        <v>MK-706</v>
      </c>
    </row>
    <row r="64" spans="1:6" ht="15" thickBot="1" x14ac:dyDescent="0.4">
      <c r="A64" s="1" t="s">
        <v>3534</v>
      </c>
      <c r="B64" s="2" t="s">
        <v>3535</v>
      </c>
      <c r="C64">
        <v>4005</v>
      </c>
      <c r="D64" t="str">
        <f t="shared" si="0"/>
        <v>Struga (North Macedonean municipality)</v>
      </c>
      <c r="E64" t="str">
        <f t="shared" si="1"/>
        <v>Struga</v>
      </c>
      <c r="F64" t="str">
        <f t="shared" si="2"/>
        <v>MK-312</v>
      </c>
    </row>
    <row r="65" spans="1:6" ht="15" thickBot="1" x14ac:dyDescent="0.4">
      <c r="A65" s="1" t="s">
        <v>3536</v>
      </c>
      <c r="B65" s="2" t="s">
        <v>3537</v>
      </c>
      <c r="C65">
        <v>4005</v>
      </c>
      <c r="D65" t="str">
        <f t="shared" si="0"/>
        <v>Strumica (North Macedonean municipality)</v>
      </c>
      <c r="E65" t="str">
        <f t="shared" si="1"/>
        <v>Strumica</v>
      </c>
      <c r="F65" t="str">
        <f t="shared" si="2"/>
        <v>MK-410</v>
      </c>
    </row>
    <row r="66" spans="1:6" ht="29.5" thickBot="1" x14ac:dyDescent="0.4">
      <c r="A66" s="1" t="s">
        <v>3538</v>
      </c>
      <c r="B66" s="2" t="s">
        <v>3539</v>
      </c>
      <c r="C66">
        <v>4005</v>
      </c>
      <c r="D66" t="str">
        <f t="shared" ref="D66:D80" si="3">_xlfn.CONCAT(B66," (North Macedonean municipality)")</f>
        <v>Studeničani (North Macedonean municipality)</v>
      </c>
      <c r="E66" t="str">
        <f t="shared" ref="E66:E80" si="4">B66</f>
        <v>Studeničani</v>
      </c>
      <c r="F66" t="str">
        <f t="shared" ref="F66:F80" si="5">A66</f>
        <v>MK-813</v>
      </c>
    </row>
    <row r="67" spans="1:6" ht="29.5" thickBot="1" x14ac:dyDescent="0.4">
      <c r="A67" s="1" t="s">
        <v>3540</v>
      </c>
      <c r="B67" s="2" t="s">
        <v>3541</v>
      </c>
      <c r="C67">
        <v>4005</v>
      </c>
      <c r="D67" t="str">
        <f t="shared" si="3"/>
        <v>Sveti Nikole (North Macedonean municipality)</v>
      </c>
      <c r="E67" t="str">
        <f t="shared" si="4"/>
        <v>Sveti Nikole</v>
      </c>
      <c r="F67" t="str">
        <f t="shared" si="5"/>
        <v>MK-108</v>
      </c>
    </row>
    <row r="68" spans="1:6" ht="15" thickBot="1" x14ac:dyDescent="0.4">
      <c r="A68" s="1" t="s">
        <v>3542</v>
      </c>
      <c r="B68" s="2" t="s">
        <v>3543</v>
      </c>
      <c r="C68">
        <v>4005</v>
      </c>
      <c r="D68" t="str">
        <f t="shared" si="3"/>
        <v>Štip (North Macedonean municipality)</v>
      </c>
      <c r="E68" t="str">
        <f t="shared" si="4"/>
        <v>Štip</v>
      </c>
      <c r="F68" t="str">
        <f t="shared" si="5"/>
        <v>MK-211</v>
      </c>
    </row>
    <row r="69" spans="1:6" ht="29.5" thickBot="1" x14ac:dyDescent="0.4">
      <c r="A69" s="1" t="s">
        <v>3544</v>
      </c>
      <c r="B69" s="2" t="s">
        <v>3545</v>
      </c>
      <c r="C69">
        <v>4005</v>
      </c>
      <c r="D69" t="str">
        <f t="shared" si="3"/>
        <v>Šuto Orizari (North Macedonean municipality)</v>
      </c>
      <c r="E69" t="str">
        <f t="shared" si="4"/>
        <v>Šuto Orizari</v>
      </c>
      <c r="F69" t="str">
        <f t="shared" si="5"/>
        <v>MK-817</v>
      </c>
    </row>
    <row r="70" spans="1:6" ht="15" thickBot="1" x14ac:dyDescent="0.4">
      <c r="A70" s="1" t="s">
        <v>3546</v>
      </c>
      <c r="B70" s="2" t="s">
        <v>3547</v>
      </c>
      <c r="C70">
        <v>4005</v>
      </c>
      <c r="D70" t="str">
        <f t="shared" si="3"/>
        <v>Tearce (North Macedonean municipality)</v>
      </c>
      <c r="E70" t="str">
        <f t="shared" si="4"/>
        <v>Tearce</v>
      </c>
      <c r="F70" t="str">
        <f t="shared" si="5"/>
        <v>MK-608</v>
      </c>
    </row>
    <row r="71" spans="1:6" ht="15" thickBot="1" x14ac:dyDescent="0.4">
      <c r="A71" s="1" t="s">
        <v>3548</v>
      </c>
      <c r="B71" s="2" t="s">
        <v>3549</v>
      </c>
      <c r="C71">
        <v>4005</v>
      </c>
      <c r="D71" t="str">
        <f t="shared" si="3"/>
        <v>Tetovo (North Macedonean municipality)</v>
      </c>
      <c r="E71" t="str">
        <f t="shared" si="4"/>
        <v>Tetovo</v>
      </c>
      <c r="F71" t="str">
        <f t="shared" si="5"/>
        <v>MK-609</v>
      </c>
    </row>
    <row r="72" spans="1:6" ht="29.5" thickBot="1" x14ac:dyDescent="0.4">
      <c r="A72" s="1" t="s">
        <v>3550</v>
      </c>
      <c r="B72" s="2" t="s">
        <v>3551</v>
      </c>
      <c r="C72">
        <v>4005</v>
      </c>
      <c r="D72" t="str">
        <f t="shared" si="3"/>
        <v>Valandovo (North Macedonean municipality)</v>
      </c>
      <c r="E72" t="str">
        <f t="shared" si="4"/>
        <v>Valandovo</v>
      </c>
      <c r="F72" t="str">
        <f t="shared" si="5"/>
        <v>MK-403</v>
      </c>
    </row>
    <row r="73" spans="1:6" ht="15" thickBot="1" x14ac:dyDescent="0.4">
      <c r="A73" s="1" t="s">
        <v>3552</v>
      </c>
      <c r="B73" s="2" t="s">
        <v>3553</v>
      </c>
      <c r="C73">
        <v>4005</v>
      </c>
      <c r="D73" t="str">
        <f t="shared" si="3"/>
        <v>Vasilevo (North Macedonean municipality)</v>
      </c>
      <c r="E73" t="str">
        <f t="shared" si="4"/>
        <v>Vasilevo</v>
      </c>
      <c r="F73" t="str">
        <f t="shared" si="5"/>
        <v>MK-404</v>
      </c>
    </row>
    <row r="74" spans="1:6" ht="15" thickBot="1" x14ac:dyDescent="0.4">
      <c r="A74" s="1" t="s">
        <v>3554</v>
      </c>
      <c r="B74" s="2" t="s">
        <v>3555</v>
      </c>
      <c r="C74">
        <v>4005</v>
      </c>
      <c r="D74" t="str">
        <f t="shared" si="3"/>
        <v>Veles (North Macedonean municipality)</v>
      </c>
      <c r="E74" t="str">
        <f t="shared" si="4"/>
        <v>Veles</v>
      </c>
      <c r="F74" t="str">
        <f t="shared" si="5"/>
        <v>MK-101</v>
      </c>
    </row>
    <row r="75" spans="1:6" ht="15" thickBot="1" x14ac:dyDescent="0.4">
      <c r="A75" s="1" t="s">
        <v>3556</v>
      </c>
      <c r="B75" s="2" t="s">
        <v>3557</v>
      </c>
      <c r="C75">
        <v>4005</v>
      </c>
      <c r="D75" t="str">
        <f t="shared" si="3"/>
        <v>Vevčani (North Macedonean municipality)</v>
      </c>
      <c r="E75" t="str">
        <f t="shared" si="4"/>
        <v>Vevčani</v>
      </c>
      <c r="F75" t="str">
        <f t="shared" si="5"/>
        <v>MK-301</v>
      </c>
    </row>
    <row r="76" spans="1:6" ht="15" thickBot="1" x14ac:dyDescent="0.4">
      <c r="A76" s="1" t="s">
        <v>3558</v>
      </c>
      <c r="B76" s="2" t="s">
        <v>3559</v>
      </c>
      <c r="C76">
        <v>4005</v>
      </c>
      <c r="D76" t="str">
        <f t="shared" si="3"/>
        <v>Vinica (North Macedonean municipality)</v>
      </c>
      <c r="E76" t="str">
        <f t="shared" si="4"/>
        <v>Vinica</v>
      </c>
      <c r="F76" t="str">
        <f t="shared" si="5"/>
        <v>MK-202</v>
      </c>
    </row>
    <row r="77" spans="1:6" ht="15" thickBot="1" x14ac:dyDescent="0.4">
      <c r="A77" s="1" t="s">
        <v>3560</v>
      </c>
      <c r="B77" s="2" t="s">
        <v>3561</v>
      </c>
      <c r="C77">
        <v>4005</v>
      </c>
      <c r="D77" t="str">
        <f t="shared" si="3"/>
        <v>Vrapčište (North Macedonean municipality)</v>
      </c>
      <c r="E77" t="str">
        <f t="shared" si="4"/>
        <v>Vrapčište</v>
      </c>
      <c r="F77" t="str">
        <f t="shared" si="5"/>
        <v>MK-603</v>
      </c>
    </row>
    <row r="78" spans="1:6" ht="29.5" thickBot="1" x14ac:dyDescent="0.4">
      <c r="A78" s="1" t="s">
        <v>3562</v>
      </c>
      <c r="B78" s="2" t="s">
        <v>3563</v>
      </c>
      <c r="C78">
        <v>4005</v>
      </c>
      <c r="D78" t="str">
        <f t="shared" si="3"/>
        <v>Zelenikovo (North Macedonean municipality)</v>
      </c>
      <c r="E78" t="str">
        <f t="shared" si="4"/>
        <v>Zelenikovo</v>
      </c>
      <c r="F78" t="str">
        <f t="shared" si="5"/>
        <v>MK-806</v>
      </c>
    </row>
    <row r="79" spans="1:6" ht="15" thickBot="1" x14ac:dyDescent="0.4">
      <c r="A79" s="1" t="s">
        <v>3564</v>
      </c>
      <c r="B79" s="2" t="s">
        <v>3565</v>
      </c>
      <c r="C79">
        <v>4005</v>
      </c>
      <c r="D79" t="str">
        <f t="shared" si="3"/>
        <v>Zrnovci (North Macedonean municipality)</v>
      </c>
      <c r="E79" t="str">
        <f t="shared" si="4"/>
        <v>Zrnovci</v>
      </c>
      <c r="F79" t="str">
        <f t="shared" si="5"/>
        <v>MK-204</v>
      </c>
    </row>
    <row r="80" spans="1:6" ht="15" thickBot="1" x14ac:dyDescent="0.4">
      <c r="A80" s="1" t="s">
        <v>3566</v>
      </c>
      <c r="B80" s="2" t="s">
        <v>3567</v>
      </c>
      <c r="C80">
        <v>4005</v>
      </c>
      <c r="D80" t="str">
        <f t="shared" si="3"/>
        <v>Želino (North Macedonean municipality)</v>
      </c>
      <c r="E80" t="str">
        <f t="shared" si="4"/>
        <v>Želino</v>
      </c>
      <c r="F80" t="str">
        <f t="shared" si="5"/>
        <v>MK-605</v>
      </c>
    </row>
  </sheetData>
  <hyperlinks>
    <hyperlink ref="B1" r:id="rId1" tooltip="Aerodrom Municipality, Skopje" display="https://en.wikipedia.org/wiki/Aerodrom_Municipality,_Skopje" xr:uid="{CA33849A-A95B-4B91-9D4A-5718DD3D5E42}"/>
    <hyperlink ref="B2" r:id="rId2" tooltip="Aračinovo Municipality" display="https://en.wikipedia.org/wiki/Ara%C4%8Dinovo_Municipality" xr:uid="{839B0F07-096D-4711-A627-AF7B144B14F4}"/>
    <hyperlink ref="B3" r:id="rId3" tooltip="Berovo Municipality" display="https://en.wikipedia.org/wiki/Berovo_Municipality" xr:uid="{DFF12926-124E-4FD1-A882-0D9EE876B6EC}"/>
    <hyperlink ref="B4" r:id="rId4" tooltip="Bitola Municipality" display="https://en.wikipedia.org/wiki/Bitola_Municipality" xr:uid="{C15915EA-0623-4572-8866-B6BA91AEA395}"/>
    <hyperlink ref="B5" r:id="rId5" tooltip="Bogdanci Municipality" display="https://en.wikipedia.org/wiki/Bogdanci_Municipality" xr:uid="{CACA7132-D382-4889-9CAE-BB766DF7DD37}"/>
    <hyperlink ref="B6" r:id="rId6" tooltip="Bogovinje Municipality" display="https://en.wikipedia.org/wiki/Bogovinje_Municipality" xr:uid="{0BE5121D-9D2A-4543-BF1B-75C281B444B9}"/>
    <hyperlink ref="B7" r:id="rId7" tooltip="Bosilovo Municipality" display="https://en.wikipedia.org/wiki/Bosilovo_Municipality" xr:uid="{FC3029BB-338C-4063-92DA-F55D9FACAE56}"/>
    <hyperlink ref="B8" r:id="rId8" tooltip="Brvenica Municipality" display="https://en.wikipedia.org/wiki/Brvenica_Municipality" xr:uid="{3EAFF716-5E90-413E-B2AF-BBE20D90FE9E}"/>
    <hyperlink ref="B9" r:id="rId9" tooltip="Butel Municipality" display="https://en.wikipedia.org/wiki/Butel_Municipality" xr:uid="{F6AF07AC-1A9A-45EF-B5A4-34242C54E8A8}"/>
    <hyperlink ref="B10" r:id="rId10" tooltip="Centar Municipality, Skopje" display="https://en.wikipedia.org/wiki/Centar_Municipality,_Skopje" xr:uid="{275106BE-923E-47CD-825F-8D236C88F625}"/>
    <hyperlink ref="B11" r:id="rId11" tooltip="Centar Župa Municipality" display="https://en.wikipedia.org/wiki/Centar_%C5%BDupa_Municipality" xr:uid="{316BBF23-BC47-4F67-A825-D381D6F57031}"/>
    <hyperlink ref="B12" r:id="rId12" tooltip="Čair Municipality" display="https://en.wikipedia.org/wiki/%C4%8Cair_Municipality" xr:uid="{B51DF8F8-823D-4A23-B3C5-C5750D387616}"/>
    <hyperlink ref="B13" r:id="rId13" tooltip="Čaška Municipality" display="https://en.wikipedia.org/wiki/%C4%8Ca%C5%A1ka_Municipality" xr:uid="{2E7F57D5-20CD-48A1-8A52-F12C8F1B4D52}"/>
    <hyperlink ref="B14" r:id="rId14" tooltip="Češinovo-Obleševo Municipality" display="https://en.wikipedia.org/wiki/%C4%8Ce%C5%A1inovo-Oble%C5%A1evo_Municipality" xr:uid="{486FFA3B-835E-4D9D-9EAA-641CD6F45F13}"/>
    <hyperlink ref="B15" r:id="rId15" tooltip="Čučer Sandevo Municipality" display="https://en.wikipedia.org/wiki/%C4%8Cu%C4%8Der_Sandevo_Municipality" xr:uid="{584A4391-F373-4101-B978-AA46C9BFEF0A}"/>
    <hyperlink ref="B16" r:id="rId16" tooltip="Debar Municipality" display="https://en.wikipedia.org/wiki/Debar_Municipality" xr:uid="{DBE95A45-F93C-4650-B01F-EBEF88C0B0F8}"/>
    <hyperlink ref="B17" r:id="rId17" tooltip="Debarca Municipality" display="https://en.wikipedia.org/wiki/Debarca_Municipality" xr:uid="{40D5705E-6D23-4CAD-81D4-9E9DD7093D3B}"/>
    <hyperlink ref="B18" r:id="rId18" tooltip="Delčevo Municipality" display="https://en.wikipedia.org/wiki/Del%C4%8Devo_Municipality" xr:uid="{EB95D61F-22A8-44C2-8AAE-985115E98511}"/>
    <hyperlink ref="B19" r:id="rId19" tooltip="Demir Hisar Municipality" display="https://en.wikipedia.org/wiki/Demir_Hisar_Municipality" xr:uid="{CEAC5EFA-14EA-44C9-B7C3-1B20B6F5BB67}"/>
    <hyperlink ref="B20" r:id="rId20" tooltip="Demir Kapija Municipality" display="https://en.wikipedia.org/wiki/Demir_Kapija_Municipality" xr:uid="{290DBED5-8BF5-498D-8681-6627D914A20B}"/>
    <hyperlink ref="B21" r:id="rId21" tooltip="Dojran Municipality" display="https://en.wikipedia.org/wiki/Dojran_Municipality" xr:uid="{FDBFADDC-3D3D-45C1-BAC3-37C0AC00C607}"/>
    <hyperlink ref="B22" r:id="rId22" tooltip="Dolneni Municipality" display="https://en.wikipedia.org/wiki/Dolneni_Municipality" xr:uid="{3CEB08D6-9690-44C5-9E8E-54071B52A3EA}"/>
    <hyperlink ref="B23" r:id="rId23" tooltip="Gazi Baba Municipality" display="https://en.wikipedia.org/wiki/Gazi_Baba_Municipality" xr:uid="{362AA5C4-6F22-49DB-857B-94CCF32700AB}"/>
    <hyperlink ref="B24" r:id="rId24" tooltip="Gevgelija Municipality" display="https://en.wikipedia.org/wiki/Gevgelija_Municipality" xr:uid="{E60445BE-4160-4F1D-B38F-FF4C4563037E}"/>
    <hyperlink ref="B25" r:id="rId25" tooltip="Gjorče Petrov Municipality" display="https://en.wikipedia.org/wiki/Gjor%C4%8De_Petrov_Municipality" xr:uid="{5CB82756-3FB0-4803-AB3C-A13D07E44066}"/>
    <hyperlink ref="B26" r:id="rId26" tooltip="Gostivar Municipality" display="https://en.wikipedia.org/wiki/Gostivar_Municipality" xr:uid="{D76AFB1F-5451-4C67-9D95-F73C14014F44}"/>
    <hyperlink ref="B27" r:id="rId27" tooltip="Gradsko Municipality" display="https://en.wikipedia.org/wiki/Gradsko_Municipality" xr:uid="{D09DCC32-82A5-49B0-A292-A99BBB49FB00}"/>
    <hyperlink ref="B28" r:id="rId28" tooltip="Ilinden Municipality" display="https://en.wikipedia.org/wiki/Ilinden_Municipality" xr:uid="{9CA6B48B-C523-453F-AE7A-05C8B2612B50}"/>
    <hyperlink ref="B29" r:id="rId29" tooltip="Jegunovce Municipality" display="https://en.wikipedia.org/wiki/Jegunovce_Municipality" xr:uid="{6747F542-86C1-484B-9120-1EFB90B0639F}"/>
    <hyperlink ref="B30" r:id="rId30" tooltip="Karbinci Municipality" display="https://en.wikipedia.org/wiki/Karbinci_Municipality" xr:uid="{552A2668-1928-4DE1-880D-FD26A5B03C88}"/>
    <hyperlink ref="B31" r:id="rId31" tooltip="Karpoš Municipality" display="https://en.wikipedia.org/wiki/Karpo%C5%A1_Municipality" xr:uid="{7385F917-D37C-42EF-A709-78B4FF68B5E1}"/>
    <hyperlink ref="B32" r:id="rId32" tooltip="Kavadarci Municipality" display="https://en.wikipedia.org/wiki/Kavadarci_Municipality" xr:uid="{F035E8EB-DA04-4207-AE73-3E0540B53B90}"/>
    <hyperlink ref="B33" r:id="rId33" tooltip="Kičevo Municipality" display="https://en.wikipedia.org/wiki/Ki%C4%8Devo_Municipality" xr:uid="{DF42398F-D21B-4B07-B6E4-45F525ACE559}"/>
    <hyperlink ref="B34" r:id="rId34" tooltip="Kisela Voda Municipality" display="https://en.wikipedia.org/wiki/Kisela_Voda_Municipality" xr:uid="{78C3F50E-87AF-475C-97D3-A1E4721E84B5}"/>
    <hyperlink ref="B35" r:id="rId35" tooltip="Kočani Municipality" display="https://en.wikipedia.org/wiki/Ko%C4%8Dani_Municipality" xr:uid="{39A7473A-CD75-4701-8089-B282968A2324}"/>
    <hyperlink ref="B36" r:id="rId36" tooltip="Konče Municipality" display="https://en.wikipedia.org/wiki/Kon%C4%8De_Municipality" xr:uid="{883AEA20-BBC9-4AAC-926A-77F7085125E7}"/>
    <hyperlink ref="B37" r:id="rId37" tooltip="Kratovo Municipality" display="https://en.wikipedia.org/wiki/Kratovo_Municipality" xr:uid="{19F71D06-6D98-49B7-B7C5-CF74DE4E60B3}"/>
    <hyperlink ref="B38" r:id="rId38" tooltip="Kriva Palanka Municipality" display="https://en.wikipedia.org/wiki/Kriva_Palanka_Municipality" xr:uid="{E36D59CD-AAB6-49FA-B0C5-1BBEE7122A1A}"/>
    <hyperlink ref="B39" r:id="rId39" tooltip="Krivogaštani Municipality" display="https://en.wikipedia.org/wiki/Krivoga%C5%A1tani_Municipality" xr:uid="{DAA037CC-7583-44E2-8A95-51228C08BFC2}"/>
    <hyperlink ref="B40" r:id="rId40" tooltip="Kruševo Municipality" display="https://en.wikipedia.org/wiki/Kru%C5%A1evo_Municipality" xr:uid="{63116433-AE19-4ADC-A1F1-AB74988EEB23}"/>
    <hyperlink ref="B41" r:id="rId41" tooltip="Kumanovo Municipality" display="https://en.wikipedia.org/wiki/Kumanovo_Municipality" xr:uid="{E8CBD815-7FF7-4EF4-AA8E-671BF4DD21B3}"/>
    <hyperlink ref="B42" r:id="rId42" tooltip="Lipkovo Municipality" display="https://en.wikipedia.org/wiki/Lipkovo_Municipality" xr:uid="{01F05450-01F7-4E6A-8D63-BA4022F7C9C2}"/>
    <hyperlink ref="B43" r:id="rId43" tooltip="Lozovo Municipality" display="https://en.wikipedia.org/wiki/Lozovo_Municipality" xr:uid="{6C3416C2-4B5D-41F3-A5C0-95A64ABBD3A3}"/>
    <hyperlink ref="B44" r:id="rId44" tooltip="Makedonska Kamenica Municipality" display="https://en.wikipedia.org/wiki/Makedonska_Kamenica_Municipality" xr:uid="{16BFD8E4-6009-43AF-A3D5-C497B53CD8FC}"/>
    <hyperlink ref="B45" r:id="rId45" tooltip="Makedonski Brod Municipality" display="https://en.wikipedia.org/wiki/Makedonski_Brod_Municipality" xr:uid="{3ACAAD44-F5BC-4F4A-9D92-1319C8E8BC42}"/>
    <hyperlink ref="B46" r:id="rId46" tooltip="Mavrovo i Rostuša Municipality" display="https://en.wikipedia.org/wiki/Mavrovo_i_Rostu%C5%A1a_Municipality" xr:uid="{904B075B-0672-491A-BBBB-C64664F5E57E}"/>
    <hyperlink ref="B47" r:id="rId47" tooltip="Mogila Municipality" display="https://en.wikipedia.org/wiki/Mogila_Municipality" xr:uid="{C16170FD-D8D6-4460-8291-C194ACE38C3E}"/>
    <hyperlink ref="B48" r:id="rId48" tooltip="Negotino Municipality" display="https://en.wikipedia.org/wiki/Negotino_Municipality" xr:uid="{92896E62-6341-417F-B97A-D2D0EFBF5B92}"/>
    <hyperlink ref="B49" r:id="rId49" tooltip="Novaci Municipality" display="https://en.wikipedia.org/wiki/Novaci_Municipality" xr:uid="{6996E50A-E24A-422C-B873-FF3340F86044}"/>
    <hyperlink ref="B50" r:id="rId50" tooltip="Novo Selo Municipality" display="https://en.wikipedia.org/wiki/Novo_Selo_Municipality" xr:uid="{84F3F355-4946-4477-8DD8-1ECE646A228C}"/>
    <hyperlink ref="B51" r:id="rId51" tooltip="Ohrid Municipality" display="https://en.wikipedia.org/wiki/Ohrid_Municipality" xr:uid="{717DA034-59F6-45BE-B9B1-2356333C3486}"/>
    <hyperlink ref="B52" r:id="rId52" tooltip="Pehčevo Municipality" display="https://en.wikipedia.org/wiki/Peh%C4%8Devo_Municipality" xr:uid="{1A37A3AF-7C8A-4D28-9809-FE274AF9E1E0}"/>
    <hyperlink ref="B53" r:id="rId53" tooltip="Petrovec Municipality" display="https://en.wikipedia.org/wiki/Petrovec_Municipality" xr:uid="{FFF91480-71F1-4BD2-ACB6-DB2B3958CC97}"/>
    <hyperlink ref="B54" r:id="rId54" tooltip="Plasnica Municipality" display="https://en.wikipedia.org/wiki/Plasnica_Municipality" xr:uid="{D6B9BBAE-C4EE-4E65-9D4F-18D75AF12711}"/>
    <hyperlink ref="B55" r:id="rId55" tooltip="Prilep Municipality" display="https://en.wikipedia.org/wiki/Prilep_Municipality" xr:uid="{F1E1072C-6C3A-4BF1-95C3-0FF3FE983A55}"/>
    <hyperlink ref="B56" r:id="rId56" tooltip="Probištip Municipality" display="https://en.wikipedia.org/wiki/Probi%C5%A1tip_Municipality" xr:uid="{10901AD8-B5F6-4F2E-8C27-9AC988A27A0C}"/>
    <hyperlink ref="B57" r:id="rId57" tooltip="Radoviš Municipality" display="https://en.wikipedia.org/wiki/Radovi%C5%A1_Municipality" xr:uid="{53B4D925-86EA-4427-8F43-73DFEEDB82BF}"/>
    <hyperlink ref="B58" r:id="rId58" tooltip="Rankovce Municipality" display="https://en.wikipedia.org/wiki/Rankovce_Municipality" xr:uid="{6DBFFFC2-0CC9-43A7-9E1E-3A926AEF18E7}"/>
    <hyperlink ref="B59" r:id="rId59" tooltip="Resen Municipality" display="https://en.wikipedia.org/wiki/Resen_Municipality" xr:uid="{5975766A-AE5B-47DA-8B2E-2A7C7A9B4A9C}"/>
    <hyperlink ref="B60" r:id="rId60" tooltip="Rosoman Municipality" display="https://en.wikipedia.org/wiki/Rosoman_Municipality" xr:uid="{033F2776-CAD8-437E-BAAE-9493066AC637}"/>
    <hyperlink ref="B61" r:id="rId61" tooltip="Saraj Municipality" display="https://en.wikipedia.org/wiki/Saraj_Municipality" xr:uid="{7DECD89E-80C2-4B11-B976-1FADF291E027}"/>
    <hyperlink ref="B62" r:id="rId62" tooltip="Sopište Municipality" display="https://en.wikipedia.org/wiki/Sopi%C5%A1te_Municipality" xr:uid="{898BC1D1-8562-4535-9866-3D4AF2921AC3}"/>
    <hyperlink ref="B63" r:id="rId63" tooltip="Staro Nagoričane Municipality" display="https://en.wikipedia.org/wiki/Staro_Nagori%C4%8Dane_Municipality" xr:uid="{0D03640C-69A5-4509-B3D4-EF2F0069327A}"/>
    <hyperlink ref="B64" r:id="rId64" tooltip="Struga Municipality" display="https://en.wikipedia.org/wiki/Struga_Municipality" xr:uid="{3F9B7B0F-D103-4AC5-893F-FCBCA0388AEF}"/>
    <hyperlink ref="B65" r:id="rId65" tooltip="Strumica Municipality" display="https://en.wikipedia.org/wiki/Strumica_Municipality" xr:uid="{4731D7E1-81C1-458D-BD82-0637C02703AE}"/>
    <hyperlink ref="B66" r:id="rId66" tooltip="Studeničani Municipality" display="https://en.wikipedia.org/wiki/Studeni%C4%8Dani_Municipality" xr:uid="{119BA3C0-6D53-458C-89C3-716E278E5406}"/>
    <hyperlink ref="B67" r:id="rId67" tooltip="Sveti Nikole Municipality" display="https://en.wikipedia.org/wiki/Sveti_Nikole_Municipality" xr:uid="{5D846BB7-CA76-415A-AC4E-00CDA7CD0C66}"/>
    <hyperlink ref="B68" r:id="rId68" tooltip="Štip Municipality" display="https://en.wikipedia.org/wiki/%C5%A0tip_Municipality" xr:uid="{4B211638-53D6-4FD3-B154-7AFB1A833916}"/>
    <hyperlink ref="B69" r:id="rId69" tooltip="Šuto Orizari Municipality" display="https://en.wikipedia.org/wiki/%C5%A0uto_Orizari_Municipality" xr:uid="{638C1BD3-554F-416C-AD9C-44D3232DE29C}"/>
    <hyperlink ref="B70" r:id="rId70" tooltip="Tearce Municipality" display="https://en.wikipedia.org/wiki/Tearce_Municipality" xr:uid="{32AAC824-1827-405A-99AB-9998B4D54C9A}"/>
    <hyperlink ref="B71" r:id="rId71" tooltip="Tetovo Municipality" display="https://en.wikipedia.org/wiki/Tetovo_Municipality" xr:uid="{FB2C7311-B091-4808-9895-6FFB52F6DD5A}"/>
    <hyperlink ref="B72" r:id="rId72" tooltip="Valandovo Municipality" display="https://en.wikipedia.org/wiki/Valandovo_Municipality" xr:uid="{9135D06E-53A1-4EF9-903B-FD3B12CD0D2F}"/>
    <hyperlink ref="B73" r:id="rId73" tooltip="Vasilevo Municipality" display="https://en.wikipedia.org/wiki/Vasilevo_Municipality" xr:uid="{EA57EEFD-8AA9-4252-84C9-C6CA44ED57B2}"/>
    <hyperlink ref="B74" r:id="rId74" tooltip="Veles Municipality" display="https://en.wikipedia.org/wiki/Veles_Municipality" xr:uid="{98DEF3A3-5E1C-40FC-BD82-2C4F90289EB6}"/>
    <hyperlink ref="B75" r:id="rId75" tooltip="Vevčani Municipality" display="https://en.wikipedia.org/wiki/Vev%C4%8Dani_Municipality" xr:uid="{3BC6BBAC-64AB-4D5D-B621-28F660DF5A69}"/>
    <hyperlink ref="B76" r:id="rId76" tooltip="Vinica Municipality, Macedonia" display="https://en.wikipedia.org/wiki/Vinica_Municipality,_Macedonia" xr:uid="{C34147F3-86A8-4C16-8E05-C91C0DE96E50}"/>
    <hyperlink ref="B77" r:id="rId77" tooltip="Vrapčište Municipality" display="https://en.wikipedia.org/wiki/Vrap%C4%8Di%C5%A1te_Municipality" xr:uid="{65C51E09-3643-480C-9C96-7153A62D22D4}"/>
    <hyperlink ref="B78" r:id="rId78" tooltip="Zelenikovo Municipality" display="https://en.wikipedia.org/wiki/Zelenikovo_Municipality" xr:uid="{637AF277-482F-499E-88CB-DF28A9B61D04}"/>
    <hyperlink ref="B79" r:id="rId79" tooltip="Zrnovci Municipality" display="https://en.wikipedia.org/wiki/Zrnovci_Municipality" xr:uid="{D3FCE3C5-DCEB-411F-86E0-FBB6CC45BC26}"/>
    <hyperlink ref="B80" r:id="rId80" tooltip="Želino Municipality" display="https://en.wikipedia.org/wiki/%C5%BDelino_Municipality" xr:uid="{A155417B-5F0B-40F2-97FA-C25E01BF8B11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B06D6-013E-4E08-AF8C-B6BF030ED3A0}">
  <dimension ref="A1:G24"/>
  <sheetViews>
    <sheetView workbookViewId="0">
      <selection activeCell="D14" sqref="D14:G24"/>
    </sheetView>
  </sheetViews>
  <sheetFormatPr defaultRowHeight="14.5" x14ac:dyDescent="0.35"/>
  <cols>
    <col min="5" max="5" width="42.90625" bestFit="1" customWidth="1"/>
    <col min="6" max="6" width="34.81640625" bestFit="1" customWidth="1"/>
  </cols>
  <sheetData>
    <row r="1" spans="1:7" ht="15" thickBot="1" x14ac:dyDescent="0.4">
      <c r="A1" s="1" t="s">
        <v>3568</v>
      </c>
      <c r="B1" s="2" t="s">
        <v>3569</v>
      </c>
      <c r="C1" s="5" t="s">
        <v>473</v>
      </c>
      <c r="D1">
        <v>3845</v>
      </c>
      <c r="E1" t="str">
        <f>_xlfn.CONCAT(B1," (Malian ",C1,")")</f>
        <v>Bamako (Malian district)</v>
      </c>
      <c r="F1" t="str">
        <f>B1</f>
        <v>Bamako</v>
      </c>
      <c r="G1" t="str">
        <f>A1</f>
        <v>ML-BKO</v>
      </c>
    </row>
    <row r="2" spans="1:7" ht="15" thickBot="1" x14ac:dyDescent="0.4">
      <c r="A2" s="1" t="s">
        <v>3570</v>
      </c>
      <c r="B2" s="2" t="s">
        <v>3571</v>
      </c>
      <c r="C2" s="5" t="s">
        <v>1036</v>
      </c>
      <c r="D2">
        <v>3845</v>
      </c>
      <c r="E2" t="str">
        <f t="shared" ref="E2:E12" si="0">_xlfn.CONCAT(B2," (Malian ",C2,")")</f>
        <v>Gao (Malian region)</v>
      </c>
      <c r="F2" t="str">
        <f t="shared" ref="F2:F12" si="1">B2</f>
        <v>Gao</v>
      </c>
      <c r="G2" t="str">
        <f t="shared" ref="G2:G12" si="2">A2</f>
        <v>ML-7</v>
      </c>
    </row>
    <row r="3" spans="1:7" ht="15" thickBot="1" x14ac:dyDescent="0.4">
      <c r="A3" s="1" t="s">
        <v>3572</v>
      </c>
      <c r="B3" s="2" t="s">
        <v>3573</v>
      </c>
      <c r="C3" s="5" t="s">
        <v>1036</v>
      </c>
      <c r="D3">
        <v>3845</v>
      </c>
      <c r="E3" t="str">
        <f t="shared" si="0"/>
        <v>Kayes (Malian region)</v>
      </c>
      <c r="F3" t="str">
        <f t="shared" si="1"/>
        <v>Kayes</v>
      </c>
      <c r="G3" t="str">
        <f t="shared" si="2"/>
        <v>ML-1</v>
      </c>
    </row>
    <row r="4" spans="1:7" ht="15" thickBot="1" x14ac:dyDescent="0.4">
      <c r="A4" s="1" t="s">
        <v>3574</v>
      </c>
      <c r="B4" s="2" t="s">
        <v>3575</v>
      </c>
      <c r="C4" s="5" t="s">
        <v>1036</v>
      </c>
      <c r="D4">
        <v>3845</v>
      </c>
      <c r="E4" t="str">
        <f t="shared" si="0"/>
        <v>Kidal (Malian region)</v>
      </c>
      <c r="F4" t="str">
        <f t="shared" si="1"/>
        <v>Kidal</v>
      </c>
      <c r="G4" t="str">
        <f t="shared" si="2"/>
        <v>ML-8</v>
      </c>
    </row>
    <row r="5" spans="1:7" ht="15" thickBot="1" x14ac:dyDescent="0.4">
      <c r="A5" s="1" t="s">
        <v>3576</v>
      </c>
      <c r="B5" s="2" t="s">
        <v>3577</v>
      </c>
      <c r="C5" s="5" t="s">
        <v>1036</v>
      </c>
      <c r="D5">
        <v>3845</v>
      </c>
      <c r="E5" t="str">
        <f t="shared" si="0"/>
        <v>Koulikoro (Malian region)</v>
      </c>
      <c r="F5" t="str">
        <f t="shared" si="1"/>
        <v>Koulikoro</v>
      </c>
      <c r="G5" t="str">
        <f t="shared" si="2"/>
        <v>ML-2</v>
      </c>
    </row>
    <row r="6" spans="1:7" ht="15" thickBot="1" x14ac:dyDescent="0.4">
      <c r="A6" s="1" t="s">
        <v>3578</v>
      </c>
      <c r="B6" s="2" t="s">
        <v>3579</v>
      </c>
      <c r="C6" s="5" t="s">
        <v>1036</v>
      </c>
      <c r="D6">
        <v>3845</v>
      </c>
      <c r="E6" t="str">
        <f t="shared" si="0"/>
        <v>Ménaka (Malian region)</v>
      </c>
      <c r="F6" t="str">
        <f t="shared" si="1"/>
        <v>Ménaka</v>
      </c>
      <c r="G6" t="str">
        <f t="shared" si="2"/>
        <v>ML-9</v>
      </c>
    </row>
    <row r="7" spans="1:7" ht="15" thickBot="1" x14ac:dyDescent="0.4">
      <c r="A7" s="1" t="s">
        <v>3580</v>
      </c>
      <c r="B7" s="2" t="s">
        <v>3581</v>
      </c>
      <c r="C7" s="5" t="s">
        <v>1036</v>
      </c>
      <c r="D7">
        <v>3845</v>
      </c>
      <c r="E7" t="str">
        <f t="shared" si="0"/>
        <v>Mopti (Malian region)</v>
      </c>
      <c r="F7" t="str">
        <f t="shared" si="1"/>
        <v>Mopti</v>
      </c>
      <c r="G7" t="str">
        <f t="shared" si="2"/>
        <v>ML-5</v>
      </c>
    </row>
    <row r="8" spans="1:7" ht="15" thickBot="1" x14ac:dyDescent="0.4">
      <c r="A8" s="1" t="s">
        <v>3582</v>
      </c>
      <c r="B8" s="2" t="s">
        <v>3583</v>
      </c>
      <c r="C8" s="5" t="s">
        <v>1036</v>
      </c>
      <c r="D8">
        <v>3845</v>
      </c>
      <c r="E8" t="str">
        <f t="shared" si="0"/>
        <v>Ségou (Malian region)</v>
      </c>
      <c r="F8" t="str">
        <f t="shared" si="1"/>
        <v>Ségou</v>
      </c>
      <c r="G8" t="str">
        <f t="shared" si="2"/>
        <v>ML-4</v>
      </c>
    </row>
    <row r="9" spans="1:7" ht="15" thickBot="1" x14ac:dyDescent="0.4">
      <c r="A9" s="1" t="s">
        <v>3584</v>
      </c>
      <c r="B9" s="2" t="s">
        <v>3585</v>
      </c>
      <c r="C9" s="5" t="s">
        <v>1036</v>
      </c>
      <c r="D9">
        <v>3845</v>
      </c>
      <c r="E9" t="str">
        <f t="shared" si="0"/>
        <v>Sikasso (Malian region)</v>
      </c>
      <c r="F9" t="str">
        <f t="shared" si="1"/>
        <v>Sikasso</v>
      </c>
      <c r="G9" t="str">
        <f t="shared" si="2"/>
        <v>ML-3</v>
      </c>
    </row>
    <row r="10" spans="1:7" ht="29" x14ac:dyDescent="0.35">
      <c r="A10" s="9" t="s">
        <v>3586</v>
      </c>
      <c r="B10" s="13" t="s">
        <v>3587</v>
      </c>
      <c r="C10" s="11" t="s">
        <v>1036</v>
      </c>
      <c r="D10">
        <v>3845</v>
      </c>
      <c r="E10" t="str">
        <f t="shared" si="0"/>
        <v>Taoudénit (Malian region)</v>
      </c>
      <c r="F10" t="str">
        <f t="shared" si="1"/>
        <v>Taoudénit</v>
      </c>
      <c r="G10" t="str">
        <f t="shared" si="2"/>
        <v>ML-10</v>
      </c>
    </row>
    <row r="11" spans="1:7" ht="36.5" thickBot="1" x14ac:dyDescent="0.4">
      <c r="A11" s="10"/>
      <c r="B11" s="14" t="s">
        <v>3588</v>
      </c>
      <c r="C11" s="12"/>
    </row>
    <row r="12" spans="1:7" ht="29.5" thickBot="1" x14ac:dyDescent="0.4">
      <c r="A12" s="1" t="s">
        <v>3589</v>
      </c>
      <c r="B12" s="2" t="s">
        <v>3590</v>
      </c>
      <c r="C12" s="5" t="s">
        <v>1036</v>
      </c>
      <c r="D12">
        <v>3845</v>
      </c>
      <c r="E12" t="str">
        <f t="shared" si="0"/>
        <v>Tombouctou (Malian region)</v>
      </c>
      <c r="F12" t="str">
        <f t="shared" si="1"/>
        <v>Tombouctou</v>
      </c>
      <c r="G12" t="str">
        <f t="shared" si="2"/>
        <v>ML-6</v>
      </c>
    </row>
    <row r="14" spans="1:7" x14ac:dyDescent="0.35">
      <c r="D14">
        <v>3845</v>
      </c>
      <c r="E14" t="s">
        <v>3591</v>
      </c>
      <c r="F14" t="s">
        <v>3569</v>
      </c>
      <c r="G14" t="s">
        <v>3568</v>
      </c>
    </row>
    <row r="15" spans="1:7" x14ac:dyDescent="0.35">
      <c r="D15">
        <v>3845</v>
      </c>
      <c r="E15" t="s">
        <v>3592</v>
      </c>
      <c r="F15" t="s">
        <v>3571</v>
      </c>
      <c r="G15" t="s">
        <v>3570</v>
      </c>
    </row>
    <row r="16" spans="1:7" x14ac:dyDescent="0.35">
      <c r="D16">
        <v>3845</v>
      </c>
      <c r="E16" t="s">
        <v>3593</v>
      </c>
      <c r="F16" t="s">
        <v>3573</v>
      </c>
      <c r="G16" t="s">
        <v>3572</v>
      </c>
    </row>
    <row r="17" spans="4:7" x14ac:dyDescent="0.35">
      <c r="D17">
        <v>3845</v>
      </c>
      <c r="E17" t="s">
        <v>3594</v>
      </c>
      <c r="F17" t="s">
        <v>3575</v>
      </c>
      <c r="G17" t="s">
        <v>3574</v>
      </c>
    </row>
    <row r="18" spans="4:7" x14ac:dyDescent="0.35">
      <c r="D18">
        <v>3845</v>
      </c>
      <c r="E18" t="s">
        <v>3595</v>
      </c>
      <c r="F18" t="s">
        <v>3577</v>
      </c>
      <c r="G18" t="s">
        <v>3576</v>
      </c>
    </row>
    <row r="19" spans="4:7" x14ac:dyDescent="0.35">
      <c r="D19">
        <v>3845</v>
      </c>
      <c r="E19" t="s">
        <v>3596</v>
      </c>
      <c r="F19" t="s">
        <v>3579</v>
      </c>
      <c r="G19" t="s">
        <v>3578</v>
      </c>
    </row>
    <row r="20" spans="4:7" x14ac:dyDescent="0.35">
      <c r="D20">
        <v>3845</v>
      </c>
      <c r="E20" t="s">
        <v>3597</v>
      </c>
      <c r="F20" t="s">
        <v>3581</v>
      </c>
      <c r="G20" t="s">
        <v>3580</v>
      </c>
    </row>
    <row r="21" spans="4:7" x14ac:dyDescent="0.35">
      <c r="D21">
        <v>3845</v>
      </c>
      <c r="E21" t="s">
        <v>3598</v>
      </c>
      <c r="F21" t="s">
        <v>3583</v>
      </c>
      <c r="G21" t="s">
        <v>3582</v>
      </c>
    </row>
    <row r="22" spans="4:7" x14ac:dyDescent="0.35">
      <c r="D22">
        <v>3845</v>
      </c>
      <c r="E22" t="s">
        <v>3599</v>
      </c>
      <c r="F22" t="s">
        <v>3585</v>
      </c>
      <c r="G22" t="s">
        <v>3584</v>
      </c>
    </row>
    <row r="23" spans="4:7" x14ac:dyDescent="0.35">
      <c r="D23">
        <v>3845</v>
      </c>
      <c r="E23" t="s">
        <v>3600</v>
      </c>
      <c r="F23" t="s">
        <v>3587</v>
      </c>
      <c r="G23" t="s">
        <v>3586</v>
      </c>
    </row>
    <row r="24" spans="4:7" x14ac:dyDescent="0.35">
      <c r="D24">
        <v>3845</v>
      </c>
      <c r="E24" t="s">
        <v>3601</v>
      </c>
      <c r="F24" t="s">
        <v>3590</v>
      </c>
      <c r="G24" t="s">
        <v>3589</v>
      </c>
    </row>
  </sheetData>
  <mergeCells count="2">
    <mergeCell ref="A10:A11"/>
    <mergeCell ref="C10:C11"/>
  </mergeCells>
  <hyperlinks>
    <hyperlink ref="B1" r:id="rId1" tooltip="Bamako" display="https://en.wikipedia.org/wiki/Bamako" xr:uid="{F0D048AF-01DF-4780-9097-4D79F0BD0F85}"/>
    <hyperlink ref="B2" r:id="rId2" tooltip="Gao Region" display="https://en.wikipedia.org/wiki/Gao_Region" xr:uid="{F9860EFB-EE12-480D-BB98-84EC0A248B5A}"/>
    <hyperlink ref="B3" r:id="rId3" tooltip="Kayes Region" display="https://en.wikipedia.org/wiki/Kayes_Region" xr:uid="{27B7702E-896B-4296-840D-86934192F937}"/>
    <hyperlink ref="B4" r:id="rId4" tooltip="Kidal Region" display="https://en.wikipedia.org/wiki/Kidal_Region" xr:uid="{E20B9D94-8EF5-4498-975A-EEDEE8704029}"/>
    <hyperlink ref="B5" r:id="rId5" tooltip="Koulikoro Region" display="https://en.wikipedia.org/wiki/Koulikoro_Region" xr:uid="{78681CC2-BEDF-445F-800D-DB644CBB5BE1}"/>
    <hyperlink ref="B6" r:id="rId6" tooltip="Ménaka Region" display="https://en.wikipedia.org/wiki/M%C3%A9naka_Region" xr:uid="{B11DDDAD-019D-4E06-A5B9-A94E611AB3F9}"/>
    <hyperlink ref="B7" r:id="rId7" tooltip="Mopti Region" display="https://en.wikipedia.org/wiki/Mopti_Region" xr:uid="{486CC01F-0AA8-47CD-A4CD-5753F01F06E6}"/>
    <hyperlink ref="B8" r:id="rId8" tooltip="Ségou Region" display="https://en.wikipedia.org/wiki/S%C3%A9gou_Region" xr:uid="{31960D93-B3CC-4158-8CCE-AD4F6562B070}"/>
    <hyperlink ref="B9" r:id="rId9" tooltip="Sikasso Region" display="https://en.wikipedia.org/wiki/Sikasso_Region" xr:uid="{58287DD9-9F64-4494-AAEE-0F84A1537F0B}"/>
    <hyperlink ref="B10" r:id="rId10" tooltip="Taoudénit Region" display="https://en.wikipedia.org/wiki/Taoud%C3%A9nit_Region" xr:uid="{3013FB82-E588-4F09-89F6-47FF7B1786BE}"/>
    <hyperlink ref="B12" r:id="rId11" tooltip="Tombouctou Region" display="https://en.wikipedia.org/wiki/Tombouctou_Region" xr:uid="{40BC4CF1-8092-482E-A6D6-4DEEB4C822A7}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AD7A3-B9C1-4994-96A5-1562B6C1C5AA}">
  <dimension ref="A1:G15"/>
  <sheetViews>
    <sheetView workbookViewId="0">
      <selection activeCell="D1" sqref="D1:G15"/>
    </sheetView>
  </sheetViews>
  <sheetFormatPr defaultRowHeight="14.5" x14ac:dyDescent="0.35"/>
  <cols>
    <col min="5" max="5" width="26.1796875" bestFit="1" customWidth="1"/>
    <col min="6" max="6" width="11" bestFit="1" customWidth="1"/>
  </cols>
  <sheetData>
    <row r="1" spans="1:7" ht="29.5" thickBot="1" x14ac:dyDescent="0.4">
      <c r="A1" s="1" t="s">
        <v>3602</v>
      </c>
      <c r="B1" s="2" t="s">
        <v>3603</v>
      </c>
      <c r="C1" s="5" t="s">
        <v>1036</v>
      </c>
      <c r="D1">
        <v>3969</v>
      </c>
      <c r="E1" t="str">
        <f>CONCATENATE(B1," (Burmese ",C1,")")</f>
        <v>Ayeyarwady (Burmese region)</v>
      </c>
      <c r="F1" t="str">
        <f>B1</f>
        <v>Ayeyarwady</v>
      </c>
      <c r="G1" t="str">
        <f>A1</f>
        <v>MM-07</v>
      </c>
    </row>
    <row r="2" spans="1:7" ht="15" thickBot="1" x14ac:dyDescent="0.4">
      <c r="A2" s="1" t="s">
        <v>3604</v>
      </c>
      <c r="B2" s="2" t="s">
        <v>3605</v>
      </c>
      <c r="C2" s="5" t="s">
        <v>1036</v>
      </c>
      <c r="D2">
        <v>3969</v>
      </c>
      <c r="E2" t="str">
        <f t="shared" ref="E2:E15" si="0">CONCATENATE(B2," (Burmese ",C2,")")</f>
        <v>Bago (Burmese region)</v>
      </c>
      <c r="F2" t="str">
        <f t="shared" ref="F2:F15" si="1">B2</f>
        <v>Bago</v>
      </c>
      <c r="G2" t="str">
        <f t="shared" ref="G2:G15" si="2">A2</f>
        <v>MM-02</v>
      </c>
    </row>
    <row r="3" spans="1:7" ht="15" thickBot="1" x14ac:dyDescent="0.4">
      <c r="A3" s="1" t="s">
        <v>3606</v>
      </c>
      <c r="B3" s="2" t="s">
        <v>3607</v>
      </c>
      <c r="C3" s="5" t="s">
        <v>1036</v>
      </c>
      <c r="D3">
        <v>3969</v>
      </c>
      <c r="E3" t="str">
        <f t="shared" si="0"/>
        <v>Magway (Burmese region)</v>
      </c>
      <c r="F3" t="str">
        <f t="shared" si="1"/>
        <v>Magway</v>
      </c>
      <c r="G3" t="str">
        <f t="shared" si="2"/>
        <v>MM-03</v>
      </c>
    </row>
    <row r="4" spans="1:7" ht="29.5" thickBot="1" x14ac:dyDescent="0.4">
      <c r="A4" s="1" t="s">
        <v>3608</v>
      </c>
      <c r="B4" s="2" t="s">
        <v>3609</v>
      </c>
      <c r="C4" s="5" t="s">
        <v>1036</v>
      </c>
      <c r="D4">
        <v>3969</v>
      </c>
      <c r="E4" t="str">
        <f t="shared" si="0"/>
        <v>Mandalay (Burmese region)</v>
      </c>
      <c r="F4" t="str">
        <f t="shared" si="1"/>
        <v>Mandalay</v>
      </c>
      <c r="G4" t="str">
        <f t="shared" si="2"/>
        <v>MM-04</v>
      </c>
    </row>
    <row r="5" spans="1:7" ht="15" thickBot="1" x14ac:dyDescent="0.4">
      <c r="A5" s="1" t="s">
        <v>3610</v>
      </c>
      <c r="B5" s="2" t="s">
        <v>3611</v>
      </c>
      <c r="C5" s="5" t="s">
        <v>1036</v>
      </c>
      <c r="D5">
        <v>3969</v>
      </c>
      <c r="E5" t="str">
        <f t="shared" si="0"/>
        <v>Sagaing (Burmese region)</v>
      </c>
      <c r="F5" t="str">
        <f t="shared" si="1"/>
        <v>Sagaing</v>
      </c>
      <c r="G5" t="str">
        <f t="shared" si="2"/>
        <v>MM-01</v>
      </c>
    </row>
    <row r="6" spans="1:7" ht="29.5" thickBot="1" x14ac:dyDescent="0.4">
      <c r="A6" s="1" t="s">
        <v>3612</v>
      </c>
      <c r="B6" s="2" t="s">
        <v>3613</v>
      </c>
      <c r="C6" s="5" t="s">
        <v>1036</v>
      </c>
      <c r="D6">
        <v>3969</v>
      </c>
      <c r="E6" t="str">
        <f t="shared" si="0"/>
        <v>Tanintharyi (Burmese region)</v>
      </c>
      <c r="F6" t="str">
        <f t="shared" si="1"/>
        <v>Tanintharyi</v>
      </c>
      <c r="G6" t="str">
        <f t="shared" si="2"/>
        <v>MM-05</v>
      </c>
    </row>
    <row r="7" spans="1:7" ht="15" thickBot="1" x14ac:dyDescent="0.4">
      <c r="A7" s="1" t="s">
        <v>3614</v>
      </c>
      <c r="B7" s="2" t="s">
        <v>3615</v>
      </c>
      <c r="C7" s="5" t="s">
        <v>1036</v>
      </c>
      <c r="D7">
        <v>3969</v>
      </c>
      <c r="E7" t="str">
        <f t="shared" si="0"/>
        <v>Yangon (Burmese region)</v>
      </c>
      <c r="F7" t="str">
        <f t="shared" si="1"/>
        <v>Yangon</v>
      </c>
      <c r="G7" t="str">
        <f t="shared" si="2"/>
        <v>MM-06</v>
      </c>
    </row>
    <row r="8" spans="1:7" ht="15" thickBot="1" x14ac:dyDescent="0.4">
      <c r="A8" s="1" t="s">
        <v>3616</v>
      </c>
      <c r="B8" s="2" t="s">
        <v>3617</v>
      </c>
      <c r="C8" s="5" t="s">
        <v>590</v>
      </c>
      <c r="D8">
        <v>3969</v>
      </c>
      <c r="E8" t="str">
        <f t="shared" si="0"/>
        <v>Chin (Burmese state)</v>
      </c>
      <c r="F8" t="str">
        <f t="shared" si="1"/>
        <v>Chin</v>
      </c>
      <c r="G8" t="str">
        <f t="shared" si="2"/>
        <v>MM-14</v>
      </c>
    </row>
    <row r="9" spans="1:7" ht="15" thickBot="1" x14ac:dyDescent="0.4">
      <c r="A9" s="1" t="s">
        <v>3618</v>
      </c>
      <c r="B9" s="2" t="s">
        <v>3619</v>
      </c>
      <c r="C9" s="5" t="s">
        <v>590</v>
      </c>
      <c r="D9">
        <v>3969</v>
      </c>
      <c r="E9" t="str">
        <f t="shared" si="0"/>
        <v>Kachin (Burmese state)</v>
      </c>
      <c r="F9" t="str">
        <f t="shared" si="1"/>
        <v>Kachin</v>
      </c>
      <c r="G9" t="str">
        <f t="shared" si="2"/>
        <v>MM-11</v>
      </c>
    </row>
    <row r="10" spans="1:7" ht="15" thickBot="1" x14ac:dyDescent="0.4">
      <c r="A10" s="1" t="s">
        <v>3620</v>
      </c>
      <c r="B10" s="2" t="s">
        <v>3621</v>
      </c>
      <c r="C10" s="5" t="s">
        <v>590</v>
      </c>
      <c r="D10">
        <v>3969</v>
      </c>
      <c r="E10" t="str">
        <f t="shared" si="0"/>
        <v>Kayah (Burmese state)</v>
      </c>
      <c r="F10" t="str">
        <f t="shared" si="1"/>
        <v>Kayah</v>
      </c>
      <c r="G10" t="str">
        <f t="shared" si="2"/>
        <v>MM-12</v>
      </c>
    </row>
    <row r="11" spans="1:7" ht="15" thickBot="1" x14ac:dyDescent="0.4">
      <c r="A11" s="1" t="s">
        <v>3622</v>
      </c>
      <c r="B11" s="2" t="s">
        <v>3623</v>
      </c>
      <c r="C11" s="5" t="s">
        <v>590</v>
      </c>
      <c r="D11">
        <v>3969</v>
      </c>
      <c r="E11" t="str">
        <f t="shared" si="0"/>
        <v>Kayin (Burmese state)</v>
      </c>
      <c r="F11" t="str">
        <f t="shared" si="1"/>
        <v>Kayin</v>
      </c>
      <c r="G11" t="str">
        <f t="shared" si="2"/>
        <v>MM-13</v>
      </c>
    </row>
    <row r="12" spans="1:7" ht="15" thickBot="1" x14ac:dyDescent="0.4">
      <c r="A12" s="1" t="s">
        <v>3624</v>
      </c>
      <c r="B12" s="2" t="s">
        <v>3625</v>
      </c>
      <c r="C12" s="5" t="s">
        <v>590</v>
      </c>
      <c r="D12">
        <v>3969</v>
      </c>
      <c r="E12" t="str">
        <f t="shared" si="0"/>
        <v>Mon (Burmese state)</v>
      </c>
      <c r="F12" t="str">
        <f t="shared" si="1"/>
        <v>Mon</v>
      </c>
      <c r="G12" t="str">
        <f t="shared" si="2"/>
        <v>MM-15</v>
      </c>
    </row>
    <row r="13" spans="1:7" ht="15" thickBot="1" x14ac:dyDescent="0.4">
      <c r="A13" s="1" t="s">
        <v>3626</v>
      </c>
      <c r="B13" s="2" t="s">
        <v>3627</v>
      </c>
      <c r="C13" s="5" t="s">
        <v>590</v>
      </c>
      <c r="D13">
        <v>3969</v>
      </c>
      <c r="E13" t="str">
        <f t="shared" si="0"/>
        <v>Rakhine (Burmese state)</v>
      </c>
      <c r="F13" t="str">
        <f t="shared" si="1"/>
        <v>Rakhine</v>
      </c>
      <c r="G13" t="str">
        <f t="shared" si="2"/>
        <v>MM-16</v>
      </c>
    </row>
    <row r="14" spans="1:7" ht="15" thickBot="1" x14ac:dyDescent="0.4">
      <c r="A14" s="1" t="s">
        <v>3628</v>
      </c>
      <c r="B14" s="2" t="s">
        <v>3629</v>
      </c>
      <c r="C14" s="5" t="s">
        <v>590</v>
      </c>
      <c r="D14">
        <v>3969</v>
      </c>
      <c r="E14" t="str">
        <f t="shared" si="0"/>
        <v>Shan (Burmese state)</v>
      </c>
      <c r="F14" t="str">
        <f t="shared" si="1"/>
        <v>Shan</v>
      </c>
      <c r="G14" t="str">
        <f t="shared" si="2"/>
        <v>MM-17</v>
      </c>
    </row>
    <row r="15" spans="1:7" ht="29.5" thickBot="1" x14ac:dyDescent="0.4">
      <c r="A15" s="1" t="s">
        <v>3630</v>
      </c>
      <c r="B15" s="2" t="s">
        <v>3631</v>
      </c>
      <c r="C15" s="5" t="s">
        <v>3632</v>
      </c>
      <c r="D15">
        <v>3969</v>
      </c>
      <c r="E15" t="str">
        <f t="shared" si="0"/>
        <v>Nay Pyi Taw (Burmese union territory)</v>
      </c>
      <c r="F15" t="str">
        <f t="shared" si="1"/>
        <v>Nay Pyi Taw</v>
      </c>
      <c r="G15" t="str">
        <f t="shared" si="2"/>
        <v>MM-18</v>
      </c>
    </row>
  </sheetData>
  <hyperlinks>
    <hyperlink ref="B1" r:id="rId1" tooltip="Ayeyarwady Region" display="https://en.wikipedia.org/wiki/Ayeyarwady_Region" xr:uid="{A4AD7534-0426-4C82-A787-5FC590813BDC}"/>
    <hyperlink ref="B2" r:id="rId2" tooltip="Bago Region" display="https://en.wikipedia.org/wiki/Bago_Region" xr:uid="{5F7FB67B-445F-483F-95B4-AC1C04B14E87}"/>
    <hyperlink ref="B3" r:id="rId3" tooltip="Magway Region" display="https://en.wikipedia.org/wiki/Magway_Region" xr:uid="{80577CD3-AFD8-4217-A38C-921D54790763}"/>
    <hyperlink ref="B4" r:id="rId4" tooltip="Mandalay Region" display="https://en.wikipedia.org/wiki/Mandalay_Region" xr:uid="{31D15651-81F1-4BB9-A974-8A63A576E4EC}"/>
    <hyperlink ref="B5" r:id="rId5" tooltip="Sagaing Region" display="https://en.wikipedia.org/wiki/Sagaing_Region" xr:uid="{E01FCFF9-1EC6-4116-BA73-6B676FF9B907}"/>
    <hyperlink ref="B6" r:id="rId6" tooltip="Tanintharyi Region" display="https://en.wikipedia.org/wiki/Tanintharyi_Region" xr:uid="{DCCD5FBF-4FC5-4A80-8FDD-64E6D9B8CB81}"/>
    <hyperlink ref="B7" r:id="rId7" tooltip="Yangon Region" display="https://en.wikipedia.org/wiki/Yangon_Region" xr:uid="{F778C596-096D-4CF7-8D79-7F37959A3665}"/>
    <hyperlink ref="B8" r:id="rId8" tooltip="Chin State" display="https://en.wikipedia.org/wiki/Chin_State" xr:uid="{B85326DD-A349-4FD2-9275-D41F17326ADA}"/>
    <hyperlink ref="B9" r:id="rId9" tooltip="Kachin State" display="https://en.wikipedia.org/wiki/Kachin_State" xr:uid="{2DE72C7F-8F1B-446B-B87A-D2A9FF23930B}"/>
    <hyperlink ref="B10" r:id="rId10" tooltip="Kayah State" display="https://en.wikipedia.org/wiki/Kayah_State" xr:uid="{0F370092-E8D8-44C4-A693-D4065A78BE1C}"/>
    <hyperlink ref="B11" r:id="rId11" tooltip="Kayin State" display="https://en.wikipedia.org/wiki/Kayin_State" xr:uid="{1C5EEB8D-C83C-4C2E-9437-14DB3E8E356A}"/>
    <hyperlink ref="B12" r:id="rId12" tooltip="Mon State" display="https://en.wikipedia.org/wiki/Mon_State" xr:uid="{92B03116-E2A9-409D-8BBC-9D063209D83C}"/>
    <hyperlink ref="B13" r:id="rId13" tooltip="Rakhine State" display="https://en.wikipedia.org/wiki/Rakhine_State" xr:uid="{68C6A734-9A87-4AA7-852E-7B479E8D4744}"/>
    <hyperlink ref="B14" r:id="rId14" tooltip="Shan State" display="https://en.wikipedia.org/wiki/Shan_State" xr:uid="{7DA64292-7CD3-461E-8FC6-21FA90A38588}"/>
    <hyperlink ref="B15" r:id="rId15" tooltip="Naypyidaw Union Territory" display="https://en.wikipedia.org/wiki/Naypyidaw_Union_Territory" xr:uid="{08EEB165-7477-43CD-8F61-93908D60BBFA}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2EA7A-3615-4C50-BA24-DB2BB98022AB}">
  <dimension ref="A1:H15"/>
  <sheetViews>
    <sheetView topLeftCell="A2" workbookViewId="0">
      <selection activeCell="E2" sqref="E2:H15"/>
    </sheetView>
  </sheetViews>
  <sheetFormatPr defaultRowHeight="14.5" x14ac:dyDescent="0.35"/>
  <cols>
    <col min="6" max="6" width="36.81640625" bestFit="1" customWidth="1"/>
    <col min="7" max="7" width="18.1796875" bestFit="1" customWidth="1"/>
    <col min="8" max="8" width="9.36328125" customWidth="1"/>
  </cols>
  <sheetData>
    <row r="1" spans="1:8" ht="15" thickBot="1" x14ac:dyDescent="0.4">
      <c r="A1" s="1" t="s">
        <v>3633</v>
      </c>
      <c r="B1" s="2" t="s">
        <v>2121</v>
      </c>
      <c r="C1" s="5"/>
      <c r="D1" s="5"/>
      <c r="E1">
        <v>3846</v>
      </c>
      <c r="F1" t="str">
        <f>_xlfn.CONCAT(B1," (Mauretanian region)")</f>
        <v>Adrar (Mauretanian region)</v>
      </c>
      <c r="G1" t="str">
        <f>B1</f>
        <v>Adrar</v>
      </c>
      <c r="H1" t="str">
        <f>A1</f>
        <v>MR-07</v>
      </c>
    </row>
    <row r="2" spans="1:8" ht="15" thickBot="1" x14ac:dyDescent="0.4">
      <c r="A2" s="1" t="s">
        <v>3634</v>
      </c>
      <c r="B2" s="2" t="s">
        <v>3635</v>
      </c>
      <c r="C2" s="5"/>
      <c r="D2" s="5"/>
      <c r="E2">
        <v>3846</v>
      </c>
      <c r="F2" t="str">
        <f t="shared" ref="F2:F15" si="0">_xlfn.CONCAT(B2," (Mauretanian region)")</f>
        <v>Assaba (Mauretanian region)</v>
      </c>
      <c r="G2" t="str">
        <f t="shared" ref="G2:G15" si="1">B2</f>
        <v>Assaba</v>
      </c>
      <c r="H2" t="str">
        <f t="shared" ref="H2:H15" si="2">A2</f>
        <v>MR-03</v>
      </c>
    </row>
    <row r="3" spans="1:8" ht="15" thickBot="1" x14ac:dyDescent="0.4">
      <c r="A3" s="1" t="s">
        <v>3636</v>
      </c>
      <c r="B3" s="2" t="s">
        <v>3637</v>
      </c>
      <c r="C3" s="5"/>
      <c r="D3" s="5"/>
      <c r="E3">
        <v>3846</v>
      </c>
      <c r="F3" t="str">
        <f t="shared" si="0"/>
        <v>Brakna (Mauretanian region)</v>
      </c>
      <c r="G3" t="str">
        <f t="shared" si="1"/>
        <v>Brakna</v>
      </c>
      <c r="H3" t="str">
        <f t="shared" si="2"/>
        <v>MR-05</v>
      </c>
    </row>
    <row r="4" spans="1:8" ht="44" thickBot="1" x14ac:dyDescent="0.4">
      <c r="A4" s="1" t="s">
        <v>3638</v>
      </c>
      <c r="B4" s="2" t="s">
        <v>3639</v>
      </c>
      <c r="C4" s="5"/>
      <c r="D4" s="5"/>
      <c r="E4">
        <v>3846</v>
      </c>
      <c r="F4" t="str">
        <f t="shared" si="0"/>
        <v>Dakhlet Nouâdhibou (Mauretanian region)</v>
      </c>
      <c r="G4" t="str">
        <f t="shared" si="1"/>
        <v>Dakhlet Nouâdhibou</v>
      </c>
      <c r="H4" t="str">
        <f t="shared" si="2"/>
        <v>MR-08</v>
      </c>
    </row>
    <row r="5" spans="1:8" ht="15" thickBot="1" x14ac:dyDescent="0.4">
      <c r="A5" s="1" t="s">
        <v>3640</v>
      </c>
      <c r="B5" s="2" t="s">
        <v>3641</v>
      </c>
      <c r="C5" s="5"/>
      <c r="D5" s="5"/>
      <c r="E5">
        <v>3846</v>
      </c>
      <c r="F5" t="str">
        <f t="shared" si="0"/>
        <v>Gorgol (Mauretanian region)</v>
      </c>
      <c r="G5" t="str">
        <f t="shared" si="1"/>
        <v>Gorgol</v>
      </c>
      <c r="H5" t="str">
        <f t="shared" si="2"/>
        <v>MR-04</v>
      </c>
    </row>
    <row r="6" spans="1:8" ht="29.5" thickBot="1" x14ac:dyDescent="0.4">
      <c r="A6" s="1" t="s">
        <v>3642</v>
      </c>
      <c r="B6" s="2" t="s">
        <v>3643</v>
      </c>
      <c r="C6" s="5"/>
      <c r="D6" s="5"/>
      <c r="E6">
        <v>3846</v>
      </c>
      <c r="F6" t="str">
        <f t="shared" si="0"/>
        <v>Guidimaka (Mauretanian region)</v>
      </c>
      <c r="G6" t="str">
        <f t="shared" si="1"/>
        <v>Guidimaka</v>
      </c>
      <c r="H6" t="str">
        <f t="shared" si="2"/>
        <v>MR-10</v>
      </c>
    </row>
    <row r="7" spans="1:8" ht="44" thickBot="1" x14ac:dyDescent="0.4">
      <c r="A7" s="1" t="s">
        <v>3644</v>
      </c>
      <c r="B7" s="2" t="s">
        <v>3645</v>
      </c>
      <c r="C7" s="5"/>
      <c r="D7" s="5"/>
      <c r="E7">
        <v>3846</v>
      </c>
      <c r="F7" t="str">
        <f t="shared" si="0"/>
        <v>Hodh ech Chargui (Mauretanian region)</v>
      </c>
      <c r="G7" t="str">
        <f t="shared" si="1"/>
        <v>Hodh ech Chargui</v>
      </c>
      <c r="H7" t="str">
        <f t="shared" si="2"/>
        <v>MR-01</v>
      </c>
    </row>
    <row r="8" spans="1:8" ht="29.5" thickBot="1" x14ac:dyDescent="0.4">
      <c r="A8" s="1" t="s">
        <v>3646</v>
      </c>
      <c r="B8" s="2" t="s">
        <v>3647</v>
      </c>
      <c r="C8" s="5"/>
      <c r="D8" s="5"/>
      <c r="E8">
        <v>3846</v>
      </c>
      <c r="F8" t="str">
        <f t="shared" si="0"/>
        <v>Hodh el Gharbi (Mauretanian region)</v>
      </c>
      <c r="G8" t="str">
        <f t="shared" si="1"/>
        <v>Hodh el Gharbi</v>
      </c>
      <c r="H8" t="str">
        <f t="shared" si="2"/>
        <v>MR-02</v>
      </c>
    </row>
    <row r="9" spans="1:8" ht="15" thickBot="1" x14ac:dyDescent="0.4">
      <c r="A9" s="1" t="s">
        <v>3648</v>
      </c>
      <c r="B9" s="2" t="s">
        <v>3649</v>
      </c>
      <c r="C9" s="5"/>
      <c r="D9" s="5"/>
      <c r="E9">
        <v>3846</v>
      </c>
      <c r="F9" t="str">
        <f t="shared" si="0"/>
        <v>Inchiri (Mauretanian region)</v>
      </c>
      <c r="G9" t="str">
        <f t="shared" si="1"/>
        <v>Inchiri</v>
      </c>
      <c r="H9" t="str">
        <f t="shared" si="2"/>
        <v>MR-12</v>
      </c>
    </row>
    <row r="10" spans="1:8" ht="29.5" thickBot="1" x14ac:dyDescent="0.4">
      <c r="A10" s="1" t="s">
        <v>3650</v>
      </c>
      <c r="B10" s="2" t="s">
        <v>3652</v>
      </c>
      <c r="C10" s="5" t="s">
        <v>3651</v>
      </c>
      <c r="D10" s="2" t="s">
        <v>3652</v>
      </c>
      <c r="E10">
        <v>3846</v>
      </c>
      <c r="F10" t="str">
        <f t="shared" si="0"/>
        <v>Nouakchott Nord (Mauretanian region)</v>
      </c>
      <c r="G10" t="str">
        <f t="shared" si="1"/>
        <v>Nouakchott Nord</v>
      </c>
      <c r="H10" t="str">
        <f t="shared" si="2"/>
        <v>MR-14</v>
      </c>
    </row>
    <row r="11" spans="1:8" ht="29.5" thickBot="1" x14ac:dyDescent="0.4">
      <c r="A11" s="1" t="s">
        <v>3653</v>
      </c>
      <c r="B11" s="2" t="s">
        <v>3655</v>
      </c>
      <c r="C11" s="5" t="s">
        <v>3654</v>
      </c>
      <c r="D11" s="2" t="s">
        <v>3655</v>
      </c>
      <c r="E11">
        <v>3846</v>
      </c>
      <c r="F11" t="str">
        <f t="shared" si="0"/>
        <v>Nouakchott Ouest (Mauretanian region)</v>
      </c>
      <c r="G11" t="str">
        <f t="shared" si="1"/>
        <v>Nouakchott Ouest</v>
      </c>
      <c r="H11" t="str">
        <f t="shared" si="2"/>
        <v>MR-13</v>
      </c>
    </row>
    <row r="12" spans="1:8" ht="29.5" thickBot="1" x14ac:dyDescent="0.4">
      <c r="A12" s="1" t="s">
        <v>3656</v>
      </c>
      <c r="B12" s="2" t="s">
        <v>3658</v>
      </c>
      <c r="C12" s="5" t="s">
        <v>3657</v>
      </c>
      <c r="D12" s="2" t="s">
        <v>3658</v>
      </c>
      <c r="E12">
        <v>3846</v>
      </c>
      <c r="F12" t="str">
        <f t="shared" si="0"/>
        <v>Nouakchott Sud (Mauretanian region)</v>
      </c>
      <c r="G12" t="str">
        <f t="shared" si="1"/>
        <v>Nouakchott Sud</v>
      </c>
      <c r="H12" t="str">
        <f t="shared" si="2"/>
        <v>MR-15</v>
      </c>
    </row>
    <row r="13" spans="1:8" ht="15" thickBot="1" x14ac:dyDescent="0.4">
      <c r="A13" s="1" t="s">
        <v>3659</v>
      </c>
      <c r="B13" s="2" t="s">
        <v>3660</v>
      </c>
      <c r="C13" s="5"/>
      <c r="D13" s="5"/>
      <c r="E13">
        <v>3846</v>
      </c>
      <c r="F13" t="str">
        <f t="shared" si="0"/>
        <v>Tagant (Mauretanian region)</v>
      </c>
      <c r="G13" t="str">
        <f t="shared" si="1"/>
        <v>Tagant</v>
      </c>
      <c r="H13" t="str">
        <f t="shared" si="2"/>
        <v>MR-09</v>
      </c>
    </row>
    <row r="14" spans="1:8" ht="44" thickBot="1" x14ac:dyDescent="0.4">
      <c r="A14" s="1" t="s">
        <v>3661</v>
      </c>
      <c r="B14" s="2" t="s">
        <v>3662</v>
      </c>
      <c r="C14" s="5"/>
      <c r="D14" s="5"/>
      <c r="E14">
        <v>3846</v>
      </c>
      <c r="F14" t="str">
        <f t="shared" si="0"/>
        <v>Tiris Zemmour (Mauretanian region)</v>
      </c>
      <c r="G14" t="str">
        <f t="shared" si="1"/>
        <v>Tiris Zemmour</v>
      </c>
      <c r="H14" t="str">
        <f t="shared" si="2"/>
        <v>MR-11</v>
      </c>
    </row>
    <row r="15" spans="1:8" ht="15" thickBot="1" x14ac:dyDescent="0.4">
      <c r="A15" s="1" t="s">
        <v>3663</v>
      </c>
      <c r="B15" s="2" t="s">
        <v>3664</v>
      </c>
      <c r="C15" s="5"/>
      <c r="D15" s="5"/>
      <c r="E15">
        <v>3846</v>
      </c>
      <c r="F15" t="str">
        <f t="shared" si="0"/>
        <v>Trarza (Mauretanian region)</v>
      </c>
      <c r="G15" t="str">
        <f t="shared" si="1"/>
        <v>Trarza</v>
      </c>
      <c r="H15" t="str">
        <f t="shared" si="2"/>
        <v>MR-06</v>
      </c>
    </row>
  </sheetData>
  <hyperlinks>
    <hyperlink ref="B1" r:id="rId1" tooltip="Adrar Region" display="https://en.wikipedia.org/wiki/Adrar_Region" xr:uid="{E8B7DAD5-D863-41AD-982D-6F604C9557A4}"/>
    <hyperlink ref="B2" r:id="rId2" tooltip="Assaba Region" display="https://en.wikipedia.org/wiki/Assaba_Region" xr:uid="{5FE4D7B4-3171-4DAD-9406-7DFB3490DBE8}"/>
    <hyperlink ref="B3" r:id="rId3" tooltip="Brakna Region" display="https://en.wikipedia.org/wiki/Brakna_Region" xr:uid="{9311A1CE-33E7-49C5-A954-0D01E9FE7027}"/>
    <hyperlink ref="B4" r:id="rId4" tooltip="Dakhlet Nouâdhibou Region" display="https://en.wikipedia.org/wiki/Dakhlet_Nou%C3%A2dhibou_Region" xr:uid="{92509A3F-37CF-4032-9B83-9AE535C8D1E9}"/>
    <hyperlink ref="B5" r:id="rId5" tooltip="Gorgol Region" display="https://en.wikipedia.org/wiki/Gorgol_Region" xr:uid="{E6394B7A-FCFD-4D2F-9D17-290AAD219E37}"/>
    <hyperlink ref="B6" r:id="rId6" tooltip="Guidimaka Region" display="https://en.wikipedia.org/wiki/Guidimaka_Region" xr:uid="{B078F0E6-F5CD-41A1-9CA5-66A450003BDC}"/>
    <hyperlink ref="B7" r:id="rId7" tooltip="Hodh ech Chargui Region" display="https://en.wikipedia.org/wiki/Hodh_ech_Chargui_Region" xr:uid="{168DF774-92BE-413E-89F2-DBB7F2C2A3DD}"/>
    <hyperlink ref="B8" r:id="rId8" tooltip="Hodh el Gharbi Region" display="https://en.wikipedia.org/wiki/Hodh_el_Gharbi_Region" xr:uid="{E1314357-55AD-4F48-8A61-6B871534F882}"/>
    <hyperlink ref="B9" r:id="rId9" tooltip="Inchiri Region" display="https://en.wikipedia.org/wiki/Inchiri_Region" xr:uid="{A2D5E899-76B0-419F-A7DA-2F5FB4EDBE1A}"/>
    <hyperlink ref="D10" r:id="rId10" tooltip="Nouakchott-Nord Region" display="https://en.wikipedia.org/wiki/Nouakchott-Nord_Region" xr:uid="{E11350CC-B1C4-4E04-A28B-222E7760B3BD}"/>
    <hyperlink ref="D11" r:id="rId11" tooltip="Nouakchott-Ouest Region" display="https://en.wikipedia.org/wiki/Nouakchott-Ouest_Region" xr:uid="{69F3CA9E-9F10-4D5D-8BE0-140C7E8F4A3A}"/>
    <hyperlink ref="D12" r:id="rId12" tooltip="Nouakchott-Sud Region" display="https://en.wikipedia.org/wiki/Nouakchott-Sud_Region" xr:uid="{3A3D383B-4E3C-44FE-8241-73807EB8CB14}"/>
    <hyperlink ref="B13" r:id="rId13" tooltip="Tagant Region" display="https://en.wikipedia.org/wiki/Tagant_Region" xr:uid="{DAF1EB75-84DF-4F59-98A2-17D9A1F891ED}"/>
    <hyperlink ref="B14" r:id="rId14" tooltip="Tiris Zemmour Region" display="https://en.wikipedia.org/wiki/Tiris_Zemmour_Region" xr:uid="{6A3601A1-E1DF-43B1-B9C8-C7DD304037DE}"/>
    <hyperlink ref="B15" r:id="rId15" tooltip="Trarza Region" display="https://en.wikipedia.org/wiki/Trarza_Region" xr:uid="{456F84F3-AE3E-4E32-B383-6AF25572F8A1}"/>
    <hyperlink ref="B10" r:id="rId16" tooltip="Nouakchott-Nord Region" display="https://en.wikipedia.org/wiki/Nouakchott-Nord_Region" xr:uid="{91960ECF-C2C7-411A-A379-4EF64E4241E5}"/>
    <hyperlink ref="B11" r:id="rId17" tooltip="Nouakchott-Ouest Region" display="https://en.wikipedia.org/wiki/Nouakchott-Ouest_Region" xr:uid="{456B821B-4AF2-400F-8CD2-05F713DF6E57}"/>
    <hyperlink ref="B12" r:id="rId18" tooltip="Nouakchott-Sud Region" display="https://en.wikipedia.org/wiki/Nouakchott-Sud_Region" xr:uid="{9751A500-1994-48DB-A948-05822388748D}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9B775-781B-4F4A-BD65-213F2306A387}">
  <dimension ref="A1:G16"/>
  <sheetViews>
    <sheetView workbookViewId="0">
      <selection activeCell="D1" sqref="D1:G16"/>
    </sheetView>
  </sheetViews>
  <sheetFormatPr defaultRowHeight="14.5" x14ac:dyDescent="0.35"/>
  <cols>
    <col min="5" max="5" width="55.6328125" bestFit="1" customWidth="1"/>
    <col min="6" max="6" width="31.1796875" bestFit="1" customWidth="1"/>
  </cols>
  <sheetData>
    <row r="1" spans="1:7" ht="73" thickBot="1" x14ac:dyDescent="0.4">
      <c r="A1" s="1" t="s">
        <v>3665</v>
      </c>
      <c r="B1" s="2" t="s">
        <v>3666</v>
      </c>
      <c r="C1" s="5" t="s">
        <v>3667</v>
      </c>
      <c r="D1">
        <v>3968</v>
      </c>
      <c r="E1" t="str">
        <f>_xlfn.CONCAT(B1," (Malaysian ",C1,")")</f>
        <v> Wilayah Persekutuan Kuala Lumpur (Malaysian federal territory)</v>
      </c>
      <c r="F1" t="str">
        <f>B1</f>
        <v> Wilayah Persekutuan Kuala Lumpur</v>
      </c>
      <c r="G1" t="str">
        <f>A1</f>
        <v>MY-14</v>
      </c>
    </row>
    <row r="2" spans="1:7" ht="58.5" thickBot="1" x14ac:dyDescent="0.4">
      <c r="A2" s="1" t="s">
        <v>3668</v>
      </c>
      <c r="B2" s="2" t="s">
        <v>3669</v>
      </c>
      <c r="C2" s="5" t="s">
        <v>3667</v>
      </c>
      <c r="D2">
        <v>3968</v>
      </c>
      <c r="E2" t="str">
        <f t="shared" ref="E2:E16" si="0">_xlfn.CONCAT(B2," (Malaysian ",C2,")")</f>
        <v> Wilayah Persekutuan Labuan (Malaysian federal territory)</v>
      </c>
      <c r="F2" t="str">
        <f t="shared" ref="F2:F16" si="1">B2</f>
        <v> Wilayah Persekutuan Labuan</v>
      </c>
      <c r="G2" t="str">
        <f t="shared" ref="G2:G16" si="2">A2</f>
        <v>MY-15</v>
      </c>
    </row>
    <row r="3" spans="1:7" ht="58.5" thickBot="1" x14ac:dyDescent="0.4">
      <c r="A3" s="1" t="s">
        <v>3670</v>
      </c>
      <c r="B3" s="2" t="s">
        <v>3671</v>
      </c>
      <c r="C3" s="5" t="s">
        <v>3667</v>
      </c>
      <c r="D3">
        <v>3968</v>
      </c>
      <c r="E3" t="str">
        <f t="shared" si="0"/>
        <v> Wilayah Persekutuan Putrajaya (Malaysian federal territory)</v>
      </c>
      <c r="F3" t="str">
        <f t="shared" si="1"/>
        <v> Wilayah Persekutuan Putrajaya</v>
      </c>
      <c r="G3" t="str">
        <f t="shared" si="2"/>
        <v>MY-16</v>
      </c>
    </row>
    <row r="4" spans="1:7" ht="15" thickBot="1" x14ac:dyDescent="0.4">
      <c r="A4" s="1" t="s">
        <v>3672</v>
      </c>
      <c r="B4" s="2" t="s">
        <v>3673</v>
      </c>
      <c r="C4" s="5" t="s">
        <v>590</v>
      </c>
      <c r="D4">
        <v>3968</v>
      </c>
      <c r="E4" t="str">
        <f t="shared" si="0"/>
        <v> Johor (Malaysian state)</v>
      </c>
      <c r="F4" t="str">
        <f t="shared" si="1"/>
        <v> Johor</v>
      </c>
      <c r="G4" t="str">
        <f t="shared" si="2"/>
        <v>MY-01</v>
      </c>
    </row>
    <row r="5" spans="1:7" ht="15" thickBot="1" x14ac:dyDescent="0.4">
      <c r="A5" s="1" t="s">
        <v>3674</v>
      </c>
      <c r="B5" s="2" t="s">
        <v>3675</v>
      </c>
      <c r="C5" s="5" t="s">
        <v>590</v>
      </c>
      <c r="D5">
        <v>3968</v>
      </c>
      <c r="E5" t="str">
        <f t="shared" si="0"/>
        <v> Kedah (Malaysian state)</v>
      </c>
      <c r="F5" t="str">
        <f t="shared" si="1"/>
        <v> Kedah</v>
      </c>
      <c r="G5" t="str">
        <f t="shared" si="2"/>
        <v>MY-02</v>
      </c>
    </row>
    <row r="6" spans="1:7" ht="15" thickBot="1" x14ac:dyDescent="0.4">
      <c r="A6" s="1" t="s">
        <v>3676</v>
      </c>
      <c r="B6" s="2" t="s">
        <v>3677</v>
      </c>
      <c r="C6" s="5" t="s">
        <v>590</v>
      </c>
      <c r="D6">
        <v>3968</v>
      </c>
      <c r="E6" t="str">
        <f t="shared" si="0"/>
        <v> Kelantan (Malaysian state)</v>
      </c>
      <c r="F6" t="str">
        <f t="shared" si="1"/>
        <v> Kelantan</v>
      </c>
      <c r="G6" t="str">
        <f t="shared" si="2"/>
        <v>MY-03</v>
      </c>
    </row>
    <row r="7" spans="1:7" ht="15" thickBot="1" x14ac:dyDescent="0.4">
      <c r="A7" s="1" t="s">
        <v>3678</v>
      </c>
      <c r="B7" s="2" t="s">
        <v>3679</v>
      </c>
      <c r="C7" s="5" t="s">
        <v>590</v>
      </c>
      <c r="D7">
        <v>3968</v>
      </c>
      <c r="E7" t="str">
        <f t="shared" si="0"/>
        <v> Melaka (Malaysian state)</v>
      </c>
      <c r="F7" t="str">
        <f t="shared" si="1"/>
        <v> Melaka</v>
      </c>
      <c r="G7" t="str">
        <f t="shared" si="2"/>
        <v>MY-04</v>
      </c>
    </row>
    <row r="8" spans="1:7" ht="29.5" thickBot="1" x14ac:dyDescent="0.4">
      <c r="A8" s="1" t="s">
        <v>3680</v>
      </c>
      <c r="B8" s="2" t="s">
        <v>3681</v>
      </c>
      <c r="C8" s="5" t="s">
        <v>590</v>
      </c>
      <c r="D8">
        <v>3968</v>
      </c>
      <c r="E8" t="str">
        <f t="shared" si="0"/>
        <v> Negeri Sembilan (Malaysian state)</v>
      </c>
      <c r="F8" t="str">
        <f t="shared" si="1"/>
        <v> Negeri Sembilan</v>
      </c>
      <c r="G8" t="str">
        <f t="shared" si="2"/>
        <v>MY-05</v>
      </c>
    </row>
    <row r="9" spans="1:7" ht="15" thickBot="1" x14ac:dyDescent="0.4">
      <c r="A9" s="1" t="s">
        <v>3682</v>
      </c>
      <c r="B9" s="2" t="s">
        <v>3683</v>
      </c>
      <c r="C9" s="5" t="s">
        <v>590</v>
      </c>
      <c r="D9">
        <v>3968</v>
      </c>
      <c r="E9" t="str">
        <f t="shared" si="0"/>
        <v> Pahang (Malaysian state)</v>
      </c>
      <c r="F9" t="str">
        <f t="shared" si="1"/>
        <v> Pahang</v>
      </c>
      <c r="G9" t="str">
        <f t="shared" si="2"/>
        <v>MY-06</v>
      </c>
    </row>
    <row r="10" spans="1:7" ht="15" thickBot="1" x14ac:dyDescent="0.4">
      <c r="A10" s="1" t="s">
        <v>3684</v>
      </c>
      <c r="B10" s="2" t="s">
        <v>3685</v>
      </c>
      <c r="C10" s="5" t="s">
        <v>590</v>
      </c>
      <c r="D10">
        <v>3968</v>
      </c>
      <c r="E10" t="str">
        <f t="shared" si="0"/>
        <v> Perak (Malaysian state)</v>
      </c>
      <c r="F10" t="str">
        <f t="shared" si="1"/>
        <v> Perak</v>
      </c>
      <c r="G10" t="str">
        <f t="shared" si="2"/>
        <v>MY-08</v>
      </c>
    </row>
    <row r="11" spans="1:7" ht="15" thickBot="1" x14ac:dyDescent="0.4">
      <c r="A11" s="1" t="s">
        <v>3686</v>
      </c>
      <c r="B11" s="2" t="s">
        <v>3687</v>
      </c>
      <c r="C11" s="5" t="s">
        <v>590</v>
      </c>
      <c r="D11">
        <v>3968</v>
      </c>
      <c r="E11" t="str">
        <f t="shared" si="0"/>
        <v> Perlis (Malaysian state)</v>
      </c>
      <c r="F11" t="str">
        <f t="shared" si="1"/>
        <v> Perlis</v>
      </c>
      <c r="G11" t="str">
        <f t="shared" si="2"/>
        <v>MY-09</v>
      </c>
    </row>
    <row r="12" spans="1:7" ht="29.5" thickBot="1" x14ac:dyDescent="0.4">
      <c r="A12" s="1" t="s">
        <v>3688</v>
      </c>
      <c r="B12" s="2" t="s">
        <v>3689</v>
      </c>
      <c r="C12" s="5" t="s">
        <v>590</v>
      </c>
      <c r="D12">
        <v>3968</v>
      </c>
      <c r="E12" t="str">
        <f t="shared" si="0"/>
        <v> Pulau Pinang (Malaysian state)</v>
      </c>
      <c r="F12" t="str">
        <f t="shared" si="1"/>
        <v> Pulau Pinang</v>
      </c>
      <c r="G12" t="str">
        <f t="shared" si="2"/>
        <v>MY-07</v>
      </c>
    </row>
    <row r="13" spans="1:7" ht="15" thickBot="1" x14ac:dyDescent="0.4">
      <c r="A13" s="1" t="s">
        <v>3690</v>
      </c>
      <c r="B13" s="2" t="s">
        <v>3691</v>
      </c>
      <c r="C13" s="5" t="s">
        <v>590</v>
      </c>
      <c r="D13">
        <v>3968</v>
      </c>
      <c r="E13" t="str">
        <f t="shared" si="0"/>
        <v> Sabah (Malaysian state)</v>
      </c>
      <c r="F13" t="str">
        <f t="shared" si="1"/>
        <v> Sabah</v>
      </c>
      <c r="G13" t="str">
        <f t="shared" si="2"/>
        <v>MY-12</v>
      </c>
    </row>
    <row r="14" spans="1:7" ht="15" thickBot="1" x14ac:dyDescent="0.4">
      <c r="A14" s="1" t="s">
        <v>3692</v>
      </c>
      <c r="B14" s="2" t="s">
        <v>3693</v>
      </c>
      <c r="C14" s="5" t="s">
        <v>590</v>
      </c>
      <c r="D14">
        <v>3968</v>
      </c>
      <c r="E14" t="str">
        <f t="shared" si="0"/>
        <v> Sarawak (Malaysian state)</v>
      </c>
      <c r="F14" t="str">
        <f t="shared" si="1"/>
        <v> Sarawak</v>
      </c>
      <c r="G14" t="str">
        <f t="shared" si="2"/>
        <v>MY-13</v>
      </c>
    </row>
    <row r="15" spans="1:7" ht="15" thickBot="1" x14ac:dyDescent="0.4">
      <c r="A15" s="1" t="s">
        <v>3694</v>
      </c>
      <c r="B15" s="2" t="s">
        <v>3695</v>
      </c>
      <c r="C15" s="5" t="s">
        <v>590</v>
      </c>
      <c r="D15">
        <v>3968</v>
      </c>
      <c r="E15" t="str">
        <f t="shared" si="0"/>
        <v> Selangor (Malaysian state)</v>
      </c>
      <c r="F15" t="str">
        <f t="shared" si="1"/>
        <v> Selangor</v>
      </c>
      <c r="G15" t="str">
        <f t="shared" si="2"/>
        <v>MY-10</v>
      </c>
    </row>
    <row r="16" spans="1:7" ht="29.5" thickBot="1" x14ac:dyDescent="0.4">
      <c r="A16" s="1" t="s">
        <v>3696</v>
      </c>
      <c r="B16" s="2" t="s">
        <v>3697</v>
      </c>
      <c r="C16" s="5" t="s">
        <v>590</v>
      </c>
      <c r="D16">
        <v>3968</v>
      </c>
      <c r="E16" t="str">
        <f t="shared" si="0"/>
        <v> Terengganu (Malaysian state)</v>
      </c>
      <c r="F16" t="str">
        <f t="shared" si="1"/>
        <v> Terengganu</v>
      </c>
      <c r="G16" t="str">
        <f t="shared" si="2"/>
        <v>MY-11</v>
      </c>
    </row>
  </sheetData>
  <hyperlinks>
    <hyperlink ref="B1" r:id="rId1" tooltip="Kuala Lumpur" display="https://en.wikipedia.org/wiki/Kuala_Lumpur" xr:uid="{F4EEAB05-4834-454C-9C83-10931035F161}"/>
    <hyperlink ref="B2" r:id="rId2" tooltip="Labuan" display="https://en.wikipedia.org/wiki/Labuan" xr:uid="{FF8CFB79-CBB0-4D51-BAA4-BE34C867426E}"/>
    <hyperlink ref="B3" r:id="rId3" tooltip="Putrajaya" display="https://en.wikipedia.org/wiki/Putrajaya" xr:uid="{F3EBC146-C0E8-465F-B57A-458201183F74}"/>
    <hyperlink ref="B4" r:id="rId4" tooltip="Johor" display="https://en.wikipedia.org/wiki/Johor" xr:uid="{C7BD5B1A-B95D-4923-A91F-612BBE969A0F}"/>
    <hyperlink ref="B5" r:id="rId5" tooltip="Kedah" display="https://en.wikipedia.org/wiki/Kedah" xr:uid="{35E2CA2F-51CA-4D3D-802B-56E4FF2DB6B5}"/>
    <hyperlink ref="B6" r:id="rId6" tooltip="Kelantan" display="https://en.wikipedia.org/wiki/Kelantan" xr:uid="{D3B76FD1-50E2-42FF-9330-61EC12F2A02D}"/>
    <hyperlink ref="B7" r:id="rId7" tooltip="Malacca" display="https://en.wikipedia.org/wiki/Malacca" xr:uid="{B45F684F-1A7A-46BC-B155-4ADBE5E7E8BF}"/>
    <hyperlink ref="B8" r:id="rId8" tooltip="Negeri Sembilan" display="https://en.wikipedia.org/wiki/Negeri_Sembilan" xr:uid="{57D877BC-3435-4C92-8974-C1F21632D40E}"/>
    <hyperlink ref="B9" r:id="rId9" tooltip="Pahang" display="https://en.wikipedia.org/wiki/Pahang" xr:uid="{CD031A12-9829-4DB3-9BB2-835D225C9C6F}"/>
    <hyperlink ref="B10" r:id="rId10" tooltip="Perak" display="https://en.wikipedia.org/wiki/Perak" xr:uid="{4E05FFAD-EDE1-4FC3-8055-3CD382E01293}"/>
    <hyperlink ref="B11" r:id="rId11" tooltip="Perlis" display="https://en.wikipedia.org/wiki/Perlis" xr:uid="{50DEC5FE-53B9-40C6-875E-F481089B9C55}"/>
    <hyperlink ref="B12" r:id="rId12" tooltip="Penang" display="https://en.wikipedia.org/wiki/Penang" xr:uid="{D7EBD5A3-6934-4099-9AD3-AB4C7BFF5E6B}"/>
    <hyperlink ref="B13" r:id="rId13" tooltip="Sabah" display="https://en.wikipedia.org/wiki/Sabah" xr:uid="{BEC0788E-BEE6-40CB-A0E6-5AEC24F4D3AD}"/>
    <hyperlink ref="B14" r:id="rId14" tooltip="Sarawak" display="https://en.wikipedia.org/wiki/Sarawak" xr:uid="{19778CD0-4AF5-4761-AECD-BACA41F380B8}"/>
    <hyperlink ref="B15" r:id="rId15" tooltip="Selangor" display="https://en.wikipedia.org/wiki/Selangor" xr:uid="{3EAB8DB3-4C7B-4B6A-BEB8-2164565DA219}"/>
    <hyperlink ref="B16" r:id="rId16" tooltip="Terengganu" display="https://en.wikipedia.org/wiki/Terengganu" xr:uid="{6150B4F5-1134-4B77-9D32-CC5918E4B355}"/>
  </hyperlinks>
  <pageMargins left="0.7" right="0.7" top="0.75" bottom="0.75" header="0.3" footer="0.3"/>
  <drawing r:id="rId17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52A5E-9821-4013-B843-27706895165B}">
  <dimension ref="A1:G11"/>
  <sheetViews>
    <sheetView workbookViewId="0">
      <selection activeCell="D1" sqref="D1:G11"/>
    </sheetView>
  </sheetViews>
  <sheetFormatPr defaultRowHeight="14.5" x14ac:dyDescent="0.35"/>
  <cols>
    <col min="5" max="5" width="32.90625" bestFit="1" customWidth="1"/>
    <col min="6" max="6" width="12.36328125" bestFit="1" customWidth="1"/>
  </cols>
  <sheetData>
    <row r="1" spans="1:7" ht="15" thickBot="1" x14ac:dyDescent="0.4">
      <c r="A1" s="1" t="s">
        <v>3698</v>
      </c>
      <c r="B1" s="2" t="s">
        <v>3699</v>
      </c>
      <c r="C1" s="5" t="s">
        <v>466</v>
      </c>
      <c r="D1">
        <v>3872</v>
      </c>
      <c r="E1" t="str">
        <f>_xlfn.CONCAT(B1," (Mozambican ",C1,")")</f>
        <v>Maputo (Mozambican city)</v>
      </c>
      <c r="F1" t="str">
        <f>B1</f>
        <v>Maputo</v>
      </c>
      <c r="G1" t="str">
        <f>A1</f>
        <v>MZ-MPM</v>
      </c>
    </row>
    <row r="2" spans="1:7" ht="29.5" thickBot="1" x14ac:dyDescent="0.4">
      <c r="A2" s="1" t="s">
        <v>3700</v>
      </c>
      <c r="B2" s="2" t="s">
        <v>3701</v>
      </c>
      <c r="C2" s="5" t="s">
        <v>149</v>
      </c>
      <c r="D2">
        <v>3872</v>
      </c>
      <c r="E2" t="str">
        <f t="shared" ref="E2:E11" si="0">_xlfn.CONCAT(B2," (Mozambican ",C2,")")</f>
        <v>Cabo Delgado (Mozambican province)</v>
      </c>
      <c r="F2" t="str">
        <f t="shared" ref="F2:F11" si="1">B2</f>
        <v>Cabo Delgado</v>
      </c>
      <c r="G2" t="str">
        <f t="shared" ref="G2:G11" si="2">A2</f>
        <v>MZ-P</v>
      </c>
    </row>
    <row r="3" spans="1:7" ht="15" thickBot="1" x14ac:dyDescent="0.4">
      <c r="A3" s="1" t="s">
        <v>3702</v>
      </c>
      <c r="B3" s="2" t="s">
        <v>3703</v>
      </c>
      <c r="C3" s="5" t="s">
        <v>149</v>
      </c>
      <c r="D3">
        <v>3872</v>
      </c>
      <c r="E3" t="str">
        <f t="shared" si="0"/>
        <v>Gaza (Mozambican province)</v>
      </c>
      <c r="F3" t="str">
        <f t="shared" si="1"/>
        <v>Gaza</v>
      </c>
      <c r="G3" t="str">
        <f t="shared" si="2"/>
        <v>MZ-G</v>
      </c>
    </row>
    <row r="4" spans="1:7" ht="29.5" thickBot="1" x14ac:dyDescent="0.4">
      <c r="A4" s="1" t="s">
        <v>3704</v>
      </c>
      <c r="B4" s="2" t="s">
        <v>3705</v>
      </c>
      <c r="C4" s="5" t="s">
        <v>149</v>
      </c>
      <c r="D4">
        <v>3872</v>
      </c>
      <c r="E4" t="str">
        <f t="shared" si="0"/>
        <v>Inhambane (Mozambican province)</v>
      </c>
      <c r="F4" t="str">
        <f t="shared" si="1"/>
        <v>Inhambane</v>
      </c>
      <c r="G4" t="str">
        <f t="shared" si="2"/>
        <v>MZ-I</v>
      </c>
    </row>
    <row r="5" spans="1:7" ht="15" thickBot="1" x14ac:dyDescent="0.4">
      <c r="A5" s="1" t="s">
        <v>3706</v>
      </c>
      <c r="B5" s="2" t="s">
        <v>3707</v>
      </c>
      <c r="C5" s="5" t="s">
        <v>149</v>
      </c>
      <c r="D5">
        <v>3872</v>
      </c>
      <c r="E5" t="str">
        <f t="shared" si="0"/>
        <v>Manica (Mozambican province)</v>
      </c>
      <c r="F5" t="str">
        <f t="shared" si="1"/>
        <v>Manica</v>
      </c>
      <c r="G5" t="str">
        <f t="shared" si="2"/>
        <v>MZ-B</v>
      </c>
    </row>
    <row r="6" spans="1:7" ht="15" thickBot="1" x14ac:dyDescent="0.4">
      <c r="A6" s="1" t="s">
        <v>3708</v>
      </c>
      <c r="B6" s="2" t="s">
        <v>3699</v>
      </c>
      <c r="C6" s="5" t="s">
        <v>149</v>
      </c>
      <c r="D6">
        <v>3872</v>
      </c>
      <c r="E6" t="str">
        <f t="shared" si="0"/>
        <v>Maputo (Mozambican province)</v>
      </c>
      <c r="F6" t="str">
        <f t="shared" si="1"/>
        <v>Maputo</v>
      </c>
      <c r="G6" t="str">
        <f t="shared" si="2"/>
        <v>MZ-L</v>
      </c>
    </row>
    <row r="7" spans="1:7" ht="15" thickBot="1" x14ac:dyDescent="0.4">
      <c r="A7" s="1" t="s">
        <v>3709</v>
      </c>
      <c r="B7" s="2" t="s">
        <v>3710</v>
      </c>
      <c r="C7" s="5" t="s">
        <v>149</v>
      </c>
      <c r="D7">
        <v>3872</v>
      </c>
      <c r="E7" t="str">
        <f t="shared" si="0"/>
        <v>Nampula (Mozambican province)</v>
      </c>
      <c r="F7" t="str">
        <f t="shared" si="1"/>
        <v>Nampula</v>
      </c>
      <c r="G7" t="str">
        <f t="shared" si="2"/>
        <v>MZ-N</v>
      </c>
    </row>
    <row r="8" spans="1:7" ht="15" thickBot="1" x14ac:dyDescent="0.4">
      <c r="A8" s="1" t="s">
        <v>3711</v>
      </c>
      <c r="B8" s="2" t="s">
        <v>3712</v>
      </c>
      <c r="C8" s="5" t="s">
        <v>149</v>
      </c>
      <c r="D8">
        <v>3872</v>
      </c>
      <c r="E8" t="str">
        <f t="shared" si="0"/>
        <v>Niassa (Mozambican province)</v>
      </c>
      <c r="F8" t="str">
        <f t="shared" si="1"/>
        <v>Niassa</v>
      </c>
      <c r="G8" t="str">
        <f t="shared" si="2"/>
        <v>MZ-A</v>
      </c>
    </row>
    <row r="9" spans="1:7" ht="15" thickBot="1" x14ac:dyDescent="0.4">
      <c r="A9" s="1" t="s">
        <v>3713</v>
      </c>
      <c r="B9" s="2" t="s">
        <v>3714</v>
      </c>
      <c r="C9" s="5" t="s">
        <v>149</v>
      </c>
      <c r="D9">
        <v>3872</v>
      </c>
      <c r="E9" t="str">
        <f t="shared" si="0"/>
        <v>Sofala (Mozambican province)</v>
      </c>
      <c r="F9" t="str">
        <f t="shared" si="1"/>
        <v>Sofala</v>
      </c>
      <c r="G9" t="str">
        <f t="shared" si="2"/>
        <v>MZ-S</v>
      </c>
    </row>
    <row r="10" spans="1:7" ht="15" thickBot="1" x14ac:dyDescent="0.4">
      <c r="A10" s="1" t="s">
        <v>3715</v>
      </c>
      <c r="B10" s="2" t="s">
        <v>3716</v>
      </c>
      <c r="C10" s="5" t="s">
        <v>149</v>
      </c>
      <c r="D10">
        <v>3872</v>
      </c>
      <c r="E10" t="str">
        <f t="shared" si="0"/>
        <v>Tete (Mozambican province)</v>
      </c>
      <c r="F10" t="str">
        <f t="shared" si="1"/>
        <v>Tete</v>
      </c>
      <c r="G10" t="str">
        <f t="shared" si="2"/>
        <v>MZ-T</v>
      </c>
    </row>
    <row r="11" spans="1:7" ht="15" thickBot="1" x14ac:dyDescent="0.4">
      <c r="A11" s="1" t="s">
        <v>3717</v>
      </c>
      <c r="B11" s="2" t="s">
        <v>3718</v>
      </c>
      <c r="C11" s="5" t="s">
        <v>149</v>
      </c>
      <c r="D11">
        <v>3872</v>
      </c>
      <c r="E11" t="str">
        <f t="shared" si="0"/>
        <v>Zambézia (Mozambican province)</v>
      </c>
      <c r="F11" t="str">
        <f t="shared" si="1"/>
        <v>Zambézia</v>
      </c>
      <c r="G11" t="str">
        <f t="shared" si="2"/>
        <v>MZ-Q</v>
      </c>
    </row>
  </sheetData>
  <hyperlinks>
    <hyperlink ref="B1" r:id="rId1" tooltip="Maputo" display="https://en.wikipedia.org/wiki/Maputo" xr:uid="{3F8A04B2-D895-4773-945C-1B1ACF20F38C}"/>
    <hyperlink ref="B2" r:id="rId2" tooltip="Cabo Delgado Province" display="https://en.wikipedia.org/wiki/Cabo_Delgado_Province" xr:uid="{54017389-730D-4936-BDBD-7FCEDE6D175A}"/>
    <hyperlink ref="B3" r:id="rId3" tooltip="Gaza Province" display="https://en.wikipedia.org/wiki/Gaza_Province" xr:uid="{697ABDA8-CCD5-4EAA-B181-1E3A10AFB8BE}"/>
    <hyperlink ref="B4" r:id="rId4" tooltip="Inhambane Province" display="https://en.wikipedia.org/wiki/Inhambane_Province" xr:uid="{A5427E6C-6081-4E0E-9B03-69692C5A73F9}"/>
    <hyperlink ref="B5" r:id="rId5" tooltip="Manica Province" display="https://en.wikipedia.org/wiki/Manica_Province" xr:uid="{A31615F1-CFBC-4C6E-9D63-30DDBDEF4CC3}"/>
    <hyperlink ref="B6" r:id="rId6" tooltip="Maputo Province" display="https://en.wikipedia.org/wiki/Maputo_Province" xr:uid="{9D161531-B06B-4993-BEC6-6422970B76E3}"/>
    <hyperlink ref="B7" r:id="rId7" tooltip="Nampula Province" display="https://en.wikipedia.org/wiki/Nampula_Province" xr:uid="{F7003DD5-6B24-41A4-9793-47265D61C649}"/>
    <hyperlink ref="B8" r:id="rId8" tooltip="Niassa Province" display="https://en.wikipedia.org/wiki/Niassa_Province" xr:uid="{D9CE95F3-153C-4298-BCF6-39DDC76EC41E}"/>
    <hyperlink ref="B9" r:id="rId9" tooltip="Sofala Province" display="https://en.wikipedia.org/wiki/Sofala_Province" xr:uid="{5CEFA053-CA9A-47F6-B582-1FDB8302FFCF}"/>
    <hyperlink ref="B10" r:id="rId10" tooltip="Tete Province" display="https://en.wikipedia.org/wiki/Tete_Province" xr:uid="{4051EE65-7652-43D7-B621-BE076F8C03B8}"/>
    <hyperlink ref="B11" r:id="rId11" tooltip="Zambézia Province" display="https://en.wikipedia.org/wiki/Zamb%C3%A9zia_Province" xr:uid="{625655FD-23E2-4A9E-A074-898C9FB29641}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9383A-3657-4B2B-A4A0-FA4592CC01CE}">
  <dimension ref="A1:F31"/>
  <sheetViews>
    <sheetView topLeftCell="A7" workbookViewId="0">
      <selection activeCell="J19" sqref="J19"/>
    </sheetView>
  </sheetViews>
  <sheetFormatPr defaultRowHeight="14.5" x14ac:dyDescent="0.35"/>
  <cols>
    <col min="4" max="4" width="22.453125" bestFit="1" customWidth="1"/>
    <col min="5" max="5" width="6.7265625" bestFit="1" customWidth="1"/>
  </cols>
  <sheetData>
    <row r="1" spans="1:6" ht="15" thickBot="1" x14ac:dyDescent="0.4">
      <c r="A1" s="1" t="s">
        <v>3719</v>
      </c>
      <c r="B1" s="2" t="s">
        <v>3720</v>
      </c>
      <c r="C1">
        <v>3882</v>
      </c>
      <c r="D1" t="str">
        <f>_xlfn.CONCAT(B1," (Namibian region)")</f>
        <v>Erongo (Namibian region)</v>
      </c>
      <c r="E1" t="str">
        <f>B1</f>
        <v>Erongo</v>
      </c>
      <c r="F1" t="str">
        <f>A1</f>
        <v>NA-ER</v>
      </c>
    </row>
    <row r="2" spans="1:6" ht="15" thickBot="1" x14ac:dyDescent="0.4">
      <c r="A2" s="1" t="s">
        <v>3721</v>
      </c>
      <c r="B2" s="2" t="s">
        <v>3722</v>
      </c>
      <c r="C2">
        <v>3882</v>
      </c>
      <c r="D2" t="str">
        <f t="shared" ref="D2:D15" si="0">_xlfn.CONCAT(B2," (Namibian region)")</f>
        <v>Hardap (Namibian region)</v>
      </c>
      <c r="E2" t="str">
        <f t="shared" ref="E2:E15" si="1">B2</f>
        <v>Hardap</v>
      </c>
      <c r="F2" t="str">
        <f t="shared" ref="F2:F15" si="2">A2</f>
        <v>NA-HA</v>
      </c>
    </row>
    <row r="3" spans="1:6" ht="29" x14ac:dyDescent="0.35">
      <c r="A3" s="9" t="s">
        <v>3723</v>
      </c>
      <c r="B3" s="13" t="s">
        <v>3760</v>
      </c>
      <c r="C3">
        <v>3882</v>
      </c>
      <c r="D3" t="str">
        <f t="shared" si="0"/>
        <v>ǁKaras Region (Namibian region)</v>
      </c>
      <c r="E3" t="str">
        <f t="shared" si="1"/>
        <v>ǁKaras Region</v>
      </c>
      <c r="F3" t="str">
        <f t="shared" si="2"/>
        <v>NA-KA</v>
      </c>
    </row>
    <row r="4" spans="1:6" ht="36.5" thickBot="1" x14ac:dyDescent="0.4">
      <c r="A4" s="10"/>
      <c r="B4" s="14" t="s">
        <v>3724</v>
      </c>
    </row>
    <row r="5" spans="1:6" ht="29.5" thickBot="1" x14ac:dyDescent="0.4">
      <c r="A5" s="1" t="s">
        <v>3725</v>
      </c>
      <c r="B5" s="2" t="s">
        <v>3726</v>
      </c>
      <c r="C5">
        <v>3882</v>
      </c>
      <c r="D5" t="str">
        <f t="shared" si="0"/>
        <v>Kavango East (Namibian region)</v>
      </c>
      <c r="E5" t="str">
        <f t="shared" si="1"/>
        <v>Kavango East</v>
      </c>
      <c r="F5" t="str">
        <f t="shared" si="2"/>
        <v>NA-KE</v>
      </c>
    </row>
    <row r="6" spans="1:6" ht="29.5" thickBot="1" x14ac:dyDescent="0.4">
      <c r="A6" s="1" t="s">
        <v>3727</v>
      </c>
      <c r="B6" s="2" t="s">
        <v>3728</v>
      </c>
      <c r="C6">
        <v>3882</v>
      </c>
      <c r="D6" t="str">
        <f t="shared" si="0"/>
        <v>Kavango West (Namibian region)</v>
      </c>
      <c r="E6" t="str">
        <f t="shared" si="1"/>
        <v>Kavango West</v>
      </c>
      <c r="F6" t="str">
        <f t="shared" si="2"/>
        <v>NA-KW</v>
      </c>
    </row>
    <row r="7" spans="1:6" ht="15" thickBot="1" x14ac:dyDescent="0.4">
      <c r="A7" s="1" t="s">
        <v>3729</v>
      </c>
      <c r="B7" s="2" t="s">
        <v>3730</v>
      </c>
      <c r="C7">
        <v>3882</v>
      </c>
      <c r="D7" t="str">
        <f t="shared" si="0"/>
        <v>Khomas (Namibian region)</v>
      </c>
      <c r="E7" t="str">
        <f t="shared" si="1"/>
        <v>Khomas</v>
      </c>
      <c r="F7" t="str">
        <f t="shared" si="2"/>
        <v>NA-KH</v>
      </c>
    </row>
    <row r="8" spans="1:6" ht="15" thickBot="1" x14ac:dyDescent="0.4">
      <c r="A8" s="1" t="s">
        <v>3731</v>
      </c>
      <c r="B8" s="2" t="s">
        <v>3732</v>
      </c>
      <c r="C8">
        <v>3882</v>
      </c>
      <c r="D8" t="str">
        <f t="shared" si="0"/>
        <v>Kunene (Namibian region)</v>
      </c>
      <c r="E8" t="str">
        <f t="shared" si="1"/>
        <v>Kunene</v>
      </c>
      <c r="F8" t="str">
        <f t="shared" si="2"/>
        <v>NA-KU</v>
      </c>
    </row>
    <row r="9" spans="1:6" ht="29.5" thickBot="1" x14ac:dyDescent="0.4">
      <c r="A9" s="1" t="s">
        <v>3733</v>
      </c>
      <c r="B9" s="2" t="s">
        <v>3734</v>
      </c>
      <c r="C9">
        <v>3882</v>
      </c>
      <c r="D9" t="str">
        <f t="shared" si="0"/>
        <v>Ohangwena (Namibian region)</v>
      </c>
      <c r="E9" t="str">
        <f t="shared" si="1"/>
        <v>Ohangwena</v>
      </c>
      <c r="F9" t="str">
        <f t="shared" si="2"/>
        <v>NA-OW</v>
      </c>
    </row>
    <row r="10" spans="1:6" ht="29.5" thickBot="1" x14ac:dyDescent="0.4">
      <c r="A10" s="1" t="s">
        <v>3735</v>
      </c>
      <c r="B10" s="2" t="s">
        <v>3736</v>
      </c>
      <c r="C10">
        <v>3882</v>
      </c>
      <c r="D10" t="str">
        <f t="shared" si="0"/>
        <v>Omaheke (Namibian region)</v>
      </c>
      <c r="E10" t="str">
        <f t="shared" si="1"/>
        <v>Omaheke</v>
      </c>
      <c r="F10" t="str">
        <f t="shared" si="2"/>
        <v>NA-OH</v>
      </c>
    </row>
    <row r="11" spans="1:6" ht="15" thickBot="1" x14ac:dyDescent="0.4">
      <c r="A11" s="1" t="s">
        <v>3737</v>
      </c>
      <c r="B11" s="2" t="s">
        <v>3738</v>
      </c>
      <c r="C11">
        <v>3882</v>
      </c>
      <c r="D11" t="str">
        <f t="shared" si="0"/>
        <v>Omusati (Namibian region)</v>
      </c>
      <c r="E11" t="str">
        <f t="shared" si="1"/>
        <v>Omusati</v>
      </c>
      <c r="F11" t="str">
        <f t="shared" si="2"/>
        <v>NA-OS</v>
      </c>
    </row>
    <row r="12" spans="1:6" ht="15" thickBot="1" x14ac:dyDescent="0.4">
      <c r="A12" s="1" t="s">
        <v>3739</v>
      </c>
      <c r="B12" s="2" t="s">
        <v>3740</v>
      </c>
      <c r="C12">
        <v>3882</v>
      </c>
      <c r="D12" t="str">
        <f t="shared" si="0"/>
        <v>Oshana (Namibian region)</v>
      </c>
      <c r="E12" t="str">
        <f t="shared" si="1"/>
        <v>Oshana</v>
      </c>
      <c r="F12" t="str">
        <f t="shared" si="2"/>
        <v>NA-ON</v>
      </c>
    </row>
    <row r="13" spans="1:6" ht="15" thickBot="1" x14ac:dyDescent="0.4">
      <c r="A13" s="1" t="s">
        <v>3741</v>
      </c>
      <c r="B13" s="2" t="s">
        <v>3742</v>
      </c>
      <c r="C13">
        <v>3882</v>
      </c>
      <c r="D13" t="str">
        <f t="shared" si="0"/>
        <v>Oshikoto (Namibian region)</v>
      </c>
      <c r="E13" t="str">
        <f t="shared" si="1"/>
        <v>Oshikoto</v>
      </c>
      <c r="F13" t="str">
        <f t="shared" si="2"/>
        <v>NA-OT</v>
      </c>
    </row>
    <row r="14" spans="1:6" ht="29.5" thickBot="1" x14ac:dyDescent="0.4">
      <c r="A14" s="1" t="s">
        <v>3743</v>
      </c>
      <c r="B14" s="2" t="s">
        <v>3744</v>
      </c>
      <c r="C14">
        <v>3882</v>
      </c>
      <c r="D14" t="str">
        <f t="shared" si="0"/>
        <v>Otjozondjupa (Namibian region)</v>
      </c>
      <c r="E14" t="str">
        <f t="shared" si="1"/>
        <v>Otjozondjupa</v>
      </c>
      <c r="F14" t="str">
        <f t="shared" si="2"/>
        <v>NA-OD</v>
      </c>
    </row>
    <row r="15" spans="1:6" ht="15" thickBot="1" x14ac:dyDescent="0.4">
      <c r="A15" s="1" t="s">
        <v>3745</v>
      </c>
      <c r="B15" s="2" t="s">
        <v>3746</v>
      </c>
      <c r="C15">
        <v>3882</v>
      </c>
      <c r="D15" t="str">
        <f t="shared" si="0"/>
        <v>Zambezi (Namibian region)</v>
      </c>
      <c r="E15" t="str">
        <f t="shared" si="1"/>
        <v>Zambezi</v>
      </c>
      <c r="F15" t="str">
        <f t="shared" si="2"/>
        <v>NA-CA</v>
      </c>
    </row>
    <row r="18" spans="3:6" x14ac:dyDescent="0.35">
      <c r="C18">
        <v>3882</v>
      </c>
      <c r="D18" t="s">
        <v>3747</v>
      </c>
      <c r="E18" t="s">
        <v>3720</v>
      </c>
      <c r="F18" t="s">
        <v>3719</v>
      </c>
    </row>
    <row r="19" spans="3:6" x14ac:dyDescent="0.35">
      <c r="C19">
        <v>3882</v>
      </c>
      <c r="D19" t="s">
        <v>3748</v>
      </c>
      <c r="E19" t="s">
        <v>3722</v>
      </c>
      <c r="F19" t="s">
        <v>3721</v>
      </c>
    </row>
    <row r="20" spans="3:6" x14ac:dyDescent="0.35">
      <c r="C20">
        <v>3882</v>
      </c>
      <c r="D20" t="s">
        <v>3761</v>
      </c>
      <c r="E20" t="s">
        <v>3760</v>
      </c>
      <c r="F20" t="s">
        <v>3723</v>
      </c>
    </row>
    <row r="21" spans="3:6" x14ac:dyDescent="0.35">
      <c r="C21">
        <v>3882</v>
      </c>
      <c r="D21" t="s">
        <v>3749</v>
      </c>
      <c r="E21" t="s">
        <v>3726</v>
      </c>
      <c r="F21" t="s">
        <v>3725</v>
      </c>
    </row>
    <row r="22" spans="3:6" x14ac:dyDescent="0.35">
      <c r="C22">
        <v>3882</v>
      </c>
      <c r="D22" t="s">
        <v>3750</v>
      </c>
      <c r="E22" t="s">
        <v>3728</v>
      </c>
      <c r="F22" t="s">
        <v>3727</v>
      </c>
    </row>
    <row r="23" spans="3:6" x14ac:dyDescent="0.35">
      <c r="C23">
        <v>3882</v>
      </c>
      <c r="D23" t="s">
        <v>3751</v>
      </c>
      <c r="E23" t="s">
        <v>3730</v>
      </c>
      <c r="F23" t="s">
        <v>3729</v>
      </c>
    </row>
    <row r="24" spans="3:6" x14ac:dyDescent="0.35">
      <c r="C24">
        <v>3882</v>
      </c>
      <c r="D24" t="s">
        <v>3752</v>
      </c>
      <c r="E24" t="s">
        <v>3732</v>
      </c>
      <c r="F24" t="s">
        <v>3731</v>
      </c>
    </row>
    <row r="25" spans="3:6" x14ac:dyDescent="0.35">
      <c r="C25">
        <v>3882</v>
      </c>
      <c r="D25" t="s">
        <v>3753</v>
      </c>
      <c r="E25" t="s">
        <v>3734</v>
      </c>
      <c r="F25" t="s">
        <v>3733</v>
      </c>
    </row>
    <row r="26" spans="3:6" x14ac:dyDescent="0.35">
      <c r="C26">
        <v>3882</v>
      </c>
      <c r="D26" t="s">
        <v>3754</v>
      </c>
      <c r="E26" t="s">
        <v>3736</v>
      </c>
      <c r="F26" t="s">
        <v>3735</v>
      </c>
    </row>
    <row r="27" spans="3:6" x14ac:dyDescent="0.35">
      <c r="C27">
        <v>3882</v>
      </c>
      <c r="D27" t="s">
        <v>3755</v>
      </c>
      <c r="E27" t="s">
        <v>3738</v>
      </c>
      <c r="F27" t="s">
        <v>3737</v>
      </c>
    </row>
    <row r="28" spans="3:6" x14ac:dyDescent="0.35">
      <c r="C28">
        <v>3882</v>
      </c>
      <c r="D28" t="s">
        <v>3756</v>
      </c>
      <c r="E28" t="s">
        <v>3740</v>
      </c>
      <c r="F28" t="s">
        <v>3739</v>
      </c>
    </row>
    <row r="29" spans="3:6" x14ac:dyDescent="0.35">
      <c r="C29">
        <v>3882</v>
      </c>
      <c r="D29" t="s">
        <v>3757</v>
      </c>
      <c r="E29" t="s">
        <v>3742</v>
      </c>
      <c r="F29" t="s">
        <v>3741</v>
      </c>
    </row>
    <row r="30" spans="3:6" x14ac:dyDescent="0.35">
      <c r="C30">
        <v>3882</v>
      </c>
      <c r="D30" t="s">
        <v>3758</v>
      </c>
      <c r="E30" t="s">
        <v>3744</v>
      </c>
      <c r="F30" t="s">
        <v>3743</v>
      </c>
    </row>
    <row r="31" spans="3:6" x14ac:dyDescent="0.35">
      <c r="C31">
        <v>3882</v>
      </c>
      <c r="D31" t="s">
        <v>3759</v>
      </c>
      <c r="E31" t="s">
        <v>3746</v>
      </c>
      <c r="F31" t="s">
        <v>3745</v>
      </c>
    </row>
  </sheetData>
  <mergeCells count="1">
    <mergeCell ref="A3:A4"/>
  </mergeCells>
  <hyperlinks>
    <hyperlink ref="B1" r:id="rId1" tooltip="Erongo Region" display="https://en.wikipedia.org/wiki/Erongo_Region" xr:uid="{84624977-F359-4570-B9D4-F66C356E640D}"/>
    <hyperlink ref="B2" r:id="rId2" tooltip="Hardap Region" display="https://en.wikipedia.org/wiki/Hardap_Region" xr:uid="{C3D90E81-71F2-4C14-AB5F-73616CFD338B}"/>
    <hyperlink ref="B3" r:id="rId3" tooltip="ǁKaras Region" display="https://en.wikipedia.org/wiki/%C7%81Karas_Region" xr:uid="{3C96B4C3-680A-43A2-A733-A0B94CAFA574}"/>
    <hyperlink ref="B5" r:id="rId4" tooltip="Kavango East Region" display="https://en.wikipedia.org/wiki/Kavango_East_Region" xr:uid="{BF443573-FB78-4EA4-841C-CED9F4C8ABE0}"/>
    <hyperlink ref="B6" r:id="rId5" tooltip="Kavango West" display="https://en.wikipedia.org/wiki/Kavango_West" xr:uid="{C3C57D17-B761-4E14-864D-366EA49C2121}"/>
    <hyperlink ref="B7" r:id="rId6" tooltip="Khomas Region" display="https://en.wikipedia.org/wiki/Khomas_Region" xr:uid="{1CAC1BF6-672F-493B-BDA7-FE3FE633A35E}"/>
    <hyperlink ref="B8" r:id="rId7" tooltip="Kunene Region" display="https://en.wikipedia.org/wiki/Kunene_Region" xr:uid="{B3D3A684-92B7-435C-8003-4032AFE1ED85}"/>
    <hyperlink ref="B9" r:id="rId8" tooltip="Ohangwena Region" display="https://en.wikipedia.org/wiki/Ohangwena_Region" xr:uid="{A3F6AEB4-C8AB-473B-A2A2-4EC1CA929148}"/>
    <hyperlink ref="B10" r:id="rId9" tooltip="Omaheke Region" display="https://en.wikipedia.org/wiki/Omaheke_Region" xr:uid="{E430E1A3-D7D6-4341-A706-4F977B0ED35F}"/>
    <hyperlink ref="B11" r:id="rId10" tooltip="Omusati Region" display="https://en.wikipedia.org/wiki/Omusati_Region" xr:uid="{9F103964-C259-4C57-B461-9D65108A91A7}"/>
    <hyperlink ref="B12" r:id="rId11" tooltip="Oshana Region" display="https://en.wikipedia.org/wiki/Oshana_Region" xr:uid="{53BCA654-C938-4CFA-B824-ECF6DB1A1126}"/>
    <hyperlink ref="B13" r:id="rId12" tooltip="Oshikoto Region" display="https://en.wikipedia.org/wiki/Oshikoto_Region" xr:uid="{9F5BFF50-F49E-4B7B-A7D9-B76631433562}"/>
    <hyperlink ref="B14" r:id="rId13" tooltip="Otjozondjupa Region" display="https://en.wikipedia.org/wiki/Otjozondjupa_Region" xr:uid="{7AD232BF-6792-4F2C-9580-BA38BE939F6F}"/>
    <hyperlink ref="B15" r:id="rId14" tooltip="Zambezi Region" display="https://en.wikipedia.org/wiki/Zambezi_Region" xr:uid="{6C82559B-4DFB-4088-8214-89B302E86119}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879B1-9AD7-4CAD-9439-830F1039E12F}">
  <dimension ref="A1:G17"/>
  <sheetViews>
    <sheetView workbookViewId="0">
      <selection activeCell="D1" sqref="D1:G17"/>
    </sheetView>
  </sheetViews>
  <sheetFormatPr defaultRowHeight="14.5" x14ac:dyDescent="0.35"/>
  <cols>
    <col min="5" max="5" width="45.08984375" bestFit="1" customWidth="1"/>
    <col min="6" max="6" width="16.54296875" bestFit="1" customWidth="1"/>
  </cols>
  <sheetData>
    <row r="1" spans="1:7" ht="15" thickBot="1" x14ac:dyDescent="0.4">
      <c r="A1" s="1" t="s">
        <v>3762</v>
      </c>
      <c r="B1" s="2" t="s">
        <v>3763</v>
      </c>
      <c r="C1" s="5" t="s">
        <v>1429</v>
      </c>
      <c r="D1">
        <v>3912</v>
      </c>
      <c r="E1" t="str">
        <f>_xlfn.CONCAT(B1," (Nicaraguan ",C1,")")</f>
        <v>Boaco (Nicaraguan department)</v>
      </c>
      <c r="F1" t="str">
        <f>B1</f>
        <v>Boaco</v>
      </c>
      <c r="G1" t="str">
        <f>A1</f>
        <v>NI-BO</v>
      </c>
    </row>
    <row r="2" spans="1:7" ht="15" thickBot="1" x14ac:dyDescent="0.4">
      <c r="A2" s="1" t="s">
        <v>3764</v>
      </c>
      <c r="B2" s="2" t="s">
        <v>3765</v>
      </c>
      <c r="C2" s="5" t="s">
        <v>1429</v>
      </c>
      <c r="D2">
        <v>3912</v>
      </c>
      <c r="E2" t="str">
        <f t="shared" ref="E2:E17" si="0">_xlfn.CONCAT(B2," (Nicaraguan ",C2,")")</f>
        <v>Carazo (Nicaraguan department)</v>
      </c>
      <c r="F2" t="str">
        <f t="shared" ref="F2:F17" si="1">B2</f>
        <v>Carazo</v>
      </c>
      <c r="G2" t="str">
        <f t="shared" ref="G2:G17" si="2">A2</f>
        <v>NI-CA</v>
      </c>
    </row>
    <row r="3" spans="1:7" ht="29.5" thickBot="1" x14ac:dyDescent="0.4">
      <c r="A3" s="1" t="s">
        <v>3766</v>
      </c>
      <c r="B3" s="2" t="s">
        <v>3767</v>
      </c>
      <c r="C3" s="5" t="s">
        <v>1429</v>
      </c>
      <c r="D3">
        <v>3912</v>
      </c>
      <c r="E3" t="str">
        <f t="shared" si="0"/>
        <v>Chinandega (Nicaraguan department)</v>
      </c>
      <c r="F3" t="str">
        <f t="shared" si="1"/>
        <v>Chinandega</v>
      </c>
      <c r="G3" t="str">
        <f t="shared" si="2"/>
        <v>NI-CI</v>
      </c>
    </row>
    <row r="4" spans="1:7" ht="29.5" thickBot="1" x14ac:dyDescent="0.4">
      <c r="A4" s="1" t="s">
        <v>3768</v>
      </c>
      <c r="B4" s="2" t="s">
        <v>3769</v>
      </c>
      <c r="C4" s="5" t="s">
        <v>1429</v>
      </c>
      <c r="D4">
        <v>3912</v>
      </c>
      <c r="E4" t="str">
        <f t="shared" si="0"/>
        <v>Chontales (Nicaraguan department)</v>
      </c>
      <c r="F4" t="str">
        <f t="shared" si="1"/>
        <v>Chontales</v>
      </c>
      <c r="G4" t="str">
        <f t="shared" si="2"/>
        <v>NI-CO</v>
      </c>
    </row>
    <row r="5" spans="1:7" ht="15" thickBot="1" x14ac:dyDescent="0.4">
      <c r="A5" s="1" t="s">
        <v>3770</v>
      </c>
      <c r="B5" s="2" t="s">
        <v>3771</v>
      </c>
      <c r="C5" s="5" t="s">
        <v>1429</v>
      </c>
      <c r="D5">
        <v>3912</v>
      </c>
      <c r="E5" t="str">
        <f t="shared" si="0"/>
        <v>Estelí (Nicaraguan department)</v>
      </c>
      <c r="F5" t="str">
        <f t="shared" si="1"/>
        <v>Estelí</v>
      </c>
      <c r="G5" t="str">
        <f t="shared" si="2"/>
        <v>NI-ES</v>
      </c>
    </row>
    <row r="6" spans="1:7" ht="15" thickBot="1" x14ac:dyDescent="0.4">
      <c r="A6" s="1" t="s">
        <v>3772</v>
      </c>
      <c r="B6" s="2" t="s">
        <v>3773</v>
      </c>
      <c r="C6" s="5" t="s">
        <v>1429</v>
      </c>
      <c r="D6">
        <v>3912</v>
      </c>
      <c r="E6" t="str">
        <f t="shared" si="0"/>
        <v>Granada (Nicaraguan department)</v>
      </c>
      <c r="F6" t="str">
        <f t="shared" si="1"/>
        <v>Granada</v>
      </c>
      <c r="G6" t="str">
        <f t="shared" si="2"/>
        <v>NI-GR</v>
      </c>
    </row>
    <row r="7" spans="1:7" ht="15" thickBot="1" x14ac:dyDescent="0.4">
      <c r="A7" s="1" t="s">
        <v>3774</v>
      </c>
      <c r="B7" s="2" t="s">
        <v>3775</v>
      </c>
      <c r="C7" s="5" t="s">
        <v>1429</v>
      </c>
      <c r="D7">
        <v>3912</v>
      </c>
      <c r="E7" t="str">
        <f t="shared" si="0"/>
        <v>Jinotega (Nicaraguan department)</v>
      </c>
      <c r="F7" t="str">
        <f t="shared" si="1"/>
        <v>Jinotega</v>
      </c>
      <c r="G7" t="str">
        <f t="shared" si="2"/>
        <v>NI-JI</v>
      </c>
    </row>
    <row r="8" spans="1:7" ht="15" thickBot="1" x14ac:dyDescent="0.4">
      <c r="A8" s="1" t="s">
        <v>3776</v>
      </c>
      <c r="B8" s="2" t="s">
        <v>3777</v>
      </c>
      <c r="C8" s="5" t="s">
        <v>1429</v>
      </c>
      <c r="D8">
        <v>3912</v>
      </c>
      <c r="E8" t="str">
        <f t="shared" si="0"/>
        <v>León (Nicaraguan department)</v>
      </c>
      <c r="F8" t="str">
        <f t="shared" si="1"/>
        <v>León</v>
      </c>
      <c r="G8" t="str">
        <f t="shared" si="2"/>
        <v>NI-LE</v>
      </c>
    </row>
    <row r="9" spans="1:7" ht="15" thickBot="1" x14ac:dyDescent="0.4">
      <c r="A9" s="1" t="s">
        <v>3778</v>
      </c>
      <c r="B9" s="2" t="s">
        <v>3779</v>
      </c>
      <c r="C9" s="5" t="s">
        <v>1429</v>
      </c>
      <c r="D9">
        <v>3912</v>
      </c>
      <c r="E9" t="str">
        <f t="shared" si="0"/>
        <v>Madriz (Nicaraguan department)</v>
      </c>
      <c r="F9" t="str">
        <f t="shared" si="1"/>
        <v>Madriz</v>
      </c>
      <c r="G9" t="str">
        <f t="shared" si="2"/>
        <v>NI-MD</v>
      </c>
    </row>
    <row r="10" spans="1:7" ht="15" thickBot="1" x14ac:dyDescent="0.4">
      <c r="A10" s="1" t="s">
        <v>3780</v>
      </c>
      <c r="B10" s="2" t="s">
        <v>3781</v>
      </c>
      <c r="C10" s="5" t="s">
        <v>1429</v>
      </c>
      <c r="D10">
        <v>3912</v>
      </c>
      <c r="E10" t="str">
        <f t="shared" si="0"/>
        <v>Managua (Nicaraguan department)</v>
      </c>
      <c r="F10" t="str">
        <f t="shared" si="1"/>
        <v>Managua</v>
      </c>
      <c r="G10" t="str">
        <f t="shared" si="2"/>
        <v>NI-MN</v>
      </c>
    </row>
    <row r="11" spans="1:7" ht="15" thickBot="1" x14ac:dyDescent="0.4">
      <c r="A11" s="1" t="s">
        <v>3782</v>
      </c>
      <c r="B11" s="2" t="s">
        <v>3783</v>
      </c>
      <c r="C11" s="5" t="s">
        <v>1429</v>
      </c>
      <c r="D11">
        <v>3912</v>
      </c>
      <c r="E11" t="str">
        <f t="shared" si="0"/>
        <v>Masaya (Nicaraguan department)</v>
      </c>
      <c r="F11" t="str">
        <f t="shared" si="1"/>
        <v>Masaya</v>
      </c>
      <c r="G11" t="str">
        <f t="shared" si="2"/>
        <v>NI-MS</v>
      </c>
    </row>
    <row r="12" spans="1:7" ht="29.5" thickBot="1" x14ac:dyDescent="0.4">
      <c r="A12" s="1" t="s">
        <v>3784</v>
      </c>
      <c r="B12" s="2" t="s">
        <v>3785</v>
      </c>
      <c r="C12" s="5" t="s">
        <v>1429</v>
      </c>
      <c r="D12">
        <v>3912</v>
      </c>
      <c r="E12" t="str">
        <f t="shared" si="0"/>
        <v>Matagalpa (Nicaraguan department)</v>
      </c>
      <c r="F12" t="str">
        <f t="shared" si="1"/>
        <v>Matagalpa</v>
      </c>
      <c r="G12" t="str">
        <f t="shared" si="2"/>
        <v>NI-MT</v>
      </c>
    </row>
    <row r="13" spans="1:7" ht="29.5" thickBot="1" x14ac:dyDescent="0.4">
      <c r="A13" s="1" t="s">
        <v>3786</v>
      </c>
      <c r="B13" s="2" t="s">
        <v>3787</v>
      </c>
      <c r="C13" s="5" t="s">
        <v>1429</v>
      </c>
      <c r="D13">
        <v>3912</v>
      </c>
      <c r="E13" t="str">
        <f t="shared" si="0"/>
        <v>Nueva Segovia (Nicaraguan department)</v>
      </c>
      <c r="F13" t="str">
        <f t="shared" si="1"/>
        <v>Nueva Segovia</v>
      </c>
      <c r="G13" t="str">
        <f t="shared" si="2"/>
        <v>NI-NS</v>
      </c>
    </row>
    <row r="14" spans="1:7" ht="29.5" thickBot="1" x14ac:dyDescent="0.4">
      <c r="A14" s="1" t="s">
        <v>3788</v>
      </c>
      <c r="B14" s="2" t="s">
        <v>3789</v>
      </c>
      <c r="C14" s="5" t="s">
        <v>1429</v>
      </c>
      <c r="D14">
        <v>3912</v>
      </c>
      <c r="E14" t="str">
        <f t="shared" si="0"/>
        <v>Río San Juan (Nicaraguan department)</v>
      </c>
      <c r="F14" t="str">
        <f t="shared" si="1"/>
        <v>Río San Juan</v>
      </c>
      <c r="G14" t="str">
        <f t="shared" si="2"/>
        <v>NI-SJ</v>
      </c>
    </row>
    <row r="15" spans="1:7" ht="15" thickBot="1" x14ac:dyDescent="0.4">
      <c r="A15" s="1" t="s">
        <v>3790</v>
      </c>
      <c r="B15" s="2" t="s">
        <v>3791</v>
      </c>
      <c r="C15" s="5" t="s">
        <v>1429</v>
      </c>
      <c r="D15">
        <v>3912</v>
      </c>
      <c r="E15" t="str">
        <f t="shared" si="0"/>
        <v>Rivas (Nicaraguan department)</v>
      </c>
      <c r="F15" t="str">
        <f t="shared" si="1"/>
        <v>Rivas</v>
      </c>
      <c r="G15" t="str">
        <f t="shared" si="2"/>
        <v>NI-RI</v>
      </c>
    </row>
    <row r="16" spans="1:7" ht="44" thickBot="1" x14ac:dyDescent="0.4">
      <c r="A16" s="1" t="s">
        <v>3792</v>
      </c>
      <c r="B16" s="2" t="s">
        <v>3793</v>
      </c>
      <c r="C16" s="5" t="s">
        <v>2622</v>
      </c>
      <c r="D16">
        <v>3912</v>
      </c>
      <c r="E16" t="str">
        <f t="shared" si="0"/>
        <v>Costa Caribe Norte (Nicaraguan autonomous region)</v>
      </c>
      <c r="F16" t="str">
        <f t="shared" si="1"/>
        <v>Costa Caribe Norte</v>
      </c>
      <c r="G16" t="str">
        <f t="shared" si="2"/>
        <v>NI-AN</v>
      </c>
    </row>
    <row r="17" spans="1:7" ht="44" thickBot="1" x14ac:dyDescent="0.4">
      <c r="A17" s="1" t="s">
        <v>3794</v>
      </c>
      <c r="B17" s="2" t="s">
        <v>3795</v>
      </c>
      <c r="C17" s="5" t="s">
        <v>2622</v>
      </c>
      <c r="D17">
        <v>3912</v>
      </c>
      <c r="E17" t="str">
        <f t="shared" si="0"/>
        <v>Costa Caribe Sur (Nicaraguan autonomous region)</v>
      </c>
      <c r="F17" t="str">
        <f t="shared" si="1"/>
        <v>Costa Caribe Sur</v>
      </c>
      <c r="G17" t="str">
        <f t="shared" si="2"/>
        <v>NI-AS</v>
      </c>
    </row>
  </sheetData>
  <hyperlinks>
    <hyperlink ref="B1" r:id="rId1" tooltip="Boaco Department" display="https://en.wikipedia.org/wiki/Boaco_Department" xr:uid="{A6A0E2D0-6013-4FE6-B58B-08B27B9F2048}"/>
    <hyperlink ref="B2" r:id="rId2" tooltip="Carazo Department" display="https://en.wikipedia.org/wiki/Carazo_Department" xr:uid="{D16CC2F8-DF9C-4E5E-B387-AC7C11F66A56}"/>
    <hyperlink ref="B3" r:id="rId3" tooltip="Chinandega Department" display="https://en.wikipedia.org/wiki/Chinandega_Department" xr:uid="{E09DD52C-D76B-4762-BEBA-EF69364755F8}"/>
    <hyperlink ref="B4" r:id="rId4" tooltip="Chontales Department" display="https://en.wikipedia.org/wiki/Chontales_Department" xr:uid="{DFBE970F-02E6-45AF-A95C-D5879C161C9D}"/>
    <hyperlink ref="B5" r:id="rId5" tooltip="Estelí Department" display="https://en.wikipedia.org/wiki/Estel%C3%AD_Department" xr:uid="{CE9F2C86-2ABC-408E-93AE-6EF6CE66CFB3}"/>
    <hyperlink ref="B6" r:id="rId6" tooltip="Granada Department" display="https://en.wikipedia.org/wiki/Granada_Department" xr:uid="{7B0AD8E5-0806-4312-903A-DF521218393D}"/>
    <hyperlink ref="B7" r:id="rId7" tooltip="Jinotega Department" display="https://en.wikipedia.org/wiki/Jinotega_Department" xr:uid="{01CB9781-F9F2-4732-83A7-C59288895856}"/>
    <hyperlink ref="B8" r:id="rId8" tooltip="León Department" display="https://en.wikipedia.org/wiki/Le%C3%B3n_Department" xr:uid="{3B51EEF3-FB74-4885-A240-7E25CB6ED5C9}"/>
    <hyperlink ref="B9" r:id="rId9" tooltip="Madriz Department" display="https://en.wikipedia.org/wiki/Madriz_Department" xr:uid="{B467C4FA-58F7-4BAA-B821-F5FF29AEB38F}"/>
    <hyperlink ref="B10" r:id="rId10" tooltip="Managua Department" display="https://en.wikipedia.org/wiki/Managua_Department" xr:uid="{B8FC8075-83AF-4FF8-854A-49BAD8FF54F3}"/>
    <hyperlink ref="B11" r:id="rId11" tooltip="Masaya Department" display="https://en.wikipedia.org/wiki/Masaya_Department" xr:uid="{20D8BE10-2D9B-43CD-A6AE-53A2E6DD8161}"/>
    <hyperlink ref="B12" r:id="rId12" tooltip="Matagalpa Department" display="https://en.wikipedia.org/wiki/Matagalpa_Department" xr:uid="{20C9933D-567E-4227-943D-526426DE8CE1}"/>
    <hyperlink ref="B13" r:id="rId13" tooltip="Nueva Segovia Department" display="https://en.wikipedia.org/wiki/Nueva_Segovia_Department" xr:uid="{15E595C3-F13D-4397-83FB-F18A07183BFD}"/>
    <hyperlink ref="B14" r:id="rId14" tooltip="Río San Juan Department" display="https://en.wikipedia.org/wiki/R%C3%ADo_San_Juan_Department" xr:uid="{D03297B2-7ABB-4D54-A09C-05903287CD18}"/>
    <hyperlink ref="B15" r:id="rId15" tooltip="Rivas Department" display="https://en.wikipedia.org/wiki/Rivas_Department" xr:uid="{AA39A16F-5394-4023-9E20-0E63535E0E77}"/>
    <hyperlink ref="B16" r:id="rId16" tooltip="North Caribbean Coast Autonomous Region" display="https://en.wikipedia.org/wiki/North_Caribbean_Coast_Autonomous_Region" xr:uid="{BF1CDCA2-7485-4787-980A-C5DEF0F5EBE7}"/>
    <hyperlink ref="B17" r:id="rId17" tooltip="South Caribbean Coast Autonomous Region" display="https://en.wikipedia.org/wiki/South_Caribbean_Coast_Autonomous_Region" xr:uid="{2C97C757-9D30-4CC9-8EEC-EA1A7A0EA466}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F7EB9-C519-43D4-912C-E3EE171EB992}">
  <dimension ref="A1:F14"/>
  <sheetViews>
    <sheetView workbookViewId="0">
      <selection activeCell="C1" sqref="C1:F14"/>
    </sheetView>
  </sheetViews>
  <sheetFormatPr defaultRowHeight="14.5" x14ac:dyDescent="0.35"/>
  <cols>
    <col min="3" max="3" width="4.81640625" bestFit="1" customWidth="1"/>
    <col min="4" max="4" width="38.6328125" bestFit="1" customWidth="1"/>
  </cols>
  <sheetData>
    <row r="1" spans="1:6" ht="15" thickBot="1" x14ac:dyDescent="0.4">
      <c r="A1" s="1" t="s">
        <v>3796</v>
      </c>
      <c r="B1" s="2" t="s">
        <v>3797</v>
      </c>
      <c r="C1">
        <v>4052</v>
      </c>
      <c r="D1" t="str">
        <f>_xlfn.CONCAT(B1, " (Nauruan district)")</f>
        <v>Aiwo (Nauruan district)</v>
      </c>
      <c r="E1" t="str">
        <f>B1</f>
        <v>Aiwo</v>
      </c>
      <c r="F1" t="str">
        <f>A1</f>
        <v>NR-01</v>
      </c>
    </row>
    <row r="2" spans="1:6" ht="15" thickBot="1" x14ac:dyDescent="0.4">
      <c r="A2" s="1" t="s">
        <v>3798</v>
      </c>
      <c r="B2" s="2" t="s">
        <v>3799</v>
      </c>
      <c r="C2">
        <v>4052</v>
      </c>
      <c r="D2" t="str">
        <f t="shared" ref="D2:D14" si="0">_xlfn.CONCAT(B2, " (Nauruan district)")</f>
        <v>Anabar (Nauruan district)</v>
      </c>
      <c r="E2" t="str">
        <f t="shared" ref="E2:E14" si="1">B2</f>
        <v>Anabar</v>
      </c>
      <c r="F2" t="str">
        <f t="shared" ref="F2:F14" si="2">A2</f>
        <v>NR-02</v>
      </c>
    </row>
    <row r="3" spans="1:6" ht="15" thickBot="1" x14ac:dyDescent="0.4">
      <c r="A3" s="1" t="s">
        <v>3800</v>
      </c>
      <c r="B3" s="2" t="s">
        <v>3801</v>
      </c>
      <c r="C3">
        <v>4052</v>
      </c>
      <c r="D3" t="str">
        <f t="shared" si="0"/>
        <v>Anetan (Nauruan district)</v>
      </c>
      <c r="E3" t="str">
        <f t="shared" si="1"/>
        <v>Anetan</v>
      </c>
      <c r="F3" t="str">
        <f t="shared" si="2"/>
        <v>NR-03</v>
      </c>
    </row>
    <row r="4" spans="1:6" ht="15" thickBot="1" x14ac:dyDescent="0.4">
      <c r="A4" s="1" t="s">
        <v>3802</v>
      </c>
      <c r="B4" s="2" t="s">
        <v>3803</v>
      </c>
      <c r="C4">
        <v>4052</v>
      </c>
      <c r="D4" t="str">
        <f t="shared" si="0"/>
        <v>Anibare (Nauruan district)</v>
      </c>
      <c r="E4" t="str">
        <f t="shared" si="1"/>
        <v>Anibare</v>
      </c>
      <c r="F4" t="str">
        <f t="shared" si="2"/>
        <v>NR-04</v>
      </c>
    </row>
    <row r="5" spans="1:6" ht="58.5" thickBot="1" x14ac:dyDescent="0.4">
      <c r="A5" s="1" t="s">
        <v>3804</v>
      </c>
      <c r="B5" s="2" t="s">
        <v>3805</v>
      </c>
      <c r="C5">
        <v>4052</v>
      </c>
      <c r="D5" t="str">
        <f t="shared" si="0"/>
        <v>Baitsi (local variant is Baiti) (Nauruan district)</v>
      </c>
      <c r="E5" t="str">
        <f t="shared" si="1"/>
        <v>Baitsi (local variant is Baiti)</v>
      </c>
      <c r="F5" t="str">
        <f t="shared" si="2"/>
        <v>NR-05</v>
      </c>
    </row>
    <row r="6" spans="1:6" ht="15" thickBot="1" x14ac:dyDescent="0.4">
      <c r="A6" s="1" t="s">
        <v>3806</v>
      </c>
      <c r="B6" s="2" t="s">
        <v>3807</v>
      </c>
      <c r="C6">
        <v>4052</v>
      </c>
      <c r="D6" t="str">
        <f t="shared" si="0"/>
        <v>Boe (Nauruan district)</v>
      </c>
      <c r="E6" t="str">
        <f t="shared" si="1"/>
        <v>Boe</v>
      </c>
      <c r="F6" t="str">
        <f t="shared" si="2"/>
        <v>NR-06</v>
      </c>
    </row>
    <row r="7" spans="1:6" ht="15" thickBot="1" x14ac:dyDescent="0.4">
      <c r="A7" s="1" t="s">
        <v>3808</v>
      </c>
      <c r="B7" s="2" t="s">
        <v>3809</v>
      </c>
      <c r="C7">
        <v>4052</v>
      </c>
      <c r="D7" t="str">
        <f t="shared" si="0"/>
        <v>Buada (Nauruan district)</v>
      </c>
      <c r="E7" t="str">
        <f t="shared" si="1"/>
        <v>Buada</v>
      </c>
      <c r="F7" t="str">
        <f t="shared" si="2"/>
        <v>NR-07</v>
      </c>
    </row>
    <row r="8" spans="1:6" ht="29.5" thickBot="1" x14ac:dyDescent="0.4">
      <c r="A8" s="1" t="s">
        <v>3810</v>
      </c>
      <c r="B8" s="2" t="s">
        <v>3811</v>
      </c>
      <c r="C8">
        <v>4052</v>
      </c>
      <c r="D8" t="str">
        <f t="shared" si="0"/>
        <v>Denigomodu (Nauruan district)</v>
      </c>
      <c r="E8" t="str">
        <f t="shared" si="1"/>
        <v>Denigomodu</v>
      </c>
      <c r="F8" t="str">
        <f t="shared" si="2"/>
        <v>NR-08</v>
      </c>
    </row>
    <row r="9" spans="1:6" ht="15" thickBot="1" x14ac:dyDescent="0.4">
      <c r="A9" s="1" t="s">
        <v>3812</v>
      </c>
      <c r="B9" s="2" t="s">
        <v>3813</v>
      </c>
      <c r="C9">
        <v>4052</v>
      </c>
      <c r="D9" t="str">
        <f t="shared" si="0"/>
        <v>Ewa (Nauruan district)</v>
      </c>
      <c r="E9" t="str">
        <f t="shared" si="1"/>
        <v>Ewa</v>
      </c>
      <c r="F9" t="str">
        <f t="shared" si="2"/>
        <v>NR-09</v>
      </c>
    </row>
    <row r="10" spans="1:6" ht="15" thickBot="1" x14ac:dyDescent="0.4">
      <c r="A10" s="1" t="s">
        <v>3814</v>
      </c>
      <c r="B10" s="2" t="s">
        <v>3815</v>
      </c>
      <c r="C10">
        <v>4052</v>
      </c>
      <c r="D10" t="str">
        <f t="shared" si="0"/>
        <v>Ijuw (Nauruan district)</v>
      </c>
      <c r="E10" t="str">
        <f t="shared" si="1"/>
        <v>Ijuw</v>
      </c>
      <c r="F10" t="str">
        <f t="shared" si="2"/>
        <v>NR-10</v>
      </c>
    </row>
    <row r="11" spans="1:6" ht="15" thickBot="1" x14ac:dyDescent="0.4">
      <c r="A11" s="1" t="s">
        <v>3816</v>
      </c>
      <c r="B11" s="2" t="s">
        <v>3817</v>
      </c>
      <c r="C11">
        <v>4052</v>
      </c>
      <c r="D11" t="str">
        <f t="shared" si="0"/>
        <v>Meneng (Nauruan district)</v>
      </c>
      <c r="E11" t="str">
        <f t="shared" si="1"/>
        <v>Meneng</v>
      </c>
      <c r="F11" t="str">
        <f t="shared" si="2"/>
        <v>NR-11</v>
      </c>
    </row>
    <row r="12" spans="1:6" ht="15" thickBot="1" x14ac:dyDescent="0.4">
      <c r="A12" s="1" t="s">
        <v>3818</v>
      </c>
      <c r="B12" s="2" t="s">
        <v>3819</v>
      </c>
      <c r="C12">
        <v>4052</v>
      </c>
      <c r="D12" t="str">
        <f t="shared" si="0"/>
        <v>Nibok (Nauruan district)</v>
      </c>
      <c r="E12" t="str">
        <f t="shared" si="1"/>
        <v>Nibok</v>
      </c>
      <c r="F12" t="str">
        <f t="shared" si="2"/>
        <v>NR-12</v>
      </c>
    </row>
    <row r="13" spans="1:6" ht="15" thickBot="1" x14ac:dyDescent="0.4">
      <c r="A13" s="1" t="s">
        <v>3820</v>
      </c>
      <c r="B13" s="2" t="s">
        <v>3821</v>
      </c>
      <c r="C13">
        <v>4052</v>
      </c>
      <c r="D13" t="str">
        <f t="shared" si="0"/>
        <v>Uaboe (Nauruan district)</v>
      </c>
      <c r="E13" t="str">
        <f t="shared" si="1"/>
        <v>Uaboe</v>
      </c>
      <c r="F13" t="str">
        <f t="shared" si="2"/>
        <v>NR-13</v>
      </c>
    </row>
    <row r="14" spans="1:6" ht="15" thickBot="1" x14ac:dyDescent="0.4">
      <c r="A14" s="1" t="s">
        <v>3822</v>
      </c>
      <c r="B14" s="2" t="s">
        <v>3823</v>
      </c>
      <c r="C14">
        <v>4052</v>
      </c>
      <c r="D14" t="str">
        <f t="shared" si="0"/>
        <v>Yaren (Nauruan district)</v>
      </c>
      <c r="E14" t="str">
        <f t="shared" si="1"/>
        <v>Yaren</v>
      </c>
      <c r="F14" t="str">
        <f t="shared" si="2"/>
        <v>NR-14</v>
      </c>
    </row>
  </sheetData>
  <hyperlinks>
    <hyperlink ref="B1" r:id="rId1" tooltip="Aiwo District" display="https://en.wikipedia.org/wiki/Aiwo_District" xr:uid="{5A321905-F5C3-4E58-8EFA-DD08AE4E46F9}"/>
    <hyperlink ref="B2" r:id="rId2" tooltip="Anabar District" display="https://en.wikipedia.org/wiki/Anabar_District" xr:uid="{225553D1-22F8-4F0F-8E93-152FD2F5CEA3}"/>
    <hyperlink ref="B3" r:id="rId3" tooltip="Anetan District" display="https://en.wikipedia.org/wiki/Anetan_District" xr:uid="{DE0E3E6B-F5EE-4268-94B2-0601EFAE4191}"/>
    <hyperlink ref="B4" r:id="rId4" tooltip="Anibare District" display="https://en.wikipedia.org/wiki/Anibare_District" xr:uid="{7602E2CF-3591-4ADC-ACD1-C22E8F32EDEA}"/>
    <hyperlink ref="B5" r:id="rId5" tooltip="Baiti District" display="https://en.wikipedia.org/wiki/Baiti_District" xr:uid="{56F6FBB9-EC4F-4FA6-81AB-89E477BEBDFD}"/>
    <hyperlink ref="B6" r:id="rId6" tooltip="Boe District" display="https://en.wikipedia.org/wiki/Boe_District" xr:uid="{728EF81F-82BA-4382-B03F-E4E259F5EA7B}"/>
    <hyperlink ref="B7" r:id="rId7" tooltip="Buada District" display="https://en.wikipedia.org/wiki/Buada_District" xr:uid="{59B8BF94-C466-4DBD-A472-4D8D28B02704}"/>
    <hyperlink ref="B8" r:id="rId8" tooltip="Denigomodu District" display="https://en.wikipedia.org/wiki/Denigomodu_District" xr:uid="{7839F0AF-BA89-44BD-8F20-8B4987EBF184}"/>
    <hyperlink ref="B9" r:id="rId9" tooltip="Ewa District, Nauru" display="https://en.wikipedia.org/wiki/Ewa_District,_Nauru" xr:uid="{6358F513-E8C1-4B5A-8DB4-546FEABA1E28}"/>
    <hyperlink ref="B10" r:id="rId10" tooltip="Ijuw District" display="https://en.wikipedia.org/wiki/Ijuw_District" xr:uid="{7C6624FF-2ACB-4358-9A07-040D72E4D8B9}"/>
    <hyperlink ref="B11" r:id="rId11" tooltip="Meneng District" display="https://en.wikipedia.org/wiki/Meneng_District" xr:uid="{B803B9C8-5BFF-490D-A493-3640E451EB5C}"/>
    <hyperlink ref="B12" r:id="rId12" tooltip="Nibok District" display="https://en.wikipedia.org/wiki/Nibok_District" xr:uid="{2B52D549-E2B1-43C4-B89E-33D4360ADB1F}"/>
    <hyperlink ref="B13" r:id="rId13" tooltip="Uaboe District" display="https://en.wikipedia.org/wiki/Uaboe_District" xr:uid="{795DF4FC-5D69-4379-A880-18A16BED188D}"/>
    <hyperlink ref="B14" r:id="rId14" tooltip="Yaren District" display="https://en.wikipedia.org/wiki/Yaren_District" xr:uid="{A61C9B82-105A-4797-8005-13B36036A2AA}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93E63-9106-4D30-816E-3CAE21789742}">
  <dimension ref="A1:H17"/>
  <sheetViews>
    <sheetView topLeftCell="A4" workbookViewId="0">
      <selection activeCell="L24" sqref="L24:L26"/>
    </sheetView>
  </sheetViews>
  <sheetFormatPr defaultRowHeight="14.5" x14ac:dyDescent="0.35"/>
  <cols>
    <col min="6" max="6" width="55.36328125" bestFit="1" customWidth="1"/>
  </cols>
  <sheetData>
    <row r="1" spans="1:8" ht="18.5" thickBot="1" x14ac:dyDescent="0.4">
      <c r="A1" s="1" t="s">
        <v>3824</v>
      </c>
      <c r="B1" s="2" t="s">
        <v>3825</v>
      </c>
      <c r="C1" s="5" t="s">
        <v>3826</v>
      </c>
      <c r="D1" s="5" t="s">
        <v>1036</v>
      </c>
      <c r="E1">
        <v>4039</v>
      </c>
      <c r="F1" t="str">
        <f>_xlfn.CONCAT(B1," (New Zealand ",D1,")")</f>
        <v>Auckland (New Zealand region)</v>
      </c>
      <c r="G1" t="str">
        <f>B1</f>
        <v>Auckland</v>
      </c>
      <c r="H1" t="str">
        <f>A1</f>
        <v>NZ-AUK</v>
      </c>
    </row>
    <row r="2" spans="1:8" ht="29.5" thickBot="1" x14ac:dyDescent="0.4">
      <c r="A2" s="1" t="s">
        <v>3827</v>
      </c>
      <c r="B2" s="2" t="s">
        <v>3828</v>
      </c>
      <c r="C2" s="5" t="s">
        <v>3829</v>
      </c>
      <c r="D2" s="5" t="s">
        <v>1036</v>
      </c>
      <c r="E2">
        <v>4039</v>
      </c>
      <c r="F2" t="str">
        <f t="shared" ref="F2:F17" si="0">_xlfn.CONCAT(B2," (New Zealand ",D2,")")</f>
        <v>Bay of Plenty (New Zealand region)</v>
      </c>
      <c r="G2" t="str">
        <f t="shared" ref="G2:G17" si="1">B2</f>
        <v>Bay of Plenty</v>
      </c>
      <c r="H2" t="str">
        <f t="shared" ref="H2:H17" si="2">A2</f>
        <v>NZ-BOP</v>
      </c>
    </row>
    <row r="3" spans="1:8" ht="29.5" thickBot="1" x14ac:dyDescent="0.4">
      <c r="A3" s="1" t="s">
        <v>3830</v>
      </c>
      <c r="B3" s="2" t="s">
        <v>3831</v>
      </c>
      <c r="C3" s="5" t="s">
        <v>3832</v>
      </c>
      <c r="D3" s="5" t="s">
        <v>1036</v>
      </c>
      <c r="E3">
        <v>4039</v>
      </c>
      <c r="F3" t="str">
        <f t="shared" si="0"/>
        <v>Canterbury (New Zealand region)</v>
      </c>
      <c r="G3" t="str">
        <f t="shared" si="1"/>
        <v>Canterbury</v>
      </c>
      <c r="H3" t="str">
        <f t="shared" si="2"/>
        <v>NZ-CAN</v>
      </c>
    </row>
    <row r="4" spans="1:8" ht="44" thickBot="1" x14ac:dyDescent="0.4">
      <c r="A4" s="1" t="s">
        <v>3833</v>
      </c>
      <c r="B4" s="2" t="s">
        <v>3834</v>
      </c>
      <c r="C4" s="5" t="s">
        <v>3835</v>
      </c>
      <c r="D4" s="5" t="s">
        <v>3836</v>
      </c>
      <c r="E4">
        <v>4039</v>
      </c>
      <c r="F4" t="str">
        <f t="shared" si="0"/>
        <v>Chatham Islands Territory (New Zealand special island authority)</v>
      </c>
      <c r="G4" t="str">
        <f t="shared" si="1"/>
        <v>Chatham Islands Territory</v>
      </c>
      <c r="H4" t="str">
        <f t="shared" si="2"/>
        <v>NZ-CIT</v>
      </c>
    </row>
    <row r="5" spans="1:8" ht="15" thickBot="1" x14ac:dyDescent="0.4">
      <c r="A5" s="1" t="s">
        <v>3837</v>
      </c>
      <c r="B5" s="2" t="s">
        <v>3838</v>
      </c>
      <c r="C5" s="5" t="s">
        <v>3839</v>
      </c>
      <c r="D5" s="5" t="s">
        <v>1036</v>
      </c>
      <c r="E5">
        <v>4039</v>
      </c>
      <c r="F5" t="str">
        <f t="shared" si="0"/>
        <v>Gisborne (New Zealand region)</v>
      </c>
      <c r="G5" t="str">
        <f t="shared" si="1"/>
        <v>Gisborne</v>
      </c>
      <c r="H5" t="str">
        <f t="shared" si="2"/>
        <v>NZ-GIS</v>
      </c>
    </row>
    <row r="6" spans="1:8" ht="44" thickBot="1" x14ac:dyDescent="0.4">
      <c r="A6" s="1" t="s">
        <v>3840</v>
      </c>
      <c r="B6" s="2" t="s">
        <v>3841</v>
      </c>
      <c r="C6" s="5" t="s">
        <v>3842</v>
      </c>
      <c r="D6" s="5" t="s">
        <v>1036</v>
      </c>
      <c r="E6">
        <v>4039</v>
      </c>
      <c r="F6" t="str">
        <f t="shared" si="0"/>
        <v>Greater Wellington (New Zealand region)</v>
      </c>
      <c r="G6" t="str">
        <f t="shared" si="1"/>
        <v>Greater Wellington</v>
      </c>
      <c r="H6" t="str">
        <f t="shared" si="2"/>
        <v>NZ-WGN</v>
      </c>
    </row>
    <row r="7" spans="1:8" ht="29.5" thickBot="1" x14ac:dyDescent="0.4">
      <c r="A7" s="1" t="s">
        <v>3843</v>
      </c>
      <c r="B7" s="2" t="s">
        <v>3844</v>
      </c>
      <c r="C7" s="5" t="s">
        <v>3845</v>
      </c>
      <c r="D7" s="5" t="s">
        <v>1036</v>
      </c>
      <c r="E7">
        <v>4039</v>
      </c>
      <c r="F7" t="str">
        <f t="shared" si="0"/>
        <v>Hawke's Bay (New Zealand region)</v>
      </c>
      <c r="G7" t="str">
        <f t="shared" si="1"/>
        <v>Hawke's Bay</v>
      </c>
      <c r="H7" t="str">
        <f t="shared" si="2"/>
        <v>NZ-HKB</v>
      </c>
    </row>
    <row r="8" spans="1:8" ht="58.5" thickBot="1" x14ac:dyDescent="0.4">
      <c r="A8" s="1" t="s">
        <v>3846</v>
      </c>
      <c r="B8" s="2" t="s">
        <v>3847</v>
      </c>
      <c r="C8" s="5" t="s">
        <v>3848</v>
      </c>
      <c r="D8" s="5" t="s">
        <v>1036</v>
      </c>
      <c r="E8">
        <v>4039</v>
      </c>
      <c r="F8" t="str">
        <f t="shared" si="0"/>
        <v>Manawatū-Whanganui (New Zealand region)</v>
      </c>
      <c r="G8" t="str">
        <f t="shared" si="1"/>
        <v>Manawatū-Whanganui</v>
      </c>
      <c r="H8" t="str">
        <f t="shared" si="2"/>
        <v>NZ-MWT</v>
      </c>
    </row>
    <row r="9" spans="1:8" ht="29.5" thickBot="1" x14ac:dyDescent="0.4">
      <c r="A9" s="1" t="s">
        <v>3849</v>
      </c>
      <c r="B9" s="2" t="s">
        <v>3850</v>
      </c>
      <c r="C9" s="5"/>
      <c r="D9" s="5" t="s">
        <v>1036</v>
      </c>
      <c r="E9">
        <v>4039</v>
      </c>
      <c r="F9" t="str">
        <f t="shared" si="0"/>
        <v>Marlborough (New Zealand region)</v>
      </c>
      <c r="G9" t="str">
        <f t="shared" si="1"/>
        <v>Marlborough</v>
      </c>
      <c r="H9" t="str">
        <f t="shared" si="2"/>
        <v>NZ-MBH</v>
      </c>
    </row>
    <row r="10" spans="1:8" ht="15" thickBot="1" x14ac:dyDescent="0.4">
      <c r="A10" s="1" t="s">
        <v>3851</v>
      </c>
      <c r="B10" s="2" t="s">
        <v>3852</v>
      </c>
      <c r="C10" s="5" t="s">
        <v>3853</v>
      </c>
      <c r="D10" s="5" t="s">
        <v>1036</v>
      </c>
      <c r="E10">
        <v>4039</v>
      </c>
      <c r="F10" t="str">
        <f t="shared" si="0"/>
        <v>Nelson (New Zealand region)</v>
      </c>
      <c r="G10" t="str">
        <f t="shared" si="1"/>
        <v>Nelson</v>
      </c>
      <c r="H10" t="str">
        <f t="shared" si="2"/>
        <v>NZ-NSN</v>
      </c>
    </row>
    <row r="11" spans="1:8" ht="29.5" thickBot="1" x14ac:dyDescent="0.4">
      <c r="A11" s="1" t="s">
        <v>3854</v>
      </c>
      <c r="B11" s="2" t="s">
        <v>3855</v>
      </c>
      <c r="C11" s="5" t="s">
        <v>3856</v>
      </c>
      <c r="D11" s="5" t="s">
        <v>1036</v>
      </c>
      <c r="E11">
        <v>4039</v>
      </c>
      <c r="F11" t="str">
        <f t="shared" si="0"/>
        <v>Northland (New Zealand region)</v>
      </c>
      <c r="G11" t="str">
        <f t="shared" si="1"/>
        <v>Northland</v>
      </c>
      <c r="H11" t="str">
        <f t="shared" si="2"/>
        <v>NZ-NTL</v>
      </c>
    </row>
    <row r="12" spans="1:8" ht="15" thickBot="1" x14ac:dyDescent="0.4">
      <c r="A12" s="1" t="s">
        <v>3857</v>
      </c>
      <c r="B12" s="2" t="s">
        <v>3858</v>
      </c>
      <c r="C12" s="5" t="s">
        <v>3859</v>
      </c>
      <c r="D12" s="5" t="s">
        <v>1036</v>
      </c>
      <c r="E12">
        <v>4039</v>
      </c>
      <c r="F12" t="str">
        <f t="shared" si="0"/>
        <v>Otago (New Zealand region)</v>
      </c>
      <c r="G12" t="str">
        <f t="shared" si="1"/>
        <v>Otago</v>
      </c>
      <c r="H12" t="str">
        <f t="shared" si="2"/>
        <v>NZ-OTA</v>
      </c>
    </row>
    <row r="13" spans="1:8" ht="29.5" thickBot="1" x14ac:dyDescent="0.4">
      <c r="A13" s="1" t="s">
        <v>3860</v>
      </c>
      <c r="B13" s="2" t="s">
        <v>3861</v>
      </c>
      <c r="C13" s="5" t="s">
        <v>3862</v>
      </c>
      <c r="D13" s="5" t="s">
        <v>1036</v>
      </c>
      <c r="E13">
        <v>4039</v>
      </c>
      <c r="F13" t="str">
        <f t="shared" si="0"/>
        <v>Southland (New Zealand region)</v>
      </c>
      <c r="G13" t="str">
        <f t="shared" si="1"/>
        <v>Southland</v>
      </c>
      <c r="H13" t="str">
        <f t="shared" si="2"/>
        <v>NZ-STL</v>
      </c>
    </row>
    <row r="14" spans="1:8" ht="15" thickBot="1" x14ac:dyDescent="0.4">
      <c r="A14" s="1" t="s">
        <v>3863</v>
      </c>
      <c r="B14" s="2" t="s">
        <v>3864</v>
      </c>
      <c r="C14" s="5" t="s">
        <v>3864</v>
      </c>
      <c r="D14" s="5" t="s">
        <v>1036</v>
      </c>
      <c r="E14">
        <v>4039</v>
      </c>
      <c r="F14" t="str">
        <f t="shared" si="0"/>
        <v>Taranaki (New Zealand region)</v>
      </c>
      <c r="G14" t="str">
        <f t="shared" si="1"/>
        <v>Taranaki</v>
      </c>
      <c r="H14" t="str">
        <f t="shared" si="2"/>
        <v>NZ-TKI</v>
      </c>
    </row>
    <row r="15" spans="1:8" ht="18.5" thickBot="1" x14ac:dyDescent="0.4">
      <c r="A15" s="1" t="s">
        <v>3865</v>
      </c>
      <c r="B15" s="2" t="s">
        <v>3866</v>
      </c>
      <c r="C15" s="5" t="s">
        <v>3867</v>
      </c>
      <c r="D15" s="5" t="s">
        <v>1036</v>
      </c>
      <c r="E15">
        <v>4039</v>
      </c>
      <c r="F15" t="str">
        <f t="shared" si="0"/>
        <v>Tasman (New Zealand region)</v>
      </c>
      <c r="G15" t="str">
        <f t="shared" si="1"/>
        <v>Tasman</v>
      </c>
      <c r="H15" t="str">
        <f t="shared" si="2"/>
        <v>NZ-TAS</v>
      </c>
    </row>
    <row r="16" spans="1:8" ht="15" thickBot="1" x14ac:dyDescent="0.4">
      <c r="A16" s="1" t="s">
        <v>3868</v>
      </c>
      <c r="B16" s="2" t="s">
        <v>3869</v>
      </c>
      <c r="C16" s="5" t="s">
        <v>3869</v>
      </c>
      <c r="D16" s="5" t="s">
        <v>1036</v>
      </c>
      <c r="E16">
        <v>4039</v>
      </c>
      <c r="F16" t="str">
        <f t="shared" si="0"/>
        <v>Waikato (New Zealand region)</v>
      </c>
      <c r="G16" t="str">
        <f t="shared" si="1"/>
        <v>Waikato</v>
      </c>
      <c r="H16" t="str">
        <f t="shared" si="2"/>
        <v>NZ-WKO</v>
      </c>
    </row>
    <row r="17" spans="1:8" ht="29.5" thickBot="1" x14ac:dyDescent="0.4">
      <c r="A17" s="1" t="s">
        <v>3870</v>
      </c>
      <c r="B17" s="2" t="s">
        <v>3871</v>
      </c>
      <c r="C17" s="5" t="s">
        <v>3872</v>
      </c>
      <c r="D17" s="5" t="s">
        <v>1036</v>
      </c>
      <c r="E17">
        <v>4039</v>
      </c>
      <c r="F17" t="str">
        <f t="shared" si="0"/>
        <v>West Coast (New Zealand region)</v>
      </c>
      <c r="G17" t="str">
        <f t="shared" si="1"/>
        <v>West Coast</v>
      </c>
      <c r="H17" t="str">
        <f t="shared" si="2"/>
        <v>NZ-WTC</v>
      </c>
    </row>
  </sheetData>
  <hyperlinks>
    <hyperlink ref="B1" r:id="rId1" tooltip="Auckland Region" display="https://en.wikipedia.org/wiki/Auckland_Region" xr:uid="{5BC66D4E-354D-402B-BD5B-0484EC21969E}"/>
    <hyperlink ref="B2" r:id="rId2" tooltip="Bay of Plenty Region" display="https://en.wikipedia.org/wiki/Bay_of_Plenty_Region" xr:uid="{33B2EBD8-CC89-4645-9385-47CBA94FCB9A}"/>
    <hyperlink ref="B3" r:id="rId3" tooltip="Canterbury Region" display="https://en.wikipedia.org/wiki/Canterbury_Region" xr:uid="{4653DD19-7666-4667-B62E-8B8C106F1AB9}"/>
    <hyperlink ref="B4" r:id="rId4" tooltip="Chatham Islands Territory" display="https://en.wikipedia.org/wiki/Chatham_Islands_Territory" xr:uid="{0E5E00B1-6237-4BAF-A29C-C7A46F938710}"/>
    <hyperlink ref="B5" r:id="rId5" tooltip="Gisborne Region" display="https://en.wikipedia.org/wiki/Gisborne_Region" xr:uid="{F0E5E56B-E5D9-4DBB-87B4-BFBB62E62372}"/>
    <hyperlink ref="B6" r:id="rId6" tooltip="Wellington Region" display="https://en.wikipedia.org/wiki/Wellington_Region" xr:uid="{B1EABD94-5894-4B1E-959D-C6270253EE50}"/>
    <hyperlink ref="B7" r:id="rId7" tooltip="Hawke's Bay Region" display="https://en.wikipedia.org/wiki/Hawke%27s_Bay_Region" xr:uid="{3A49F6FF-F1C6-4BF8-9101-202BD1DE982E}"/>
    <hyperlink ref="B8" r:id="rId8" tooltip="Manawatū-Whanganui" display="https://en.wikipedia.org/wiki/Manawat%C5%AB-Whanganui" xr:uid="{5F26B5BE-1278-47CB-AB8F-4EE4C19DDBAC}"/>
    <hyperlink ref="B9" r:id="rId9" tooltip="Marlborough Region" display="https://en.wikipedia.org/wiki/Marlborough_Region" xr:uid="{825ECECB-C553-40D9-8E32-B8F7591F41D6}"/>
    <hyperlink ref="B10" r:id="rId10" tooltip="Nelson Region" display="https://en.wikipedia.org/wiki/Nelson_Region" xr:uid="{069381AC-218A-4685-9FEA-2FDE86A4E9AE}"/>
    <hyperlink ref="B11" r:id="rId11" tooltip="Northland Region" display="https://en.wikipedia.org/wiki/Northland_Region" xr:uid="{810D7339-D61D-44DA-87D4-4B7F9F996373}"/>
    <hyperlink ref="B12" r:id="rId12" tooltip="Otago" display="https://en.wikipedia.org/wiki/Otago" xr:uid="{61DC9C0B-A747-408E-91F9-22BB633E08FD}"/>
    <hyperlink ref="B13" r:id="rId13" tooltip="Southland, New Zealand" display="https://en.wikipedia.org/wiki/Southland,_New_Zealand" xr:uid="{504F2723-FBD6-48FD-A3F4-A193744F9AB3}"/>
    <hyperlink ref="B14" r:id="rId14" tooltip="Taranaki" display="https://en.wikipedia.org/wiki/Taranaki" xr:uid="{26CC81B8-1457-4631-B1B5-DFC767468D49}"/>
    <hyperlink ref="B15" r:id="rId15" tooltip="Tasman Region" display="https://en.wikipedia.org/wiki/Tasman_Region" xr:uid="{1E73A062-F53C-4CF6-8777-B5868FEF174D}"/>
    <hyperlink ref="B16" r:id="rId16" tooltip="Waikato" display="https://en.wikipedia.org/wiki/Waikato" xr:uid="{02140CB6-1D82-4F7B-96D9-442ED09B794C}"/>
    <hyperlink ref="B17" r:id="rId17" tooltip="West Coast, New Zealand" display="https://en.wikipedia.org/wiki/West_Coast,_New_Zealand" xr:uid="{EC23B089-5D65-4DE5-AF09-B4D71616579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BCE52-AC90-4B4A-B8F5-1B993585B267}">
  <dimension ref="A1:G37"/>
  <sheetViews>
    <sheetView workbookViewId="0">
      <selection activeCell="D1" sqref="D1:G37"/>
    </sheetView>
  </sheetViews>
  <sheetFormatPr defaultRowHeight="14.5" x14ac:dyDescent="0.35"/>
  <cols>
    <col min="2" max="2" width="58.36328125" customWidth="1"/>
    <col min="3" max="3" width="33.26953125" customWidth="1"/>
    <col min="5" max="5" width="42.453125" bestFit="1" customWidth="1"/>
  </cols>
  <sheetData>
    <row r="1" spans="1:7" ht="15" thickBot="1" x14ac:dyDescent="0.4">
      <c r="A1" s="1" t="s">
        <v>462</v>
      </c>
      <c r="B1" s="2" t="s">
        <v>538</v>
      </c>
      <c r="C1" s="5" t="s">
        <v>463</v>
      </c>
      <c r="D1">
        <v>4031</v>
      </c>
      <c r="E1" t="str">
        <f>_xlfn.CONCAT(B1," (Moldovan ",C1,")")</f>
        <v>Gagauzia (Moldovan autonomous territorial unit)</v>
      </c>
      <c r="F1" t="str">
        <f>B1</f>
        <v>Gagauzia</v>
      </c>
      <c r="G1" t="str">
        <f>A1</f>
        <v>MD-GA</v>
      </c>
    </row>
    <row r="2" spans="1:7" ht="15" thickBot="1" x14ac:dyDescent="0.4">
      <c r="A2" s="1" t="s">
        <v>464</v>
      </c>
      <c r="B2" s="2" t="s">
        <v>465</v>
      </c>
      <c r="C2" s="5" t="s">
        <v>466</v>
      </c>
      <c r="D2">
        <v>4031</v>
      </c>
      <c r="E2" t="str">
        <f t="shared" ref="E2:E37" si="0">_xlfn.CONCAT(B2," (Moldovan ",C2,")")</f>
        <v>Bălți (Moldovan city)</v>
      </c>
      <c r="F2" t="str">
        <f t="shared" ref="F2:F37" si="1">B2</f>
        <v>Bălți</v>
      </c>
      <c r="G2" t="str">
        <f t="shared" ref="G2:G37" si="2">A2</f>
        <v>MD-BA</v>
      </c>
    </row>
    <row r="3" spans="1:7" ht="29.5" thickBot="1" x14ac:dyDescent="0.4">
      <c r="A3" s="1" t="s">
        <v>467</v>
      </c>
      <c r="B3" s="2" t="s">
        <v>468</v>
      </c>
      <c r="C3" s="5" t="s">
        <v>466</v>
      </c>
      <c r="D3">
        <v>4031</v>
      </c>
      <c r="E3" t="str">
        <f t="shared" si="0"/>
        <v>Bender [Tighina] (Moldovan city)</v>
      </c>
      <c r="F3" t="str">
        <f t="shared" si="1"/>
        <v>Bender [Tighina]</v>
      </c>
      <c r="G3" t="str">
        <f t="shared" si="2"/>
        <v>MD-BD</v>
      </c>
    </row>
    <row r="4" spans="1:7" ht="15" thickBot="1" x14ac:dyDescent="0.4">
      <c r="A4" s="1" t="s">
        <v>469</v>
      </c>
      <c r="B4" s="2" t="s">
        <v>470</v>
      </c>
      <c r="C4" s="5" t="s">
        <v>466</v>
      </c>
      <c r="D4">
        <v>4031</v>
      </c>
      <c r="E4" t="str">
        <f t="shared" si="0"/>
        <v>Chișinău (Moldovan city)</v>
      </c>
      <c r="F4" t="str">
        <f t="shared" si="1"/>
        <v>Chișinău</v>
      </c>
      <c r="G4" t="str">
        <f t="shared" si="2"/>
        <v>MD-CU</v>
      </c>
    </row>
    <row r="5" spans="1:7" ht="29.5" thickBot="1" x14ac:dyDescent="0.4">
      <c r="A5" s="1" t="s">
        <v>471</v>
      </c>
      <c r="B5" s="2" t="s">
        <v>472</v>
      </c>
      <c r="C5" s="5" t="s">
        <v>473</v>
      </c>
      <c r="D5">
        <v>4031</v>
      </c>
      <c r="E5" t="str">
        <f t="shared" si="0"/>
        <v>Anenii Noi (Moldovan district)</v>
      </c>
      <c r="F5" t="str">
        <f t="shared" si="1"/>
        <v>Anenii Noi</v>
      </c>
      <c r="G5" t="str">
        <f t="shared" si="2"/>
        <v>MD-AN</v>
      </c>
    </row>
    <row r="6" spans="1:7" ht="29.5" thickBot="1" x14ac:dyDescent="0.4">
      <c r="A6" s="1" t="s">
        <v>474</v>
      </c>
      <c r="B6" s="2" t="s">
        <v>475</v>
      </c>
      <c r="C6" s="5" t="s">
        <v>473</v>
      </c>
      <c r="D6">
        <v>4031</v>
      </c>
      <c r="E6" t="str">
        <f t="shared" si="0"/>
        <v>Basarabeasca (Moldovan district)</v>
      </c>
      <c r="F6" t="str">
        <f t="shared" si="1"/>
        <v>Basarabeasca</v>
      </c>
      <c r="G6" t="str">
        <f t="shared" si="2"/>
        <v>MD-BS</v>
      </c>
    </row>
    <row r="7" spans="1:7" ht="15" thickBot="1" x14ac:dyDescent="0.4">
      <c r="A7" s="1" t="s">
        <v>476</v>
      </c>
      <c r="B7" s="2" t="s">
        <v>477</v>
      </c>
      <c r="C7" s="5" t="s">
        <v>473</v>
      </c>
      <c r="D7">
        <v>4031</v>
      </c>
      <c r="E7" t="str">
        <f t="shared" si="0"/>
        <v>Briceni (Moldovan district)</v>
      </c>
      <c r="F7" t="str">
        <f t="shared" si="1"/>
        <v>Briceni</v>
      </c>
      <c r="G7" t="str">
        <f t="shared" si="2"/>
        <v>MD-BR</v>
      </c>
    </row>
    <row r="8" spans="1:7" ht="15" thickBot="1" x14ac:dyDescent="0.4">
      <c r="A8" s="1" t="s">
        <v>478</v>
      </c>
      <c r="B8" s="2" t="s">
        <v>479</v>
      </c>
      <c r="C8" s="5" t="s">
        <v>473</v>
      </c>
      <c r="D8">
        <v>4031</v>
      </c>
      <c r="E8" t="str">
        <f t="shared" si="0"/>
        <v>Cahul (Moldovan district)</v>
      </c>
      <c r="F8" t="str">
        <f t="shared" si="1"/>
        <v>Cahul</v>
      </c>
      <c r="G8" t="str">
        <f t="shared" si="2"/>
        <v>MD-CA</v>
      </c>
    </row>
    <row r="9" spans="1:7" ht="15" thickBot="1" x14ac:dyDescent="0.4">
      <c r="A9" s="1" t="s">
        <v>480</v>
      </c>
      <c r="B9" s="2" t="s">
        <v>481</v>
      </c>
      <c r="C9" s="5" t="s">
        <v>473</v>
      </c>
      <c r="D9">
        <v>4031</v>
      </c>
      <c r="E9" t="str">
        <f t="shared" si="0"/>
        <v>Cantemir (Moldovan district)</v>
      </c>
      <c r="F9" t="str">
        <f t="shared" si="1"/>
        <v>Cantemir</v>
      </c>
      <c r="G9" t="str">
        <f t="shared" si="2"/>
        <v>MD-CT</v>
      </c>
    </row>
    <row r="10" spans="1:7" ht="15" thickBot="1" x14ac:dyDescent="0.4">
      <c r="A10" s="1" t="s">
        <v>482</v>
      </c>
      <c r="B10" s="2" t="s">
        <v>483</v>
      </c>
      <c r="C10" s="5" t="s">
        <v>473</v>
      </c>
      <c r="D10">
        <v>4031</v>
      </c>
      <c r="E10" t="str">
        <f t="shared" si="0"/>
        <v>Călărași (Moldovan district)</v>
      </c>
      <c r="F10" t="str">
        <f t="shared" si="1"/>
        <v>Călărași</v>
      </c>
      <c r="G10" t="str">
        <f t="shared" si="2"/>
        <v>MD-CL</v>
      </c>
    </row>
    <row r="11" spans="1:7" ht="15" thickBot="1" x14ac:dyDescent="0.4">
      <c r="A11" s="1" t="s">
        <v>484</v>
      </c>
      <c r="B11" s="2" t="s">
        <v>485</v>
      </c>
      <c r="C11" s="5" t="s">
        <v>473</v>
      </c>
      <c r="D11">
        <v>4031</v>
      </c>
      <c r="E11" t="str">
        <f t="shared" si="0"/>
        <v>Căușeni (Moldovan district)</v>
      </c>
      <c r="F11" t="str">
        <f t="shared" si="1"/>
        <v>Căușeni</v>
      </c>
      <c r="G11" t="str">
        <f t="shared" si="2"/>
        <v>MD-CS</v>
      </c>
    </row>
    <row r="12" spans="1:7" ht="15" thickBot="1" x14ac:dyDescent="0.4">
      <c r="A12" s="1" t="s">
        <v>486</v>
      </c>
      <c r="B12" s="2" t="s">
        <v>487</v>
      </c>
      <c r="C12" s="5" t="s">
        <v>473</v>
      </c>
      <c r="D12">
        <v>4031</v>
      </c>
      <c r="E12" t="str">
        <f t="shared" si="0"/>
        <v>Cimișlia (Moldovan district)</v>
      </c>
      <c r="F12" t="str">
        <f t="shared" si="1"/>
        <v>Cimișlia</v>
      </c>
      <c r="G12" t="str">
        <f t="shared" si="2"/>
        <v>MD-CM</v>
      </c>
    </row>
    <row r="13" spans="1:7" ht="15" thickBot="1" x14ac:dyDescent="0.4">
      <c r="A13" s="1" t="s">
        <v>488</v>
      </c>
      <c r="B13" s="2" t="s">
        <v>489</v>
      </c>
      <c r="C13" s="5" t="s">
        <v>473</v>
      </c>
      <c r="D13">
        <v>4031</v>
      </c>
      <c r="E13" t="str">
        <f t="shared" si="0"/>
        <v>Criuleni (Moldovan district)</v>
      </c>
      <c r="F13" t="str">
        <f t="shared" si="1"/>
        <v>Criuleni</v>
      </c>
      <c r="G13" t="str">
        <f t="shared" si="2"/>
        <v>MD-CR</v>
      </c>
    </row>
    <row r="14" spans="1:7" ht="29.5" thickBot="1" x14ac:dyDescent="0.4">
      <c r="A14" s="1" t="s">
        <v>490</v>
      </c>
      <c r="B14" s="2" t="s">
        <v>491</v>
      </c>
      <c r="C14" s="5" t="s">
        <v>473</v>
      </c>
      <c r="D14">
        <v>4031</v>
      </c>
      <c r="E14" t="str">
        <f t="shared" si="0"/>
        <v>Dondușeni (Moldovan district)</v>
      </c>
      <c r="F14" t="str">
        <f t="shared" si="1"/>
        <v>Dondușeni</v>
      </c>
      <c r="G14" t="str">
        <f t="shared" si="2"/>
        <v>MD-DO</v>
      </c>
    </row>
    <row r="15" spans="1:7" ht="15" thickBot="1" x14ac:dyDescent="0.4">
      <c r="A15" s="1" t="s">
        <v>492</v>
      </c>
      <c r="B15" s="2" t="s">
        <v>493</v>
      </c>
      <c r="C15" s="5" t="s">
        <v>473</v>
      </c>
      <c r="D15">
        <v>4031</v>
      </c>
      <c r="E15" t="str">
        <f t="shared" si="0"/>
        <v>Drochia (Moldovan district)</v>
      </c>
      <c r="F15" t="str">
        <f t="shared" si="1"/>
        <v>Drochia</v>
      </c>
      <c r="G15" t="str">
        <f t="shared" si="2"/>
        <v>MD-DR</v>
      </c>
    </row>
    <row r="16" spans="1:7" ht="15" thickBot="1" x14ac:dyDescent="0.4">
      <c r="A16" s="1" t="s">
        <v>494</v>
      </c>
      <c r="B16" s="2" t="s">
        <v>495</v>
      </c>
      <c r="C16" s="5" t="s">
        <v>473</v>
      </c>
      <c r="D16">
        <v>4031</v>
      </c>
      <c r="E16" t="str">
        <f t="shared" si="0"/>
        <v>Dubăsari (Moldovan district)</v>
      </c>
      <c r="F16" t="str">
        <f t="shared" si="1"/>
        <v>Dubăsari</v>
      </c>
      <c r="G16" t="str">
        <f t="shared" si="2"/>
        <v>MD-DU</v>
      </c>
    </row>
    <row r="17" spans="1:7" ht="15" thickBot="1" x14ac:dyDescent="0.4">
      <c r="A17" s="1" t="s">
        <v>496</v>
      </c>
      <c r="B17" s="2" t="s">
        <v>497</v>
      </c>
      <c r="C17" s="5" t="s">
        <v>473</v>
      </c>
      <c r="D17">
        <v>4031</v>
      </c>
      <c r="E17" t="str">
        <f t="shared" si="0"/>
        <v>Edineț (Moldovan district)</v>
      </c>
      <c r="F17" t="str">
        <f t="shared" si="1"/>
        <v>Edineț</v>
      </c>
      <c r="G17" t="str">
        <f t="shared" si="2"/>
        <v>MD-ED</v>
      </c>
    </row>
    <row r="18" spans="1:7" ht="15" thickBot="1" x14ac:dyDescent="0.4">
      <c r="A18" s="1" t="s">
        <v>498</v>
      </c>
      <c r="B18" s="2" t="s">
        <v>499</v>
      </c>
      <c r="C18" s="5" t="s">
        <v>473</v>
      </c>
      <c r="D18">
        <v>4031</v>
      </c>
      <c r="E18" t="str">
        <f t="shared" si="0"/>
        <v>Fălești (Moldovan district)</v>
      </c>
      <c r="F18" t="str">
        <f t="shared" si="1"/>
        <v>Fălești</v>
      </c>
      <c r="G18" t="str">
        <f t="shared" si="2"/>
        <v>MD-FA</v>
      </c>
    </row>
    <row r="19" spans="1:7" ht="15" thickBot="1" x14ac:dyDescent="0.4">
      <c r="A19" s="1" t="s">
        <v>500</v>
      </c>
      <c r="B19" s="2" t="s">
        <v>501</v>
      </c>
      <c r="C19" s="5" t="s">
        <v>473</v>
      </c>
      <c r="D19">
        <v>4031</v>
      </c>
      <c r="E19" t="str">
        <f t="shared" si="0"/>
        <v>Florești (Moldovan district)</v>
      </c>
      <c r="F19" t="str">
        <f t="shared" si="1"/>
        <v>Florești</v>
      </c>
      <c r="G19" t="str">
        <f t="shared" si="2"/>
        <v>MD-FL</v>
      </c>
    </row>
    <row r="20" spans="1:7" ht="15" thickBot="1" x14ac:dyDescent="0.4">
      <c r="A20" s="1" t="s">
        <v>502</v>
      </c>
      <c r="B20" s="2" t="s">
        <v>503</v>
      </c>
      <c r="C20" s="5" t="s">
        <v>473</v>
      </c>
      <c r="D20">
        <v>4031</v>
      </c>
      <c r="E20" t="str">
        <f t="shared" si="0"/>
        <v>Glodeni (Moldovan district)</v>
      </c>
      <c r="F20" t="str">
        <f t="shared" si="1"/>
        <v>Glodeni</v>
      </c>
      <c r="G20" t="str">
        <f t="shared" si="2"/>
        <v>MD-GL</v>
      </c>
    </row>
    <row r="21" spans="1:7" ht="15" thickBot="1" x14ac:dyDescent="0.4">
      <c r="A21" s="1" t="s">
        <v>504</v>
      </c>
      <c r="B21" s="2" t="s">
        <v>505</v>
      </c>
      <c r="C21" s="5" t="s">
        <v>473</v>
      </c>
      <c r="D21">
        <v>4031</v>
      </c>
      <c r="E21" t="str">
        <f t="shared" si="0"/>
        <v>Hîncești (Moldovan district)</v>
      </c>
      <c r="F21" t="str">
        <f t="shared" si="1"/>
        <v>Hîncești</v>
      </c>
      <c r="G21" t="str">
        <f t="shared" si="2"/>
        <v>MD-HI</v>
      </c>
    </row>
    <row r="22" spans="1:7" ht="15" thickBot="1" x14ac:dyDescent="0.4">
      <c r="A22" s="1" t="s">
        <v>506</v>
      </c>
      <c r="B22" s="2" t="s">
        <v>507</v>
      </c>
      <c r="C22" s="5" t="s">
        <v>473</v>
      </c>
      <c r="D22">
        <v>4031</v>
      </c>
      <c r="E22" t="str">
        <f t="shared" si="0"/>
        <v>Ialoveni (Moldovan district)</v>
      </c>
      <c r="F22" t="str">
        <f t="shared" si="1"/>
        <v>Ialoveni</v>
      </c>
      <c r="G22" t="str">
        <f t="shared" si="2"/>
        <v>MD-IA</v>
      </c>
    </row>
    <row r="23" spans="1:7" ht="15" thickBot="1" x14ac:dyDescent="0.4">
      <c r="A23" s="1" t="s">
        <v>508</v>
      </c>
      <c r="B23" s="2" t="s">
        <v>509</v>
      </c>
      <c r="C23" s="5" t="s">
        <v>473</v>
      </c>
      <c r="D23">
        <v>4031</v>
      </c>
      <c r="E23" t="str">
        <f t="shared" si="0"/>
        <v>Leova (Moldovan district)</v>
      </c>
      <c r="F23" t="str">
        <f t="shared" si="1"/>
        <v>Leova</v>
      </c>
      <c r="G23" t="str">
        <f t="shared" si="2"/>
        <v>MD-LE</v>
      </c>
    </row>
    <row r="24" spans="1:7" ht="29.5" thickBot="1" x14ac:dyDescent="0.4">
      <c r="A24" s="1" t="s">
        <v>510</v>
      </c>
      <c r="B24" s="2" t="s">
        <v>511</v>
      </c>
      <c r="C24" s="5" t="s">
        <v>473</v>
      </c>
      <c r="D24">
        <v>4031</v>
      </c>
      <c r="E24" t="str">
        <f t="shared" si="0"/>
        <v>Nisporeni (Moldovan district)</v>
      </c>
      <c r="F24" t="str">
        <f t="shared" si="1"/>
        <v>Nisporeni</v>
      </c>
      <c r="G24" t="str">
        <f t="shared" si="2"/>
        <v>MD-NI</v>
      </c>
    </row>
    <row r="25" spans="1:7" ht="15" thickBot="1" x14ac:dyDescent="0.4">
      <c r="A25" s="1" t="s">
        <v>512</v>
      </c>
      <c r="B25" s="2" t="s">
        <v>513</v>
      </c>
      <c r="C25" s="5" t="s">
        <v>473</v>
      </c>
      <c r="D25">
        <v>4031</v>
      </c>
      <c r="E25" t="str">
        <f t="shared" si="0"/>
        <v>Ocnița (Moldovan district)</v>
      </c>
      <c r="F25" t="str">
        <f t="shared" si="1"/>
        <v>Ocnița</v>
      </c>
      <c r="G25" t="str">
        <f t="shared" si="2"/>
        <v>MD-OC</v>
      </c>
    </row>
    <row r="26" spans="1:7" ht="15" thickBot="1" x14ac:dyDescent="0.4">
      <c r="A26" s="1" t="s">
        <v>514</v>
      </c>
      <c r="B26" s="2" t="s">
        <v>515</v>
      </c>
      <c r="C26" s="5" t="s">
        <v>473</v>
      </c>
      <c r="D26">
        <v>4031</v>
      </c>
      <c r="E26" t="str">
        <f t="shared" si="0"/>
        <v>Orhei (Moldovan district)</v>
      </c>
      <c r="F26" t="str">
        <f t="shared" si="1"/>
        <v>Orhei</v>
      </c>
      <c r="G26" t="str">
        <f t="shared" si="2"/>
        <v>MD-OR</v>
      </c>
    </row>
    <row r="27" spans="1:7" ht="15" thickBot="1" x14ac:dyDescent="0.4">
      <c r="A27" s="1" t="s">
        <v>516</v>
      </c>
      <c r="B27" s="2" t="s">
        <v>517</v>
      </c>
      <c r="C27" s="5" t="s">
        <v>473</v>
      </c>
      <c r="D27">
        <v>4031</v>
      </c>
      <c r="E27" t="str">
        <f t="shared" si="0"/>
        <v>Rezina (Moldovan district)</v>
      </c>
      <c r="F27" t="str">
        <f t="shared" si="1"/>
        <v>Rezina</v>
      </c>
      <c r="G27" t="str">
        <f t="shared" si="2"/>
        <v>MD-RE</v>
      </c>
    </row>
    <row r="28" spans="1:7" ht="15" thickBot="1" x14ac:dyDescent="0.4">
      <c r="A28" s="1" t="s">
        <v>518</v>
      </c>
      <c r="B28" s="2" t="s">
        <v>519</v>
      </c>
      <c r="C28" s="5" t="s">
        <v>473</v>
      </c>
      <c r="D28">
        <v>4031</v>
      </c>
      <c r="E28" t="str">
        <f t="shared" si="0"/>
        <v>Rîșcani (Moldovan district)</v>
      </c>
      <c r="F28" t="str">
        <f t="shared" si="1"/>
        <v>Rîșcani</v>
      </c>
      <c r="G28" t="str">
        <f t="shared" si="2"/>
        <v>MD-RI</v>
      </c>
    </row>
    <row r="29" spans="1:7" ht="15" thickBot="1" x14ac:dyDescent="0.4">
      <c r="A29" s="1" t="s">
        <v>520</v>
      </c>
      <c r="B29" s="2" t="s">
        <v>521</v>
      </c>
      <c r="C29" s="5" t="s">
        <v>473</v>
      </c>
      <c r="D29">
        <v>4031</v>
      </c>
      <c r="E29" t="str">
        <f t="shared" si="0"/>
        <v>Sîngerei (Moldovan district)</v>
      </c>
      <c r="F29" t="str">
        <f t="shared" si="1"/>
        <v>Sîngerei</v>
      </c>
      <c r="G29" t="str">
        <f t="shared" si="2"/>
        <v>MD-SI</v>
      </c>
    </row>
    <row r="30" spans="1:7" ht="15" thickBot="1" x14ac:dyDescent="0.4">
      <c r="A30" s="1" t="s">
        <v>522</v>
      </c>
      <c r="B30" s="2" t="s">
        <v>523</v>
      </c>
      <c r="C30" s="5" t="s">
        <v>473</v>
      </c>
      <c r="D30">
        <v>4031</v>
      </c>
      <c r="E30" t="str">
        <f t="shared" si="0"/>
        <v>Soroca (Moldovan district)</v>
      </c>
      <c r="F30" t="str">
        <f t="shared" si="1"/>
        <v>Soroca</v>
      </c>
      <c r="G30" t="str">
        <f t="shared" si="2"/>
        <v>MD-SO</v>
      </c>
    </row>
    <row r="31" spans="1:7" ht="15" thickBot="1" x14ac:dyDescent="0.4">
      <c r="A31" s="1" t="s">
        <v>524</v>
      </c>
      <c r="B31" s="2" t="s">
        <v>525</v>
      </c>
      <c r="C31" s="5" t="s">
        <v>473</v>
      </c>
      <c r="D31">
        <v>4031</v>
      </c>
      <c r="E31" t="str">
        <f t="shared" si="0"/>
        <v>Strășeni (Moldovan district)</v>
      </c>
      <c r="F31" t="str">
        <f t="shared" si="1"/>
        <v>Strășeni</v>
      </c>
      <c r="G31" t="str">
        <f t="shared" si="2"/>
        <v>MD-ST</v>
      </c>
    </row>
    <row r="32" spans="1:7" ht="29.5" thickBot="1" x14ac:dyDescent="0.4">
      <c r="A32" s="1" t="s">
        <v>526</v>
      </c>
      <c r="B32" s="2" t="s">
        <v>527</v>
      </c>
      <c r="C32" s="5" t="s">
        <v>473</v>
      </c>
      <c r="D32">
        <v>4031</v>
      </c>
      <c r="E32" t="str">
        <f t="shared" si="0"/>
        <v>Șoldănești (Moldovan district)</v>
      </c>
      <c r="F32" t="str">
        <f t="shared" si="1"/>
        <v>Șoldănești</v>
      </c>
      <c r="G32" t="str">
        <f t="shared" si="2"/>
        <v>MD-SD</v>
      </c>
    </row>
    <row r="33" spans="1:7" ht="29.5" thickBot="1" x14ac:dyDescent="0.4">
      <c r="A33" s="1" t="s">
        <v>528</v>
      </c>
      <c r="B33" s="2" t="s">
        <v>529</v>
      </c>
      <c r="C33" s="5" t="s">
        <v>473</v>
      </c>
      <c r="D33">
        <v>4031</v>
      </c>
      <c r="E33" t="str">
        <f t="shared" si="0"/>
        <v>Ștefan Vodă (Moldovan district)</v>
      </c>
      <c r="F33" t="str">
        <f t="shared" si="1"/>
        <v>Ștefan Vodă</v>
      </c>
      <c r="G33" t="str">
        <f t="shared" si="2"/>
        <v>MD-SV</v>
      </c>
    </row>
    <row r="34" spans="1:7" ht="15" thickBot="1" x14ac:dyDescent="0.4">
      <c r="A34" s="1" t="s">
        <v>530</v>
      </c>
      <c r="B34" s="2" t="s">
        <v>531</v>
      </c>
      <c r="C34" s="5" t="s">
        <v>473</v>
      </c>
      <c r="D34">
        <v>4031</v>
      </c>
      <c r="E34" t="str">
        <f t="shared" si="0"/>
        <v>Taraclia (Moldovan district)</v>
      </c>
      <c r="F34" t="str">
        <f t="shared" si="1"/>
        <v>Taraclia</v>
      </c>
      <c r="G34" t="str">
        <f t="shared" si="2"/>
        <v>MD-TA</v>
      </c>
    </row>
    <row r="35" spans="1:7" ht="15" thickBot="1" x14ac:dyDescent="0.4">
      <c r="A35" s="1" t="s">
        <v>532</v>
      </c>
      <c r="B35" s="2" t="s">
        <v>533</v>
      </c>
      <c r="C35" s="5" t="s">
        <v>473</v>
      </c>
      <c r="D35">
        <v>4031</v>
      </c>
      <c r="E35" t="str">
        <f t="shared" si="0"/>
        <v>Telenești (Moldovan district)</v>
      </c>
      <c r="F35" t="str">
        <f t="shared" si="1"/>
        <v>Telenești</v>
      </c>
      <c r="G35" t="str">
        <f t="shared" si="2"/>
        <v>MD-TE</v>
      </c>
    </row>
    <row r="36" spans="1:7" ht="15" thickBot="1" x14ac:dyDescent="0.4">
      <c r="A36" s="1" t="s">
        <v>534</v>
      </c>
      <c r="B36" s="2" t="s">
        <v>535</v>
      </c>
      <c r="C36" s="5" t="s">
        <v>473</v>
      </c>
      <c r="D36">
        <v>4031</v>
      </c>
      <c r="E36" t="str">
        <f t="shared" si="0"/>
        <v>Ungheni (Moldovan district)</v>
      </c>
      <c r="F36" t="str">
        <f t="shared" si="1"/>
        <v>Ungheni</v>
      </c>
      <c r="G36" t="str">
        <f t="shared" si="2"/>
        <v>MD-UN</v>
      </c>
    </row>
    <row r="37" spans="1:7" ht="15" thickBot="1" x14ac:dyDescent="0.4">
      <c r="A37" s="1" t="s">
        <v>536</v>
      </c>
      <c r="B37" s="2" t="s">
        <v>539</v>
      </c>
      <c r="C37" s="5" t="s">
        <v>537</v>
      </c>
      <c r="D37">
        <v>4031</v>
      </c>
      <c r="E37" t="str">
        <f t="shared" si="0"/>
        <v>Transnistria (Moldovan territorial unit)</v>
      </c>
      <c r="F37" t="str">
        <f t="shared" si="1"/>
        <v>Transnistria</v>
      </c>
      <c r="G37" t="str">
        <f t="shared" si="2"/>
        <v>MD-SN</v>
      </c>
    </row>
  </sheetData>
  <hyperlinks>
    <hyperlink ref="B1" r:id="rId1" tooltip="Unitatea teritorială autonomă Găgăuzia" display="https://en.wikipedia.org/wiki/Unitatea_teritorial%C4%83_autonom%C4%83_G%C4%83g%C4%83uzia" xr:uid="{29D0B4E3-D9C4-4A89-BFF9-F347B4A413BF}"/>
    <hyperlink ref="B2" r:id="rId2" tooltip="Bălți" display="https://en.wikipedia.org/wiki/B%C4%83l%C8%9Bi" xr:uid="{125D7B3A-475A-40BF-813E-E76F4511B393}"/>
    <hyperlink ref="B3" r:id="rId3" tooltip="Bender, Moldova" display="https://en.wikipedia.org/wiki/Bender,_Moldova" xr:uid="{B692F0E8-487B-4656-B650-BBAE492A81E2}"/>
    <hyperlink ref="B4" r:id="rId4" tooltip="Chișinău" display="https://en.wikipedia.org/wiki/Chi%C8%99in%C4%83u" xr:uid="{F6ED402A-A09D-4AF2-ADFC-9FC039443090}"/>
    <hyperlink ref="B5" r:id="rId5" tooltip="Anenii Noi District" display="https://en.wikipedia.org/wiki/Anenii_Noi_District" xr:uid="{075C09A0-4B38-446D-AA82-61CA254F1630}"/>
    <hyperlink ref="B6" r:id="rId6" tooltip="Basarabeasca District" display="https://en.wikipedia.org/wiki/Basarabeasca_District" xr:uid="{55EC00E4-5F5B-4402-98D1-0C607DA655EA}"/>
    <hyperlink ref="B7" r:id="rId7" tooltip="Briceni District" display="https://en.wikipedia.org/wiki/Briceni_District" xr:uid="{C6323476-C63B-4F50-8DD7-E2AFE1AF9945}"/>
    <hyperlink ref="B8" r:id="rId8" tooltip="Cahul District" display="https://en.wikipedia.org/wiki/Cahul_District" xr:uid="{3C347690-B6C3-439A-85AE-3536E1F48B2C}"/>
    <hyperlink ref="B9" r:id="rId9" tooltip="Cantemir District" display="https://en.wikipedia.org/wiki/Cantemir_District" xr:uid="{A8F87BFF-5799-484B-A8D2-A4744A6B8319}"/>
    <hyperlink ref="B10" r:id="rId10" tooltip="Călărași District" display="https://en.wikipedia.org/wiki/C%C4%83l%C4%83ra%C8%99i_District" xr:uid="{79879E31-369F-4E60-8BBC-E07FD1251D75}"/>
    <hyperlink ref="B11" r:id="rId11" tooltip="Căușeni District" display="https://en.wikipedia.org/wiki/C%C4%83u%C8%99eni_District" xr:uid="{61BEA235-D4BB-4BEA-A93D-30601FC91FEE}"/>
    <hyperlink ref="B12" r:id="rId12" tooltip="Cimișlia District" display="https://en.wikipedia.org/wiki/Cimi%C8%99lia_District" xr:uid="{08317035-B04E-4F42-A0BD-050EA41765A9}"/>
    <hyperlink ref="B13" r:id="rId13" tooltip="Criuleni District" display="https://en.wikipedia.org/wiki/Criuleni_District" xr:uid="{22F3445A-FCDC-49C0-B7A4-2493B33EFE73}"/>
    <hyperlink ref="B14" r:id="rId14" tooltip="Donduşeni District" display="https://en.wikipedia.org/wiki/Dondu%C5%9Feni_District" xr:uid="{E998399E-EF20-4C27-859D-AD1AED208CB5}"/>
    <hyperlink ref="B15" r:id="rId15" tooltip="Drochia District" display="https://en.wikipedia.org/wiki/Drochia_District" xr:uid="{BD6BB2BA-EB4A-442C-8D6C-59CEC4096B87}"/>
    <hyperlink ref="B16" r:id="rId16" tooltip="Dubăsari District" display="https://en.wikipedia.org/wiki/Dub%C4%83sari_District" xr:uid="{B56E6760-1032-4C07-A381-BD35F889B469}"/>
    <hyperlink ref="B17" r:id="rId17" tooltip="Edineț District" display="https://en.wikipedia.org/wiki/Edine%C8%9B_District" xr:uid="{AC883146-D2E3-48E0-BA90-4153387F0354}"/>
    <hyperlink ref="B18" r:id="rId18" tooltip="Fălești District" display="https://en.wikipedia.org/wiki/F%C4%83le%C8%99ti_District" xr:uid="{8AD6F998-79A5-4E2D-99DC-824066045E36}"/>
    <hyperlink ref="B19" r:id="rId19" tooltip="Florești District" display="https://en.wikipedia.org/wiki/Flore%C8%99ti_District" xr:uid="{6647C7C0-5D88-4804-AE7F-5A1FE5E1C6F0}"/>
    <hyperlink ref="B20" r:id="rId20" tooltip="Glodeni District" display="https://en.wikipedia.org/wiki/Glodeni_District" xr:uid="{70A02455-486E-4CDD-89E2-99DCBEBD4018}"/>
    <hyperlink ref="B21" r:id="rId21" tooltip="Hîncești District" display="https://en.wikipedia.org/wiki/H%C3%AEnce%C8%99ti_District" xr:uid="{E52914D7-0521-405C-A381-DA1C6860FBFB}"/>
    <hyperlink ref="B22" r:id="rId22" tooltip="Ialoveni District" display="https://en.wikipedia.org/wiki/Ialoveni_District" xr:uid="{2F50F789-C771-4F91-85C1-C2A170434615}"/>
    <hyperlink ref="B23" r:id="rId23" tooltip="Leova District" display="https://en.wikipedia.org/wiki/Leova_District" xr:uid="{D860389A-16FB-4792-B06C-D40EA7B91A9F}"/>
    <hyperlink ref="B24" r:id="rId24" tooltip="Nisporeni District" display="https://en.wikipedia.org/wiki/Nisporeni_District" xr:uid="{99A59D46-2DB6-4F16-95BF-9697D1349D29}"/>
    <hyperlink ref="B25" r:id="rId25" tooltip="Ocnița District" display="https://en.wikipedia.org/wiki/Ocni%C8%9Ba_District" xr:uid="{8C7C2150-CA22-43B7-943A-E27D8F005AC9}"/>
    <hyperlink ref="B26" r:id="rId26" tooltip="Orhei District" display="https://en.wikipedia.org/wiki/Orhei_District" xr:uid="{3235A797-0D24-46EF-BC88-82EA5D3363D7}"/>
    <hyperlink ref="B27" r:id="rId27" tooltip="Rezina District" display="https://en.wikipedia.org/wiki/Rezina_District" xr:uid="{EB419933-8CF3-480A-B0F2-E3F87CC80855}"/>
    <hyperlink ref="B28" r:id="rId28" tooltip="Rîșcani District" display="https://en.wikipedia.org/wiki/R%C3%AE%C8%99cani_District" xr:uid="{61A44370-96AB-439B-A5FB-4FAD9BF3DE10}"/>
    <hyperlink ref="B29" r:id="rId29" tooltip="Sîngerei District" display="https://en.wikipedia.org/wiki/S%C3%AEngerei_District" xr:uid="{9D7CA753-C800-40E0-861F-3D95CF75F6C4}"/>
    <hyperlink ref="B30" r:id="rId30" tooltip="Soroca District" display="https://en.wikipedia.org/wiki/Soroca_District" xr:uid="{EBBB61DC-3374-4F9F-ACED-12A30E8556B8}"/>
    <hyperlink ref="B31" r:id="rId31" tooltip="Strășeni District" display="https://en.wikipedia.org/wiki/Str%C4%83%C8%99eni_District" xr:uid="{69D4B53E-2684-4AA4-8BBB-8B1401259792}"/>
    <hyperlink ref="B32" r:id="rId32" tooltip="Șoldănești District" display="https://en.wikipedia.org/wiki/%C8%98old%C4%83ne%C8%99ti_District" xr:uid="{67709A07-54AC-4B74-BE93-C7D1D1D8BD01}"/>
    <hyperlink ref="B33" r:id="rId33" tooltip="Ștefan Vodă District" display="https://en.wikipedia.org/wiki/%C8%98tefan_Vod%C4%83_District" xr:uid="{D1D0B784-F7A0-4A2F-AD2C-BBC9FAD9E987}"/>
    <hyperlink ref="B34" r:id="rId34" tooltip="Taraclia District" display="https://en.wikipedia.org/wiki/Taraclia_District" xr:uid="{56A086DF-3EDD-4E0F-930E-108328CB3532}"/>
    <hyperlink ref="B35" r:id="rId35" tooltip="Telenești District" display="https://en.wikipedia.org/wiki/Telene%C8%99ti_District" xr:uid="{C032DA9D-E340-45C8-8750-E9564F0B9EAF}"/>
    <hyperlink ref="B36" r:id="rId36" tooltip="Ungheni District" display="https://en.wikipedia.org/wiki/Ungheni_District" xr:uid="{55EA575E-41FB-452D-8EC1-4C7582BDD2A3}"/>
    <hyperlink ref="B37" r:id="rId37" tooltip="Administrative-Territorial Units of the Left Bank of the Dniester" display="https://en.wikipedia.org/wiki/Administrative-Territorial_Units_of_the_Left_Bank_of_the_Dniester" xr:uid="{886FB3B3-9CED-46D3-A4B9-541FA5264550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E3134-57AB-49C8-89A6-7AA4D9160E6B}">
  <dimension ref="A1:H11"/>
  <sheetViews>
    <sheetView workbookViewId="0">
      <selection activeCell="E1" sqref="E1:H11"/>
    </sheetView>
  </sheetViews>
  <sheetFormatPr defaultRowHeight="14.5" x14ac:dyDescent="0.35"/>
  <cols>
    <col min="6" max="6" width="30.54296875" bestFit="1" customWidth="1"/>
    <col min="7" max="7" width="12.1796875" bestFit="1" customWidth="1"/>
  </cols>
  <sheetData>
    <row r="1" spans="1:8" ht="44" thickBot="1" x14ac:dyDescent="0.4">
      <c r="A1" s="1" t="s">
        <v>3873</v>
      </c>
      <c r="B1" s="2" t="s">
        <v>3874</v>
      </c>
      <c r="C1" s="5"/>
      <c r="D1" s="5" t="s">
        <v>2768</v>
      </c>
      <c r="E1">
        <v>3944</v>
      </c>
      <c r="F1" t="str">
        <f>_xlfn.CONCAT(B1," (Omani ",D1,")")</f>
        <v>Ad Dākhilīyah (Omani governorate)</v>
      </c>
      <c r="G1" t="str">
        <f>B1</f>
        <v>Ad Dākhilīyah</v>
      </c>
      <c r="H1" t="str">
        <f>A1</f>
        <v>OM-DA</v>
      </c>
    </row>
    <row r="2" spans="1:8" ht="29.5" thickBot="1" x14ac:dyDescent="0.4">
      <c r="A2" s="1" t="s">
        <v>3875</v>
      </c>
      <c r="B2" s="2" t="s">
        <v>3876</v>
      </c>
      <c r="C2" s="5"/>
      <c r="D2" s="5" t="s">
        <v>2768</v>
      </c>
      <c r="E2">
        <v>3944</v>
      </c>
      <c r="F2" t="str">
        <f t="shared" ref="F2:F11" si="0">_xlfn.CONCAT(B2," (Omani ",D2,")")</f>
        <v>Al Buraymī (Omani governorate)</v>
      </c>
      <c r="G2" t="str">
        <f t="shared" ref="G2:G11" si="1">B2</f>
        <v>Al Buraymī</v>
      </c>
      <c r="H2" t="str">
        <f t="shared" ref="H2:H11" si="2">A2</f>
        <v>OM-BU</v>
      </c>
    </row>
    <row r="3" spans="1:8" ht="15" thickBot="1" x14ac:dyDescent="0.4">
      <c r="A3" s="1" t="s">
        <v>3877</v>
      </c>
      <c r="B3" s="2" t="s">
        <v>3878</v>
      </c>
      <c r="C3" s="5"/>
      <c r="D3" s="5" t="s">
        <v>2768</v>
      </c>
      <c r="E3">
        <v>3944</v>
      </c>
      <c r="F3" t="str">
        <f t="shared" si="0"/>
        <v>Al Wusţá (Omani governorate)</v>
      </c>
      <c r="G3" t="str">
        <f t="shared" si="1"/>
        <v>Al Wusţá</v>
      </c>
      <c r="H3" t="str">
        <f t="shared" si="2"/>
        <v>OM-WU</v>
      </c>
    </row>
    <row r="4" spans="1:8" ht="29.5" thickBot="1" x14ac:dyDescent="0.4">
      <c r="A4" s="1" t="s">
        <v>3879</v>
      </c>
      <c r="B4" s="2" t="s">
        <v>3880</v>
      </c>
      <c r="C4" s="5"/>
      <c r="D4" s="5" t="s">
        <v>2768</v>
      </c>
      <c r="E4">
        <v>3944</v>
      </c>
      <c r="F4" t="str">
        <f t="shared" si="0"/>
        <v>Az̧ Z̧āhirah (Omani governorate)</v>
      </c>
      <c r="G4" t="str">
        <f t="shared" si="1"/>
        <v>Az̧ Z̧āhirah</v>
      </c>
      <c r="H4" t="str">
        <f t="shared" si="2"/>
        <v>OM-ZA</v>
      </c>
    </row>
    <row r="5" spans="1:8" ht="29.5" thickBot="1" x14ac:dyDescent="0.4">
      <c r="A5" s="1" t="s">
        <v>3881</v>
      </c>
      <c r="B5" s="2" t="s">
        <v>3882</v>
      </c>
      <c r="C5" s="5"/>
      <c r="D5" s="5" t="s">
        <v>2768</v>
      </c>
      <c r="E5">
        <v>3944</v>
      </c>
      <c r="F5" t="str">
        <f t="shared" si="0"/>
        <v>Janūb al Bāţinah (Omani governorate)</v>
      </c>
      <c r="G5" t="str">
        <f t="shared" si="1"/>
        <v>Janūb al Bāţinah</v>
      </c>
      <c r="H5" t="str">
        <f t="shared" si="2"/>
        <v>OM-BJ</v>
      </c>
    </row>
    <row r="6" spans="1:8" ht="58.5" thickBot="1" x14ac:dyDescent="0.4">
      <c r="A6" s="1" t="s">
        <v>3883</v>
      </c>
      <c r="B6" s="2" t="s">
        <v>3884</v>
      </c>
      <c r="C6" s="5"/>
      <c r="D6" s="5" t="s">
        <v>2768</v>
      </c>
      <c r="E6">
        <v>3944</v>
      </c>
      <c r="F6" t="str">
        <f t="shared" si="0"/>
        <v>Janūb ash Sharqīyah (Omani governorate)</v>
      </c>
      <c r="G6" t="str">
        <f t="shared" si="1"/>
        <v>Janūb ash Sharqīyah</v>
      </c>
      <c r="H6" t="str">
        <f t="shared" si="2"/>
        <v>OM-SJ</v>
      </c>
    </row>
    <row r="7" spans="1:8" ht="15" thickBot="1" x14ac:dyDescent="0.4">
      <c r="A7" s="1" t="s">
        <v>3885</v>
      </c>
      <c r="B7" s="2" t="s">
        <v>3886</v>
      </c>
      <c r="C7" s="5" t="s">
        <v>3887</v>
      </c>
      <c r="D7" s="5" t="s">
        <v>2768</v>
      </c>
      <c r="E7">
        <v>3944</v>
      </c>
      <c r="F7" t="str">
        <f t="shared" si="0"/>
        <v>Masqaţ (Omani governorate)</v>
      </c>
      <c r="G7" t="str">
        <f t="shared" si="1"/>
        <v>Masqaţ</v>
      </c>
      <c r="H7" t="str">
        <f t="shared" si="2"/>
        <v>OM-MA</v>
      </c>
    </row>
    <row r="8" spans="1:8" ht="29.5" thickBot="1" x14ac:dyDescent="0.4">
      <c r="A8" s="1" t="s">
        <v>3888</v>
      </c>
      <c r="B8" s="2" t="s">
        <v>3889</v>
      </c>
      <c r="C8" s="5"/>
      <c r="D8" s="5" t="s">
        <v>2768</v>
      </c>
      <c r="E8">
        <v>3944</v>
      </c>
      <c r="F8" t="str">
        <f t="shared" si="0"/>
        <v>Musandam (Omani governorate)</v>
      </c>
      <c r="G8" t="str">
        <f t="shared" si="1"/>
        <v>Musandam</v>
      </c>
      <c r="H8" t="str">
        <f t="shared" si="2"/>
        <v>OM-MU</v>
      </c>
    </row>
    <row r="9" spans="1:8" ht="44" thickBot="1" x14ac:dyDescent="0.4">
      <c r="A9" s="1" t="s">
        <v>3890</v>
      </c>
      <c r="B9" s="2" t="s">
        <v>3891</v>
      </c>
      <c r="C9" s="5"/>
      <c r="D9" s="5" t="s">
        <v>2768</v>
      </c>
      <c r="E9">
        <v>3944</v>
      </c>
      <c r="F9" t="str">
        <f t="shared" si="0"/>
        <v>Shamāl al Bāţinah (Omani governorate)</v>
      </c>
      <c r="G9" t="str">
        <f t="shared" si="1"/>
        <v>Shamāl al Bāţinah</v>
      </c>
      <c r="H9" t="str">
        <f t="shared" si="2"/>
        <v>OM-BS</v>
      </c>
    </row>
    <row r="10" spans="1:8" ht="58.5" thickBot="1" x14ac:dyDescent="0.4">
      <c r="A10" s="1" t="s">
        <v>3892</v>
      </c>
      <c r="B10" s="2" t="s">
        <v>3893</v>
      </c>
      <c r="C10" s="5"/>
      <c r="D10" s="5" t="s">
        <v>2768</v>
      </c>
      <c r="E10">
        <v>3944</v>
      </c>
      <c r="F10" t="str">
        <f t="shared" si="0"/>
        <v>Shamāl ash Sharqīyah (Omani governorate)</v>
      </c>
      <c r="G10" t="str">
        <f t="shared" si="1"/>
        <v>Shamāl ash Sharqīyah</v>
      </c>
      <c r="H10" t="str">
        <f t="shared" si="2"/>
        <v>OM-SS</v>
      </c>
    </row>
    <row r="11" spans="1:8" ht="15" thickBot="1" x14ac:dyDescent="0.4">
      <c r="A11" s="1" t="s">
        <v>3894</v>
      </c>
      <c r="B11" s="2" t="s">
        <v>3895</v>
      </c>
      <c r="C11" s="5" t="s">
        <v>3896</v>
      </c>
      <c r="D11" s="5" t="s">
        <v>2768</v>
      </c>
      <c r="E11">
        <v>3944</v>
      </c>
      <c r="F11" t="str">
        <f t="shared" si="0"/>
        <v>Z̧ufār (Omani governorate)</v>
      </c>
      <c r="G11" t="str">
        <f t="shared" si="1"/>
        <v>Z̧ufār</v>
      </c>
      <c r="H11" t="str">
        <f t="shared" si="2"/>
        <v>OM-ZU</v>
      </c>
    </row>
  </sheetData>
  <hyperlinks>
    <hyperlink ref="B1" r:id="rId1" tooltip="Ad Dākhilīyah Region" display="https://en.wikipedia.org/wiki/Ad_D%C4%81khil%C4%AByah_Region" xr:uid="{4AF4CCE4-24B6-4EFC-BF07-10B0B56EF67E}"/>
    <hyperlink ref="B2" r:id="rId2" tooltip="Al Buraymī Governorate" display="https://en.wikipedia.org/wiki/Al_Buraym%C4%AB_Governorate" xr:uid="{12956DD2-F0E1-41BC-BD83-FB383361D596}"/>
    <hyperlink ref="B3" r:id="rId3" tooltip="Al Wusţá Region (Oman)" display="https://en.wikipedia.org/wiki/Al_Wus%C5%A3%C3%A1_Region_(Oman)" xr:uid="{39D72492-843F-401B-AE1D-77ACFC9CEFC3}"/>
    <hyperlink ref="B4" r:id="rId4" tooltip="Az̧ Z̧āhirah Region" display="https://en.wikipedia.org/wiki/Az%CC%A7_Z%CC%A7%C4%81hirah_Region" xr:uid="{2C846D09-AAE4-469B-B90E-6BBA259A6A58}"/>
    <hyperlink ref="B5" r:id="rId5" tooltip="Al Batinah South Governorate" display="https://en.wikipedia.org/wiki/Al_Batinah_South_Governorate" xr:uid="{F1BA5056-2143-46CA-9EE3-4CCFD9801780}"/>
    <hyperlink ref="B6" r:id="rId6" tooltip="Ash Sharqiyah South Governorate" display="https://en.wikipedia.org/wiki/Ash_Sharqiyah_South_Governorate" xr:uid="{A1881D69-F22C-49A6-A63F-47A75F947A55}"/>
    <hyperlink ref="B7" r:id="rId7" tooltip="Masqaţ Governorate" display="https://en.wikipedia.org/wiki/Masqa%C5%A3_Governorate" xr:uid="{6EC56DE0-7BAF-4839-8BCD-88C44BAE7D62}"/>
    <hyperlink ref="B8" r:id="rId8" tooltip="Musandam Governorate" display="https://en.wikipedia.org/wiki/Musandam_Governorate" xr:uid="{DB56EAAF-D3D3-4117-9C0F-D2CF9725F071}"/>
    <hyperlink ref="B9" r:id="rId9" tooltip="Al Batinah North Governorate" display="https://en.wikipedia.org/wiki/Al_Batinah_North_Governorate" xr:uid="{DC4D58B4-A27E-40A7-845F-DA9ABAB973F8}"/>
    <hyperlink ref="B10" r:id="rId10" tooltip="Ash Sharqiyah North Governorate" display="https://en.wikipedia.org/wiki/Ash_Sharqiyah_North_Governorate" xr:uid="{71570467-EDF9-45DE-854B-A9710DC9554D}"/>
    <hyperlink ref="B11" r:id="rId11" tooltip="Z̧ufār Governorate" display="https://en.wikipedia.org/wiki/Z%CC%A7uf%C4%81r_Governorate" xr:uid="{FCBDDE4C-3FDB-47E7-B234-E90E153EADE6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5C9EC-32E7-4DA0-852E-BFCA9D9C5501}">
  <dimension ref="A1:G30"/>
  <sheetViews>
    <sheetView workbookViewId="0">
      <selection activeCell="D17" sqref="D17:G30"/>
    </sheetView>
  </sheetViews>
  <sheetFormatPr defaultRowHeight="14.5" x14ac:dyDescent="0.35"/>
  <cols>
    <col min="5" max="5" width="39.26953125" bestFit="1" customWidth="1"/>
    <col min="6" max="6" width="13.08984375" bestFit="1" customWidth="1"/>
  </cols>
  <sheetData>
    <row r="1" spans="1:7" ht="29.5" thickBot="1" x14ac:dyDescent="0.4">
      <c r="A1" s="1" t="s">
        <v>3897</v>
      </c>
      <c r="B1" s="2" t="s">
        <v>3898</v>
      </c>
      <c r="C1" s="5" t="s">
        <v>149</v>
      </c>
      <c r="D1">
        <v>3913</v>
      </c>
      <c r="E1" t="str">
        <f>_xlfn.CONCAT(B1," (Panamanian ",C1,")")</f>
        <v>Bocas del Toro (Panamanian province)</v>
      </c>
      <c r="F1" t="str">
        <f>B1</f>
        <v>Bocas del Toro</v>
      </c>
      <c r="G1" t="str">
        <f>A1</f>
        <v>PA-1</v>
      </c>
    </row>
    <row r="2" spans="1:7" ht="15" thickBot="1" x14ac:dyDescent="0.4">
      <c r="A2" s="1" t="s">
        <v>3899</v>
      </c>
      <c r="B2" s="2" t="s">
        <v>3900</v>
      </c>
      <c r="C2" s="5" t="s">
        <v>149</v>
      </c>
      <c r="D2">
        <v>3913</v>
      </c>
      <c r="E2" t="str">
        <f t="shared" ref="E2:E15" si="0">_xlfn.CONCAT(B2," (Panamanian ",C2,")")</f>
        <v>Chiriquí (Panamanian province)</v>
      </c>
      <c r="F2" t="str">
        <f t="shared" ref="F2:F15" si="1">B2</f>
        <v>Chiriquí</v>
      </c>
      <c r="G2" t="str">
        <f t="shared" ref="G2:G15" si="2">A2</f>
        <v>PA-4</v>
      </c>
    </row>
    <row r="3" spans="1:7" ht="15" thickBot="1" x14ac:dyDescent="0.4">
      <c r="A3" s="1" t="s">
        <v>3901</v>
      </c>
      <c r="B3" s="2" t="s">
        <v>3902</v>
      </c>
      <c r="C3" s="5" t="s">
        <v>149</v>
      </c>
      <c r="D3">
        <v>3913</v>
      </c>
      <c r="E3" t="str">
        <f t="shared" si="0"/>
        <v>Coclé (Panamanian province)</v>
      </c>
      <c r="F3" t="str">
        <f t="shared" si="1"/>
        <v>Coclé</v>
      </c>
      <c r="G3" t="str">
        <f t="shared" si="2"/>
        <v>PA-2</v>
      </c>
    </row>
    <row r="4" spans="1:7" ht="15" thickBot="1" x14ac:dyDescent="0.4">
      <c r="A4" s="1" t="s">
        <v>3903</v>
      </c>
      <c r="B4" s="2" t="s">
        <v>2648</v>
      </c>
      <c r="C4" s="5" t="s">
        <v>149</v>
      </c>
      <c r="D4">
        <v>3913</v>
      </c>
      <c r="E4" t="str">
        <f t="shared" si="0"/>
        <v>Colón (Panamanian province)</v>
      </c>
      <c r="F4" t="str">
        <f t="shared" si="1"/>
        <v>Colón</v>
      </c>
      <c r="G4" t="str">
        <f t="shared" si="2"/>
        <v>PA-3</v>
      </c>
    </row>
    <row r="5" spans="1:7" ht="15" thickBot="1" x14ac:dyDescent="0.4">
      <c r="A5" s="1" t="s">
        <v>3904</v>
      </c>
      <c r="B5" s="2" t="s">
        <v>3905</v>
      </c>
      <c r="C5" s="5" t="s">
        <v>149</v>
      </c>
      <c r="D5">
        <v>3913</v>
      </c>
      <c r="E5" t="str">
        <f t="shared" si="0"/>
        <v>Darién (Panamanian province)</v>
      </c>
      <c r="F5" t="str">
        <f t="shared" si="1"/>
        <v>Darién</v>
      </c>
      <c r="G5" t="str">
        <f t="shared" si="2"/>
        <v>PA-5</v>
      </c>
    </row>
    <row r="6" spans="1:7" ht="18.5" thickBot="1" x14ac:dyDescent="0.4">
      <c r="A6" s="1" t="s">
        <v>3906</v>
      </c>
      <c r="B6" s="2" t="s">
        <v>3907</v>
      </c>
      <c r="C6" s="5" t="s">
        <v>3908</v>
      </c>
      <c r="D6">
        <v>3913</v>
      </c>
      <c r="E6" t="str">
        <f t="shared" si="0"/>
        <v>Emberá (Panamanian indigenous region)</v>
      </c>
      <c r="F6" t="str">
        <f t="shared" si="1"/>
        <v>Emberá</v>
      </c>
      <c r="G6" t="str">
        <f t="shared" si="2"/>
        <v>PA-EM</v>
      </c>
    </row>
    <row r="7" spans="1:7" ht="29" x14ac:dyDescent="0.35">
      <c r="A7" s="9" t="s">
        <v>3909</v>
      </c>
      <c r="B7" s="13" t="s">
        <v>3910</v>
      </c>
      <c r="C7" s="11" t="s">
        <v>3908</v>
      </c>
      <c r="D7">
        <v>3913</v>
      </c>
      <c r="E7" t="str">
        <f t="shared" si="0"/>
        <v>Guna Yala (Panamanian indigenous region)</v>
      </c>
      <c r="F7" t="str">
        <f t="shared" si="1"/>
        <v>Guna Yala</v>
      </c>
      <c r="G7" t="str">
        <f t="shared" si="2"/>
        <v>PA-KY</v>
      </c>
    </row>
    <row r="8" spans="1:7" ht="18.5" thickBot="1" x14ac:dyDescent="0.4">
      <c r="A8" s="10"/>
      <c r="B8" s="14" t="s">
        <v>3911</v>
      </c>
      <c r="C8" s="12"/>
    </row>
    <row r="9" spans="1:7" ht="15" thickBot="1" x14ac:dyDescent="0.4">
      <c r="A9" s="1" t="s">
        <v>3912</v>
      </c>
      <c r="B9" s="2" t="s">
        <v>3913</v>
      </c>
      <c r="C9" s="5" t="s">
        <v>149</v>
      </c>
      <c r="D9">
        <v>3913</v>
      </c>
      <c r="E9" t="str">
        <f t="shared" si="0"/>
        <v>Herrera (Panamanian province)</v>
      </c>
      <c r="F9" t="str">
        <f t="shared" si="1"/>
        <v>Herrera</v>
      </c>
      <c r="G9" t="str">
        <f t="shared" si="2"/>
        <v>PA-6</v>
      </c>
    </row>
    <row r="10" spans="1:7" ht="29.5" thickBot="1" x14ac:dyDescent="0.4">
      <c r="A10" s="1" t="s">
        <v>3914</v>
      </c>
      <c r="B10" s="2" t="s">
        <v>3915</v>
      </c>
      <c r="C10" s="5" t="s">
        <v>149</v>
      </c>
      <c r="D10">
        <v>3913</v>
      </c>
      <c r="E10" t="str">
        <f t="shared" si="0"/>
        <v>Los Santos (Panamanian province)</v>
      </c>
      <c r="F10" t="str">
        <f t="shared" si="1"/>
        <v>Los Santos</v>
      </c>
      <c r="G10" t="str">
        <f t="shared" si="2"/>
        <v>PA-7</v>
      </c>
    </row>
    <row r="11" spans="1:7" ht="29.5" thickBot="1" x14ac:dyDescent="0.4">
      <c r="A11" s="1" t="s">
        <v>3916</v>
      </c>
      <c r="B11" s="2" t="s">
        <v>3917</v>
      </c>
      <c r="C11" s="5" t="s">
        <v>3908</v>
      </c>
      <c r="D11">
        <v>3913</v>
      </c>
      <c r="E11" t="str">
        <f t="shared" si="0"/>
        <v>Naso Tjër Di (Panamanian indigenous region)</v>
      </c>
      <c r="F11" t="str">
        <f t="shared" si="1"/>
        <v>Naso Tjër Di</v>
      </c>
      <c r="G11" t="str">
        <f t="shared" si="2"/>
        <v>PA-NT</v>
      </c>
    </row>
    <row r="12" spans="1:7" ht="29.5" thickBot="1" x14ac:dyDescent="0.4">
      <c r="A12" s="1" t="s">
        <v>3918</v>
      </c>
      <c r="B12" s="2" t="s">
        <v>3919</v>
      </c>
      <c r="C12" s="5" t="s">
        <v>3908</v>
      </c>
      <c r="D12">
        <v>3913</v>
      </c>
      <c r="E12" t="str">
        <f t="shared" si="0"/>
        <v>Ngäbe-Buglé (Panamanian indigenous region)</v>
      </c>
      <c r="F12" t="str">
        <f t="shared" si="1"/>
        <v>Ngäbe-Buglé</v>
      </c>
      <c r="G12" t="str">
        <f t="shared" si="2"/>
        <v>PA-NB</v>
      </c>
    </row>
    <row r="13" spans="1:7" ht="15" thickBot="1" x14ac:dyDescent="0.4">
      <c r="A13" s="1" t="s">
        <v>3920</v>
      </c>
      <c r="B13" s="2" t="s">
        <v>3921</v>
      </c>
      <c r="C13" s="5" t="s">
        <v>149</v>
      </c>
      <c r="D13">
        <v>3913</v>
      </c>
      <c r="E13" t="str">
        <f t="shared" si="0"/>
        <v>Panamá (Panamanian province)</v>
      </c>
      <c r="F13" t="str">
        <f t="shared" si="1"/>
        <v>Panamá</v>
      </c>
      <c r="G13" t="str">
        <f t="shared" si="2"/>
        <v>PA-8</v>
      </c>
    </row>
    <row r="14" spans="1:7" ht="29.5" thickBot="1" x14ac:dyDescent="0.4">
      <c r="A14" s="1" t="s">
        <v>3922</v>
      </c>
      <c r="B14" s="2" t="s">
        <v>3923</v>
      </c>
      <c r="C14" s="5" t="s">
        <v>149</v>
      </c>
      <c r="D14">
        <v>3913</v>
      </c>
      <c r="E14" t="str">
        <f t="shared" si="0"/>
        <v>Panamá Oeste (Panamanian province)</v>
      </c>
      <c r="F14" t="str">
        <f t="shared" si="1"/>
        <v>Panamá Oeste</v>
      </c>
      <c r="G14" t="str">
        <f t="shared" si="2"/>
        <v>PA-10</v>
      </c>
    </row>
    <row r="15" spans="1:7" ht="15" thickBot="1" x14ac:dyDescent="0.4">
      <c r="A15" s="1" t="s">
        <v>3924</v>
      </c>
      <c r="B15" s="2" t="s">
        <v>3925</v>
      </c>
      <c r="C15" s="5" t="s">
        <v>149</v>
      </c>
      <c r="D15">
        <v>3913</v>
      </c>
      <c r="E15" t="str">
        <f t="shared" si="0"/>
        <v>Veraguas (Panamanian province)</v>
      </c>
      <c r="F15" t="str">
        <f t="shared" si="1"/>
        <v>Veraguas</v>
      </c>
      <c r="G15" t="str">
        <f t="shared" si="2"/>
        <v>PA-9</v>
      </c>
    </row>
    <row r="17" spans="4:7" x14ac:dyDescent="0.35">
      <c r="D17">
        <v>3913</v>
      </c>
      <c r="E17" t="s">
        <v>3926</v>
      </c>
      <c r="F17" t="s">
        <v>3898</v>
      </c>
      <c r="G17" t="s">
        <v>3897</v>
      </c>
    </row>
    <row r="18" spans="4:7" x14ac:dyDescent="0.35">
      <c r="D18">
        <v>3913</v>
      </c>
      <c r="E18" t="s">
        <v>3927</v>
      </c>
      <c r="F18" t="s">
        <v>3900</v>
      </c>
      <c r="G18" t="s">
        <v>3899</v>
      </c>
    </row>
    <row r="19" spans="4:7" x14ac:dyDescent="0.35">
      <c r="D19">
        <v>3913</v>
      </c>
      <c r="E19" t="s">
        <v>3928</v>
      </c>
      <c r="F19" t="s">
        <v>3902</v>
      </c>
      <c r="G19" t="s">
        <v>3901</v>
      </c>
    </row>
    <row r="20" spans="4:7" x14ac:dyDescent="0.35">
      <c r="D20">
        <v>3913</v>
      </c>
      <c r="E20" t="s">
        <v>3929</v>
      </c>
      <c r="F20" t="s">
        <v>2648</v>
      </c>
      <c r="G20" t="s">
        <v>3903</v>
      </c>
    </row>
    <row r="21" spans="4:7" x14ac:dyDescent="0.35">
      <c r="D21">
        <v>3913</v>
      </c>
      <c r="E21" t="s">
        <v>3930</v>
      </c>
      <c r="F21" t="s">
        <v>3905</v>
      </c>
      <c r="G21" t="s">
        <v>3904</v>
      </c>
    </row>
    <row r="22" spans="4:7" x14ac:dyDescent="0.35">
      <c r="D22">
        <v>3913</v>
      </c>
      <c r="E22" t="s">
        <v>3931</v>
      </c>
      <c r="F22" t="s">
        <v>3907</v>
      </c>
      <c r="G22" t="s">
        <v>3906</v>
      </c>
    </row>
    <row r="23" spans="4:7" x14ac:dyDescent="0.35">
      <c r="D23">
        <v>3913</v>
      </c>
      <c r="E23" t="s">
        <v>3932</v>
      </c>
      <c r="F23" t="s">
        <v>3910</v>
      </c>
      <c r="G23" t="s">
        <v>3909</v>
      </c>
    </row>
    <row r="24" spans="4:7" x14ac:dyDescent="0.35">
      <c r="D24">
        <v>3913</v>
      </c>
      <c r="E24" t="s">
        <v>3933</v>
      </c>
      <c r="F24" t="s">
        <v>3913</v>
      </c>
      <c r="G24" t="s">
        <v>3912</v>
      </c>
    </row>
    <row r="25" spans="4:7" x14ac:dyDescent="0.35">
      <c r="D25">
        <v>3913</v>
      </c>
      <c r="E25" t="s">
        <v>3934</v>
      </c>
      <c r="F25" t="s">
        <v>3915</v>
      </c>
      <c r="G25" t="s">
        <v>3914</v>
      </c>
    </row>
    <row r="26" spans="4:7" x14ac:dyDescent="0.35">
      <c r="D26">
        <v>3913</v>
      </c>
      <c r="E26" t="s">
        <v>3935</v>
      </c>
      <c r="F26" t="s">
        <v>3917</v>
      </c>
      <c r="G26" t="s">
        <v>3916</v>
      </c>
    </row>
    <row r="27" spans="4:7" x14ac:dyDescent="0.35">
      <c r="D27">
        <v>3913</v>
      </c>
      <c r="E27" t="s">
        <v>3936</v>
      </c>
      <c r="F27" t="s">
        <v>3919</v>
      </c>
      <c r="G27" t="s">
        <v>3918</v>
      </c>
    </row>
    <row r="28" spans="4:7" x14ac:dyDescent="0.35">
      <c r="D28">
        <v>3913</v>
      </c>
      <c r="E28" t="s">
        <v>3937</v>
      </c>
      <c r="F28" t="s">
        <v>3921</v>
      </c>
      <c r="G28" t="s">
        <v>3920</v>
      </c>
    </row>
    <row r="29" spans="4:7" x14ac:dyDescent="0.35">
      <c r="D29">
        <v>3913</v>
      </c>
      <c r="E29" t="s">
        <v>3938</v>
      </c>
      <c r="F29" t="s">
        <v>3923</v>
      </c>
      <c r="G29" t="s">
        <v>3922</v>
      </c>
    </row>
    <row r="30" spans="4:7" x14ac:dyDescent="0.35">
      <c r="D30">
        <v>3913</v>
      </c>
      <c r="E30" t="s">
        <v>3939</v>
      </c>
      <c r="F30" t="s">
        <v>3925</v>
      </c>
      <c r="G30" t="s">
        <v>3924</v>
      </c>
    </row>
  </sheetData>
  <mergeCells count="2">
    <mergeCell ref="A7:A8"/>
    <mergeCell ref="C7:C8"/>
  </mergeCells>
  <hyperlinks>
    <hyperlink ref="B1" r:id="rId1" tooltip="Bocas del Toro Province" display="https://en.wikipedia.org/wiki/Bocas_del_Toro_Province" xr:uid="{84D06491-7C6B-43A5-8D8F-8582DDBB66CC}"/>
    <hyperlink ref="B2" r:id="rId2" tooltip="Chiriquí Province" display="https://en.wikipedia.org/wiki/Chiriqu%C3%AD_Province" xr:uid="{F46FBB48-B13E-4FC0-8F28-085B605D5594}"/>
    <hyperlink ref="B3" r:id="rId3" tooltip="Coclé Province" display="https://en.wikipedia.org/wiki/Cocl%C3%A9_Province" xr:uid="{1DA284D8-F235-4CC3-B3D7-7E2D8EB72F74}"/>
    <hyperlink ref="B4" r:id="rId4" tooltip="Colón Province" display="https://en.wikipedia.org/wiki/Col%C3%B3n_Province" xr:uid="{E4142172-B711-4F93-B037-12998EEA4F1E}"/>
    <hyperlink ref="B5" r:id="rId5" tooltip="Darién Province" display="https://en.wikipedia.org/wiki/Dari%C3%A9n_Province" xr:uid="{4E472113-CF65-44A3-9121-8FD3514C3F0F}"/>
    <hyperlink ref="B6" r:id="rId6" tooltip="Emberá (indigenous region)" display="https://en.wikipedia.org/wiki/Ember%C3%A1_(indigenous_region)" xr:uid="{F209718F-FE66-41D6-9A5D-AF6976573C2B}"/>
    <hyperlink ref="B7" r:id="rId7" tooltip="Kuna Yala" display="https://en.wikipedia.org/wiki/Kuna_Yala" xr:uid="{EEBEB077-7C92-4F77-9A5C-15AD6C91F571}"/>
    <hyperlink ref="B9" r:id="rId8" tooltip="Herrera Province" display="https://en.wikipedia.org/wiki/Herrera_Province" xr:uid="{EDD08091-43A5-4248-BC11-BB31FE178F4E}"/>
    <hyperlink ref="B10" r:id="rId9" tooltip="Los Santos Province" display="https://en.wikipedia.org/wiki/Los_Santos_Province" xr:uid="{6FF6AED7-5FE8-4BA2-8370-4079F41AB0AB}"/>
    <hyperlink ref="B11" r:id="rId10" tooltip="Naso Tjër Di Comarca" display="https://en.wikipedia.org/wiki/Naso_Tj%C3%ABr_Di_Comarca" xr:uid="{134D7F64-E829-452A-B3CD-34831977D265}"/>
    <hyperlink ref="B12" r:id="rId11" tooltip="Ngäbe-Buglé Comarca" display="https://en.wikipedia.org/wiki/Ng%C3%A4be-Bugl%C3%A9_Comarca" xr:uid="{B6495648-E28E-45E4-9127-2418E67B37A7}"/>
    <hyperlink ref="B13" r:id="rId12" tooltip="Panamá Province" display="https://en.wikipedia.org/wiki/Panam%C3%A1_Province" xr:uid="{F3A7B5BE-1A87-4C56-955C-45B2DFE31906}"/>
    <hyperlink ref="B14" r:id="rId13" tooltip="Panamá Oeste Province" display="https://en.wikipedia.org/wiki/Panam%C3%A1_Oeste_Province" xr:uid="{60A9019B-C031-4CCA-BE6D-FC2A9DD7E10B}"/>
    <hyperlink ref="B15" r:id="rId14" tooltip="Veraguas Province" display="https://en.wikipedia.org/wiki/Veraguas_Province" xr:uid="{5FB671A5-0F19-4E5F-ABBE-57B60B45EC08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B0F4F-332F-47AB-8944-90233BB7CA67}">
  <dimension ref="A1:I52"/>
  <sheetViews>
    <sheetView topLeftCell="A20" workbookViewId="0">
      <selection activeCell="F30" sqref="F30:I52"/>
    </sheetView>
  </sheetViews>
  <sheetFormatPr defaultRowHeight="14.5" x14ac:dyDescent="0.35"/>
  <cols>
    <col min="7" max="7" width="52.453125" bestFit="1" customWidth="1"/>
    <col min="8" max="8" width="32.453125" bestFit="1" customWidth="1"/>
  </cols>
  <sheetData>
    <row r="1" spans="1:9" ht="73" thickBot="1" x14ac:dyDescent="0.4">
      <c r="A1" s="1" t="s">
        <v>3940</v>
      </c>
      <c r="B1" s="2" t="s">
        <v>3941</v>
      </c>
      <c r="C1" s="5" t="s">
        <v>3942</v>
      </c>
      <c r="D1" s="5" t="s">
        <v>3943</v>
      </c>
      <c r="E1" s="5" t="s">
        <v>344</v>
      </c>
      <c r="F1">
        <v>3929</v>
      </c>
      <c r="G1" t="str">
        <f>_xlfn.CONCAT(B1," (Peruvian ",E1,")")</f>
        <v>Municipalidad Metropolitana de Lima (Peruvian municipality)</v>
      </c>
      <c r="H1" t="str">
        <f>B1</f>
        <v>Municipalidad Metropolitana de Lima</v>
      </c>
      <c r="I1" t="str">
        <f>A1</f>
        <v>PE-LMA</v>
      </c>
    </row>
    <row r="2" spans="1:9" ht="29.5" thickBot="1" x14ac:dyDescent="0.4">
      <c r="A2" s="1" t="s">
        <v>3944</v>
      </c>
      <c r="B2" s="2" t="s">
        <v>1421</v>
      </c>
      <c r="C2" s="5" t="s">
        <v>3945</v>
      </c>
      <c r="D2" s="5" t="s">
        <v>3946</v>
      </c>
      <c r="E2" s="5" t="s">
        <v>1036</v>
      </c>
      <c r="F2">
        <v>3929</v>
      </c>
      <c r="G2" t="str">
        <f t="shared" ref="G2:G27" si="0">_xlfn.CONCAT(B2," (Peruvian ",E2,")")</f>
        <v>Amazonas (Peruvian region)</v>
      </c>
      <c r="H2" t="str">
        <f t="shared" ref="H2:H27" si="1">B2</f>
        <v>Amazonas</v>
      </c>
      <c r="I2" t="str">
        <f t="shared" ref="I2:I27" si="2">A2</f>
        <v>PE-AMA</v>
      </c>
    </row>
    <row r="3" spans="1:9" ht="15" thickBot="1" x14ac:dyDescent="0.4">
      <c r="A3" s="1" t="s">
        <v>3947</v>
      </c>
      <c r="B3" s="2" t="s">
        <v>3948</v>
      </c>
      <c r="C3" s="5" t="s">
        <v>3949</v>
      </c>
      <c r="D3" s="5" t="s">
        <v>3950</v>
      </c>
      <c r="E3" s="5" t="s">
        <v>1036</v>
      </c>
      <c r="F3">
        <v>3929</v>
      </c>
      <c r="G3" t="str">
        <f t="shared" si="0"/>
        <v>Ancash (Peruvian region)</v>
      </c>
      <c r="H3" t="str">
        <f t="shared" si="1"/>
        <v>Ancash</v>
      </c>
      <c r="I3" t="str">
        <f t="shared" si="2"/>
        <v>PE-ANC</v>
      </c>
    </row>
    <row r="4" spans="1:9" ht="29.5" thickBot="1" x14ac:dyDescent="0.4">
      <c r="A4" s="1" t="s">
        <v>3951</v>
      </c>
      <c r="B4" s="2" t="s">
        <v>3952</v>
      </c>
      <c r="C4" s="5" t="s">
        <v>3953</v>
      </c>
      <c r="D4" s="5" t="s">
        <v>3953</v>
      </c>
      <c r="E4" s="5" t="s">
        <v>1036</v>
      </c>
      <c r="F4">
        <v>3929</v>
      </c>
      <c r="G4" t="str">
        <f t="shared" si="0"/>
        <v>Apurímac (Peruvian region)</v>
      </c>
      <c r="H4" t="str">
        <f t="shared" si="1"/>
        <v>Apurímac</v>
      </c>
      <c r="I4" t="str">
        <f t="shared" si="2"/>
        <v>PE-APU</v>
      </c>
    </row>
    <row r="5" spans="1:9" ht="15" thickBot="1" x14ac:dyDescent="0.4">
      <c r="A5" s="1" t="s">
        <v>3954</v>
      </c>
      <c r="B5" s="2" t="s">
        <v>3955</v>
      </c>
      <c r="C5" s="5" t="s">
        <v>3956</v>
      </c>
      <c r="D5" s="5" t="s">
        <v>3957</v>
      </c>
      <c r="E5" s="5" t="s">
        <v>1036</v>
      </c>
      <c r="F5">
        <v>3929</v>
      </c>
      <c r="G5" t="str">
        <f t="shared" si="0"/>
        <v>Arequipa (Peruvian region)</v>
      </c>
      <c r="H5" t="str">
        <f t="shared" si="1"/>
        <v>Arequipa</v>
      </c>
      <c r="I5" t="str">
        <f t="shared" si="2"/>
        <v>PE-ARE</v>
      </c>
    </row>
    <row r="6" spans="1:9" ht="29.5" thickBot="1" x14ac:dyDescent="0.4">
      <c r="A6" s="1" t="s">
        <v>3958</v>
      </c>
      <c r="B6" s="2" t="s">
        <v>3959</v>
      </c>
      <c r="C6" s="5" t="s">
        <v>3960</v>
      </c>
      <c r="D6" s="5" t="s">
        <v>3961</v>
      </c>
      <c r="E6" s="5" t="s">
        <v>1036</v>
      </c>
      <c r="F6">
        <v>3929</v>
      </c>
      <c r="G6" t="str">
        <f t="shared" si="0"/>
        <v>Ayacucho (Peruvian region)</v>
      </c>
      <c r="H6" t="str">
        <f t="shared" si="1"/>
        <v>Ayacucho</v>
      </c>
      <c r="I6" t="str">
        <f t="shared" si="2"/>
        <v>PE-AYA</v>
      </c>
    </row>
    <row r="7" spans="1:9" ht="29.5" thickBot="1" x14ac:dyDescent="0.4">
      <c r="A7" s="1" t="s">
        <v>3962</v>
      </c>
      <c r="B7" s="2" t="s">
        <v>3963</v>
      </c>
      <c r="C7" s="5" t="s">
        <v>3964</v>
      </c>
      <c r="D7" s="5" t="s">
        <v>3965</v>
      </c>
      <c r="E7" s="5" t="s">
        <v>1036</v>
      </c>
      <c r="F7">
        <v>3929</v>
      </c>
      <c r="G7" t="str">
        <f t="shared" si="0"/>
        <v>Cajamarca (Peruvian region)</v>
      </c>
      <c r="H7" t="str">
        <f t="shared" si="1"/>
        <v>Cajamarca</v>
      </c>
      <c r="I7" t="str">
        <f t="shared" si="2"/>
        <v>PE-CAJ</v>
      </c>
    </row>
    <row r="8" spans="1:9" x14ac:dyDescent="0.35">
      <c r="A8" s="9" t="s">
        <v>3966</v>
      </c>
      <c r="B8" s="13" t="s">
        <v>3967</v>
      </c>
      <c r="C8" s="11" t="s">
        <v>3969</v>
      </c>
      <c r="D8" s="11" t="s">
        <v>3970</v>
      </c>
      <c r="E8" s="11" t="s">
        <v>1036</v>
      </c>
      <c r="F8">
        <v>3929</v>
      </c>
      <c r="G8" t="str">
        <f t="shared" si="0"/>
        <v>Cusco (Peruvian region)</v>
      </c>
      <c r="H8" t="str">
        <f t="shared" si="1"/>
        <v>Cusco</v>
      </c>
      <c r="I8" t="str">
        <f t="shared" si="2"/>
        <v>PE-CUS</v>
      </c>
    </row>
    <row r="9" spans="1:9" ht="18.5" thickBot="1" x14ac:dyDescent="0.4">
      <c r="A9" s="10"/>
      <c r="B9" s="14" t="s">
        <v>3968</v>
      </c>
      <c r="C9" s="12"/>
      <c r="D9" s="12"/>
      <c r="E9" s="12"/>
    </row>
    <row r="10" spans="1:9" ht="15" thickBot="1" x14ac:dyDescent="0.4">
      <c r="A10" s="1" t="s">
        <v>3971</v>
      </c>
      <c r="B10" s="2" t="s">
        <v>3972</v>
      </c>
      <c r="C10" s="5" t="s">
        <v>3973</v>
      </c>
      <c r="D10" s="5" t="s">
        <v>3974</v>
      </c>
      <c r="E10" s="5" t="s">
        <v>1036</v>
      </c>
      <c r="F10">
        <v>3929</v>
      </c>
      <c r="G10" t="str">
        <f t="shared" si="0"/>
        <v>El Callao (Peruvian region)</v>
      </c>
      <c r="H10" t="str">
        <f t="shared" si="1"/>
        <v>El Callao</v>
      </c>
      <c r="I10" t="str">
        <f t="shared" si="2"/>
        <v>PE-CAL</v>
      </c>
    </row>
    <row r="11" spans="1:9" ht="29.5" thickBot="1" x14ac:dyDescent="0.4">
      <c r="A11" s="1" t="s">
        <v>3975</v>
      </c>
      <c r="B11" s="2" t="s">
        <v>3976</v>
      </c>
      <c r="C11" s="5" t="s">
        <v>3977</v>
      </c>
      <c r="D11" s="5" t="s">
        <v>3978</v>
      </c>
      <c r="E11" s="5" t="s">
        <v>1036</v>
      </c>
      <c r="F11">
        <v>3929</v>
      </c>
      <c r="G11" t="str">
        <f t="shared" si="0"/>
        <v>Huancavelica (Peruvian region)</v>
      </c>
      <c r="H11" t="str">
        <f t="shared" si="1"/>
        <v>Huancavelica</v>
      </c>
      <c r="I11" t="str">
        <f t="shared" si="2"/>
        <v>PE-HUV</v>
      </c>
    </row>
    <row r="12" spans="1:9" ht="15" thickBot="1" x14ac:dyDescent="0.4">
      <c r="A12" s="1" t="s">
        <v>3979</v>
      </c>
      <c r="B12" s="2" t="s">
        <v>3980</v>
      </c>
      <c r="C12" s="5" t="s">
        <v>3981</v>
      </c>
      <c r="D12" s="5" t="s">
        <v>3981</v>
      </c>
      <c r="E12" s="5" t="s">
        <v>1036</v>
      </c>
      <c r="F12">
        <v>3929</v>
      </c>
      <c r="G12" t="str">
        <f t="shared" si="0"/>
        <v>Huánuco (Peruvian region)</v>
      </c>
      <c r="H12" t="str">
        <f t="shared" si="1"/>
        <v>Huánuco</v>
      </c>
      <c r="I12" t="str">
        <f t="shared" si="2"/>
        <v>PE-HUC</v>
      </c>
    </row>
    <row r="13" spans="1:9" ht="15" thickBot="1" x14ac:dyDescent="0.4">
      <c r="A13" s="1" t="s">
        <v>3982</v>
      </c>
      <c r="B13" s="2" t="s">
        <v>3983</v>
      </c>
      <c r="C13" s="5" t="s">
        <v>3984</v>
      </c>
      <c r="D13" s="5" t="s">
        <v>3984</v>
      </c>
      <c r="E13" s="5" t="s">
        <v>1036</v>
      </c>
      <c r="F13">
        <v>3929</v>
      </c>
      <c r="G13" t="str">
        <f t="shared" si="0"/>
        <v>Ica (Peruvian region)</v>
      </c>
      <c r="H13" t="str">
        <f t="shared" si="1"/>
        <v>Ica</v>
      </c>
      <c r="I13" t="str">
        <f t="shared" si="2"/>
        <v>PE-ICA</v>
      </c>
    </row>
    <row r="14" spans="1:9" ht="15" thickBot="1" x14ac:dyDescent="0.4">
      <c r="A14" s="1" t="s">
        <v>3985</v>
      </c>
      <c r="B14" s="2" t="s">
        <v>3986</v>
      </c>
      <c r="C14" s="5" t="s">
        <v>3987</v>
      </c>
      <c r="D14" s="5" t="s">
        <v>3988</v>
      </c>
      <c r="E14" s="5" t="s">
        <v>1036</v>
      </c>
      <c r="F14">
        <v>3929</v>
      </c>
      <c r="G14" t="str">
        <f t="shared" si="0"/>
        <v>Junín (Peruvian region)</v>
      </c>
      <c r="H14" t="str">
        <f t="shared" si="1"/>
        <v>Junín</v>
      </c>
      <c r="I14" t="str">
        <f t="shared" si="2"/>
        <v>PE-JUN</v>
      </c>
    </row>
    <row r="15" spans="1:9" ht="29.5" thickBot="1" x14ac:dyDescent="0.4">
      <c r="A15" s="1" t="s">
        <v>3989</v>
      </c>
      <c r="B15" s="2" t="s">
        <v>3990</v>
      </c>
      <c r="C15" s="5" t="s">
        <v>3991</v>
      </c>
      <c r="D15" s="5" t="s">
        <v>3990</v>
      </c>
      <c r="E15" s="5" t="s">
        <v>1036</v>
      </c>
      <c r="F15">
        <v>3929</v>
      </c>
      <c r="G15" t="str">
        <f t="shared" si="0"/>
        <v>La Libertad (Peruvian region)</v>
      </c>
      <c r="H15" t="str">
        <f t="shared" si="1"/>
        <v>La Libertad</v>
      </c>
      <c r="I15" t="str">
        <f t="shared" si="2"/>
        <v>PE-LAL</v>
      </c>
    </row>
    <row r="16" spans="1:9" ht="29.5" thickBot="1" x14ac:dyDescent="0.4">
      <c r="A16" s="1" t="s">
        <v>3992</v>
      </c>
      <c r="B16" s="2" t="s">
        <v>3993</v>
      </c>
      <c r="C16" s="5" t="s">
        <v>3994</v>
      </c>
      <c r="D16" s="5" t="s">
        <v>3993</v>
      </c>
      <c r="E16" s="5" t="s">
        <v>1036</v>
      </c>
      <c r="F16">
        <v>3929</v>
      </c>
      <c r="G16" t="str">
        <f t="shared" si="0"/>
        <v>Lambayeque (Peruvian region)</v>
      </c>
      <c r="H16" t="str">
        <f t="shared" si="1"/>
        <v>Lambayeque</v>
      </c>
      <c r="I16" t="str">
        <f t="shared" si="2"/>
        <v>PE-LAM</v>
      </c>
    </row>
    <row r="17" spans="1:9" ht="15" thickBot="1" x14ac:dyDescent="0.4">
      <c r="A17" s="1" t="s">
        <v>3995</v>
      </c>
      <c r="B17" s="2" t="s">
        <v>3996</v>
      </c>
      <c r="C17" s="5" t="s">
        <v>3996</v>
      </c>
      <c r="D17" s="5" t="s">
        <v>3996</v>
      </c>
      <c r="E17" s="5" t="s">
        <v>1036</v>
      </c>
      <c r="F17">
        <v>3929</v>
      </c>
      <c r="G17" t="str">
        <f t="shared" si="0"/>
        <v>Lima (Peruvian region)</v>
      </c>
      <c r="H17" t="str">
        <f t="shared" si="1"/>
        <v>Lima</v>
      </c>
      <c r="I17" t="str">
        <f t="shared" si="2"/>
        <v>PE-LIM</v>
      </c>
    </row>
    <row r="18" spans="1:9" ht="15" thickBot="1" x14ac:dyDescent="0.4">
      <c r="A18" s="1" t="s">
        <v>3997</v>
      </c>
      <c r="B18" s="2" t="s">
        <v>3998</v>
      </c>
      <c r="C18" s="5" t="s">
        <v>3999</v>
      </c>
      <c r="D18" s="5" t="s">
        <v>3999</v>
      </c>
      <c r="E18" s="5" t="s">
        <v>1036</v>
      </c>
      <c r="F18">
        <v>3929</v>
      </c>
      <c r="G18" t="str">
        <f t="shared" si="0"/>
        <v>Loreto (Peruvian region)</v>
      </c>
      <c r="H18" t="str">
        <f t="shared" si="1"/>
        <v>Loreto</v>
      </c>
      <c r="I18" t="str">
        <f t="shared" si="2"/>
        <v>PE-LOR</v>
      </c>
    </row>
    <row r="19" spans="1:9" ht="29.5" thickBot="1" x14ac:dyDescent="0.4">
      <c r="A19" s="1" t="s">
        <v>4000</v>
      </c>
      <c r="B19" s="2" t="s">
        <v>4001</v>
      </c>
      <c r="C19" s="5" t="s">
        <v>4002</v>
      </c>
      <c r="D19" s="5" t="s">
        <v>4001</v>
      </c>
      <c r="E19" s="5" t="s">
        <v>1036</v>
      </c>
      <c r="F19">
        <v>3929</v>
      </c>
      <c r="G19" t="str">
        <f t="shared" si="0"/>
        <v>Madre de Dios (Peruvian region)</v>
      </c>
      <c r="H19" t="str">
        <f t="shared" si="1"/>
        <v>Madre de Dios</v>
      </c>
      <c r="I19" t="str">
        <f t="shared" si="2"/>
        <v>PE-MDD</v>
      </c>
    </row>
    <row r="20" spans="1:9" ht="29.5" thickBot="1" x14ac:dyDescent="0.4">
      <c r="A20" s="1" t="s">
        <v>4003</v>
      </c>
      <c r="B20" s="2" t="s">
        <v>4004</v>
      </c>
      <c r="C20" s="5" t="s">
        <v>4005</v>
      </c>
      <c r="D20" s="5" t="s">
        <v>4006</v>
      </c>
      <c r="E20" s="5" t="s">
        <v>1036</v>
      </c>
      <c r="F20">
        <v>3929</v>
      </c>
      <c r="G20" t="str">
        <f t="shared" si="0"/>
        <v>Moquegua (Peruvian region)</v>
      </c>
      <c r="H20" t="str">
        <f t="shared" si="1"/>
        <v>Moquegua</v>
      </c>
      <c r="I20" t="str">
        <f t="shared" si="2"/>
        <v>PE-MOQ</v>
      </c>
    </row>
    <row r="21" spans="1:9" ht="15" thickBot="1" x14ac:dyDescent="0.4">
      <c r="A21" s="1" t="s">
        <v>4007</v>
      </c>
      <c r="B21" s="2" t="s">
        <v>4008</v>
      </c>
      <c r="C21" s="5" t="s">
        <v>4009</v>
      </c>
      <c r="D21" s="5" t="s">
        <v>4009</v>
      </c>
      <c r="E21" s="5" t="s">
        <v>1036</v>
      </c>
      <c r="F21">
        <v>3929</v>
      </c>
      <c r="G21" t="str">
        <f t="shared" si="0"/>
        <v>Pasco (Peruvian region)</v>
      </c>
      <c r="H21" t="str">
        <f t="shared" si="1"/>
        <v>Pasco</v>
      </c>
      <c r="I21" t="str">
        <f t="shared" si="2"/>
        <v>PE-PAS</v>
      </c>
    </row>
    <row r="22" spans="1:9" ht="15" thickBot="1" x14ac:dyDescent="0.4">
      <c r="A22" s="1" t="s">
        <v>4010</v>
      </c>
      <c r="B22" s="2" t="s">
        <v>4011</v>
      </c>
      <c r="C22" s="5" t="s">
        <v>4012</v>
      </c>
      <c r="D22" s="5" t="s">
        <v>4011</v>
      </c>
      <c r="E22" s="5" t="s">
        <v>1036</v>
      </c>
      <c r="F22">
        <v>3929</v>
      </c>
      <c r="G22" t="str">
        <f t="shared" si="0"/>
        <v>Piura (Peruvian region)</v>
      </c>
      <c r="H22" t="str">
        <f t="shared" si="1"/>
        <v>Piura</v>
      </c>
      <c r="I22" t="str">
        <f t="shared" si="2"/>
        <v>PE-PIU</v>
      </c>
    </row>
    <row r="23" spans="1:9" ht="15" thickBot="1" x14ac:dyDescent="0.4">
      <c r="A23" s="1" t="s">
        <v>4013</v>
      </c>
      <c r="B23" s="2" t="s">
        <v>4014</v>
      </c>
      <c r="C23" s="5" t="s">
        <v>4015</v>
      </c>
      <c r="D23" s="5" t="s">
        <v>4014</v>
      </c>
      <c r="E23" s="5" t="s">
        <v>1036</v>
      </c>
      <c r="F23">
        <v>3929</v>
      </c>
      <c r="G23" t="str">
        <f t="shared" si="0"/>
        <v>Puno (Peruvian region)</v>
      </c>
      <c r="H23" t="str">
        <f t="shared" si="1"/>
        <v>Puno</v>
      </c>
      <c r="I23" t="str">
        <f t="shared" si="2"/>
        <v>PE-PUN</v>
      </c>
    </row>
    <row r="24" spans="1:9" ht="29.5" thickBot="1" x14ac:dyDescent="0.4">
      <c r="A24" s="1" t="s">
        <v>4016</v>
      </c>
      <c r="B24" s="2" t="s">
        <v>4017</v>
      </c>
      <c r="C24" s="5" t="s">
        <v>4018</v>
      </c>
      <c r="D24" s="5" t="s">
        <v>4017</v>
      </c>
      <c r="E24" s="5" t="s">
        <v>1036</v>
      </c>
      <c r="F24">
        <v>3929</v>
      </c>
      <c r="G24" t="str">
        <f t="shared" si="0"/>
        <v>San Martín (Peruvian region)</v>
      </c>
      <c r="H24" t="str">
        <f t="shared" si="1"/>
        <v>San Martín</v>
      </c>
      <c r="I24" t="str">
        <f t="shared" si="2"/>
        <v>PE-SAM</v>
      </c>
    </row>
    <row r="25" spans="1:9" ht="15" thickBot="1" x14ac:dyDescent="0.4">
      <c r="A25" s="1" t="s">
        <v>4019</v>
      </c>
      <c r="B25" s="2" t="s">
        <v>4020</v>
      </c>
      <c r="C25" s="5" t="s">
        <v>4021</v>
      </c>
      <c r="D25" s="5" t="s">
        <v>4022</v>
      </c>
      <c r="E25" s="5" t="s">
        <v>1036</v>
      </c>
      <c r="F25">
        <v>3929</v>
      </c>
      <c r="G25" t="str">
        <f t="shared" si="0"/>
        <v>Tacna (Peruvian region)</v>
      </c>
      <c r="H25" t="str">
        <f t="shared" si="1"/>
        <v>Tacna</v>
      </c>
      <c r="I25" t="str">
        <f t="shared" si="2"/>
        <v>PE-TAC</v>
      </c>
    </row>
    <row r="26" spans="1:9" ht="15" thickBot="1" x14ac:dyDescent="0.4">
      <c r="A26" s="1" t="s">
        <v>4023</v>
      </c>
      <c r="B26" s="2" t="s">
        <v>4024</v>
      </c>
      <c r="C26" s="5" t="s">
        <v>4025</v>
      </c>
      <c r="D26" s="5" t="s">
        <v>4024</v>
      </c>
      <c r="E26" s="5" t="s">
        <v>1036</v>
      </c>
      <c r="F26">
        <v>3929</v>
      </c>
      <c r="G26" t="str">
        <f t="shared" si="0"/>
        <v>Tumbes (Peruvian region)</v>
      </c>
      <c r="H26" t="str">
        <f t="shared" si="1"/>
        <v>Tumbes</v>
      </c>
      <c r="I26" t="str">
        <f t="shared" si="2"/>
        <v>PE-TUM</v>
      </c>
    </row>
    <row r="27" spans="1:9" ht="15" thickBot="1" x14ac:dyDescent="0.4">
      <c r="A27" s="1" t="s">
        <v>4026</v>
      </c>
      <c r="B27" s="2" t="s">
        <v>4027</v>
      </c>
      <c r="C27" s="5" t="s">
        <v>4028</v>
      </c>
      <c r="D27" s="5" t="s">
        <v>4028</v>
      </c>
      <c r="E27" s="5" t="s">
        <v>1036</v>
      </c>
      <c r="F27">
        <v>3929</v>
      </c>
      <c r="G27" t="str">
        <f t="shared" si="0"/>
        <v>Ucayali (Peruvian region)</v>
      </c>
      <c r="H27" t="str">
        <f t="shared" si="1"/>
        <v>Ucayali</v>
      </c>
      <c r="I27" t="str">
        <f t="shared" si="2"/>
        <v>PE-UCA</v>
      </c>
    </row>
    <row r="30" spans="1:9" x14ac:dyDescent="0.35">
      <c r="F30">
        <v>3929</v>
      </c>
      <c r="G30" t="s">
        <v>4029</v>
      </c>
      <c r="H30" t="s">
        <v>3952</v>
      </c>
      <c r="I30" t="s">
        <v>3951</v>
      </c>
    </row>
    <row r="31" spans="1:9" x14ac:dyDescent="0.35">
      <c r="F31">
        <v>3929</v>
      </c>
      <c r="G31" t="s">
        <v>4030</v>
      </c>
      <c r="H31" t="s">
        <v>3955</v>
      </c>
      <c r="I31" t="s">
        <v>3954</v>
      </c>
    </row>
    <row r="32" spans="1:9" x14ac:dyDescent="0.35">
      <c r="F32">
        <v>3929</v>
      </c>
      <c r="G32" t="s">
        <v>4031</v>
      </c>
      <c r="H32" t="s">
        <v>3959</v>
      </c>
      <c r="I32" t="s">
        <v>3958</v>
      </c>
    </row>
    <row r="33" spans="6:9" x14ac:dyDescent="0.35">
      <c r="F33">
        <v>3929</v>
      </c>
      <c r="G33" t="s">
        <v>4032</v>
      </c>
      <c r="H33" t="s">
        <v>3963</v>
      </c>
      <c r="I33" t="s">
        <v>3962</v>
      </c>
    </row>
    <row r="34" spans="6:9" x14ac:dyDescent="0.35">
      <c r="F34">
        <v>3929</v>
      </c>
      <c r="G34" t="s">
        <v>4033</v>
      </c>
      <c r="H34" t="s">
        <v>3967</v>
      </c>
      <c r="I34" t="s">
        <v>3966</v>
      </c>
    </row>
    <row r="35" spans="6:9" x14ac:dyDescent="0.35">
      <c r="F35">
        <v>3929</v>
      </c>
      <c r="G35" t="s">
        <v>4034</v>
      </c>
      <c r="H35" t="s">
        <v>3972</v>
      </c>
      <c r="I35" t="s">
        <v>3971</v>
      </c>
    </row>
    <row r="36" spans="6:9" x14ac:dyDescent="0.35">
      <c r="F36">
        <v>3929</v>
      </c>
      <c r="G36" t="s">
        <v>4035</v>
      </c>
      <c r="H36" t="s">
        <v>3976</v>
      </c>
      <c r="I36" t="s">
        <v>3975</v>
      </c>
    </row>
    <row r="37" spans="6:9" x14ac:dyDescent="0.35">
      <c r="F37">
        <v>3929</v>
      </c>
      <c r="G37" t="s">
        <v>4036</v>
      </c>
      <c r="H37" t="s">
        <v>3980</v>
      </c>
      <c r="I37" t="s">
        <v>3979</v>
      </c>
    </row>
    <row r="38" spans="6:9" x14ac:dyDescent="0.35">
      <c r="F38">
        <v>3929</v>
      </c>
      <c r="G38" t="s">
        <v>4037</v>
      </c>
      <c r="H38" t="s">
        <v>3983</v>
      </c>
      <c r="I38" t="s">
        <v>3982</v>
      </c>
    </row>
    <row r="39" spans="6:9" x14ac:dyDescent="0.35">
      <c r="F39">
        <v>3929</v>
      </c>
      <c r="G39" t="s">
        <v>4038</v>
      </c>
      <c r="H39" t="s">
        <v>3986</v>
      </c>
      <c r="I39" t="s">
        <v>3985</v>
      </c>
    </row>
    <row r="40" spans="6:9" x14ac:dyDescent="0.35">
      <c r="F40">
        <v>3929</v>
      </c>
      <c r="G40" t="s">
        <v>4039</v>
      </c>
      <c r="H40" t="s">
        <v>3990</v>
      </c>
      <c r="I40" t="s">
        <v>3989</v>
      </c>
    </row>
    <row r="41" spans="6:9" x14ac:dyDescent="0.35">
      <c r="F41">
        <v>3929</v>
      </c>
      <c r="G41" t="s">
        <v>4040</v>
      </c>
      <c r="H41" t="s">
        <v>3993</v>
      </c>
      <c r="I41" t="s">
        <v>3992</v>
      </c>
    </row>
    <row r="42" spans="6:9" x14ac:dyDescent="0.35">
      <c r="F42">
        <v>3929</v>
      </c>
      <c r="G42" t="s">
        <v>4041</v>
      </c>
      <c r="H42" t="s">
        <v>3996</v>
      </c>
      <c r="I42" t="s">
        <v>3995</v>
      </c>
    </row>
    <row r="43" spans="6:9" x14ac:dyDescent="0.35">
      <c r="F43">
        <v>3929</v>
      </c>
      <c r="G43" t="s">
        <v>4042</v>
      </c>
      <c r="H43" t="s">
        <v>3998</v>
      </c>
      <c r="I43" t="s">
        <v>3997</v>
      </c>
    </row>
    <row r="44" spans="6:9" x14ac:dyDescent="0.35">
      <c r="F44">
        <v>3929</v>
      </c>
      <c r="G44" t="s">
        <v>4043</v>
      </c>
      <c r="H44" t="s">
        <v>4001</v>
      </c>
      <c r="I44" t="s">
        <v>4000</v>
      </c>
    </row>
    <row r="45" spans="6:9" x14ac:dyDescent="0.35">
      <c r="F45">
        <v>3929</v>
      </c>
      <c r="G45" t="s">
        <v>4044</v>
      </c>
      <c r="H45" t="s">
        <v>4004</v>
      </c>
      <c r="I45" t="s">
        <v>4003</v>
      </c>
    </row>
    <row r="46" spans="6:9" x14ac:dyDescent="0.35">
      <c r="F46">
        <v>3929</v>
      </c>
      <c r="G46" t="s">
        <v>4045</v>
      </c>
      <c r="H46" t="s">
        <v>4008</v>
      </c>
      <c r="I46" t="s">
        <v>4007</v>
      </c>
    </row>
    <row r="47" spans="6:9" x14ac:dyDescent="0.35">
      <c r="F47">
        <v>3929</v>
      </c>
      <c r="G47" t="s">
        <v>4046</v>
      </c>
      <c r="H47" t="s">
        <v>4011</v>
      </c>
      <c r="I47" t="s">
        <v>4010</v>
      </c>
    </row>
    <row r="48" spans="6:9" x14ac:dyDescent="0.35">
      <c r="F48">
        <v>3929</v>
      </c>
      <c r="G48" t="s">
        <v>4047</v>
      </c>
      <c r="H48" t="s">
        <v>4014</v>
      </c>
      <c r="I48" t="s">
        <v>4013</v>
      </c>
    </row>
    <row r="49" spans="6:9" x14ac:dyDescent="0.35">
      <c r="F49">
        <v>3929</v>
      </c>
      <c r="G49" t="s">
        <v>4048</v>
      </c>
      <c r="H49" t="s">
        <v>4017</v>
      </c>
      <c r="I49" t="s">
        <v>4016</v>
      </c>
    </row>
    <row r="50" spans="6:9" x14ac:dyDescent="0.35">
      <c r="F50">
        <v>3929</v>
      </c>
      <c r="G50" t="s">
        <v>4049</v>
      </c>
      <c r="H50" t="s">
        <v>4020</v>
      </c>
      <c r="I50" t="s">
        <v>4019</v>
      </c>
    </row>
    <row r="51" spans="6:9" x14ac:dyDescent="0.35">
      <c r="F51">
        <v>3929</v>
      </c>
      <c r="G51" t="s">
        <v>4050</v>
      </c>
      <c r="H51" t="s">
        <v>4024</v>
      </c>
      <c r="I51" t="s">
        <v>4023</v>
      </c>
    </row>
    <row r="52" spans="6:9" x14ac:dyDescent="0.35">
      <c r="F52">
        <v>3929</v>
      </c>
      <c r="G52" t="s">
        <v>4051</v>
      </c>
      <c r="H52" t="s">
        <v>4027</v>
      </c>
      <c r="I52" t="s">
        <v>4026</v>
      </c>
    </row>
  </sheetData>
  <mergeCells count="4">
    <mergeCell ref="A8:A9"/>
    <mergeCell ref="C8:C9"/>
    <mergeCell ref="D8:D9"/>
    <mergeCell ref="E8:E9"/>
  </mergeCells>
  <hyperlinks>
    <hyperlink ref="B1" r:id="rId1" tooltip="Municipalidad Metropolitana de Lima" display="https://en.wikipedia.org/wiki/Municipalidad_Metropolitana_de_Lima" xr:uid="{C9C1B0A6-96A9-4EE5-8B6C-1BFFE31360BA}"/>
    <hyperlink ref="B2" r:id="rId2" tooltip="Amazonas Region" display="https://en.wikipedia.org/wiki/Amazonas_Region" xr:uid="{338B644F-CF59-44A1-918A-675986EE4825}"/>
    <hyperlink ref="B3" r:id="rId3" tooltip="Ancash Region" display="https://en.wikipedia.org/wiki/Ancash_Region" xr:uid="{F82DD6A5-9D09-4EEB-8C60-EA94FD555E42}"/>
    <hyperlink ref="B4" r:id="rId4" tooltip="Apurímac Region" display="https://en.wikipedia.org/wiki/Apur%C3%ADmac_Region" xr:uid="{AD91A357-5697-4BBE-84B8-76C83E7A8302}"/>
    <hyperlink ref="B5" r:id="rId5" tooltip="Arequipa Region" display="https://en.wikipedia.org/wiki/Arequipa_Region" xr:uid="{F303CBEA-6A34-47EB-AAD1-5CA669235A5D}"/>
    <hyperlink ref="B6" r:id="rId6" tooltip="Ayacucho Region" display="https://en.wikipedia.org/wiki/Ayacucho_Region" xr:uid="{D11212DE-623D-40AD-93CD-0F08ED5DB24E}"/>
    <hyperlink ref="B7" r:id="rId7" tooltip="Cajamarca Region" display="https://en.wikipedia.org/wiki/Cajamarca_Region" xr:uid="{BFDC7281-58F5-4CDA-9EA5-71DFD7104AF7}"/>
    <hyperlink ref="B8" r:id="rId8" tooltip="Cusco Region" display="https://en.wikipedia.org/wiki/Cusco_Region" xr:uid="{A7E883C4-0E14-422B-B18B-DBB54565DCB3}"/>
    <hyperlink ref="B10" r:id="rId9" tooltip="El Callao Region" display="https://en.wikipedia.org/wiki/El_Callao_Region" xr:uid="{8943C0C8-A8D1-41E4-B05D-76F7CE181920}"/>
    <hyperlink ref="B11" r:id="rId10" tooltip="Huancavelica Region" display="https://en.wikipedia.org/wiki/Huancavelica_Region" xr:uid="{A9A3FA88-C759-457D-9E19-ACE9FF47C357}"/>
    <hyperlink ref="B12" r:id="rId11" tooltip="Huánuco Region" display="https://en.wikipedia.org/wiki/Hu%C3%A1nuco_Region" xr:uid="{2B5F9FFC-2C6D-426B-8BCC-B7C5161E99BA}"/>
    <hyperlink ref="B13" r:id="rId12" tooltip="Ica Region" display="https://en.wikipedia.org/wiki/Ica_Region" xr:uid="{35CF2B4A-B455-4C7C-9B4A-2C1B5A072166}"/>
    <hyperlink ref="B14" r:id="rId13" tooltip="Junín Region" display="https://en.wikipedia.org/wiki/Jun%C3%ADn_Region" xr:uid="{0ED0547D-1E4E-4ED2-A9E1-8CD49BE769EF}"/>
    <hyperlink ref="B15" r:id="rId14" tooltip="La Libertad Region" display="https://en.wikipedia.org/wiki/La_Libertad_Region" xr:uid="{F1E2EC54-562D-4BF1-8CA4-84E86FAD8082}"/>
    <hyperlink ref="B16" r:id="rId15" tooltip="Lambayeque Region" display="https://en.wikipedia.org/wiki/Lambayeque_Region" xr:uid="{6DA81FBB-6BB1-47F5-BE9E-995E71528E2D}"/>
    <hyperlink ref="B17" r:id="rId16" tooltip="Lima Region" display="https://en.wikipedia.org/wiki/Lima_Region" xr:uid="{CFBB7796-B12E-4C64-B935-341F7BCD79A1}"/>
    <hyperlink ref="B18" r:id="rId17" tooltip="Loreto Region" display="https://en.wikipedia.org/wiki/Loreto_Region" xr:uid="{1E2E17D2-6FB6-4FF0-9F87-C48B6D020783}"/>
    <hyperlink ref="B19" r:id="rId18" tooltip="Madre de Dios Region" display="https://en.wikipedia.org/wiki/Madre_de_Dios_Region" xr:uid="{D7A50BE4-E0E9-43AF-9958-EDBD8CE0243D}"/>
    <hyperlink ref="B20" r:id="rId19" tooltip="Moquegua Region" display="https://en.wikipedia.org/wiki/Moquegua_Region" xr:uid="{BEC3DF9A-F507-4633-9936-0751455C5B84}"/>
    <hyperlink ref="B21" r:id="rId20" tooltip="Pasco Region" display="https://en.wikipedia.org/wiki/Pasco_Region" xr:uid="{F2C4C64C-B1D4-4E29-B2F1-0089D7053E24}"/>
    <hyperlink ref="B22" r:id="rId21" tooltip="Piura Region" display="https://en.wikipedia.org/wiki/Piura_Region" xr:uid="{98B4CE41-F06A-4E92-ACC0-32832BF155C8}"/>
    <hyperlink ref="B23" r:id="rId22" tooltip="Puno Region" display="https://en.wikipedia.org/wiki/Puno_Region" xr:uid="{885CF7AB-69B4-46B9-8227-C1C2FF6F94A4}"/>
    <hyperlink ref="B24" r:id="rId23" tooltip="San Martín Region" display="https://en.wikipedia.org/wiki/San_Mart%C3%ADn_Region" xr:uid="{5ACDF51F-1B83-4CAE-B9F5-32A0A48538AD}"/>
    <hyperlink ref="B25" r:id="rId24" tooltip="Tacna Region" display="https://en.wikipedia.org/wiki/Tacna_Region" xr:uid="{6628B692-415D-415E-8CF0-C09204F835D6}"/>
    <hyperlink ref="B26" r:id="rId25" tooltip="Tumbes Region" display="https://en.wikipedia.org/wiki/Tumbes_Region" xr:uid="{93CB05FA-42C9-48A5-A3D7-AD03C03062F5}"/>
    <hyperlink ref="B27" r:id="rId26" tooltip="Ucayali Region" display="https://en.wikipedia.org/wiki/Ucayali_Region" xr:uid="{3C364C33-1323-4937-878F-ED90988CAEF9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7EFF0-2B82-4C08-AAC8-75C1F916D74F}">
  <dimension ref="A1:G22"/>
  <sheetViews>
    <sheetView workbookViewId="0">
      <selection activeCell="D1" sqref="D1:G22"/>
    </sheetView>
  </sheetViews>
  <sheetFormatPr defaultRowHeight="14.5" x14ac:dyDescent="0.35"/>
  <cols>
    <col min="5" max="5" width="47" bestFit="1" customWidth="1"/>
    <col min="6" max="6" width="10.81640625" bestFit="1" customWidth="1"/>
  </cols>
  <sheetData>
    <row r="1" spans="1:7" ht="29.5" thickBot="1" x14ac:dyDescent="0.4">
      <c r="A1" s="1" t="s">
        <v>4052</v>
      </c>
      <c r="B1" s="2" t="s">
        <v>4053</v>
      </c>
      <c r="C1" s="5" t="s">
        <v>2622</v>
      </c>
      <c r="D1">
        <v>4045</v>
      </c>
      <c r="E1" t="str">
        <f>_xlfn.CONCAT(B1," (Papua New Guinean ",C1, ")")</f>
        <v>Bougainville (Papua New Guinean autonomous region)</v>
      </c>
      <c r="F1" t="str">
        <f>B1</f>
        <v>Bougainville</v>
      </c>
      <c r="G1" t="str">
        <f>A1</f>
        <v>PG-NSB</v>
      </c>
    </row>
    <row r="2" spans="1:7" ht="15" thickBot="1" x14ac:dyDescent="0.4">
      <c r="A2" s="1" t="s">
        <v>4054</v>
      </c>
      <c r="B2" s="2" t="s">
        <v>1167</v>
      </c>
      <c r="C2" s="5" t="s">
        <v>149</v>
      </c>
      <c r="D2">
        <v>4045</v>
      </c>
      <c r="E2" t="str">
        <f t="shared" ref="E2:E22" si="0">_xlfn.CONCAT(B2," (Papua New Guinean ",C2, ")")</f>
        <v>Central (Papua New Guinean province)</v>
      </c>
      <c r="F2" t="str">
        <f t="shared" ref="F2:F22" si="1">B2</f>
        <v>Central</v>
      </c>
      <c r="G2" t="str">
        <f t="shared" ref="G2:G22" si="2">A2</f>
        <v>PG-CPM</v>
      </c>
    </row>
    <row r="3" spans="1:7" ht="15" thickBot="1" x14ac:dyDescent="0.4">
      <c r="A3" s="1" t="s">
        <v>4055</v>
      </c>
      <c r="B3" s="2" t="s">
        <v>4056</v>
      </c>
      <c r="C3" s="5" t="s">
        <v>149</v>
      </c>
      <c r="D3">
        <v>4045</v>
      </c>
      <c r="E3" t="str">
        <f t="shared" si="0"/>
        <v>Chimbu (Papua New Guinean province)</v>
      </c>
      <c r="F3" t="str">
        <f t="shared" si="1"/>
        <v>Chimbu</v>
      </c>
      <c r="G3" t="str">
        <f t="shared" si="2"/>
        <v>PG-CPK</v>
      </c>
    </row>
    <row r="4" spans="1:7" ht="44" thickBot="1" x14ac:dyDescent="0.4">
      <c r="A4" s="1" t="s">
        <v>4057</v>
      </c>
      <c r="B4" s="2" t="s">
        <v>4058</v>
      </c>
      <c r="C4" s="5" t="s">
        <v>149</v>
      </c>
      <c r="D4">
        <v>4045</v>
      </c>
      <c r="E4" t="str">
        <f t="shared" si="0"/>
        <v>East New Britain (Papua New Guinean province)</v>
      </c>
      <c r="F4" t="str">
        <f t="shared" si="1"/>
        <v>East New Britain</v>
      </c>
      <c r="G4" t="str">
        <f t="shared" si="2"/>
        <v>PG-EBR</v>
      </c>
    </row>
    <row r="5" spans="1:7" ht="29.5" thickBot="1" x14ac:dyDescent="0.4">
      <c r="A5" s="1" t="s">
        <v>4059</v>
      </c>
      <c r="B5" s="2" t="s">
        <v>4060</v>
      </c>
      <c r="C5" s="5" t="s">
        <v>149</v>
      </c>
      <c r="D5">
        <v>4045</v>
      </c>
      <c r="E5" t="str">
        <f t="shared" si="0"/>
        <v>East Sepik (Papua New Guinean province)</v>
      </c>
      <c r="F5" t="str">
        <f t="shared" si="1"/>
        <v>East Sepik</v>
      </c>
      <c r="G5" t="str">
        <f t="shared" si="2"/>
        <v>PG-ESW</v>
      </c>
    </row>
    <row r="6" spans="1:7" ht="44" thickBot="1" x14ac:dyDescent="0.4">
      <c r="A6" s="1" t="s">
        <v>4061</v>
      </c>
      <c r="B6" s="2" t="s">
        <v>4062</v>
      </c>
      <c r="C6" s="5" t="s">
        <v>149</v>
      </c>
      <c r="D6">
        <v>4045</v>
      </c>
      <c r="E6" t="str">
        <f t="shared" si="0"/>
        <v>Eastern Highlands (Papua New Guinean province)</v>
      </c>
      <c r="F6" t="str">
        <f t="shared" si="1"/>
        <v>Eastern Highlands</v>
      </c>
      <c r="G6" t="str">
        <f t="shared" si="2"/>
        <v>PG-EHG</v>
      </c>
    </row>
    <row r="7" spans="1:7" ht="15" thickBot="1" x14ac:dyDescent="0.4">
      <c r="A7" s="1" t="s">
        <v>4063</v>
      </c>
      <c r="B7" s="2" t="s">
        <v>4064</v>
      </c>
      <c r="C7" s="5" t="s">
        <v>149</v>
      </c>
      <c r="D7">
        <v>4045</v>
      </c>
      <c r="E7" t="str">
        <f t="shared" si="0"/>
        <v>Enga (Papua New Guinean province)</v>
      </c>
      <c r="F7" t="str">
        <f t="shared" si="1"/>
        <v>Enga</v>
      </c>
      <c r="G7" t="str">
        <f t="shared" si="2"/>
        <v>PG-EPW</v>
      </c>
    </row>
    <row r="8" spans="1:7" ht="15" thickBot="1" x14ac:dyDescent="0.4">
      <c r="A8" s="1" t="s">
        <v>4065</v>
      </c>
      <c r="B8" s="2" t="s">
        <v>4066</v>
      </c>
      <c r="C8" s="5" t="s">
        <v>149</v>
      </c>
      <c r="D8">
        <v>4045</v>
      </c>
      <c r="E8" t="str">
        <f t="shared" si="0"/>
        <v>Gulf (Papua New Guinean province)</v>
      </c>
      <c r="F8" t="str">
        <f t="shared" si="1"/>
        <v>Gulf</v>
      </c>
      <c r="G8" t="str">
        <f t="shared" si="2"/>
        <v>PG-GPK</v>
      </c>
    </row>
    <row r="9" spans="1:7" ht="15" thickBot="1" x14ac:dyDescent="0.4">
      <c r="A9" s="1" t="s">
        <v>4067</v>
      </c>
      <c r="B9" s="2" t="s">
        <v>4068</v>
      </c>
      <c r="C9" s="5" t="s">
        <v>149</v>
      </c>
      <c r="D9">
        <v>4045</v>
      </c>
      <c r="E9" t="str">
        <f t="shared" si="0"/>
        <v>Hela (Papua New Guinean province)</v>
      </c>
      <c r="F9" t="str">
        <f t="shared" si="1"/>
        <v>Hela</v>
      </c>
      <c r="G9" t="str">
        <f t="shared" si="2"/>
        <v>PG-HLA</v>
      </c>
    </row>
    <row r="10" spans="1:7" ht="15" thickBot="1" x14ac:dyDescent="0.4">
      <c r="A10" s="1" t="s">
        <v>4069</v>
      </c>
      <c r="B10" s="2" t="s">
        <v>4070</v>
      </c>
      <c r="C10" s="5" t="s">
        <v>149</v>
      </c>
      <c r="D10">
        <v>4045</v>
      </c>
      <c r="E10" t="str">
        <f t="shared" si="0"/>
        <v>Jiwaka (Papua New Guinean province)</v>
      </c>
      <c r="F10" t="str">
        <f t="shared" si="1"/>
        <v>Jiwaka</v>
      </c>
      <c r="G10" t="str">
        <f t="shared" si="2"/>
        <v>PG-JWK</v>
      </c>
    </row>
    <row r="11" spans="1:7" ht="15" thickBot="1" x14ac:dyDescent="0.4">
      <c r="A11" s="1" t="s">
        <v>4071</v>
      </c>
      <c r="B11" s="2" t="s">
        <v>4072</v>
      </c>
      <c r="C11" s="5" t="s">
        <v>149</v>
      </c>
      <c r="D11">
        <v>4045</v>
      </c>
      <c r="E11" t="str">
        <f t="shared" si="0"/>
        <v>Madang (Papua New Guinean province)</v>
      </c>
      <c r="F11" t="str">
        <f t="shared" si="1"/>
        <v>Madang</v>
      </c>
      <c r="G11" t="str">
        <f t="shared" si="2"/>
        <v>PG-MPM</v>
      </c>
    </row>
    <row r="12" spans="1:7" ht="15" thickBot="1" x14ac:dyDescent="0.4">
      <c r="A12" s="1" t="s">
        <v>4073</v>
      </c>
      <c r="B12" s="2" t="s">
        <v>4074</v>
      </c>
      <c r="C12" s="5" t="s">
        <v>149</v>
      </c>
      <c r="D12">
        <v>4045</v>
      </c>
      <c r="E12" t="str">
        <f t="shared" si="0"/>
        <v>Manus (Papua New Guinean province)</v>
      </c>
      <c r="F12" t="str">
        <f t="shared" si="1"/>
        <v>Manus</v>
      </c>
      <c r="G12" t="str">
        <f t="shared" si="2"/>
        <v>PG-MRL</v>
      </c>
    </row>
    <row r="13" spans="1:7" ht="29.5" thickBot="1" x14ac:dyDescent="0.4">
      <c r="A13" s="1" t="s">
        <v>4075</v>
      </c>
      <c r="B13" s="2" t="s">
        <v>4076</v>
      </c>
      <c r="C13" s="5" t="s">
        <v>149</v>
      </c>
      <c r="D13">
        <v>4045</v>
      </c>
      <c r="E13" t="str">
        <f t="shared" si="0"/>
        <v>Milne Bay (Papua New Guinean province)</v>
      </c>
      <c r="F13" t="str">
        <f t="shared" si="1"/>
        <v>Milne Bay</v>
      </c>
      <c r="G13" t="str">
        <f t="shared" si="2"/>
        <v>PG-MBA</v>
      </c>
    </row>
    <row r="14" spans="1:7" ht="15" thickBot="1" x14ac:dyDescent="0.4">
      <c r="A14" s="1" t="s">
        <v>4077</v>
      </c>
      <c r="B14" s="2" t="s">
        <v>4078</v>
      </c>
      <c r="C14" s="5" t="s">
        <v>149</v>
      </c>
      <c r="D14">
        <v>4045</v>
      </c>
      <c r="E14" t="str">
        <f t="shared" si="0"/>
        <v>Morobe (Papua New Guinean province)</v>
      </c>
      <c r="F14" t="str">
        <f t="shared" si="1"/>
        <v>Morobe</v>
      </c>
      <c r="G14" t="str">
        <f t="shared" si="2"/>
        <v>PG-MPL</v>
      </c>
    </row>
    <row r="15" spans="1:7" ht="87.5" thickBot="1" x14ac:dyDescent="0.4">
      <c r="A15" s="1" t="s">
        <v>4079</v>
      </c>
      <c r="B15" s="2" t="s">
        <v>4080</v>
      </c>
      <c r="C15" s="5" t="s">
        <v>473</v>
      </c>
      <c r="D15">
        <v>4045</v>
      </c>
      <c r="E15" t="str">
        <f t="shared" si="0"/>
        <v>National Capital District (Port Moresby) (Papua New Guinean district)</v>
      </c>
      <c r="F15" t="str">
        <f t="shared" si="1"/>
        <v>National Capital District (Port Moresby)</v>
      </c>
      <c r="G15" t="str">
        <f t="shared" si="2"/>
        <v>PG-NCD</v>
      </c>
    </row>
    <row r="16" spans="1:7" ht="29.5" thickBot="1" x14ac:dyDescent="0.4">
      <c r="A16" s="1" t="s">
        <v>4081</v>
      </c>
      <c r="B16" s="2" t="s">
        <v>4082</v>
      </c>
      <c r="C16" s="5" t="s">
        <v>149</v>
      </c>
      <c r="D16">
        <v>4045</v>
      </c>
      <c r="E16" t="str">
        <f t="shared" si="0"/>
        <v>New Ireland (Papua New Guinean province)</v>
      </c>
      <c r="F16" t="str">
        <f t="shared" si="1"/>
        <v>New Ireland</v>
      </c>
      <c r="G16" t="str">
        <f t="shared" si="2"/>
        <v>PG-NIK</v>
      </c>
    </row>
    <row r="17" spans="1:7" ht="15" thickBot="1" x14ac:dyDescent="0.4">
      <c r="A17" s="1" t="s">
        <v>4083</v>
      </c>
      <c r="B17" s="2" t="s">
        <v>1181</v>
      </c>
      <c r="C17" s="5" t="s">
        <v>149</v>
      </c>
      <c r="D17">
        <v>4045</v>
      </c>
      <c r="E17" t="str">
        <f t="shared" si="0"/>
        <v>Northern (Papua New Guinean province)</v>
      </c>
      <c r="F17" t="str">
        <f t="shared" si="1"/>
        <v>Northern</v>
      </c>
      <c r="G17" t="str">
        <f t="shared" si="2"/>
        <v>PG-NPP</v>
      </c>
    </row>
    <row r="18" spans="1:7" ht="58.5" thickBot="1" x14ac:dyDescent="0.4">
      <c r="A18" s="1" t="s">
        <v>4084</v>
      </c>
      <c r="B18" s="2" t="s">
        <v>4085</v>
      </c>
      <c r="C18" s="5" t="s">
        <v>149</v>
      </c>
      <c r="D18">
        <v>4045</v>
      </c>
      <c r="E18" t="str">
        <f t="shared" si="0"/>
        <v>Southern Highlands (Papua New Guinean province)</v>
      </c>
      <c r="F18" t="str">
        <f t="shared" si="1"/>
        <v>Southern Highlands</v>
      </c>
      <c r="G18" t="str">
        <f t="shared" si="2"/>
        <v>PG-SHM</v>
      </c>
    </row>
    <row r="19" spans="1:7" ht="44" thickBot="1" x14ac:dyDescent="0.4">
      <c r="A19" s="1" t="s">
        <v>4086</v>
      </c>
      <c r="B19" s="2" t="s">
        <v>4087</v>
      </c>
      <c r="C19" s="5" t="s">
        <v>149</v>
      </c>
      <c r="D19">
        <v>4045</v>
      </c>
      <c r="E19" t="str">
        <f t="shared" si="0"/>
        <v>West New Britain (Papua New Guinean province)</v>
      </c>
      <c r="F19" t="str">
        <f t="shared" si="1"/>
        <v>West New Britain</v>
      </c>
      <c r="G19" t="str">
        <f t="shared" si="2"/>
        <v>PG-WBK</v>
      </c>
    </row>
    <row r="20" spans="1:7" ht="29.5" thickBot="1" x14ac:dyDescent="0.4">
      <c r="A20" s="1" t="s">
        <v>4088</v>
      </c>
      <c r="B20" s="2" t="s">
        <v>4089</v>
      </c>
      <c r="C20" s="5" t="s">
        <v>149</v>
      </c>
      <c r="D20">
        <v>4045</v>
      </c>
      <c r="E20" t="str">
        <f t="shared" si="0"/>
        <v>West Sepik (Papua New Guinean province)</v>
      </c>
      <c r="F20" t="str">
        <f t="shared" si="1"/>
        <v>West Sepik</v>
      </c>
      <c r="G20" t="str">
        <f t="shared" si="2"/>
        <v>PG-SAN</v>
      </c>
    </row>
    <row r="21" spans="1:7" ht="15" thickBot="1" x14ac:dyDescent="0.4">
      <c r="A21" s="1" t="s">
        <v>4090</v>
      </c>
      <c r="B21" s="2" t="s">
        <v>1185</v>
      </c>
      <c r="C21" s="5" t="s">
        <v>149</v>
      </c>
      <c r="D21">
        <v>4045</v>
      </c>
      <c r="E21" t="str">
        <f t="shared" si="0"/>
        <v>Western (Papua New Guinean province)</v>
      </c>
      <c r="F21" t="str">
        <f t="shared" si="1"/>
        <v>Western</v>
      </c>
      <c r="G21" t="str">
        <f t="shared" si="2"/>
        <v>PG-WPD</v>
      </c>
    </row>
    <row r="22" spans="1:7" ht="44" thickBot="1" x14ac:dyDescent="0.4">
      <c r="A22" s="1" t="s">
        <v>4091</v>
      </c>
      <c r="B22" s="2" t="s">
        <v>4092</v>
      </c>
      <c r="C22" s="5" t="s">
        <v>149</v>
      </c>
      <c r="D22">
        <v>4045</v>
      </c>
      <c r="E22" t="str">
        <f t="shared" si="0"/>
        <v>Western Highlands (Papua New Guinean province)</v>
      </c>
      <c r="F22" t="str">
        <f t="shared" si="1"/>
        <v>Western Highlands</v>
      </c>
      <c r="G22" t="str">
        <f t="shared" si="2"/>
        <v>PG-WHM</v>
      </c>
    </row>
  </sheetData>
  <hyperlinks>
    <hyperlink ref="B1" r:id="rId1" tooltip="Autonomous Region of Bougainville" display="https://en.wikipedia.org/wiki/Autonomous_Region_of_Bougainville" xr:uid="{350E46ED-79F9-4867-9EFF-2A6BD2D06EA1}"/>
    <hyperlink ref="B2" r:id="rId2" tooltip="Central Province (Papua New Guinea)" display="https://en.wikipedia.org/wiki/Central_Province_(Papua_New_Guinea)" xr:uid="{4C99B450-1134-42FA-9459-BEC34F61F3DB}"/>
    <hyperlink ref="B3" r:id="rId3" tooltip="Chimbu Province" display="https://en.wikipedia.org/wiki/Chimbu_Province" xr:uid="{3FACF33C-2B95-45C3-9FB6-0A2F759B1D6E}"/>
    <hyperlink ref="B4" r:id="rId4" tooltip="East New Britain Province" display="https://en.wikipedia.org/wiki/East_New_Britain_Province" xr:uid="{FF0471F9-4236-48D1-9FD4-A1149503FA77}"/>
    <hyperlink ref="B5" r:id="rId5" tooltip="East Sepik Province" display="https://en.wikipedia.org/wiki/East_Sepik_Province" xr:uid="{C0AAB44D-061C-4394-A397-B6858AEEAD03}"/>
    <hyperlink ref="B6" r:id="rId6" tooltip="Eastern Highlands Province" display="https://en.wikipedia.org/wiki/Eastern_Highlands_Province" xr:uid="{E714A649-8996-4B60-98C4-28AD157D756C}"/>
    <hyperlink ref="B7" r:id="rId7" tooltip="Enga Province" display="https://en.wikipedia.org/wiki/Enga_Province" xr:uid="{EF80D4C2-DC54-4E14-B7E3-F7D9D09985B5}"/>
    <hyperlink ref="B8" r:id="rId8" tooltip="Gulf Province" display="https://en.wikipedia.org/wiki/Gulf_Province" xr:uid="{CFFA7DC5-4546-4EE1-8BAF-E8A757E494EA}"/>
    <hyperlink ref="B9" r:id="rId9" tooltip="Hela Province" display="https://en.wikipedia.org/wiki/Hela_Province" xr:uid="{1CED0E68-8756-44F0-975A-54079605138A}"/>
    <hyperlink ref="B10" r:id="rId10" tooltip="Jiwaka Province" display="https://en.wikipedia.org/wiki/Jiwaka_Province" xr:uid="{2089049A-05DC-44AD-B282-96C894027700}"/>
    <hyperlink ref="B11" r:id="rId11" tooltip="Madang Province" display="https://en.wikipedia.org/wiki/Madang_Province" xr:uid="{1A71A734-2889-434E-8998-5FC6382CCEB1}"/>
    <hyperlink ref="B12" r:id="rId12" tooltip="Manus Province" display="https://en.wikipedia.org/wiki/Manus_Province" xr:uid="{43178843-2D39-4A37-9EB3-7D9C739FA2DF}"/>
    <hyperlink ref="B13" r:id="rId13" tooltip="Milne Bay Province" display="https://en.wikipedia.org/wiki/Milne_Bay_Province" xr:uid="{B4A9CCCD-3A26-4EBD-94F5-5A98A3FCE16A}"/>
    <hyperlink ref="B14" r:id="rId14" tooltip="Morobe Province" display="https://en.wikipedia.org/wiki/Morobe_Province" xr:uid="{3069999C-5F3A-41E7-ABC4-AC9DA541DCDC}"/>
    <hyperlink ref="B15" r:id="rId15" tooltip="National Capital District (Papua New Guinea)" display="https://en.wikipedia.org/wiki/National_Capital_District_(Papua_New_Guinea)" xr:uid="{58DC5B41-1847-40C2-B12E-19291575EA08}"/>
    <hyperlink ref="B16" r:id="rId16" tooltip="New Ireland Province" display="https://en.wikipedia.org/wiki/New_Ireland_Province" xr:uid="{CAD089E0-007A-4C1A-8942-9CEBE55A9CF4}"/>
    <hyperlink ref="B17" r:id="rId17" tooltip="Northern Province (Papua New Guinea)" display="https://en.wikipedia.org/wiki/Northern_Province_(Papua_New_Guinea)" xr:uid="{EC290B8C-23C4-4996-A84E-6BB39DB4EF0E}"/>
    <hyperlink ref="B18" r:id="rId18" tooltip="Southern Highlands Province" display="https://en.wikipedia.org/wiki/Southern_Highlands_Province" xr:uid="{CC7FF3C5-82E1-4676-8D08-BB98B1C90646}"/>
    <hyperlink ref="B19" r:id="rId19" tooltip="West New Britain Province" display="https://en.wikipedia.org/wiki/West_New_Britain_Province" xr:uid="{89A7D536-C015-4E3E-9AAF-12B9745C163C}"/>
    <hyperlink ref="B20" r:id="rId20" tooltip="Sandaun Province" display="https://en.wikipedia.org/wiki/Sandaun_Province" xr:uid="{A6B98158-4532-48FC-B65B-EDBE1EB52187}"/>
    <hyperlink ref="B21" r:id="rId21" tooltip="Western Province (Papua New Guinea)" display="https://en.wikipedia.org/wiki/Western_Province_(Papua_New_Guinea)" xr:uid="{D8D0314A-7230-4C87-ADE9-A9AC6C58D411}"/>
    <hyperlink ref="B22" r:id="rId22" tooltip="Western Highlands Province" display="https://en.wikipedia.org/wiki/Western_Highlands_Province" xr:uid="{1D487ADF-1539-4097-981A-80D14A8587D2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FE68C-080A-41F8-8CCB-9334A5649BAA}">
  <dimension ref="A1:H17"/>
  <sheetViews>
    <sheetView workbookViewId="0">
      <selection activeCell="E11" sqref="E11:H17"/>
    </sheetView>
  </sheetViews>
  <sheetFormatPr defaultRowHeight="14.5" x14ac:dyDescent="0.35"/>
  <cols>
    <col min="2" max="2" width="11.08984375" customWidth="1"/>
    <col min="6" max="6" width="47.26953125" bestFit="1" customWidth="1"/>
    <col min="7" max="7" width="9.453125" bestFit="1" customWidth="1"/>
  </cols>
  <sheetData>
    <row r="1" spans="1:8" ht="29.5" customHeight="1" thickBot="1" x14ac:dyDescent="0.4">
      <c r="A1" s="1" t="s">
        <v>4093</v>
      </c>
      <c r="B1" s="2" t="s">
        <v>4094</v>
      </c>
      <c r="C1" s="5" t="s">
        <v>4095</v>
      </c>
      <c r="D1" s="5" t="s">
        <v>4096</v>
      </c>
      <c r="E1">
        <v>3962</v>
      </c>
      <c r="F1" t="str">
        <f>_xlfn.CONCAT(B1," (Pakistani ",D1,")")</f>
        <v>Islamabad (Pakistani federal capital territory)</v>
      </c>
      <c r="G1" t="str">
        <f>B1</f>
        <v>Islamabad</v>
      </c>
      <c r="H1" t="str">
        <f>A1</f>
        <v>PK-IS</v>
      </c>
    </row>
    <row r="2" spans="1:8" ht="15" thickBot="1" x14ac:dyDescent="0.4">
      <c r="A2" s="1" t="s">
        <v>4097</v>
      </c>
      <c r="B2" s="2" t="s">
        <v>4098</v>
      </c>
      <c r="C2" s="5" t="s">
        <v>4099</v>
      </c>
      <c r="D2" s="5" t="s">
        <v>149</v>
      </c>
      <c r="E2">
        <v>3962</v>
      </c>
      <c r="F2" t="str">
        <f t="shared" ref="F2:F5" si="0">_xlfn.CONCAT(B2," (Pakistani ",D2,")")</f>
        <v>Balochistan (Pakistani province)</v>
      </c>
      <c r="G2" t="str">
        <f t="shared" ref="G2:G5" si="1">B2</f>
        <v>Balochistan</v>
      </c>
      <c r="H2" t="str">
        <f t="shared" ref="H2:H5" si="2">A2</f>
        <v>PK-BA</v>
      </c>
    </row>
    <row r="3" spans="1:8" ht="44" thickBot="1" x14ac:dyDescent="0.4">
      <c r="A3" s="1" t="s">
        <v>4100</v>
      </c>
      <c r="B3" s="2" t="s">
        <v>4101</v>
      </c>
      <c r="C3" s="5" t="s">
        <v>4102</v>
      </c>
      <c r="D3" s="5" t="s">
        <v>149</v>
      </c>
      <c r="E3">
        <v>3962</v>
      </c>
      <c r="F3" t="str">
        <f t="shared" si="0"/>
        <v>Khyber Pakhtunkhwa (Pakistani province)</v>
      </c>
      <c r="G3" t="str">
        <f t="shared" si="1"/>
        <v>Khyber Pakhtunkhwa</v>
      </c>
      <c r="H3" t="str">
        <f t="shared" si="2"/>
        <v>PK-KP</v>
      </c>
    </row>
    <row r="4" spans="1:8" ht="15" thickBot="1" x14ac:dyDescent="0.4">
      <c r="A4" s="1" t="s">
        <v>4103</v>
      </c>
      <c r="B4" s="2" t="s">
        <v>4104</v>
      </c>
      <c r="C4" s="5" t="s">
        <v>4105</v>
      </c>
      <c r="D4" s="5" t="s">
        <v>149</v>
      </c>
      <c r="E4">
        <v>3962</v>
      </c>
      <c r="F4" t="str">
        <f t="shared" si="0"/>
        <v>Punjab (Pakistani province)</v>
      </c>
      <c r="G4" t="str">
        <f t="shared" si="1"/>
        <v>Punjab</v>
      </c>
      <c r="H4" t="str">
        <f t="shared" si="2"/>
        <v>PK-PB</v>
      </c>
    </row>
    <row r="5" spans="1:8" ht="15" thickBot="1" x14ac:dyDescent="0.4">
      <c r="A5" s="1" t="s">
        <v>4106</v>
      </c>
      <c r="B5" s="2" t="s">
        <v>4107</v>
      </c>
      <c r="C5" s="5" t="s">
        <v>4107</v>
      </c>
      <c r="D5" s="5" t="s">
        <v>149</v>
      </c>
      <c r="E5">
        <v>3962</v>
      </c>
      <c r="F5" t="str">
        <f t="shared" si="0"/>
        <v>Sindh (Pakistani province)</v>
      </c>
      <c r="G5" t="str">
        <f t="shared" si="1"/>
        <v>Sindh</v>
      </c>
      <c r="H5" t="str">
        <f t="shared" si="2"/>
        <v>PK-SD</v>
      </c>
    </row>
    <row r="6" spans="1:8" ht="58" x14ac:dyDescent="0.35">
      <c r="A6" s="9" t="s">
        <v>4108</v>
      </c>
      <c r="B6" s="13" t="s">
        <v>4109</v>
      </c>
      <c r="C6" s="11" t="s">
        <v>4111</v>
      </c>
      <c r="D6" s="11" t="s">
        <v>4112</v>
      </c>
      <c r="E6">
        <v>3962</v>
      </c>
      <c r="F6" t="str">
        <f>_xlfn.CONCAT(B6," (",D6,")")</f>
        <v>Azad Jammu and Kashmir (Pakistan administered area)</v>
      </c>
      <c r="G6" t="str">
        <f>B6</f>
        <v>Azad Jammu and Kashmir</v>
      </c>
      <c r="H6" t="str">
        <f>A6</f>
        <v>PK-JK</v>
      </c>
    </row>
    <row r="7" spans="1:8" ht="18.5" thickBot="1" x14ac:dyDescent="0.4">
      <c r="A7" s="10"/>
      <c r="B7" s="14" t="s">
        <v>4110</v>
      </c>
      <c r="C7" s="12"/>
      <c r="D7" s="12"/>
    </row>
    <row r="8" spans="1:8" ht="29.5" thickBot="1" x14ac:dyDescent="0.4">
      <c r="A8" s="1" t="s">
        <v>4113</v>
      </c>
      <c r="B8" s="2" t="s">
        <v>4114</v>
      </c>
      <c r="C8" s="5" t="s">
        <v>4115</v>
      </c>
      <c r="D8" s="5" t="s">
        <v>4112</v>
      </c>
      <c r="E8">
        <v>3962</v>
      </c>
      <c r="F8" t="str">
        <f>_xlfn.CONCAT(B8," (",D8,")")</f>
        <v>Gilgit-Baltistan (Pakistan administered area)</v>
      </c>
      <c r="G8" t="str">
        <f>B8</f>
        <v>Gilgit-Baltistan</v>
      </c>
      <c r="H8" t="str">
        <f>A8</f>
        <v>PK-GB</v>
      </c>
    </row>
    <row r="11" spans="1:8" x14ac:dyDescent="0.35">
      <c r="E11">
        <v>3962</v>
      </c>
      <c r="F11" t="s">
        <v>4116</v>
      </c>
      <c r="G11" t="s">
        <v>4094</v>
      </c>
      <c r="H11" t="s">
        <v>4093</v>
      </c>
    </row>
    <row r="12" spans="1:8" x14ac:dyDescent="0.35">
      <c r="E12">
        <v>3962</v>
      </c>
      <c r="F12" t="s">
        <v>4117</v>
      </c>
      <c r="G12" t="s">
        <v>4098</v>
      </c>
      <c r="H12" t="s">
        <v>4097</v>
      </c>
    </row>
    <row r="13" spans="1:8" x14ac:dyDescent="0.35">
      <c r="E13">
        <v>3962</v>
      </c>
      <c r="F13" t="s">
        <v>4118</v>
      </c>
      <c r="G13" t="s">
        <v>4101</v>
      </c>
      <c r="H13" t="s">
        <v>4100</v>
      </c>
    </row>
    <row r="14" spans="1:8" x14ac:dyDescent="0.35">
      <c r="E14">
        <v>3962</v>
      </c>
      <c r="F14" t="s">
        <v>4119</v>
      </c>
      <c r="G14" t="s">
        <v>4104</v>
      </c>
      <c r="H14" t="s">
        <v>4103</v>
      </c>
    </row>
    <row r="15" spans="1:8" x14ac:dyDescent="0.35">
      <c r="E15">
        <v>3962</v>
      </c>
      <c r="F15" t="s">
        <v>4120</v>
      </c>
      <c r="G15" t="s">
        <v>4107</v>
      </c>
      <c r="H15" t="s">
        <v>4106</v>
      </c>
    </row>
    <row r="16" spans="1:8" x14ac:dyDescent="0.35">
      <c r="E16">
        <v>3962</v>
      </c>
      <c r="F16" t="s">
        <v>4121</v>
      </c>
      <c r="G16" t="s">
        <v>4109</v>
      </c>
      <c r="H16" t="s">
        <v>4108</v>
      </c>
    </row>
    <row r="17" spans="5:8" x14ac:dyDescent="0.35">
      <c r="E17">
        <v>3962</v>
      </c>
      <c r="F17" t="s">
        <v>4122</v>
      </c>
      <c r="G17" t="s">
        <v>4114</v>
      </c>
      <c r="H17" t="s">
        <v>4113</v>
      </c>
    </row>
  </sheetData>
  <mergeCells count="3">
    <mergeCell ref="A6:A7"/>
    <mergeCell ref="C6:C7"/>
    <mergeCell ref="D6:D7"/>
  </mergeCells>
  <hyperlinks>
    <hyperlink ref="B1" r:id="rId1" tooltip="Islamabad Capital Territory" display="https://en.wikipedia.org/wiki/Islamabad_Capital_Territory" xr:uid="{7196DCE0-B247-4F51-8FA4-084A3E119519}"/>
    <hyperlink ref="B2" r:id="rId2" tooltip="Balochistan, Pakistan" display="https://en.wikipedia.org/wiki/Balochistan,_Pakistan" xr:uid="{AF1F862E-2FB6-4DE6-8B51-4424510F3F4E}"/>
    <hyperlink ref="B3" r:id="rId3" tooltip="Khyber Pakhtunkhwa" display="https://en.wikipedia.org/wiki/Khyber_Pakhtunkhwa" xr:uid="{23FAD56E-4D96-4A93-93D0-BEB2D2F94949}"/>
    <hyperlink ref="B4" r:id="rId4" tooltip="Punjab, Pakistan" display="https://en.wikipedia.org/wiki/Punjab,_Pakistan" xr:uid="{C1F32B6A-D028-46CA-9A81-7F37F1FBC139}"/>
    <hyperlink ref="B5" r:id="rId5" tooltip="Sindh" display="https://en.wikipedia.org/wiki/Sindh" xr:uid="{4F832DF7-516F-4BDB-96B6-6E96922AAB30}"/>
    <hyperlink ref="B6" r:id="rId6" tooltip="Azad Kashmir" display="https://en.wikipedia.org/wiki/Azad_Kashmir" xr:uid="{8066267B-B9B8-40BA-9817-05BB5B6C60F9}"/>
    <hyperlink ref="B8" r:id="rId7" tooltip="Gilgit-Baltistan" display="https://en.wikipedia.org/wiki/Gilgit-Baltistan" xr:uid="{77C73CFB-157A-4C36-B42F-7AA1CF967414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278EF-32D1-495D-8405-23FD7D75C9DD}">
  <dimension ref="A1:I12"/>
  <sheetViews>
    <sheetView workbookViewId="0">
      <selection activeCell="F1" sqref="F1:I12"/>
    </sheetView>
  </sheetViews>
  <sheetFormatPr defaultRowHeight="14.5" x14ac:dyDescent="0.35"/>
  <cols>
    <col min="7" max="7" width="36.453125" bestFit="1" customWidth="1"/>
  </cols>
  <sheetData>
    <row r="1" spans="1:9" ht="18.5" thickBot="1" x14ac:dyDescent="0.4">
      <c r="A1" s="1" t="s">
        <v>2505</v>
      </c>
      <c r="B1" s="2" t="s">
        <v>2506</v>
      </c>
      <c r="C1" s="5" t="s">
        <v>2507</v>
      </c>
      <c r="D1" s="5" t="s">
        <v>2508</v>
      </c>
      <c r="E1" s="5" t="s">
        <v>2509</v>
      </c>
      <c r="F1">
        <v>4026</v>
      </c>
      <c r="G1" t="str">
        <f>_xlfn.CONCAT(B1," (Georgian ",E1,")")</f>
        <v>Abkhazia (Georgian autonomous republic)</v>
      </c>
      <c r="H1" t="str">
        <f>B1</f>
        <v>Abkhazia</v>
      </c>
      <c r="I1" t="str">
        <f>A1</f>
        <v>E-AB</v>
      </c>
    </row>
    <row r="2" spans="1:9" ht="18.5" thickBot="1" x14ac:dyDescent="0.4">
      <c r="A2" s="1" t="s">
        <v>2510</v>
      </c>
      <c r="B2" s="2" t="s">
        <v>2511</v>
      </c>
      <c r="C2" s="5" t="s">
        <v>2512</v>
      </c>
      <c r="D2" s="5" t="s">
        <v>2513</v>
      </c>
      <c r="E2" s="5" t="s">
        <v>2509</v>
      </c>
      <c r="F2">
        <v>4026</v>
      </c>
      <c r="G2" t="str">
        <f t="shared" ref="G2:G12" si="0">_xlfn.CONCAT(B2," (Georgian ",E2,")")</f>
        <v>Ajaria (Georgian autonomous republic)</v>
      </c>
      <c r="H2" t="str">
        <f t="shared" ref="H2:H12" si="1">B2</f>
        <v>Ajaria</v>
      </c>
      <c r="I2" t="str">
        <f t="shared" ref="I2:I12" si="2">A2</f>
        <v>GE-AJ</v>
      </c>
    </row>
    <row r="3" spans="1:9" ht="15" thickBot="1" x14ac:dyDescent="0.4">
      <c r="A3" s="1" t="s">
        <v>2514</v>
      </c>
      <c r="B3" s="2" t="s">
        <v>2515</v>
      </c>
      <c r="C3" s="5"/>
      <c r="D3" s="5" t="s">
        <v>2516</v>
      </c>
      <c r="E3" s="5" t="s">
        <v>466</v>
      </c>
      <c r="F3">
        <v>4026</v>
      </c>
      <c r="G3" t="str">
        <f t="shared" si="0"/>
        <v>Tbilisi (Georgian city)</v>
      </c>
      <c r="H3" t="str">
        <f t="shared" si="1"/>
        <v>Tbilisi</v>
      </c>
      <c r="I3" t="str">
        <f t="shared" si="2"/>
        <v>GE-TB</v>
      </c>
    </row>
    <row r="4" spans="1:9" ht="15" thickBot="1" x14ac:dyDescent="0.4">
      <c r="A4" s="1" t="s">
        <v>2517</v>
      </c>
      <c r="B4" s="2" t="s">
        <v>2518</v>
      </c>
      <c r="C4" s="5"/>
      <c r="D4" s="5" t="s">
        <v>2519</v>
      </c>
      <c r="E4" s="5" t="s">
        <v>1036</v>
      </c>
      <c r="F4">
        <v>4026</v>
      </c>
      <c r="G4" t="str">
        <f t="shared" si="0"/>
        <v>Guria (Georgian region)</v>
      </c>
      <c r="H4" t="str">
        <f t="shared" si="1"/>
        <v>Guria</v>
      </c>
      <c r="I4" t="str">
        <f t="shared" si="2"/>
        <v>GE-GU</v>
      </c>
    </row>
    <row r="5" spans="1:9" ht="15" thickBot="1" x14ac:dyDescent="0.4">
      <c r="A5" s="1" t="s">
        <v>2520</v>
      </c>
      <c r="B5" s="2" t="s">
        <v>2521</v>
      </c>
      <c r="C5" s="5"/>
      <c r="D5" s="5" t="s">
        <v>2522</v>
      </c>
      <c r="E5" s="5" t="s">
        <v>1036</v>
      </c>
      <c r="F5">
        <v>4026</v>
      </c>
      <c r="G5" t="str">
        <f t="shared" si="0"/>
        <v>Imereti (Georgian region)</v>
      </c>
      <c r="H5" t="str">
        <f t="shared" si="1"/>
        <v>Imereti</v>
      </c>
      <c r="I5" t="str">
        <f t="shared" si="2"/>
        <v>GE-IM</v>
      </c>
    </row>
    <row r="6" spans="1:9" ht="15" thickBot="1" x14ac:dyDescent="0.4">
      <c r="A6" s="1" t="s">
        <v>2523</v>
      </c>
      <c r="B6" s="2" t="s">
        <v>2524</v>
      </c>
      <c r="C6" s="5"/>
      <c r="D6" s="5" t="s">
        <v>2525</v>
      </c>
      <c r="E6" s="5" t="s">
        <v>1036</v>
      </c>
      <c r="F6">
        <v>4026</v>
      </c>
      <c r="G6" t="str">
        <f t="shared" si="0"/>
        <v>K'akheti (Georgian region)</v>
      </c>
      <c r="H6" t="str">
        <f t="shared" si="1"/>
        <v>K'akheti</v>
      </c>
      <c r="I6" t="str">
        <f t="shared" si="2"/>
        <v>GE-KA</v>
      </c>
    </row>
    <row r="7" spans="1:9" ht="29.5" thickBot="1" x14ac:dyDescent="0.4">
      <c r="A7" s="1" t="s">
        <v>2526</v>
      </c>
      <c r="B7" s="2" t="s">
        <v>2527</v>
      </c>
      <c r="C7" s="5"/>
      <c r="D7" s="5" t="s">
        <v>2528</v>
      </c>
      <c r="E7" s="5" t="s">
        <v>1036</v>
      </c>
      <c r="F7">
        <v>4026</v>
      </c>
      <c r="G7" t="str">
        <f t="shared" si="0"/>
        <v>Kvemo Kartli (Georgian region)</v>
      </c>
      <c r="H7" t="str">
        <f t="shared" si="1"/>
        <v>Kvemo Kartli</v>
      </c>
      <c r="I7" t="str">
        <f t="shared" si="2"/>
        <v>GE-KK</v>
      </c>
    </row>
    <row r="8" spans="1:9" ht="29.5" thickBot="1" x14ac:dyDescent="0.4">
      <c r="A8" s="1" t="s">
        <v>2529</v>
      </c>
      <c r="B8" s="2" t="s">
        <v>2530</v>
      </c>
      <c r="C8" s="5"/>
      <c r="D8" s="5" t="s">
        <v>2531</v>
      </c>
      <c r="E8" s="5" t="s">
        <v>1036</v>
      </c>
      <c r="F8">
        <v>4026</v>
      </c>
      <c r="G8" t="str">
        <f t="shared" si="0"/>
        <v>Mtskheta-Mtianeti (Georgian region)</v>
      </c>
      <c r="H8" t="str">
        <f t="shared" si="1"/>
        <v>Mtskheta-Mtianeti</v>
      </c>
      <c r="I8" t="str">
        <f t="shared" si="2"/>
        <v>GE-MM</v>
      </c>
    </row>
    <row r="9" spans="1:9" ht="73" thickBot="1" x14ac:dyDescent="0.4">
      <c r="A9" s="1" t="s">
        <v>2532</v>
      </c>
      <c r="B9" s="2" t="s">
        <v>2533</v>
      </c>
      <c r="C9" s="5"/>
      <c r="D9" s="5" t="s">
        <v>2534</v>
      </c>
      <c r="E9" s="5" t="s">
        <v>1036</v>
      </c>
      <c r="F9">
        <v>4026</v>
      </c>
      <c r="G9" t="str">
        <f t="shared" si="0"/>
        <v>Rach'a-Lechkhumi-Kvemo Svaneti (Georgian region)</v>
      </c>
      <c r="H9" t="str">
        <f t="shared" si="1"/>
        <v>Rach'a-Lechkhumi-Kvemo Svaneti</v>
      </c>
      <c r="I9" t="str">
        <f t="shared" si="2"/>
        <v>GE-RL</v>
      </c>
    </row>
    <row r="10" spans="1:9" ht="44" thickBot="1" x14ac:dyDescent="0.4">
      <c r="A10" s="1" t="s">
        <v>2535</v>
      </c>
      <c r="B10" s="2" t="s">
        <v>2536</v>
      </c>
      <c r="C10" s="5"/>
      <c r="D10" s="5" t="s">
        <v>2537</v>
      </c>
      <c r="E10" s="5" t="s">
        <v>1036</v>
      </c>
      <c r="F10">
        <v>4026</v>
      </c>
      <c r="G10" t="str">
        <f t="shared" si="0"/>
        <v>Samegrelo-Zemo Svaneti (Georgian region)</v>
      </c>
      <c r="H10" t="str">
        <f t="shared" si="1"/>
        <v>Samegrelo-Zemo Svaneti</v>
      </c>
      <c r="I10" t="str">
        <f t="shared" si="2"/>
        <v>GE-SZ</v>
      </c>
    </row>
    <row r="11" spans="1:9" ht="44" thickBot="1" x14ac:dyDescent="0.4">
      <c r="A11" s="1" t="s">
        <v>2538</v>
      </c>
      <c r="B11" s="2" t="s">
        <v>2539</v>
      </c>
      <c r="C11" s="5"/>
      <c r="D11" s="5" t="s">
        <v>2540</v>
      </c>
      <c r="E11" s="5" t="s">
        <v>1036</v>
      </c>
      <c r="F11">
        <v>4026</v>
      </c>
      <c r="G11" t="str">
        <f t="shared" si="0"/>
        <v>Samtskhe-Javakheti (Georgian region)</v>
      </c>
      <c r="H11" t="str">
        <f t="shared" si="1"/>
        <v>Samtskhe-Javakheti</v>
      </c>
      <c r="I11" t="str">
        <f t="shared" si="2"/>
        <v>GE-SJ</v>
      </c>
    </row>
    <row r="12" spans="1:9" ht="29.5" thickBot="1" x14ac:dyDescent="0.4">
      <c r="A12" s="1" t="s">
        <v>2541</v>
      </c>
      <c r="B12" s="2" t="s">
        <v>2542</v>
      </c>
      <c r="C12" s="5"/>
      <c r="D12" s="5" t="s">
        <v>2543</v>
      </c>
      <c r="E12" s="5" t="s">
        <v>1036</v>
      </c>
      <c r="F12">
        <v>4026</v>
      </c>
      <c r="G12" t="str">
        <f t="shared" si="0"/>
        <v>Shida Kartli (Georgian region)</v>
      </c>
      <c r="H12" t="str">
        <f t="shared" si="1"/>
        <v>Shida Kartli</v>
      </c>
      <c r="I12" t="str">
        <f t="shared" si="2"/>
        <v>GE-SK</v>
      </c>
    </row>
  </sheetData>
  <hyperlinks>
    <hyperlink ref="B1" r:id="rId1" tooltip="Abkhazia" display="https://en.wikipedia.org/wiki/Abkhazia" xr:uid="{20D9C26F-8434-456E-9226-B2B8167789BB}"/>
    <hyperlink ref="B2" r:id="rId2" tooltip="Ajaria" display="https://en.wikipedia.org/wiki/Ajaria" xr:uid="{7075351F-3C1E-4D5F-825D-496BB37728C7}"/>
    <hyperlink ref="B3" r:id="rId3" tooltip="Tbilisi" display="https://en.wikipedia.org/wiki/Tbilisi" xr:uid="{67005B93-F321-4A2F-A91A-88ED3069CA1E}"/>
    <hyperlink ref="B4" r:id="rId4" tooltip="Guria" display="https://en.wikipedia.org/wiki/Guria" xr:uid="{B17AA273-50FC-4CDD-B5BB-571D6A33B442}"/>
    <hyperlink ref="B5" r:id="rId5" tooltip="Imereti" display="https://en.wikipedia.org/wiki/Imereti" xr:uid="{A39D084D-FC30-4C73-9B6A-2E1E128394DD}"/>
    <hyperlink ref="B6" r:id="rId6" tooltip="Kakheti" display="https://en.wikipedia.org/wiki/Kakheti" xr:uid="{F235890A-1AEC-4C28-94C4-0A71C9D45E20}"/>
    <hyperlink ref="B7" r:id="rId7" tooltip="Kvemo Kartli" display="https://en.wikipedia.org/wiki/Kvemo_Kartli" xr:uid="{A21A52B5-FFC2-4AC0-8EF1-6F27812EF6FD}"/>
    <hyperlink ref="B8" r:id="rId8" tooltip="Mtskheta-Mtianeti" display="https://en.wikipedia.org/wiki/Mtskheta-Mtianeti" xr:uid="{B1AE2DA6-7415-454D-9BF1-C1363DC6FD84}"/>
    <hyperlink ref="B9" r:id="rId9" tooltip="Racha-Lechkhumi and Kvemo Svaneti" display="https://en.wikipedia.org/wiki/Racha-Lechkhumi_and_Kvemo_Svaneti" xr:uid="{92907ACF-CE48-48A9-8560-4400EA4E39F7}"/>
    <hyperlink ref="B10" r:id="rId10" tooltip="Samegrelo-Zemo Svaneti" display="https://en.wikipedia.org/wiki/Samegrelo-Zemo_Svaneti" xr:uid="{6FF60FF1-0771-4A82-A705-9C341E7F6F6C}"/>
    <hyperlink ref="B11" r:id="rId11" tooltip="Samtskhe-Javakheti" display="https://en.wikipedia.org/wiki/Samtskhe-Javakheti" xr:uid="{8F7767C1-2E00-43E0-96A4-0A3ABAF4D922}"/>
    <hyperlink ref="B12" r:id="rId12" tooltip="Shida Kartli" display="https://en.wikipedia.org/wiki/Shida_Kartli" xr:uid="{90B27972-18E8-4A52-A5E4-265DB6DBDBBE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0537F-EEEF-4E35-947C-BE95DE7551B7}">
  <dimension ref="A1:F12"/>
  <sheetViews>
    <sheetView workbookViewId="0">
      <selection activeCell="C1" sqref="C1:F12"/>
    </sheetView>
  </sheetViews>
  <sheetFormatPr defaultRowHeight="14.5" x14ac:dyDescent="0.35"/>
  <cols>
    <col min="4" max="4" width="21.36328125" bestFit="1" customWidth="1"/>
  </cols>
  <sheetData>
    <row r="1" spans="1:6" ht="15" thickBot="1" x14ac:dyDescent="0.4">
      <c r="A1" s="1" t="s">
        <v>1624</v>
      </c>
      <c r="B1" s="2" t="s">
        <v>1625</v>
      </c>
      <c r="C1">
        <v>3836</v>
      </c>
      <c r="D1" t="str">
        <f>_xlfn.CONCAT(B1, " (Bininese district)")</f>
        <v>Alibori (Bininese district)</v>
      </c>
      <c r="E1" t="str">
        <f>B1</f>
        <v>Alibori</v>
      </c>
      <c r="F1" t="str">
        <f>A1</f>
        <v>BJ-AL</v>
      </c>
    </row>
    <row r="2" spans="1:6" ht="15" thickBot="1" x14ac:dyDescent="0.4">
      <c r="A2" s="1" t="s">
        <v>1626</v>
      </c>
      <c r="B2" s="2" t="s">
        <v>1627</v>
      </c>
      <c r="C2">
        <v>3836</v>
      </c>
      <c r="D2" t="str">
        <f t="shared" ref="D2:D12" si="0">_xlfn.CONCAT(B2, " (Bininese district)")</f>
        <v>Atacora (Bininese district)</v>
      </c>
      <c r="E2" t="str">
        <f t="shared" ref="E2:E12" si="1">B2</f>
        <v>Atacora</v>
      </c>
      <c r="F2" t="str">
        <f t="shared" ref="F2:F12" si="2">A2</f>
        <v>BJ-AK</v>
      </c>
    </row>
    <row r="3" spans="1:6" ht="29.5" thickBot="1" x14ac:dyDescent="0.4">
      <c r="A3" s="1" t="s">
        <v>1628</v>
      </c>
      <c r="B3" s="2" t="s">
        <v>1629</v>
      </c>
      <c r="C3">
        <v>3836</v>
      </c>
      <c r="D3" t="str">
        <f t="shared" si="0"/>
        <v>Atlantique (Bininese district)</v>
      </c>
      <c r="E3" t="str">
        <f t="shared" si="1"/>
        <v>Atlantique</v>
      </c>
      <c r="F3" t="str">
        <f t="shared" si="2"/>
        <v>BJ-AQ</v>
      </c>
    </row>
    <row r="4" spans="1:6" ht="15" thickBot="1" x14ac:dyDescent="0.4">
      <c r="A4" s="1" t="s">
        <v>1630</v>
      </c>
      <c r="B4" s="2" t="s">
        <v>1631</v>
      </c>
      <c r="C4">
        <v>3836</v>
      </c>
      <c r="D4" t="str">
        <f t="shared" si="0"/>
        <v>Borgou (Bininese district)</v>
      </c>
      <c r="E4" t="str">
        <f t="shared" si="1"/>
        <v>Borgou</v>
      </c>
      <c r="F4" t="str">
        <f t="shared" si="2"/>
        <v>BJ-BO</v>
      </c>
    </row>
    <row r="5" spans="1:6" ht="15" thickBot="1" x14ac:dyDescent="0.4">
      <c r="A5" s="1" t="s">
        <v>1632</v>
      </c>
      <c r="B5" s="2" t="s">
        <v>1633</v>
      </c>
      <c r="C5">
        <v>3836</v>
      </c>
      <c r="D5" t="str">
        <f t="shared" si="0"/>
        <v>Collines (Bininese district)</v>
      </c>
      <c r="E5" t="str">
        <f t="shared" si="1"/>
        <v>Collines</v>
      </c>
      <c r="F5" t="str">
        <f t="shared" si="2"/>
        <v>BJ-CO</v>
      </c>
    </row>
    <row r="6" spans="1:6" ht="15" thickBot="1" x14ac:dyDescent="0.4">
      <c r="A6" s="1" t="s">
        <v>1634</v>
      </c>
      <c r="B6" s="2" t="s">
        <v>1635</v>
      </c>
      <c r="C6">
        <v>3836</v>
      </c>
      <c r="D6" t="str">
        <f t="shared" si="0"/>
        <v>Couffo (Bininese district)</v>
      </c>
      <c r="E6" t="str">
        <f t="shared" si="1"/>
        <v>Couffo</v>
      </c>
      <c r="F6" t="str">
        <f t="shared" si="2"/>
        <v>BJ-KO</v>
      </c>
    </row>
    <row r="7" spans="1:6" ht="15" thickBot="1" x14ac:dyDescent="0.4">
      <c r="A7" s="1" t="s">
        <v>1636</v>
      </c>
      <c r="B7" s="2" t="s">
        <v>1637</v>
      </c>
      <c r="C7">
        <v>3836</v>
      </c>
      <c r="D7" t="str">
        <f t="shared" si="0"/>
        <v>Donga (Bininese district)</v>
      </c>
      <c r="E7" t="str">
        <f t="shared" si="1"/>
        <v>Donga</v>
      </c>
      <c r="F7" t="str">
        <f t="shared" si="2"/>
        <v>BJ-DO</v>
      </c>
    </row>
    <row r="8" spans="1:6" ht="15" thickBot="1" x14ac:dyDescent="0.4">
      <c r="A8" s="1" t="s">
        <v>1638</v>
      </c>
      <c r="B8" s="2" t="s">
        <v>1639</v>
      </c>
      <c r="C8">
        <v>3836</v>
      </c>
      <c r="D8" t="str">
        <f t="shared" si="0"/>
        <v>Littoral (Bininese district)</v>
      </c>
      <c r="E8" t="str">
        <f t="shared" si="1"/>
        <v>Littoral</v>
      </c>
      <c r="F8" t="str">
        <f t="shared" si="2"/>
        <v>BJ-LI</v>
      </c>
    </row>
    <row r="9" spans="1:6" ht="15" thickBot="1" x14ac:dyDescent="0.4">
      <c r="A9" s="1" t="s">
        <v>1640</v>
      </c>
      <c r="B9" s="2" t="s">
        <v>1641</v>
      </c>
      <c r="C9">
        <v>3836</v>
      </c>
      <c r="D9" t="str">
        <f t="shared" si="0"/>
        <v>Mono (Bininese district)</v>
      </c>
      <c r="E9" t="str">
        <f t="shared" si="1"/>
        <v>Mono</v>
      </c>
      <c r="F9" t="str">
        <f t="shared" si="2"/>
        <v>BJ-MO</v>
      </c>
    </row>
    <row r="10" spans="1:6" ht="15" thickBot="1" x14ac:dyDescent="0.4">
      <c r="A10" s="1" t="s">
        <v>1642</v>
      </c>
      <c r="B10" s="2" t="s">
        <v>1643</v>
      </c>
      <c r="C10">
        <v>3836</v>
      </c>
      <c r="D10" t="str">
        <f t="shared" si="0"/>
        <v>Ouémé (Bininese district)</v>
      </c>
      <c r="E10" t="str">
        <f t="shared" si="1"/>
        <v>Ouémé</v>
      </c>
      <c r="F10" t="str">
        <f t="shared" si="2"/>
        <v>BJ-OU</v>
      </c>
    </row>
    <row r="11" spans="1:6" ht="15" thickBot="1" x14ac:dyDescent="0.4">
      <c r="A11" s="1" t="s">
        <v>1644</v>
      </c>
      <c r="B11" s="2" t="s">
        <v>715</v>
      </c>
      <c r="C11">
        <v>3836</v>
      </c>
      <c r="D11" t="str">
        <f t="shared" si="0"/>
        <v>Plateau (Bininese district)</v>
      </c>
      <c r="E11" t="str">
        <f t="shared" si="1"/>
        <v>Plateau</v>
      </c>
      <c r="F11" t="str">
        <f t="shared" si="2"/>
        <v>BJ-PL</v>
      </c>
    </row>
    <row r="12" spans="1:6" ht="15" thickBot="1" x14ac:dyDescent="0.4">
      <c r="A12" s="1" t="s">
        <v>1645</v>
      </c>
      <c r="B12" s="2" t="s">
        <v>1646</v>
      </c>
      <c r="C12">
        <v>3836</v>
      </c>
      <c r="D12" t="str">
        <f t="shared" si="0"/>
        <v>Zou (Bininese district)</v>
      </c>
      <c r="E12" t="str">
        <f t="shared" si="1"/>
        <v>Zou</v>
      </c>
      <c r="F12" t="str">
        <f t="shared" si="2"/>
        <v>BJ-ZO</v>
      </c>
    </row>
  </sheetData>
  <hyperlinks>
    <hyperlink ref="B1" r:id="rId1" tooltip="Alibori Department" display="https://en.wikipedia.org/wiki/Alibori_Department" xr:uid="{04BC3ACF-0DEB-4B7E-B362-B1125AF9717E}"/>
    <hyperlink ref="B2" r:id="rId2" tooltip="Atakora Department" display="https://en.wikipedia.org/wiki/Atakora_Department" xr:uid="{8ED25979-F193-43A8-AB69-8FF4A5608653}"/>
    <hyperlink ref="B3" r:id="rId3" tooltip="Atlantique Department" display="https://en.wikipedia.org/wiki/Atlantique_Department" xr:uid="{FF5D3A01-645E-4494-A03E-C11B51FCA422}"/>
    <hyperlink ref="B4" r:id="rId4" tooltip="Borgou Department" display="https://en.wikipedia.org/wiki/Borgou_Department" xr:uid="{3FB8C5DE-C3A4-46F6-94BB-A58362806B84}"/>
    <hyperlink ref="B5" r:id="rId5" tooltip="Collines Department" display="https://en.wikipedia.org/wiki/Collines_Department" xr:uid="{E0F77FD9-1533-49FD-818C-9765F79F0D8F}"/>
    <hyperlink ref="B6" r:id="rId6" tooltip="Kouffo Department" display="https://en.wikipedia.org/wiki/Kouffo_Department" xr:uid="{0DCCC58E-E7C7-49E9-BCE4-28F1F47CEBDE}"/>
    <hyperlink ref="B7" r:id="rId7" tooltip="Donga Department" display="https://en.wikipedia.org/wiki/Donga_Department" xr:uid="{AA86F399-C80E-43EB-93F9-CDAAC23E7394}"/>
    <hyperlink ref="B8" r:id="rId8" tooltip="Littoral Department" display="https://en.wikipedia.org/wiki/Littoral_Department" xr:uid="{C5318437-52B0-4439-8C8B-AB721E7B79C5}"/>
    <hyperlink ref="B9" r:id="rId9" tooltip="Mono Department" display="https://en.wikipedia.org/wiki/Mono_Department" xr:uid="{D02C4C45-061A-4D8F-B488-5AA20A96C1BE}"/>
    <hyperlink ref="B10" r:id="rId10" tooltip="Ouémé Department" display="https://en.wikipedia.org/wiki/Ou%C3%A9m%C3%A9_Department" xr:uid="{84995B42-1139-4334-ADF4-140DB9E82985}"/>
    <hyperlink ref="B11" r:id="rId11" tooltip="Plateau Department" display="https://en.wikipedia.org/wiki/Plateau_Department" xr:uid="{DA97B6AB-D8F2-4FE9-B680-176E8C10FA33}"/>
    <hyperlink ref="B12" r:id="rId12" tooltip="Zou Department" display="https://en.wikipedia.org/wiki/Zou_Department" xr:uid="{EADFBF5E-0AEF-4E7B-8230-E993B9AB4D2D}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92D5B-C010-4C32-9E4A-4F1E728FF5DD}">
  <dimension ref="A1:G4"/>
  <sheetViews>
    <sheetView workbookViewId="0">
      <selection activeCell="D1" sqref="D1:G4"/>
    </sheetView>
  </sheetViews>
  <sheetFormatPr defaultRowHeight="14.5" x14ac:dyDescent="0.35"/>
  <cols>
    <col min="5" max="5" width="21.08984375" bestFit="1" customWidth="1"/>
  </cols>
  <sheetData>
    <row r="1" spans="1:7" ht="15" thickBot="1" x14ac:dyDescent="0.4">
      <c r="A1" s="1" t="s">
        <v>1647</v>
      </c>
      <c r="B1" s="2" t="s">
        <v>1648</v>
      </c>
      <c r="C1" s="5" t="s">
        <v>1648</v>
      </c>
      <c r="D1">
        <v>3964</v>
      </c>
      <c r="E1" t="str">
        <f>_xlfn.CONCAT(B1," (Bruneian district)")</f>
        <v>Belait (Bruneian district)</v>
      </c>
      <c r="F1" t="str">
        <f>B1</f>
        <v>Belait</v>
      </c>
      <c r="G1" t="str">
        <f>A1</f>
        <v>BN-BE</v>
      </c>
    </row>
    <row r="2" spans="1:7" ht="29.5" thickBot="1" x14ac:dyDescent="0.4">
      <c r="A2" s="1" t="s">
        <v>1649</v>
      </c>
      <c r="B2" s="2" t="s">
        <v>1650</v>
      </c>
      <c r="C2" s="5" t="s">
        <v>1651</v>
      </c>
      <c r="D2">
        <v>3964</v>
      </c>
      <c r="E2" t="str">
        <f t="shared" ref="E2:E4" si="0">_xlfn.CONCAT(B2," (Bruneian district)")</f>
        <v>Brunei-Muara (Bruneian district)</v>
      </c>
      <c r="F2" t="str">
        <f t="shared" ref="F2:F4" si="1">B2</f>
        <v>Brunei-Muara</v>
      </c>
      <c r="G2" t="str">
        <f t="shared" ref="G2:G4" si="2">A2</f>
        <v>BN-BM</v>
      </c>
    </row>
    <row r="3" spans="1:7" ht="29.5" thickBot="1" x14ac:dyDescent="0.4">
      <c r="A3" s="1" t="s">
        <v>1652</v>
      </c>
      <c r="B3" s="2" t="s">
        <v>1653</v>
      </c>
      <c r="C3" s="5" t="s">
        <v>1653</v>
      </c>
      <c r="D3">
        <v>3964</v>
      </c>
      <c r="E3" t="str">
        <f t="shared" si="0"/>
        <v>Temburong (Bruneian district)</v>
      </c>
      <c r="F3" t="str">
        <f t="shared" si="1"/>
        <v>Temburong</v>
      </c>
      <c r="G3" t="str">
        <f t="shared" si="2"/>
        <v>BN-TE</v>
      </c>
    </row>
    <row r="4" spans="1:7" ht="15" thickBot="1" x14ac:dyDescent="0.4">
      <c r="A4" s="1" t="s">
        <v>1654</v>
      </c>
      <c r="B4" s="2" t="s">
        <v>1655</v>
      </c>
      <c r="C4" s="5" t="s">
        <v>1655</v>
      </c>
      <c r="D4">
        <v>3964</v>
      </c>
      <c r="E4" t="str">
        <f t="shared" si="0"/>
        <v>Tutong (Bruneian district)</v>
      </c>
      <c r="F4" t="str">
        <f t="shared" si="1"/>
        <v>Tutong</v>
      </c>
      <c r="G4" t="str">
        <f t="shared" si="2"/>
        <v>BN-TU</v>
      </c>
    </row>
  </sheetData>
  <hyperlinks>
    <hyperlink ref="B1" r:id="rId1" tooltip="Belait District" display="https://en.wikipedia.org/wiki/Belait_District" xr:uid="{D0845893-C1A2-4845-92D3-D8F875736DA5}"/>
    <hyperlink ref="B2" r:id="rId2" tooltip="Brunei-Muara District" display="https://en.wikipedia.org/wiki/Brunei-Muara_District" xr:uid="{9EBCC475-B8FC-484C-AF0B-F0D60D4AA964}"/>
    <hyperlink ref="B3" r:id="rId3" tooltip="Temburong District" display="https://en.wikipedia.org/wiki/Temburong_District" xr:uid="{D45F76AA-8457-42EB-971C-5397CEE53EBF}"/>
    <hyperlink ref="B4" r:id="rId4" tooltip="Tutong District" display="https://en.wikipedia.org/wiki/Tutong_District" xr:uid="{AD7F8EA1-CF6F-49AB-A2BC-8EE276B1D6B2}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80F91-0B90-4BAA-A679-1B67011ED05B}">
  <dimension ref="A1:G32"/>
  <sheetViews>
    <sheetView topLeftCell="A22" workbookViewId="0">
      <selection activeCell="D1" sqref="D1:G32"/>
    </sheetView>
  </sheetViews>
  <sheetFormatPr defaultRowHeight="14.5" x14ac:dyDescent="0.35"/>
  <cols>
    <col min="5" max="5" width="23" bestFit="1" customWidth="1"/>
    <col min="6" max="6" width="6.54296875" bestFit="1" customWidth="1"/>
  </cols>
  <sheetData>
    <row r="1" spans="1:7" ht="15" thickBot="1" x14ac:dyDescent="0.4">
      <c r="A1" s="1" t="s">
        <v>1656</v>
      </c>
      <c r="B1" s="2" t="s">
        <v>1657</v>
      </c>
      <c r="C1" s="5" t="s">
        <v>473</v>
      </c>
      <c r="D1">
        <v>3892</v>
      </c>
      <c r="E1" t="str">
        <f>_xlfn.CONCAT(B1," (Bahamian district)")</f>
        <v>Acklins (Bahamian district)</v>
      </c>
      <c r="F1" t="str">
        <f>B1</f>
        <v>Acklins</v>
      </c>
      <c r="G1" t="str">
        <f>A1</f>
        <v>BS-AK</v>
      </c>
    </row>
    <row r="2" spans="1:7" ht="29.5" thickBot="1" x14ac:dyDescent="0.4">
      <c r="A2" s="1" t="s">
        <v>1658</v>
      </c>
      <c r="B2" s="2" t="s">
        <v>1659</v>
      </c>
      <c r="C2" s="5" t="s">
        <v>473</v>
      </c>
      <c r="D2">
        <v>3892</v>
      </c>
      <c r="E2" t="str">
        <f t="shared" ref="E2:E32" si="0">_xlfn.CONCAT(B2," (Bahamian district)")</f>
        <v>Berry Islands (Bahamian district)</v>
      </c>
      <c r="F2" t="str">
        <f t="shared" ref="F2:F32" si="1">B2</f>
        <v>Berry Islands</v>
      </c>
      <c r="G2" t="str">
        <f t="shared" ref="G2:G32" si="2">A2</f>
        <v>BS-BY</v>
      </c>
    </row>
    <row r="3" spans="1:7" ht="15" thickBot="1" x14ac:dyDescent="0.4">
      <c r="A3" s="1" t="s">
        <v>1660</v>
      </c>
      <c r="B3" s="2" t="s">
        <v>1661</v>
      </c>
      <c r="C3" s="5" t="s">
        <v>473</v>
      </c>
      <c r="D3">
        <v>3892</v>
      </c>
      <c r="E3" t="str">
        <f t="shared" si="0"/>
        <v>Bimini (Bahamian district)</v>
      </c>
      <c r="F3" t="str">
        <f t="shared" si="1"/>
        <v>Bimini</v>
      </c>
      <c r="G3" t="str">
        <f t="shared" si="2"/>
        <v>BS-BI</v>
      </c>
    </row>
    <row r="4" spans="1:7" ht="29.5" thickBot="1" x14ac:dyDescent="0.4">
      <c r="A4" s="1" t="s">
        <v>1662</v>
      </c>
      <c r="B4" s="2" t="s">
        <v>1663</v>
      </c>
      <c r="C4" s="5" t="s">
        <v>473</v>
      </c>
      <c r="D4">
        <v>3892</v>
      </c>
      <c r="E4" t="str">
        <f t="shared" si="0"/>
        <v>Black Point (Bahamian district)</v>
      </c>
      <c r="F4" t="str">
        <f t="shared" si="1"/>
        <v>Black Point</v>
      </c>
      <c r="G4" t="str">
        <f t="shared" si="2"/>
        <v>BS-BP</v>
      </c>
    </row>
    <row r="5" spans="1:7" ht="29.5" thickBot="1" x14ac:dyDescent="0.4">
      <c r="A5" s="1" t="s">
        <v>1664</v>
      </c>
      <c r="B5" s="2" t="s">
        <v>1665</v>
      </c>
      <c r="C5" s="5" t="s">
        <v>473</v>
      </c>
      <c r="D5">
        <v>3892</v>
      </c>
      <c r="E5" t="str">
        <f t="shared" si="0"/>
        <v>Cat Island (Bahamian district)</v>
      </c>
      <c r="F5" t="str">
        <f t="shared" si="1"/>
        <v>Cat Island</v>
      </c>
      <c r="G5" t="str">
        <f t="shared" si="2"/>
        <v>BS-CI</v>
      </c>
    </row>
    <row r="6" spans="1:7" ht="29.5" thickBot="1" x14ac:dyDescent="0.4">
      <c r="A6" s="1" t="s">
        <v>1666</v>
      </c>
      <c r="B6" s="2" t="s">
        <v>1667</v>
      </c>
      <c r="C6" s="5" t="s">
        <v>473</v>
      </c>
      <c r="D6">
        <v>3892</v>
      </c>
      <c r="E6" t="str">
        <f t="shared" si="0"/>
        <v>Central Abaco (Bahamian district)</v>
      </c>
      <c r="F6" t="str">
        <f t="shared" si="1"/>
        <v>Central Abaco</v>
      </c>
      <c r="G6" t="str">
        <f t="shared" si="2"/>
        <v>BS-CO</v>
      </c>
    </row>
    <row r="7" spans="1:7" ht="29.5" thickBot="1" x14ac:dyDescent="0.4">
      <c r="A7" s="1" t="s">
        <v>1668</v>
      </c>
      <c r="B7" s="2" t="s">
        <v>1669</v>
      </c>
      <c r="C7" s="5" t="s">
        <v>473</v>
      </c>
      <c r="D7">
        <v>3892</v>
      </c>
      <c r="E7" t="str">
        <f t="shared" si="0"/>
        <v>Central Andros (Bahamian district)</v>
      </c>
      <c r="F7" t="str">
        <f t="shared" si="1"/>
        <v>Central Andros</v>
      </c>
      <c r="G7" t="str">
        <f t="shared" si="2"/>
        <v>BS-CS</v>
      </c>
    </row>
    <row r="8" spans="1:7" ht="44" thickBot="1" x14ac:dyDescent="0.4">
      <c r="A8" s="1" t="s">
        <v>1670</v>
      </c>
      <c r="B8" s="2" t="s">
        <v>1671</v>
      </c>
      <c r="C8" s="5" t="s">
        <v>473</v>
      </c>
      <c r="D8">
        <v>3892</v>
      </c>
      <c r="E8" t="str">
        <f t="shared" si="0"/>
        <v>Central Eleuthera (Bahamian district)</v>
      </c>
      <c r="F8" t="str">
        <f t="shared" si="1"/>
        <v>Central Eleuthera</v>
      </c>
      <c r="G8" t="str">
        <f t="shared" si="2"/>
        <v>BS-CE</v>
      </c>
    </row>
    <row r="9" spans="1:7" ht="29.5" thickBot="1" x14ac:dyDescent="0.4">
      <c r="A9" s="1" t="s">
        <v>1672</v>
      </c>
      <c r="B9" s="2" t="s">
        <v>1673</v>
      </c>
      <c r="C9" s="5" t="s">
        <v>473</v>
      </c>
      <c r="D9">
        <v>3892</v>
      </c>
      <c r="E9" t="str">
        <f t="shared" si="0"/>
        <v>City of Freeport (Bahamian district)</v>
      </c>
      <c r="F9" t="str">
        <f t="shared" si="1"/>
        <v>City of Freeport</v>
      </c>
      <c r="G9" t="str">
        <f t="shared" si="2"/>
        <v>BS-FP</v>
      </c>
    </row>
    <row r="10" spans="1:7" ht="58.5" thickBot="1" x14ac:dyDescent="0.4">
      <c r="A10" s="1" t="s">
        <v>1674</v>
      </c>
      <c r="B10" s="2" t="s">
        <v>1675</v>
      </c>
      <c r="C10" s="5" t="s">
        <v>473</v>
      </c>
      <c r="D10">
        <v>3892</v>
      </c>
      <c r="E10" t="str">
        <f t="shared" si="0"/>
        <v>Crooked Island and Long Cay (Bahamian district)</v>
      </c>
      <c r="F10" t="str">
        <f t="shared" si="1"/>
        <v>Crooked Island and Long Cay</v>
      </c>
      <c r="G10" t="str">
        <f t="shared" si="2"/>
        <v>BS-CK</v>
      </c>
    </row>
    <row r="11" spans="1:7" ht="44" thickBot="1" x14ac:dyDescent="0.4">
      <c r="A11" s="1" t="s">
        <v>1676</v>
      </c>
      <c r="B11" s="2" t="s">
        <v>1677</v>
      </c>
      <c r="C11" s="5" t="s">
        <v>473</v>
      </c>
      <c r="D11">
        <v>3892</v>
      </c>
      <c r="E11" t="str">
        <f t="shared" si="0"/>
        <v>East Grand Bahama (Bahamian district)</v>
      </c>
      <c r="F11" t="str">
        <f t="shared" si="1"/>
        <v>East Grand Bahama</v>
      </c>
      <c r="G11" t="str">
        <f t="shared" si="2"/>
        <v>BS-EG</v>
      </c>
    </row>
    <row r="12" spans="1:7" ht="15" thickBot="1" x14ac:dyDescent="0.4">
      <c r="A12" s="1" t="s">
        <v>1678</v>
      </c>
      <c r="B12" s="2" t="s">
        <v>1679</v>
      </c>
      <c r="C12" s="5" t="s">
        <v>473</v>
      </c>
      <c r="D12">
        <v>3892</v>
      </c>
      <c r="E12" t="str">
        <f t="shared" si="0"/>
        <v>Exuma (Bahamian district)</v>
      </c>
      <c r="F12" t="str">
        <f t="shared" si="1"/>
        <v>Exuma</v>
      </c>
      <c r="G12" t="str">
        <f t="shared" si="2"/>
        <v>BS-EX</v>
      </c>
    </row>
    <row r="13" spans="1:7" ht="29.5" thickBot="1" x14ac:dyDescent="0.4">
      <c r="A13" s="1" t="s">
        <v>1680</v>
      </c>
      <c r="B13" s="2" t="s">
        <v>1681</v>
      </c>
      <c r="C13" s="5" t="s">
        <v>473</v>
      </c>
      <c r="D13">
        <v>3892</v>
      </c>
      <c r="E13" t="str">
        <f t="shared" si="0"/>
        <v>Grand Cay (Bahamian district)</v>
      </c>
      <c r="F13" t="str">
        <f t="shared" si="1"/>
        <v>Grand Cay</v>
      </c>
      <c r="G13" t="str">
        <f t="shared" si="2"/>
        <v>BS-GC</v>
      </c>
    </row>
    <row r="14" spans="1:7" ht="29.5" thickBot="1" x14ac:dyDescent="0.4">
      <c r="A14" s="1" t="s">
        <v>1682</v>
      </c>
      <c r="B14" s="2" t="s">
        <v>1683</v>
      </c>
      <c r="C14" s="5" t="s">
        <v>473</v>
      </c>
      <c r="D14">
        <v>3892</v>
      </c>
      <c r="E14" t="str">
        <f t="shared" si="0"/>
        <v>Harbour Island (Bahamian district)</v>
      </c>
      <c r="F14" t="str">
        <f t="shared" si="1"/>
        <v>Harbour Island</v>
      </c>
      <c r="G14" t="str">
        <f t="shared" si="2"/>
        <v>BS-HI</v>
      </c>
    </row>
    <row r="15" spans="1:7" ht="29.5" thickBot="1" x14ac:dyDescent="0.4">
      <c r="A15" s="1" t="s">
        <v>1684</v>
      </c>
      <c r="B15" s="2" t="s">
        <v>1685</v>
      </c>
      <c r="C15" s="5" t="s">
        <v>473</v>
      </c>
      <c r="D15">
        <v>3892</v>
      </c>
      <c r="E15" t="str">
        <f t="shared" si="0"/>
        <v>Hope Town (Bahamian district)</v>
      </c>
      <c r="F15" t="str">
        <f t="shared" si="1"/>
        <v>Hope Town</v>
      </c>
      <c r="G15" t="str">
        <f t="shared" si="2"/>
        <v>BS-HT</v>
      </c>
    </row>
    <row r="16" spans="1:7" ht="15" thickBot="1" x14ac:dyDescent="0.4">
      <c r="A16" s="1" t="s">
        <v>1686</v>
      </c>
      <c r="B16" s="2" t="s">
        <v>1687</v>
      </c>
      <c r="C16" s="5" t="s">
        <v>473</v>
      </c>
      <c r="D16">
        <v>3892</v>
      </c>
      <c r="E16" t="str">
        <f t="shared" si="0"/>
        <v>Inagua (Bahamian district)</v>
      </c>
      <c r="F16" t="str">
        <f t="shared" si="1"/>
        <v>Inagua</v>
      </c>
      <c r="G16" t="str">
        <f t="shared" si="2"/>
        <v>BS-IN</v>
      </c>
    </row>
    <row r="17" spans="1:7" ht="29.5" thickBot="1" x14ac:dyDescent="0.4">
      <c r="A17" s="1" t="s">
        <v>1688</v>
      </c>
      <c r="B17" s="2" t="s">
        <v>1689</v>
      </c>
      <c r="C17" s="5" t="s">
        <v>473</v>
      </c>
      <c r="D17">
        <v>3892</v>
      </c>
      <c r="E17" t="str">
        <f t="shared" si="0"/>
        <v>Long Island (Bahamian district)</v>
      </c>
      <c r="F17" t="str">
        <f t="shared" si="1"/>
        <v>Long Island</v>
      </c>
      <c r="G17" t="str">
        <f t="shared" si="2"/>
        <v>BS-LI</v>
      </c>
    </row>
    <row r="18" spans="1:7" ht="29.5" thickBot="1" x14ac:dyDescent="0.4">
      <c r="A18" s="1" t="s">
        <v>1690</v>
      </c>
      <c r="B18" s="2" t="s">
        <v>1691</v>
      </c>
      <c r="C18" s="5" t="s">
        <v>473</v>
      </c>
      <c r="D18">
        <v>3892</v>
      </c>
      <c r="E18" t="str">
        <f t="shared" si="0"/>
        <v>Mangrove Cay (Bahamian district)</v>
      </c>
      <c r="F18" t="str">
        <f t="shared" si="1"/>
        <v>Mangrove Cay</v>
      </c>
      <c r="G18" t="str">
        <f t="shared" si="2"/>
        <v>BS-MC</v>
      </c>
    </row>
    <row r="19" spans="1:7" ht="29.5" thickBot="1" x14ac:dyDescent="0.4">
      <c r="A19" s="1" t="s">
        <v>1692</v>
      </c>
      <c r="B19" s="2" t="s">
        <v>1693</v>
      </c>
      <c r="C19" s="5" t="s">
        <v>473</v>
      </c>
      <c r="D19">
        <v>3892</v>
      </c>
      <c r="E19" t="str">
        <f t="shared" si="0"/>
        <v>Mayaguana (Bahamian district)</v>
      </c>
      <c r="F19" t="str">
        <f t="shared" si="1"/>
        <v>Mayaguana</v>
      </c>
      <c r="G19" t="str">
        <f t="shared" si="2"/>
        <v>BS-MG</v>
      </c>
    </row>
    <row r="20" spans="1:7" ht="29.5" thickBot="1" x14ac:dyDescent="0.4">
      <c r="A20" s="1" t="s">
        <v>1694</v>
      </c>
      <c r="B20" s="2" t="s">
        <v>1695</v>
      </c>
      <c r="C20" s="5" t="s">
        <v>473</v>
      </c>
      <c r="D20">
        <v>3892</v>
      </c>
      <c r="E20" t="str">
        <f t="shared" si="0"/>
        <v>Moore's Island (Bahamian district)</v>
      </c>
      <c r="F20" t="str">
        <f t="shared" si="1"/>
        <v>Moore's Island</v>
      </c>
      <c r="G20" t="str">
        <f t="shared" si="2"/>
        <v>BS-MI</v>
      </c>
    </row>
    <row r="21" spans="1:7" ht="44" thickBot="1" x14ac:dyDescent="0.4">
      <c r="A21" s="1" t="s">
        <v>1696</v>
      </c>
      <c r="B21" s="2" t="s">
        <v>1697</v>
      </c>
      <c r="C21" s="5" t="s">
        <v>1698</v>
      </c>
      <c r="D21">
        <v>3892</v>
      </c>
      <c r="E21" t="str">
        <f t="shared" si="0"/>
        <v>New Providence (Bahamian district)</v>
      </c>
      <c r="F21" t="str">
        <f t="shared" si="1"/>
        <v>New Providence</v>
      </c>
      <c r="G21" t="str">
        <f t="shared" si="2"/>
        <v>BS-NP</v>
      </c>
    </row>
    <row r="22" spans="1:7" ht="29.5" thickBot="1" x14ac:dyDescent="0.4">
      <c r="A22" s="1" t="s">
        <v>1699</v>
      </c>
      <c r="B22" s="2" t="s">
        <v>1700</v>
      </c>
      <c r="C22" s="5" t="s">
        <v>473</v>
      </c>
      <c r="D22">
        <v>3892</v>
      </c>
      <c r="E22" t="str">
        <f t="shared" si="0"/>
        <v>North Abaco (Bahamian district)</v>
      </c>
      <c r="F22" t="str">
        <f t="shared" si="1"/>
        <v>North Abaco</v>
      </c>
      <c r="G22" t="str">
        <f t="shared" si="2"/>
        <v>BS-NO</v>
      </c>
    </row>
    <row r="23" spans="1:7" ht="29.5" thickBot="1" x14ac:dyDescent="0.4">
      <c r="A23" s="1" t="s">
        <v>1701</v>
      </c>
      <c r="B23" s="2" t="s">
        <v>1702</v>
      </c>
      <c r="C23" s="5" t="s">
        <v>473</v>
      </c>
      <c r="D23">
        <v>3892</v>
      </c>
      <c r="E23" t="str">
        <f t="shared" si="0"/>
        <v>North Andros (Bahamian district)</v>
      </c>
      <c r="F23" t="str">
        <f t="shared" si="1"/>
        <v>North Andros</v>
      </c>
      <c r="G23" t="str">
        <f t="shared" si="2"/>
        <v>BS-NS</v>
      </c>
    </row>
    <row r="24" spans="1:7" ht="44" thickBot="1" x14ac:dyDescent="0.4">
      <c r="A24" s="1" t="s">
        <v>1703</v>
      </c>
      <c r="B24" s="2" t="s">
        <v>1704</v>
      </c>
      <c r="C24" s="5" t="s">
        <v>473</v>
      </c>
      <c r="D24">
        <v>3892</v>
      </c>
      <c r="E24" t="str">
        <f t="shared" si="0"/>
        <v>North Eleuthera (Bahamian district)</v>
      </c>
      <c r="F24" t="str">
        <f t="shared" si="1"/>
        <v>North Eleuthera</v>
      </c>
      <c r="G24" t="str">
        <f t="shared" si="2"/>
        <v>BS-NE</v>
      </c>
    </row>
    <row r="25" spans="1:7" ht="29.5" thickBot="1" x14ac:dyDescent="0.4">
      <c r="A25" s="1" t="s">
        <v>1705</v>
      </c>
      <c r="B25" s="2" t="s">
        <v>1706</v>
      </c>
      <c r="C25" s="5" t="s">
        <v>473</v>
      </c>
      <c r="D25">
        <v>3892</v>
      </c>
      <c r="E25" t="str">
        <f t="shared" si="0"/>
        <v>Ragged Island (Bahamian district)</v>
      </c>
      <c r="F25" t="str">
        <f t="shared" si="1"/>
        <v>Ragged Island</v>
      </c>
      <c r="G25" t="str">
        <f t="shared" si="2"/>
        <v>BS-RI</v>
      </c>
    </row>
    <row r="26" spans="1:7" ht="15" thickBot="1" x14ac:dyDescent="0.4">
      <c r="A26" s="1" t="s">
        <v>1707</v>
      </c>
      <c r="B26" s="2" t="s">
        <v>1708</v>
      </c>
      <c r="C26" s="5" t="s">
        <v>473</v>
      </c>
      <c r="D26">
        <v>3892</v>
      </c>
      <c r="E26" t="str">
        <f t="shared" si="0"/>
        <v>Rum Cay (Bahamian district)</v>
      </c>
      <c r="F26" t="str">
        <f t="shared" si="1"/>
        <v>Rum Cay</v>
      </c>
      <c r="G26" t="str">
        <f t="shared" si="2"/>
        <v>BS-RC</v>
      </c>
    </row>
    <row r="27" spans="1:7" ht="29.5" thickBot="1" x14ac:dyDescent="0.4">
      <c r="A27" s="1" t="s">
        <v>1709</v>
      </c>
      <c r="B27" s="2" t="s">
        <v>1710</v>
      </c>
      <c r="C27" s="5" t="s">
        <v>473</v>
      </c>
      <c r="D27">
        <v>3892</v>
      </c>
      <c r="E27" t="str">
        <f t="shared" si="0"/>
        <v>San Salvador (Bahamian district)</v>
      </c>
      <c r="F27" t="str">
        <f t="shared" si="1"/>
        <v>San Salvador</v>
      </c>
      <c r="G27" t="str">
        <f t="shared" si="2"/>
        <v>BS-SS</v>
      </c>
    </row>
    <row r="28" spans="1:7" ht="29.5" thickBot="1" x14ac:dyDescent="0.4">
      <c r="A28" s="1" t="s">
        <v>1711</v>
      </c>
      <c r="B28" s="2" t="s">
        <v>1712</v>
      </c>
      <c r="C28" s="5" t="s">
        <v>473</v>
      </c>
      <c r="D28">
        <v>3892</v>
      </c>
      <c r="E28" t="str">
        <f t="shared" si="0"/>
        <v>South Abaco (Bahamian district)</v>
      </c>
      <c r="F28" t="str">
        <f t="shared" si="1"/>
        <v>South Abaco</v>
      </c>
      <c r="G28" t="str">
        <f t="shared" si="2"/>
        <v>BS-SO</v>
      </c>
    </row>
    <row r="29" spans="1:7" ht="29.5" thickBot="1" x14ac:dyDescent="0.4">
      <c r="A29" s="1" t="s">
        <v>1713</v>
      </c>
      <c r="B29" s="2" t="s">
        <v>1714</v>
      </c>
      <c r="C29" s="5" t="s">
        <v>473</v>
      </c>
      <c r="D29">
        <v>3892</v>
      </c>
      <c r="E29" t="str">
        <f t="shared" si="0"/>
        <v>South Andros (Bahamian district)</v>
      </c>
      <c r="F29" t="str">
        <f t="shared" si="1"/>
        <v>South Andros</v>
      </c>
      <c r="G29" t="str">
        <f t="shared" si="2"/>
        <v>BS-SA</v>
      </c>
    </row>
    <row r="30" spans="1:7" ht="44" thickBot="1" x14ac:dyDescent="0.4">
      <c r="A30" s="1" t="s">
        <v>1715</v>
      </c>
      <c r="B30" s="2" t="s">
        <v>1716</v>
      </c>
      <c r="C30" s="5" t="s">
        <v>473</v>
      </c>
      <c r="D30">
        <v>3892</v>
      </c>
      <c r="E30" t="str">
        <f t="shared" si="0"/>
        <v>South Eleuthera (Bahamian district)</v>
      </c>
      <c r="F30" t="str">
        <f t="shared" si="1"/>
        <v>South Eleuthera</v>
      </c>
      <c r="G30" t="str">
        <f t="shared" si="2"/>
        <v>BS-SE</v>
      </c>
    </row>
    <row r="31" spans="1:7" ht="29.5" thickBot="1" x14ac:dyDescent="0.4">
      <c r="A31" s="1" t="s">
        <v>1717</v>
      </c>
      <c r="B31" s="2" t="s">
        <v>1718</v>
      </c>
      <c r="C31" s="5" t="s">
        <v>473</v>
      </c>
      <c r="D31">
        <v>3892</v>
      </c>
      <c r="E31" t="str">
        <f t="shared" si="0"/>
        <v>Spanish Wells (Bahamian district)</v>
      </c>
      <c r="F31" t="str">
        <f t="shared" si="1"/>
        <v>Spanish Wells</v>
      </c>
      <c r="G31" t="str">
        <f t="shared" si="2"/>
        <v>BS-SW</v>
      </c>
    </row>
    <row r="32" spans="1:7" ht="44" thickBot="1" x14ac:dyDescent="0.4">
      <c r="A32" s="1" t="s">
        <v>1719</v>
      </c>
      <c r="B32" s="2" t="s">
        <v>1720</v>
      </c>
      <c r="C32" s="5" t="s">
        <v>473</v>
      </c>
      <c r="D32">
        <v>3892</v>
      </c>
      <c r="E32" t="str">
        <f t="shared" si="0"/>
        <v>West Grand Bahama (Bahamian district)</v>
      </c>
      <c r="F32" t="str">
        <f t="shared" si="1"/>
        <v>West Grand Bahama</v>
      </c>
      <c r="G32" t="str">
        <f t="shared" si="2"/>
        <v>BS-WG</v>
      </c>
    </row>
  </sheetData>
  <hyperlinks>
    <hyperlink ref="B1" r:id="rId1" tooltip="Acklins" display="https://en.wikipedia.org/wiki/Acklins" xr:uid="{4D57AE9E-1D42-4F3A-88B2-235514F3CDBA}"/>
    <hyperlink ref="B2" r:id="rId2" tooltip="Berry Islands" display="https://en.wikipedia.org/wiki/Berry_Islands" xr:uid="{1C4E1B9A-C953-40AB-998E-8CEFA16530E8}"/>
    <hyperlink ref="B3" r:id="rId3" tooltip="Bimini" display="https://en.wikipedia.org/wiki/Bimini" xr:uid="{9AF2A955-F88B-4BD5-B7FA-6825BB1623CF}"/>
    <hyperlink ref="B4" r:id="rId4" tooltip="Black Point (Bahamas)" display="https://en.wikipedia.org/wiki/Black_Point_(Bahamas)" xr:uid="{20C584A5-0E96-4D43-8490-DD3BE0996BE7}"/>
    <hyperlink ref="B5" r:id="rId5" tooltip="Cat Island (Bahamas)" display="https://en.wikipedia.org/wiki/Cat_Island_(Bahamas)" xr:uid="{7B365E12-9F03-4668-8BA4-4DC9404930F8}"/>
    <hyperlink ref="B6" r:id="rId6" tooltip="Central Abaco" display="https://en.wikipedia.org/wiki/Central_Abaco" xr:uid="{B65F87E1-3FC0-4C50-844C-9E76112CD1DD}"/>
    <hyperlink ref="B7" r:id="rId7" tooltip="Central Andros" display="https://en.wikipedia.org/wiki/Central_Andros" xr:uid="{B9062AF1-FE57-44B2-873B-118CAAC28033}"/>
    <hyperlink ref="B8" r:id="rId8" tooltip="Central Eleuthera" display="https://en.wikipedia.org/wiki/Central_Eleuthera" xr:uid="{0980001B-42E1-43C4-82BF-8D8CB5E78599}"/>
    <hyperlink ref="B9" r:id="rId9" tooltip="City of Freeport" display="https://en.wikipedia.org/wiki/City_of_Freeport" xr:uid="{ABF38043-5ECE-4980-A83C-778E3AB6C6E3}"/>
    <hyperlink ref="B10" r:id="rId10" tooltip="Crooked Island and Long Cay" display="https://en.wikipedia.org/wiki/Crooked_Island_and_Long_Cay" xr:uid="{0C720722-502C-4E2C-9C5D-587B17F1AFCC}"/>
    <hyperlink ref="B11" r:id="rId11" tooltip="East Grand Bahama" display="https://en.wikipedia.org/wiki/East_Grand_Bahama" xr:uid="{9E6584E9-B094-432F-BFF3-B72F352F3BC7}"/>
    <hyperlink ref="B12" r:id="rId12" tooltip="Exuma" display="https://en.wikipedia.org/wiki/Exuma" xr:uid="{3C4B6CFF-AC43-4986-9055-22C8AD8CA703}"/>
    <hyperlink ref="B13" r:id="rId13" tooltip="Grand Cay" display="https://en.wikipedia.org/wiki/Grand_Cay" xr:uid="{56A1A404-24C3-453F-93EE-6F3F16FD73B2}"/>
    <hyperlink ref="B14" r:id="rId14" tooltip="Harbour Island (Bahamas)" display="https://en.wikipedia.org/wiki/Harbour_Island_(Bahamas)" xr:uid="{22A80707-5C3D-49A8-900A-C2227CA6093C}"/>
    <hyperlink ref="B15" r:id="rId15" tooltip="Hope Town" display="https://en.wikipedia.org/wiki/Hope_Town" xr:uid="{4302E17D-0F00-43A7-A49A-E8A36DA5CE36}"/>
    <hyperlink ref="B16" r:id="rId16" tooltip="Inagua" display="https://en.wikipedia.org/wiki/Inagua" xr:uid="{E478CBCF-EC0E-4A86-A5D6-25F76B649315}"/>
    <hyperlink ref="B17" r:id="rId17" tooltip="Long Island (Bahamas)" display="https://en.wikipedia.org/wiki/Long_Island_(Bahamas)" xr:uid="{6C36AF3F-EFB2-4EAB-B869-E3B924C0C074}"/>
    <hyperlink ref="B18" r:id="rId18" tooltip="Mangrove Cay" display="https://en.wikipedia.org/wiki/Mangrove_Cay" xr:uid="{B40ADE93-6367-4D07-BD0A-D4D86E0793E7}"/>
    <hyperlink ref="B19" r:id="rId19" tooltip="Mayaguana" display="https://en.wikipedia.org/wiki/Mayaguana" xr:uid="{7388519A-CBF9-47A2-A09C-715614BFF4DE}"/>
    <hyperlink ref="B20" r:id="rId20" tooltip="Moore's Island" display="https://en.wikipedia.org/wiki/Moore%27s_Island" xr:uid="{CD8B13E2-16EE-46EA-B20F-8A513E1C99D2}"/>
    <hyperlink ref="B21" r:id="rId21" tooltip="New Providence" display="https://en.wikipedia.org/wiki/New_Providence" xr:uid="{B1D4CC7A-EE0E-4EF2-9D70-C2316FA844CC}"/>
    <hyperlink ref="B22" r:id="rId22" tooltip="North Abaco" display="https://en.wikipedia.org/wiki/North_Abaco" xr:uid="{3774A017-4049-4EF9-9616-48741221C21D}"/>
    <hyperlink ref="B23" r:id="rId23" tooltip="North Andros" display="https://en.wikipedia.org/wiki/North_Andros" xr:uid="{AD48B34C-C30C-4F73-A047-FD460235943B}"/>
    <hyperlink ref="B24" r:id="rId24" tooltip="North Eleuthera" display="https://en.wikipedia.org/wiki/North_Eleuthera" xr:uid="{4C7E3C62-1B60-4ED7-8441-C18B821F540E}"/>
    <hyperlink ref="B25" r:id="rId25" tooltip="Ragged Island (Bahamas)" display="https://en.wikipedia.org/wiki/Ragged_Island_(Bahamas)" xr:uid="{56D52F66-681D-4407-B36F-6E3E9EB2D252}"/>
    <hyperlink ref="B26" r:id="rId26" tooltip="Rum Cay" display="https://en.wikipedia.org/wiki/Rum_Cay" xr:uid="{268168C0-89AF-4017-9CED-EE588F06A96A}"/>
    <hyperlink ref="B27" r:id="rId27" tooltip="San Salvador (Bahamas)" display="https://en.wikipedia.org/wiki/San_Salvador_(Bahamas)" xr:uid="{3061CB7C-9E93-4980-BFD8-78FDA3844021}"/>
    <hyperlink ref="B28" r:id="rId28" tooltip="South Abaco" display="https://en.wikipedia.org/wiki/South_Abaco" xr:uid="{5914651F-97C1-4C84-B332-BB2CC219301B}"/>
    <hyperlink ref="B29" r:id="rId29" tooltip="South Andros" display="https://en.wikipedia.org/wiki/South_Andros" xr:uid="{279DC9D9-392E-4AD9-9509-7AF48447675D}"/>
    <hyperlink ref="B30" r:id="rId30" tooltip="South Eleuthera" display="https://en.wikipedia.org/wiki/South_Eleuthera" xr:uid="{CF230F94-F91C-4883-87C0-655B1099D8D7}"/>
    <hyperlink ref="B31" r:id="rId31" tooltip="Spanish Wells" display="https://en.wikipedia.org/wiki/Spanish_Wells" xr:uid="{CC777119-90B2-4AE1-96B5-0B4683564134}"/>
    <hyperlink ref="B32" r:id="rId32" tooltip="West Grand Bahama" display="https://en.wikipedia.org/wiki/West_Grand_Bahama" xr:uid="{50C495F8-C73D-4374-9A35-E63FAFDF5C8A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ED357-0F5D-4F72-B031-975E3CFFCC22}">
  <dimension ref="A1:G20"/>
  <sheetViews>
    <sheetView workbookViewId="0">
      <selection activeCell="D1" sqref="D1:G20"/>
    </sheetView>
  </sheetViews>
  <sheetFormatPr defaultRowHeight="14.5" x14ac:dyDescent="0.35"/>
  <cols>
    <col min="4" max="4" width="4.81640625" bestFit="1" customWidth="1"/>
    <col min="5" max="5" width="25.36328125" bestFit="1" customWidth="1"/>
    <col min="6" max="6" width="9.36328125" bestFit="1" customWidth="1"/>
    <col min="7" max="7" width="5.54296875" bestFit="1" customWidth="1"/>
  </cols>
  <sheetData>
    <row r="1" spans="1:7" ht="29.5" thickBot="1" x14ac:dyDescent="0.4">
      <c r="A1" s="1" t="s">
        <v>1721</v>
      </c>
      <c r="B1" s="2" t="s">
        <v>1722</v>
      </c>
      <c r="C1" s="5" t="s">
        <v>1723</v>
      </c>
      <c r="D1">
        <v>3958</v>
      </c>
      <c r="E1" t="str">
        <f>_xlfn.CONCAT(B1," (Bhutanian distict)")</f>
        <v>Bumthang (Bhutanian distict)</v>
      </c>
      <c r="F1" t="str">
        <f>B1</f>
        <v>Bumthang</v>
      </c>
      <c r="G1" t="str">
        <f>A1</f>
        <v>BT-33</v>
      </c>
    </row>
    <row r="2" spans="1:7" ht="15" thickBot="1" x14ac:dyDescent="0.4">
      <c r="A2" s="1" t="s">
        <v>1724</v>
      </c>
      <c r="B2" s="2" t="s">
        <v>1725</v>
      </c>
      <c r="C2" s="5" t="s">
        <v>1726</v>
      </c>
      <c r="D2">
        <v>3958</v>
      </c>
      <c r="E2" t="str">
        <f t="shared" ref="E2:E20" si="0">_xlfn.CONCAT(B2," (Bhutanian distict)")</f>
        <v>Chhukha (Bhutanian distict)</v>
      </c>
      <c r="F2" t="str">
        <f t="shared" ref="F2:F20" si="1">B2</f>
        <v>Chhukha</v>
      </c>
      <c r="G2" t="str">
        <f t="shared" ref="G2:G20" si="2">A2</f>
        <v>BT-12</v>
      </c>
    </row>
    <row r="3" spans="1:7" ht="15" thickBot="1" x14ac:dyDescent="0.4">
      <c r="A3" s="1" t="s">
        <v>1727</v>
      </c>
      <c r="B3" s="2" t="s">
        <v>1728</v>
      </c>
      <c r="C3" s="5" t="s">
        <v>1729</v>
      </c>
      <c r="D3">
        <v>3958</v>
      </c>
      <c r="E3" t="str">
        <f t="shared" si="0"/>
        <v>Dagana (Bhutanian distict)</v>
      </c>
      <c r="F3" t="str">
        <f t="shared" si="1"/>
        <v>Dagana</v>
      </c>
      <c r="G3" t="str">
        <f t="shared" si="2"/>
        <v>BT-22</v>
      </c>
    </row>
    <row r="4" spans="1:7" ht="15" thickBot="1" x14ac:dyDescent="0.4">
      <c r="A4" s="1" t="s">
        <v>1730</v>
      </c>
      <c r="B4" s="2" t="s">
        <v>1731</v>
      </c>
      <c r="C4" s="5" t="s">
        <v>1732</v>
      </c>
      <c r="D4">
        <v>3958</v>
      </c>
      <c r="E4" t="str">
        <f t="shared" si="0"/>
        <v>Gasa (Bhutanian distict)</v>
      </c>
      <c r="F4" t="str">
        <f t="shared" si="1"/>
        <v>Gasa</v>
      </c>
      <c r="G4" t="str">
        <f t="shared" si="2"/>
        <v>BT-GA</v>
      </c>
    </row>
    <row r="5" spans="1:7" ht="15" thickBot="1" x14ac:dyDescent="0.4">
      <c r="A5" s="1" t="s">
        <v>1733</v>
      </c>
      <c r="B5" s="2" t="s">
        <v>1734</v>
      </c>
      <c r="C5" s="5" t="s">
        <v>1735</v>
      </c>
      <c r="D5">
        <v>3958</v>
      </c>
      <c r="E5" t="str">
        <f t="shared" si="0"/>
        <v>Haa (Bhutanian distict)</v>
      </c>
      <c r="F5" t="str">
        <f t="shared" si="1"/>
        <v>Haa</v>
      </c>
      <c r="G5" t="str">
        <f t="shared" si="2"/>
        <v>BT-13</v>
      </c>
    </row>
    <row r="6" spans="1:7" ht="15" thickBot="1" x14ac:dyDescent="0.4">
      <c r="A6" s="1" t="s">
        <v>1736</v>
      </c>
      <c r="B6" s="2" t="s">
        <v>1737</v>
      </c>
      <c r="C6" s="5" t="s">
        <v>1738</v>
      </c>
      <c r="D6">
        <v>3958</v>
      </c>
      <c r="E6" t="str">
        <f t="shared" si="0"/>
        <v>Lhuentse (Bhutanian distict)</v>
      </c>
      <c r="F6" t="str">
        <f t="shared" si="1"/>
        <v>Lhuentse</v>
      </c>
      <c r="G6" t="str">
        <f t="shared" si="2"/>
        <v>BT-44</v>
      </c>
    </row>
    <row r="7" spans="1:7" ht="15" thickBot="1" x14ac:dyDescent="0.4">
      <c r="A7" s="1" t="s">
        <v>1739</v>
      </c>
      <c r="B7" s="2" t="s">
        <v>1740</v>
      </c>
      <c r="C7" s="5" t="s">
        <v>1741</v>
      </c>
      <c r="D7">
        <v>3958</v>
      </c>
      <c r="E7" t="str">
        <f t="shared" si="0"/>
        <v>Monggar (Bhutanian distict)</v>
      </c>
      <c r="F7" t="str">
        <f t="shared" si="1"/>
        <v>Monggar</v>
      </c>
      <c r="G7" t="str">
        <f t="shared" si="2"/>
        <v>BT-42</v>
      </c>
    </row>
    <row r="8" spans="1:7" ht="15" thickBot="1" x14ac:dyDescent="0.4">
      <c r="A8" s="1" t="s">
        <v>1742</v>
      </c>
      <c r="B8" s="2" t="s">
        <v>1743</v>
      </c>
      <c r="C8" s="5" t="s">
        <v>1744</v>
      </c>
      <c r="D8">
        <v>3958</v>
      </c>
      <c r="E8" t="str">
        <f t="shared" si="0"/>
        <v>Paro (Bhutanian distict)</v>
      </c>
      <c r="F8" t="str">
        <f t="shared" si="1"/>
        <v>Paro</v>
      </c>
      <c r="G8" t="str">
        <f t="shared" si="2"/>
        <v>BT-11</v>
      </c>
    </row>
    <row r="9" spans="1:7" ht="29.5" thickBot="1" x14ac:dyDescent="0.4">
      <c r="A9" s="1" t="s">
        <v>1745</v>
      </c>
      <c r="B9" s="2" t="s">
        <v>1746</v>
      </c>
      <c r="C9" s="5" t="s">
        <v>1747</v>
      </c>
      <c r="D9">
        <v>3958</v>
      </c>
      <c r="E9" t="str">
        <f t="shared" si="0"/>
        <v>Pema Gatshel (Bhutanian distict)</v>
      </c>
      <c r="F9" t="str">
        <f t="shared" si="1"/>
        <v>Pema Gatshel</v>
      </c>
      <c r="G9" t="str">
        <f t="shared" si="2"/>
        <v>BT-43</v>
      </c>
    </row>
    <row r="10" spans="1:7" ht="15" thickBot="1" x14ac:dyDescent="0.4">
      <c r="A10" s="1" t="s">
        <v>1748</v>
      </c>
      <c r="B10" s="2" t="s">
        <v>1749</v>
      </c>
      <c r="C10" s="5" t="s">
        <v>1750</v>
      </c>
      <c r="D10">
        <v>3958</v>
      </c>
      <c r="E10" t="str">
        <f t="shared" si="0"/>
        <v>Punakha (Bhutanian distict)</v>
      </c>
      <c r="F10" t="str">
        <f t="shared" si="1"/>
        <v>Punakha</v>
      </c>
      <c r="G10" t="str">
        <f t="shared" si="2"/>
        <v>BT-23</v>
      </c>
    </row>
    <row r="11" spans="1:7" ht="29.5" thickBot="1" x14ac:dyDescent="0.4">
      <c r="A11" s="1" t="s">
        <v>1751</v>
      </c>
      <c r="B11" s="2" t="s">
        <v>1752</v>
      </c>
      <c r="C11" s="5" t="s">
        <v>1753</v>
      </c>
      <c r="D11">
        <v>3958</v>
      </c>
      <c r="E11" t="str">
        <f t="shared" si="0"/>
        <v>Samdrup Jongkhar (Bhutanian distict)</v>
      </c>
      <c r="F11" t="str">
        <f t="shared" si="1"/>
        <v>Samdrup Jongkhar</v>
      </c>
      <c r="G11" t="str">
        <f t="shared" si="2"/>
        <v>BT-45</v>
      </c>
    </row>
    <row r="12" spans="1:7" ht="15" thickBot="1" x14ac:dyDescent="0.4">
      <c r="A12" s="1" t="s">
        <v>1754</v>
      </c>
      <c r="B12" s="2" t="s">
        <v>1755</v>
      </c>
      <c r="C12" s="5" t="s">
        <v>1756</v>
      </c>
      <c r="D12">
        <v>3958</v>
      </c>
      <c r="E12" t="str">
        <f t="shared" si="0"/>
        <v>Samtse (Bhutanian distict)</v>
      </c>
      <c r="F12" t="str">
        <f t="shared" si="1"/>
        <v>Samtse</v>
      </c>
      <c r="G12" t="str">
        <f t="shared" si="2"/>
        <v>BT-14</v>
      </c>
    </row>
    <row r="13" spans="1:7" ht="15" thickBot="1" x14ac:dyDescent="0.4">
      <c r="A13" s="1" t="s">
        <v>1757</v>
      </c>
      <c r="B13" s="2" t="s">
        <v>1758</v>
      </c>
      <c r="C13" s="5" t="s">
        <v>1759</v>
      </c>
      <c r="D13">
        <v>3958</v>
      </c>
      <c r="E13" t="str">
        <f t="shared" si="0"/>
        <v>Sarpang (Bhutanian distict)</v>
      </c>
      <c r="F13" t="str">
        <f t="shared" si="1"/>
        <v>Sarpang</v>
      </c>
      <c r="G13" t="str">
        <f t="shared" si="2"/>
        <v>BT-31</v>
      </c>
    </row>
    <row r="14" spans="1:7" ht="15" thickBot="1" x14ac:dyDescent="0.4">
      <c r="A14" s="1" t="s">
        <v>1760</v>
      </c>
      <c r="B14" s="2" t="s">
        <v>1761</v>
      </c>
      <c r="C14" s="5" t="s">
        <v>1762</v>
      </c>
      <c r="D14">
        <v>3958</v>
      </c>
      <c r="E14" t="str">
        <f t="shared" si="0"/>
        <v>Thimphu (Bhutanian distict)</v>
      </c>
      <c r="F14" t="str">
        <f t="shared" si="1"/>
        <v>Thimphu</v>
      </c>
      <c r="G14" t="str">
        <f t="shared" si="2"/>
        <v>BT-15</v>
      </c>
    </row>
    <row r="15" spans="1:7" ht="29.5" thickBot="1" x14ac:dyDescent="0.4">
      <c r="A15" s="1" t="s">
        <v>1763</v>
      </c>
      <c r="B15" s="2" t="s">
        <v>1764</v>
      </c>
      <c r="C15" s="5" t="s">
        <v>1765</v>
      </c>
      <c r="D15">
        <v>3958</v>
      </c>
      <c r="E15" t="str">
        <f t="shared" si="0"/>
        <v>Trashigang (Bhutanian distict)</v>
      </c>
      <c r="F15" t="str">
        <f t="shared" si="1"/>
        <v>Trashigang</v>
      </c>
      <c r="G15" t="str">
        <f t="shared" si="2"/>
        <v>BT-41</v>
      </c>
    </row>
    <row r="16" spans="1:7" ht="29.5" thickBot="1" x14ac:dyDescent="0.4">
      <c r="A16" s="1" t="s">
        <v>1766</v>
      </c>
      <c r="B16" s="2" t="s">
        <v>1767</v>
      </c>
      <c r="C16" s="5" t="s">
        <v>1768</v>
      </c>
      <c r="D16">
        <v>3958</v>
      </c>
      <c r="E16" t="str">
        <f t="shared" si="0"/>
        <v>Trashi Yangtse (Bhutanian distict)</v>
      </c>
      <c r="F16" t="str">
        <f t="shared" si="1"/>
        <v>Trashi Yangtse</v>
      </c>
      <c r="G16" t="str">
        <f t="shared" si="2"/>
        <v>BT-TY</v>
      </c>
    </row>
    <row r="17" spans="1:7" ht="15" thickBot="1" x14ac:dyDescent="0.4">
      <c r="A17" s="1" t="s">
        <v>1769</v>
      </c>
      <c r="B17" s="2" t="s">
        <v>1770</v>
      </c>
      <c r="C17" s="5" t="s">
        <v>1771</v>
      </c>
      <c r="D17">
        <v>3958</v>
      </c>
      <c r="E17" t="str">
        <f t="shared" si="0"/>
        <v>Trongsa (Bhutanian distict)</v>
      </c>
      <c r="F17" t="str">
        <f t="shared" si="1"/>
        <v>Trongsa</v>
      </c>
      <c r="G17" t="str">
        <f t="shared" si="2"/>
        <v>BT-32</v>
      </c>
    </row>
    <row r="18" spans="1:7" ht="15" thickBot="1" x14ac:dyDescent="0.4">
      <c r="A18" s="1" t="s">
        <v>1772</v>
      </c>
      <c r="B18" s="2" t="s">
        <v>1773</v>
      </c>
      <c r="C18" s="5" t="s">
        <v>1774</v>
      </c>
      <c r="D18">
        <v>3958</v>
      </c>
      <c r="E18" t="str">
        <f t="shared" si="0"/>
        <v>Tsirang (Bhutanian distict)</v>
      </c>
      <c r="F18" t="str">
        <f t="shared" si="1"/>
        <v>Tsirang</v>
      </c>
      <c r="G18" t="str">
        <f t="shared" si="2"/>
        <v>BT-21</v>
      </c>
    </row>
    <row r="19" spans="1:7" ht="58.5" thickBot="1" x14ac:dyDescent="0.4">
      <c r="A19" s="1" t="s">
        <v>1775</v>
      </c>
      <c r="B19" s="2" t="s">
        <v>1776</v>
      </c>
      <c r="C19" s="5" t="s">
        <v>1777</v>
      </c>
      <c r="D19">
        <v>3958</v>
      </c>
      <c r="E19" t="str">
        <f t="shared" si="0"/>
        <v>Wangdue Phodrang (Bhutanian distict)</v>
      </c>
      <c r="F19" t="str">
        <f t="shared" si="1"/>
        <v>Wangdue Phodrang</v>
      </c>
      <c r="G19" t="str">
        <f t="shared" si="2"/>
        <v>BT-24</v>
      </c>
    </row>
    <row r="20" spans="1:7" ht="29.5" thickBot="1" x14ac:dyDescent="0.4">
      <c r="A20" s="1" t="s">
        <v>1778</v>
      </c>
      <c r="B20" s="2" t="s">
        <v>1779</v>
      </c>
      <c r="C20" s="5" t="s">
        <v>1780</v>
      </c>
      <c r="D20">
        <v>3958</v>
      </c>
      <c r="E20" t="str">
        <f t="shared" si="0"/>
        <v>Zhemgang (Bhutanian distict)</v>
      </c>
      <c r="F20" t="str">
        <f t="shared" si="1"/>
        <v>Zhemgang</v>
      </c>
      <c r="G20" t="str">
        <f t="shared" si="2"/>
        <v>BT-34</v>
      </c>
    </row>
  </sheetData>
  <hyperlinks>
    <hyperlink ref="B1" r:id="rId1" tooltip="Bumthang District" display="https://en.wikipedia.org/wiki/Bumthang_District" xr:uid="{F80783AC-B831-4326-8928-751B73BE1C2C}"/>
    <hyperlink ref="B2" r:id="rId2" tooltip="Chhukha District" display="https://en.wikipedia.org/wiki/Chhukha_District" xr:uid="{F7C58A49-3084-4AF7-97B5-60ABF7540FE0}"/>
    <hyperlink ref="B3" r:id="rId3" tooltip="Dagana District" display="https://en.wikipedia.org/wiki/Dagana_District" xr:uid="{135FA431-FC40-437D-A615-3346F5878AB9}"/>
    <hyperlink ref="B4" r:id="rId4" tooltip="Gasa District" display="https://en.wikipedia.org/wiki/Gasa_District" xr:uid="{00661E1F-363F-4C47-9B5C-4530C1CC4E2E}"/>
    <hyperlink ref="B5" r:id="rId5" tooltip="Ha District" display="https://en.wikipedia.org/wiki/Ha_District" xr:uid="{5C915A90-2007-4D88-9BC8-C82015187F38}"/>
    <hyperlink ref="B6" r:id="rId6" tooltip="Lhuentse District" display="https://en.wikipedia.org/wiki/Lhuentse_District" xr:uid="{AC2C175D-3E4D-4E7B-BF27-A36FC834B3CC}"/>
    <hyperlink ref="B7" r:id="rId7" tooltip="Monggar District" display="https://en.wikipedia.org/wiki/Monggar_District" xr:uid="{27B3F788-25F2-4594-A9E6-8BF6AF7BCF99}"/>
    <hyperlink ref="B8" r:id="rId8" tooltip="Paro District" display="https://en.wikipedia.org/wiki/Paro_District" xr:uid="{B3A64EAC-8DC2-453E-8241-952DC66D4E1C}"/>
    <hyperlink ref="B9" r:id="rId9" tooltip="Pemagatshel District" display="https://en.wikipedia.org/wiki/Pemagatshel_District" xr:uid="{41637C6B-1D59-44B2-B28A-B9F3F97D2E03}"/>
    <hyperlink ref="B10" r:id="rId10" tooltip="Punakha District" display="https://en.wikipedia.org/wiki/Punakha_District" xr:uid="{22CB8969-F224-4DAE-A322-2925C4932430}"/>
    <hyperlink ref="B11" r:id="rId11" tooltip="Samdrup Jongkha District" display="https://en.wikipedia.org/wiki/Samdrup_Jongkha_District" xr:uid="{21C63866-3588-44BC-92C9-C2A1C189CEB2}"/>
    <hyperlink ref="B12" r:id="rId12" tooltip="Samtse District" display="https://en.wikipedia.org/wiki/Samtse_District" xr:uid="{2326C81C-A223-4987-88C1-4A6B7EE50976}"/>
    <hyperlink ref="B13" r:id="rId13" tooltip="Sarpang District" display="https://en.wikipedia.org/wiki/Sarpang_District" xr:uid="{B6A60250-CD59-4EB1-8DD6-73D3CF0B9CF1}"/>
    <hyperlink ref="B14" r:id="rId14" tooltip="Thimphu District" display="https://en.wikipedia.org/wiki/Thimphu_District" xr:uid="{852CE144-94E5-4479-BCCA-C5404CC66C62}"/>
    <hyperlink ref="B15" r:id="rId15" tooltip="Trashigang District" display="https://en.wikipedia.org/wiki/Trashigang_District" xr:uid="{4FE3E99E-A889-495B-947D-EE12254A4CE3}"/>
    <hyperlink ref="B16" r:id="rId16" tooltip="Trashi Yangtse District" display="https://en.wikipedia.org/wiki/Trashi_Yangtse_District" xr:uid="{2B08C406-ECB9-4CF0-AF93-167FF0B03554}"/>
    <hyperlink ref="B17" r:id="rId17" tooltip="Trongsa District" display="https://en.wikipedia.org/wiki/Trongsa_District" xr:uid="{387A0C67-633F-4DFF-8CC4-F8BEA0188DA9}"/>
    <hyperlink ref="B18" r:id="rId18" tooltip="Tsirang District" display="https://en.wikipedia.org/wiki/Tsirang_District" xr:uid="{4678F439-A3D4-4455-B14F-EB091CF37009}"/>
    <hyperlink ref="B19" r:id="rId19" tooltip="Wangdue Phodrang District" display="https://en.wikipedia.org/wiki/Wangdue_Phodrang_District" xr:uid="{14E1E209-7C17-4D62-A91F-8C0C2976B167}"/>
    <hyperlink ref="B20" r:id="rId20" tooltip="Zhemgang District" display="https://en.wikipedia.org/wiki/Zhemgang_District" xr:uid="{FB1CB874-523F-4C97-8198-889DBA7A9893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96B3E-9D2F-4453-9A8A-D1CAA91C92B2}">
  <dimension ref="A1:G22"/>
  <sheetViews>
    <sheetView workbookViewId="0">
      <selection activeCell="D1" sqref="D1:G22"/>
    </sheetView>
  </sheetViews>
  <sheetFormatPr defaultRowHeight="14.5" x14ac:dyDescent="0.35"/>
  <cols>
    <col min="2" max="2" width="19.453125" customWidth="1"/>
    <col min="5" max="5" width="31.36328125" bestFit="1" customWidth="1"/>
    <col min="6" max="6" width="11.08984375" bestFit="1" customWidth="1"/>
  </cols>
  <sheetData>
    <row r="1" spans="1:7" ht="29.5" thickBot="1" x14ac:dyDescent="0.4">
      <c r="A1" s="1" t="s">
        <v>540</v>
      </c>
      <c r="B1" s="2" t="s">
        <v>541</v>
      </c>
      <c r="C1" s="5" t="s">
        <v>542</v>
      </c>
      <c r="D1">
        <v>3953</v>
      </c>
      <c r="E1" t="str">
        <f>_xlfn.CONCAT(B1," (Mongolian ",C1,")")</f>
        <v>Ulaanbaatar (Mongolian capital city)</v>
      </c>
      <c r="F1" t="str">
        <f>B1</f>
        <v>Ulaanbaatar</v>
      </c>
      <c r="G1" t="str">
        <f>A1</f>
        <v>MN-1</v>
      </c>
    </row>
    <row r="2" spans="1:7" ht="15" thickBot="1" x14ac:dyDescent="0.4">
      <c r="A2" s="1" t="s">
        <v>543</v>
      </c>
      <c r="B2" s="2" t="s">
        <v>544</v>
      </c>
      <c r="C2" s="5" t="s">
        <v>149</v>
      </c>
      <c r="D2">
        <v>3953</v>
      </c>
      <c r="E2" t="str">
        <f t="shared" ref="E2:E22" si="0">_xlfn.CONCAT(B2," (Mongolian ",C2,")")</f>
        <v>Arhangay (Mongolian province)</v>
      </c>
      <c r="F2" t="str">
        <f t="shared" ref="F2:F22" si="1">B2</f>
        <v>Arhangay</v>
      </c>
      <c r="G2" t="str">
        <f t="shared" ref="G2:G22" si="2">A2</f>
        <v>MN-073</v>
      </c>
    </row>
    <row r="3" spans="1:7" ht="29.5" thickBot="1" x14ac:dyDescent="0.4">
      <c r="A3" s="1" t="s">
        <v>545</v>
      </c>
      <c r="B3" s="2" t="s">
        <v>546</v>
      </c>
      <c r="C3" s="5" t="s">
        <v>149</v>
      </c>
      <c r="D3">
        <v>3953</v>
      </c>
      <c r="E3" t="str">
        <f t="shared" si="0"/>
        <v>Bayanhongor (Mongolian province)</v>
      </c>
      <c r="F3" t="str">
        <f t="shared" si="1"/>
        <v>Bayanhongor</v>
      </c>
      <c r="G3" t="str">
        <f t="shared" si="2"/>
        <v>MN-069</v>
      </c>
    </row>
    <row r="4" spans="1:7" ht="29.5" thickBot="1" x14ac:dyDescent="0.4">
      <c r="A4" s="1" t="s">
        <v>547</v>
      </c>
      <c r="B4" s="2" t="s">
        <v>548</v>
      </c>
      <c r="C4" s="5" t="s">
        <v>149</v>
      </c>
      <c r="D4">
        <v>3953</v>
      </c>
      <c r="E4" t="str">
        <f t="shared" si="0"/>
        <v>Bayan-Ölgiy (Mongolian province)</v>
      </c>
      <c r="F4" t="str">
        <f t="shared" si="1"/>
        <v>Bayan-Ölgiy</v>
      </c>
      <c r="G4" t="str">
        <f t="shared" si="2"/>
        <v>MN-071</v>
      </c>
    </row>
    <row r="5" spans="1:7" ht="15" thickBot="1" x14ac:dyDescent="0.4">
      <c r="A5" s="1" t="s">
        <v>549</v>
      </c>
      <c r="B5" s="2" t="s">
        <v>550</v>
      </c>
      <c r="C5" s="5" t="s">
        <v>149</v>
      </c>
      <c r="D5">
        <v>3953</v>
      </c>
      <c r="E5" t="str">
        <f t="shared" si="0"/>
        <v>Bulgan (Mongolian province)</v>
      </c>
      <c r="F5" t="str">
        <f t="shared" si="1"/>
        <v>Bulgan</v>
      </c>
      <c r="G5" t="str">
        <f t="shared" si="2"/>
        <v>MN-067</v>
      </c>
    </row>
    <row r="6" spans="1:7" ht="29.5" thickBot="1" x14ac:dyDescent="0.4">
      <c r="A6" s="1" t="s">
        <v>551</v>
      </c>
      <c r="B6" s="2" t="s">
        <v>552</v>
      </c>
      <c r="C6" s="5" t="s">
        <v>149</v>
      </c>
      <c r="D6">
        <v>3953</v>
      </c>
      <c r="E6" t="str">
        <f t="shared" si="0"/>
        <v>Darhan uul (Mongolian province)</v>
      </c>
      <c r="F6" t="str">
        <f t="shared" si="1"/>
        <v>Darhan uul</v>
      </c>
      <c r="G6" t="str">
        <f t="shared" si="2"/>
        <v>MN-037</v>
      </c>
    </row>
    <row r="7" spans="1:7" ht="15" thickBot="1" x14ac:dyDescent="0.4">
      <c r="A7" s="1" t="s">
        <v>553</v>
      </c>
      <c r="B7" s="2" t="s">
        <v>554</v>
      </c>
      <c r="C7" s="5" t="s">
        <v>149</v>
      </c>
      <c r="D7">
        <v>3953</v>
      </c>
      <c r="E7" t="str">
        <f t="shared" si="0"/>
        <v>Dornod (Mongolian province)</v>
      </c>
      <c r="F7" t="str">
        <f t="shared" si="1"/>
        <v>Dornod</v>
      </c>
      <c r="G7" t="str">
        <f t="shared" si="2"/>
        <v>MN-061</v>
      </c>
    </row>
    <row r="8" spans="1:7" ht="29.5" thickBot="1" x14ac:dyDescent="0.4">
      <c r="A8" s="1" t="s">
        <v>555</v>
      </c>
      <c r="B8" s="2" t="s">
        <v>556</v>
      </c>
      <c r="C8" s="5" t="s">
        <v>149</v>
      </c>
      <c r="D8">
        <v>3953</v>
      </c>
      <c r="E8" t="str">
        <f t="shared" si="0"/>
        <v>Dornogovĭ (Mongolian province)</v>
      </c>
      <c r="F8" t="str">
        <f t="shared" si="1"/>
        <v>Dornogovĭ</v>
      </c>
      <c r="G8" t="str">
        <f t="shared" si="2"/>
        <v>MN-063</v>
      </c>
    </row>
    <row r="9" spans="1:7" ht="15" thickBot="1" x14ac:dyDescent="0.4">
      <c r="A9" s="1" t="s">
        <v>557</v>
      </c>
      <c r="B9" s="2" t="s">
        <v>558</v>
      </c>
      <c r="C9" s="5" t="s">
        <v>149</v>
      </c>
      <c r="D9">
        <v>3953</v>
      </c>
      <c r="E9" t="str">
        <f t="shared" si="0"/>
        <v>Dundgovĭ (Mongolian province)</v>
      </c>
      <c r="F9" t="str">
        <f t="shared" si="1"/>
        <v>Dundgovĭ</v>
      </c>
      <c r="G9" t="str">
        <f t="shared" si="2"/>
        <v>MN-059</v>
      </c>
    </row>
    <row r="10" spans="1:7" ht="15" thickBot="1" x14ac:dyDescent="0.4">
      <c r="A10" s="1" t="s">
        <v>559</v>
      </c>
      <c r="B10" s="2" t="s">
        <v>560</v>
      </c>
      <c r="C10" s="5" t="s">
        <v>149</v>
      </c>
      <c r="D10">
        <v>3953</v>
      </c>
      <c r="E10" t="str">
        <f t="shared" si="0"/>
        <v>Dzavhan (Mongolian province)</v>
      </c>
      <c r="F10" t="str">
        <f t="shared" si="1"/>
        <v>Dzavhan</v>
      </c>
      <c r="G10" t="str">
        <f t="shared" si="2"/>
        <v>MN-057</v>
      </c>
    </row>
    <row r="11" spans="1:7" ht="29.5" thickBot="1" x14ac:dyDescent="0.4">
      <c r="A11" s="1" t="s">
        <v>561</v>
      </c>
      <c r="B11" s="2" t="s">
        <v>562</v>
      </c>
      <c r="C11" s="5" t="s">
        <v>149</v>
      </c>
      <c r="D11">
        <v>3953</v>
      </c>
      <c r="E11" t="str">
        <f t="shared" si="0"/>
        <v>Govĭ-Altay (Mongolian province)</v>
      </c>
      <c r="F11" t="str">
        <f t="shared" si="1"/>
        <v>Govĭ-Altay</v>
      </c>
      <c r="G11" t="str">
        <f t="shared" si="2"/>
        <v>MN-065</v>
      </c>
    </row>
    <row r="12" spans="1:7" ht="29.5" thickBot="1" x14ac:dyDescent="0.4">
      <c r="A12" s="1" t="s">
        <v>563</v>
      </c>
      <c r="B12" s="2" t="s">
        <v>564</v>
      </c>
      <c r="C12" s="5" t="s">
        <v>149</v>
      </c>
      <c r="D12">
        <v>3953</v>
      </c>
      <c r="E12" t="str">
        <f t="shared" si="0"/>
        <v>Govĭ-Sümber (Mongolian province)</v>
      </c>
      <c r="F12" t="str">
        <f t="shared" si="1"/>
        <v>Govĭ-Sümber</v>
      </c>
      <c r="G12" t="str">
        <f t="shared" si="2"/>
        <v>MN-064</v>
      </c>
    </row>
    <row r="13" spans="1:7" ht="15" thickBot="1" x14ac:dyDescent="0.4">
      <c r="A13" s="1" t="s">
        <v>565</v>
      </c>
      <c r="B13" s="2" t="s">
        <v>566</v>
      </c>
      <c r="C13" s="5" t="s">
        <v>149</v>
      </c>
      <c r="D13">
        <v>3953</v>
      </c>
      <c r="E13" t="str">
        <f t="shared" si="0"/>
        <v>Hentiy (Mongolian province)</v>
      </c>
      <c r="F13" t="str">
        <f t="shared" si="1"/>
        <v>Hentiy</v>
      </c>
      <c r="G13" t="str">
        <f t="shared" si="2"/>
        <v>MN-039</v>
      </c>
    </row>
    <row r="14" spans="1:7" ht="15" thickBot="1" x14ac:dyDescent="0.4">
      <c r="A14" s="1" t="s">
        <v>567</v>
      </c>
      <c r="B14" s="2" t="s">
        <v>568</v>
      </c>
      <c r="C14" s="5" t="s">
        <v>149</v>
      </c>
      <c r="D14">
        <v>3953</v>
      </c>
      <c r="E14" t="str">
        <f t="shared" si="0"/>
        <v>Hovd (Mongolian province)</v>
      </c>
      <c r="F14" t="str">
        <f t="shared" si="1"/>
        <v>Hovd</v>
      </c>
      <c r="G14" t="str">
        <f t="shared" si="2"/>
        <v>MN-043</v>
      </c>
    </row>
    <row r="15" spans="1:7" ht="15" thickBot="1" x14ac:dyDescent="0.4">
      <c r="A15" s="1" t="s">
        <v>569</v>
      </c>
      <c r="B15" s="2" t="s">
        <v>570</v>
      </c>
      <c r="C15" s="5" t="s">
        <v>149</v>
      </c>
      <c r="D15">
        <v>3953</v>
      </c>
      <c r="E15" t="str">
        <f t="shared" si="0"/>
        <v>Hövsgöl (Mongolian province)</v>
      </c>
      <c r="F15" t="str">
        <f t="shared" si="1"/>
        <v>Hövsgöl</v>
      </c>
      <c r="G15" t="str">
        <f t="shared" si="2"/>
        <v>MN-041</v>
      </c>
    </row>
    <row r="16" spans="1:7" ht="29.5" thickBot="1" x14ac:dyDescent="0.4">
      <c r="A16" s="1" t="s">
        <v>571</v>
      </c>
      <c r="B16" s="2" t="s">
        <v>572</v>
      </c>
      <c r="C16" s="5" t="s">
        <v>149</v>
      </c>
      <c r="D16">
        <v>3953</v>
      </c>
      <c r="E16" t="str">
        <f t="shared" si="0"/>
        <v>Ömnögovĭ (Mongolian province)</v>
      </c>
      <c r="F16" t="str">
        <f t="shared" si="1"/>
        <v>Ömnögovĭ</v>
      </c>
      <c r="G16" t="str">
        <f t="shared" si="2"/>
        <v>MN-053</v>
      </c>
    </row>
    <row r="17" spans="1:7" ht="15" thickBot="1" x14ac:dyDescent="0.4">
      <c r="A17" s="1" t="s">
        <v>573</v>
      </c>
      <c r="B17" s="2" t="s">
        <v>574</v>
      </c>
      <c r="C17" s="5" t="s">
        <v>149</v>
      </c>
      <c r="D17">
        <v>3953</v>
      </c>
      <c r="E17" t="str">
        <f t="shared" si="0"/>
        <v>Orhon (Mongolian province)</v>
      </c>
      <c r="F17" t="str">
        <f t="shared" si="1"/>
        <v>Orhon</v>
      </c>
      <c r="G17" t="str">
        <f t="shared" si="2"/>
        <v>MN-035</v>
      </c>
    </row>
    <row r="18" spans="1:7" ht="29.5" thickBot="1" x14ac:dyDescent="0.4">
      <c r="A18" s="1" t="s">
        <v>575</v>
      </c>
      <c r="B18" s="2" t="s">
        <v>576</v>
      </c>
      <c r="C18" s="5" t="s">
        <v>149</v>
      </c>
      <c r="D18">
        <v>3953</v>
      </c>
      <c r="E18" t="str">
        <f t="shared" si="0"/>
        <v>Övörhangay (Mongolian province)</v>
      </c>
      <c r="F18" t="str">
        <f t="shared" si="1"/>
        <v>Övörhangay</v>
      </c>
      <c r="G18" t="str">
        <f t="shared" si="2"/>
        <v>MN-055</v>
      </c>
    </row>
    <row r="19" spans="1:7" ht="15" thickBot="1" x14ac:dyDescent="0.4">
      <c r="A19" s="1" t="s">
        <v>577</v>
      </c>
      <c r="B19" s="2" t="s">
        <v>578</v>
      </c>
      <c r="C19" s="5" t="s">
        <v>149</v>
      </c>
      <c r="D19">
        <v>3953</v>
      </c>
      <c r="E19" t="str">
        <f t="shared" si="0"/>
        <v>Selenge (Mongolian province)</v>
      </c>
      <c r="F19" t="str">
        <f t="shared" si="1"/>
        <v>Selenge</v>
      </c>
      <c r="G19" t="str">
        <f t="shared" si="2"/>
        <v>MN-049</v>
      </c>
    </row>
    <row r="20" spans="1:7" ht="29.5" thickBot="1" x14ac:dyDescent="0.4">
      <c r="A20" s="1" t="s">
        <v>579</v>
      </c>
      <c r="B20" s="2" t="s">
        <v>580</v>
      </c>
      <c r="C20" s="5" t="s">
        <v>149</v>
      </c>
      <c r="D20">
        <v>3953</v>
      </c>
      <c r="E20" t="str">
        <f t="shared" si="0"/>
        <v>Sühbaatar (Mongolian province)</v>
      </c>
      <c r="F20" t="str">
        <f t="shared" si="1"/>
        <v>Sühbaatar</v>
      </c>
      <c r="G20" t="str">
        <f t="shared" si="2"/>
        <v>MN-051</v>
      </c>
    </row>
    <row r="21" spans="1:7" ht="15" thickBot="1" x14ac:dyDescent="0.4">
      <c r="A21" s="1" t="s">
        <v>581</v>
      </c>
      <c r="B21" s="2" t="s">
        <v>582</v>
      </c>
      <c r="C21" s="5" t="s">
        <v>149</v>
      </c>
      <c r="D21">
        <v>3953</v>
      </c>
      <c r="E21" t="str">
        <f t="shared" si="0"/>
        <v>Töv (Mongolian province)</v>
      </c>
      <c r="F21" t="str">
        <f t="shared" si="1"/>
        <v>Töv</v>
      </c>
      <c r="G21" t="str">
        <f t="shared" si="2"/>
        <v>MN-047</v>
      </c>
    </row>
    <row r="22" spans="1:7" ht="15" thickBot="1" x14ac:dyDescent="0.4">
      <c r="A22" s="1" t="s">
        <v>583</v>
      </c>
      <c r="B22" s="2" t="s">
        <v>584</v>
      </c>
      <c r="C22" s="5" t="s">
        <v>149</v>
      </c>
      <c r="D22">
        <v>3953</v>
      </c>
      <c r="E22" t="str">
        <f t="shared" si="0"/>
        <v>Uvs (Mongolian province)</v>
      </c>
      <c r="F22" t="str">
        <f t="shared" si="1"/>
        <v>Uvs</v>
      </c>
      <c r="G22" t="str">
        <f t="shared" si="2"/>
        <v>MN-046</v>
      </c>
    </row>
  </sheetData>
  <hyperlinks>
    <hyperlink ref="B1" r:id="rId1" tooltip="Ulaanbaatar" display="https://en.wikipedia.org/wiki/Ulaanbaatar" xr:uid="{503D25A9-F1FB-4E60-A689-64D3B5171781}"/>
    <hyperlink ref="B2" r:id="rId2" tooltip="Arhangay Province" display="https://en.wikipedia.org/wiki/Arhangay_Province" xr:uid="{15D91E21-9E0C-4080-A738-5A255417452D}"/>
    <hyperlink ref="B3" r:id="rId3" tooltip="Bayanhongor Province" display="https://en.wikipedia.org/wiki/Bayanhongor_Province" xr:uid="{65B70BDA-EC82-40C2-B4DB-BB0D324E5F78}"/>
    <hyperlink ref="B4" r:id="rId4" tooltip="Bayan-Ölgiy Province" display="https://en.wikipedia.org/wiki/Bayan-%C3%96lgiy_Province" xr:uid="{2AC9DA64-4C2E-4F22-A316-20F62D706940}"/>
    <hyperlink ref="B5" r:id="rId5" tooltip="Bulgan Province" display="https://en.wikipedia.org/wiki/Bulgan_Province" xr:uid="{0E209F16-A052-4BFE-8C1B-D483130E731B}"/>
    <hyperlink ref="B6" r:id="rId6" tooltip="Darhan uul Province" display="https://en.wikipedia.org/wiki/Darhan_uul_Province" xr:uid="{2719F6E6-5895-4146-9420-6EFB28EBA1DF}"/>
    <hyperlink ref="B7" r:id="rId7" tooltip="Dornod Province" display="https://en.wikipedia.org/wiki/Dornod_Province" xr:uid="{6A93194D-6C8A-4F3B-8F54-5A1C99AD9F37}"/>
    <hyperlink ref="B8" r:id="rId8" tooltip="Dornogovĭ Province" display="https://en.wikipedia.org/wiki/Dornogov%C4%AD_Province" xr:uid="{870A477E-AB27-4619-AFF8-CAD20CD412C9}"/>
    <hyperlink ref="B9" r:id="rId9" tooltip="Dundgovĭ Province" display="https://en.wikipedia.org/wiki/Dundgov%C4%AD_Province" xr:uid="{F9E76CC8-BF94-4EBC-9DDA-9095BD6FDE2B}"/>
    <hyperlink ref="B10" r:id="rId10" tooltip="Dzavhan Province" display="https://en.wikipedia.org/wiki/Dzavhan_Province" xr:uid="{3A00BBF8-016F-450C-8901-F659881079DC}"/>
    <hyperlink ref="B11" r:id="rId11" tooltip="Govĭ-Altay Province" display="https://en.wikipedia.org/wiki/Gov%C4%AD-Altay_Province" xr:uid="{7357BD77-CCAB-48DB-A42E-95230A8ABF8F}"/>
    <hyperlink ref="B12" r:id="rId12" tooltip="Govĭ-Sümber Province" display="https://en.wikipedia.org/wiki/Gov%C4%AD-S%C3%BCmber_Province" xr:uid="{C98DE4DC-8B0F-4654-A358-A1F2FA415516}"/>
    <hyperlink ref="B13" r:id="rId13" tooltip="Hentiy Province" display="https://en.wikipedia.org/wiki/Hentiy_Province" xr:uid="{2FF913CA-9361-42AD-8806-D219C099AA3D}"/>
    <hyperlink ref="B14" r:id="rId14" tooltip="Hovd Province" display="https://en.wikipedia.org/wiki/Hovd_Province" xr:uid="{D93F73DB-1D1E-493B-8497-EADB22160A20}"/>
    <hyperlink ref="B15" r:id="rId15" tooltip="Hövsgöl Province" display="https://en.wikipedia.org/wiki/H%C3%B6vsg%C3%B6l_Province" xr:uid="{CB09401A-878E-4BE9-A523-CCC06009A8EE}"/>
    <hyperlink ref="B16" r:id="rId16" tooltip="Ömnögovĭ Province" display="https://en.wikipedia.org/wiki/%C3%96mn%C3%B6gov%C4%AD_Province" xr:uid="{B108BAB0-9234-4655-9F45-52D0A5DD93AA}"/>
    <hyperlink ref="B17" r:id="rId17" tooltip="Orhon Province" display="https://en.wikipedia.org/wiki/Orhon_Province" xr:uid="{817E673E-7A5B-41B7-B124-92937D6EDC46}"/>
    <hyperlink ref="B18" r:id="rId18" tooltip="Övörhangay Province" display="https://en.wikipedia.org/wiki/%C3%96v%C3%B6rhangay_Province" xr:uid="{D8642034-BC7F-4782-A0B3-89FCC19A9A2D}"/>
    <hyperlink ref="B19" r:id="rId19" tooltip="Selenge Province" display="https://en.wikipedia.org/wiki/Selenge_Province" xr:uid="{564C1169-FA09-40AD-9368-9DFEAE8FCE45}"/>
    <hyperlink ref="B20" r:id="rId20" tooltip="Sühbaatar Province" display="https://en.wikipedia.org/wiki/S%C3%BChbaatar_Province" xr:uid="{925C5CFE-FBA0-4EB6-9FA6-1221CAD0A05D}"/>
    <hyperlink ref="B21" r:id="rId21" tooltip="Töv Province" display="https://en.wikipedia.org/wiki/T%C3%B6v_Province" xr:uid="{54A5F512-44B5-4B69-9736-6B3A1930566D}"/>
    <hyperlink ref="B22" r:id="rId22" tooltip="Uvs Province" display="https://en.wikipedia.org/wiki/Uvs_Province" xr:uid="{2D5E2201-3CF7-46A6-80B9-55EC37C6A0E1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40D1E-5B0B-48EA-84CD-AA3F86A3DFF8}">
  <dimension ref="A1:G16"/>
  <sheetViews>
    <sheetView workbookViewId="0">
      <selection activeCell="D1" sqref="D1:G16"/>
    </sheetView>
  </sheetViews>
  <sheetFormatPr defaultRowHeight="14.5" x14ac:dyDescent="0.35"/>
  <cols>
    <col min="5" max="5" width="24.1796875" bestFit="1" customWidth="1"/>
  </cols>
  <sheetData>
    <row r="1" spans="1:7" ht="15" thickBot="1" x14ac:dyDescent="0.4">
      <c r="A1" s="1" t="s">
        <v>1781</v>
      </c>
      <c r="B1" s="2" t="s">
        <v>1167</v>
      </c>
      <c r="C1" s="5" t="s">
        <v>473</v>
      </c>
      <c r="D1">
        <v>3880</v>
      </c>
      <c r="E1" t="str">
        <f>_xlfn.CONCAT(B1," (Botswanan ",C1,")")</f>
        <v>Central (Botswanan district)</v>
      </c>
      <c r="F1" t="str">
        <f>B1</f>
        <v>Central</v>
      </c>
      <c r="G1" t="str">
        <f>A1</f>
        <v>BW-CE</v>
      </c>
    </row>
    <row r="2" spans="1:7" ht="15" thickBot="1" x14ac:dyDescent="0.4">
      <c r="A2" s="1" t="s">
        <v>1782</v>
      </c>
      <c r="B2" s="2" t="s">
        <v>1783</v>
      </c>
      <c r="C2" s="5" t="s">
        <v>473</v>
      </c>
      <c r="D2">
        <v>3880</v>
      </c>
      <c r="E2" t="str">
        <f t="shared" ref="E2:E16" si="0">_xlfn.CONCAT(B2," (Botswanan ",C2,")")</f>
        <v>Chobe (Botswanan district)</v>
      </c>
      <c r="F2" t="str">
        <f t="shared" ref="F2:F16" si="1">B2</f>
        <v>Chobe</v>
      </c>
      <c r="G2" t="str">
        <f t="shared" ref="G2:G16" si="2">A2</f>
        <v>BW-CH</v>
      </c>
    </row>
    <row r="3" spans="1:7" ht="29.5" thickBot="1" x14ac:dyDescent="0.4">
      <c r="A3" s="1" t="s">
        <v>1784</v>
      </c>
      <c r="B3" s="2" t="s">
        <v>1785</v>
      </c>
      <c r="C3" s="5" t="s">
        <v>466</v>
      </c>
      <c r="D3">
        <v>3880</v>
      </c>
      <c r="E3" t="str">
        <f t="shared" si="0"/>
        <v>Francistown (Botswanan city)</v>
      </c>
      <c r="F3" t="str">
        <f t="shared" si="1"/>
        <v>Francistown</v>
      </c>
      <c r="G3" t="str">
        <f t="shared" si="2"/>
        <v>BW-FR</v>
      </c>
    </row>
    <row r="4" spans="1:7" ht="29.5" thickBot="1" x14ac:dyDescent="0.4">
      <c r="A4" s="1" t="s">
        <v>1786</v>
      </c>
      <c r="B4" s="2" t="s">
        <v>1787</v>
      </c>
      <c r="C4" s="5" t="s">
        <v>466</v>
      </c>
      <c r="D4">
        <v>3880</v>
      </c>
      <c r="E4" t="str">
        <f t="shared" si="0"/>
        <v>Gaborone (Botswanan city)</v>
      </c>
      <c r="F4" t="str">
        <f t="shared" si="1"/>
        <v>Gaborone</v>
      </c>
      <c r="G4" t="str">
        <f t="shared" si="2"/>
        <v>BW-GA</v>
      </c>
    </row>
    <row r="5" spans="1:7" ht="15" thickBot="1" x14ac:dyDescent="0.4">
      <c r="A5" s="1" t="s">
        <v>1788</v>
      </c>
      <c r="B5" s="2" t="s">
        <v>1789</v>
      </c>
      <c r="C5" s="5" t="s">
        <v>473</v>
      </c>
      <c r="D5">
        <v>3880</v>
      </c>
      <c r="E5" t="str">
        <f t="shared" si="0"/>
        <v>Ghanzi (Botswanan district)</v>
      </c>
      <c r="F5" t="str">
        <f t="shared" si="1"/>
        <v>Ghanzi</v>
      </c>
      <c r="G5" t="str">
        <f t="shared" si="2"/>
        <v>BW-GH</v>
      </c>
    </row>
    <row r="6" spans="1:7" ht="15" thickBot="1" x14ac:dyDescent="0.4">
      <c r="A6" s="1" t="s">
        <v>1790</v>
      </c>
      <c r="B6" s="2" t="s">
        <v>1791</v>
      </c>
      <c r="C6" s="5" t="s">
        <v>1792</v>
      </c>
      <c r="D6">
        <v>3880</v>
      </c>
      <c r="E6" t="str">
        <f t="shared" si="0"/>
        <v>Jwaneng (Botswanan town)</v>
      </c>
      <c r="F6" t="str">
        <f t="shared" si="1"/>
        <v>Jwaneng</v>
      </c>
      <c r="G6" t="str">
        <f t="shared" si="2"/>
        <v>BW-JW</v>
      </c>
    </row>
    <row r="7" spans="1:7" ht="15" thickBot="1" x14ac:dyDescent="0.4">
      <c r="A7" s="1" t="s">
        <v>1793</v>
      </c>
      <c r="B7" s="2" t="s">
        <v>1794</v>
      </c>
      <c r="C7" s="5" t="s">
        <v>473</v>
      </c>
      <c r="D7">
        <v>3880</v>
      </c>
      <c r="E7" t="str">
        <f t="shared" si="0"/>
        <v>Kgalagadi (Botswanan district)</v>
      </c>
      <c r="F7" t="str">
        <f t="shared" si="1"/>
        <v>Kgalagadi</v>
      </c>
      <c r="G7" t="str">
        <f t="shared" si="2"/>
        <v>BW-KG</v>
      </c>
    </row>
    <row r="8" spans="1:7" ht="15" thickBot="1" x14ac:dyDescent="0.4">
      <c r="A8" s="1" t="s">
        <v>1795</v>
      </c>
      <c r="B8" s="2" t="s">
        <v>1796</v>
      </c>
      <c r="C8" s="5" t="s">
        <v>473</v>
      </c>
      <c r="D8">
        <v>3880</v>
      </c>
      <c r="E8" t="str">
        <f t="shared" si="0"/>
        <v>Kgatleng (Botswanan district)</v>
      </c>
      <c r="F8" t="str">
        <f t="shared" si="1"/>
        <v>Kgatleng</v>
      </c>
      <c r="G8" t="str">
        <f t="shared" si="2"/>
        <v>BW-KL</v>
      </c>
    </row>
    <row r="9" spans="1:7" ht="15" thickBot="1" x14ac:dyDescent="0.4">
      <c r="A9" s="1" t="s">
        <v>1797</v>
      </c>
      <c r="B9" s="2" t="s">
        <v>1798</v>
      </c>
      <c r="C9" s="5" t="s">
        <v>473</v>
      </c>
      <c r="D9">
        <v>3880</v>
      </c>
      <c r="E9" t="str">
        <f t="shared" si="0"/>
        <v>Kweneng (Botswanan district)</v>
      </c>
      <c r="F9" t="str">
        <f t="shared" si="1"/>
        <v>Kweneng</v>
      </c>
      <c r="G9" t="str">
        <f t="shared" si="2"/>
        <v>BW-KW</v>
      </c>
    </row>
    <row r="10" spans="1:7" ht="15" thickBot="1" x14ac:dyDescent="0.4">
      <c r="A10" s="1" t="s">
        <v>1799</v>
      </c>
      <c r="B10" s="2" t="s">
        <v>1800</v>
      </c>
      <c r="C10" s="5" t="s">
        <v>1792</v>
      </c>
      <c r="D10">
        <v>3880</v>
      </c>
      <c r="E10" t="str">
        <f t="shared" si="0"/>
        <v>Lobatse (Botswanan town)</v>
      </c>
      <c r="F10" t="str">
        <f t="shared" si="1"/>
        <v>Lobatse</v>
      </c>
      <c r="G10" t="str">
        <f t="shared" si="2"/>
        <v>BW-LO</v>
      </c>
    </row>
    <row r="11" spans="1:7" ht="29.5" thickBot="1" x14ac:dyDescent="0.4">
      <c r="A11" s="1" t="s">
        <v>1801</v>
      </c>
      <c r="B11" s="2" t="s">
        <v>808</v>
      </c>
      <c r="C11" s="5" t="s">
        <v>473</v>
      </c>
      <c r="D11">
        <v>3880</v>
      </c>
      <c r="E11" t="str">
        <f t="shared" si="0"/>
        <v>North East (Botswanan district)</v>
      </c>
      <c r="F11" t="str">
        <f t="shared" si="1"/>
        <v>North East</v>
      </c>
      <c r="G11" t="str">
        <f t="shared" si="2"/>
        <v>BW-NE</v>
      </c>
    </row>
    <row r="12" spans="1:7" ht="29.5" thickBot="1" x14ac:dyDescent="0.4">
      <c r="A12" s="1" t="s">
        <v>1802</v>
      </c>
      <c r="B12" s="2" t="s">
        <v>810</v>
      </c>
      <c r="C12" s="5" t="s">
        <v>473</v>
      </c>
      <c r="D12">
        <v>3880</v>
      </c>
      <c r="E12" t="str">
        <f t="shared" si="0"/>
        <v>North West (Botswanan district)</v>
      </c>
      <c r="F12" t="str">
        <f t="shared" si="1"/>
        <v>North West</v>
      </c>
      <c r="G12" t="str">
        <f t="shared" si="2"/>
        <v>BW-NW</v>
      </c>
    </row>
    <row r="13" spans="1:7" ht="29.5" thickBot="1" x14ac:dyDescent="0.4">
      <c r="A13" s="1" t="s">
        <v>1803</v>
      </c>
      <c r="B13" s="2" t="s">
        <v>1804</v>
      </c>
      <c r="C13" s="5" t="s">
        <v>1792</v>
      </c>
      <c r="D13">
        <v>3880</v>
      </c>
      <c r="E13" t="str">
        <f t="shared" si="0"/>
        <v>Selibe Phikwe (Botswanan town)</v>
      </c>
      <c r="F13" t="str">
        <f t="shared" si="1"/>
        <v>Selibe Phikwe</v>
      </c>
      <c r="G13" t="str">
        <f t="shared" si="2"/>
        <v>BW-SP</v>
      </c>
    </row>
    <row r="14" spans="1:7" ht="29.5" thickBot="1" x14ac:dyDescent="0.4">
      <c r="A14" s="1" t="s">
        <v>1805</v>
      </c>
      <c r="B14" s="2" t="s">
        <v>812</v>
      </c>
      <c r="C14" s="5" t="s">
        <v>473</v>
      </c>
      <c r="D14">
        <v>3880</v>
      </c>
      <c r="E14" t="str">
        <f t="shared" si="0"/>
        <v>South East (Botswanan district)</v>
      </c>
      <c r="F14" t="str">
        <f t="shared" si="1"/>
        <v>South East</v>
      </c>
      <c r="G14" t="str">
        <f t="shared" si="2"/>
        <v>BW-SE</v>
      </c>
    </row>
    <row r="15" spans="1:7" ht="15" thickBot="1" x14ac:dyDescent="0.4">
      <c r="A15" s="1" t="s">
        <v>1806</v>
      </c>
      <c r="B15" s="2" t="s">
        <v>1183</v>
      </c>
      <c r="C15" s="5" t="s">
        <v>473</v>
      </c>
      <c r="D15">
        <v>3880</v>
      </c>
      <c r="E15" t="str">
        <f t="shared" si="0"/>
        <v>Southern (Botswanan district)</v>
      </c>
      <c r="F15" t="str">
        <f t="shared" si="1"/>
        <v>Southern</v>
      </c>
      <c r="G15" t="str">
        <f t="shared" si="2"/>
        <v>BW-SO</v>
      </c>
    </row>
    <row r="16" spans="1:7" ht="29.5" thickBot="1" x14ac:dyDescent="0.4">
      <c r="A16" s="1" t="s">
        <v>1807</v>
      </c>
      <c r="B16" s="2" t="s">
        <v>1808</v>
      </c>
      <c r="C16" s="5" t="s">
        <v>1792</v>
      </c>
      <c r="D16">
        <v>3880</v>
      </c>
      <c r="E16" t="str">
        <f t="shared" si="0"/>
        <v>Sowa Town (Botswanan town)</v>
      </c>
      <c r="F16" t="str">
        <f t="shared" si="1"/>
        <v>Sowa Town</v>
      </c>
      <c r="G16" t="str">
        <f t="shared" si="2"/>
        <v>BW-ST</v>
      </c>
    </row>
  </sheetData>
  <hyperlinks>
    <hyperlink ref="B1" r:id="rId1" tooltip="Central District (Botswana)" display="https://en.wikipedia.org/wiki/Central_District_(Botswana)" xr:uid="{226A9971-4742-44E2-8869-F35F4A9907A1}"/>
    <hyperlink ref="B2" r:id="rId2" tooltip="Chobe District" display="https://en.wikipedia.org/wiki/Chobe_District" xr:uid="{1FDEC30D-7059-4A85-9B5B-BB45E988654A}"/>
    <hyperlink ref="B3" r:id="rId3" tooltip="Francistown" display="https://en.wikipedia.org/wiki/Francistown" xr:uid="{A95AC978-FE68-4007-A176-EFC6100B6401}"/>
    <hyperlink ref="B4" r:id="rId4" tooltip="Gaborone" display="https://en.wikipedia.org/wiki/Gaborone" xr:uid="{68795DD5-E9F0-4BC5-A766-EBAEBF451ABF}"/>
    <hyperlink ref="B5" r:id="rId5" tooltip="Ghanzi District" display="https://en.wikipedia.org/wiki/Ghanzi_District" xr:uid="{383D39FB-F331-488E-B9EB-560FAA67D0D0}"/>
    <hyperlink ref="B6" r:id="rId6" tooltip="Jwaneng" display="https://en.wikipedia.org/wiki/Jwaneng" xr:uid="{512F0EA1-10DB-4F0F-9A62-8B96B832A34C}"/>
    <hyperlink ref="B7" r:id="rId7" tooltip="Kgalagadi District" display="https://en.wikipedia.org/wiki/Kgalagadi_District" xr:uid="{364B1031-3BEF-44E7-B260-272757172927}"/>
    <hyperlink ref="B8" r:id="rId8" tooltip="Kgatleng District" display="https://en.wikipedia.org/wiki/Kgatleng_District" xr:uid="{8EB2095C-453F-4A8D-B2F9-5740E028E8E2}"/>
    <hyperlink ref="B9" r:id="rId9" tooltip="Kweneng District" display="https://en.wikipedia.org/wiki/Kweneng_District" xr:uid="{0FAF10D9-CACE-4F2C-8E76-430A01A12E78}"/>
    <hyperlink ref="B10" r:id="rId10" tooltip="Lobatse" display="https://en.wikipedia.org/wiki/Lobatse" xr:uid="{05CB50C5-BB43-45B9-9836-C2A6F62728B1}"/>
    <hyperlink ref="B11" r:id="rId11" tooltip="North-East District (Botswana)" display="https://en.wikipedia.org/wiki/North-East_District_(Botswana)" xr:uid="{50077B58-8D0D-46EB-82D9-DA746D75D55A}"/>
    <hyperlink ref="B12" r:id="rId12" tooltip="North-West District (Botswana)" display="https://en.wikipedia.org/wiki/North-West_District_(Botswana)" xr:uid="{1D45F829-5513-4516-B7D3-8ED12F1FA422}"/>
    <hyperlink ref="B13" r:id="rId13" tooltip="Selibe Phikwe" display="https://en.wikipedia.org/wiki/Selibe_Phikwe" xr:uid="{1B6FBEA5-4BAD-41C3-968D-44AEEEE96BFF}"/>
    <hyperlink ref="B14" r:id="rId14" tooltip="South-East District (Botswana)" display="https://en.wikipedia.org/wiki/South-East_District_(Botswana)" xr:uid="{A718A803-468E-460C-A28F-DA8986C6A4AB}"/>
    <hyperlink ref="B15" r:id="rId15" tooltip="Southern District (Botswana)" display="https://en.wikipedia.org/wiki/Southern_District_(Botswana)" xr:uid="{8B5C620D-69F2-42AC-B4EA-44C28C393EFC}"/>
    <hyperlink ref="B16" r:id="rId16" tooltip="Sowa, Botswana" display="https://en.wikipedia.org/wiki/Sowa,_Botswana" xr:uid="{FA0EC02F-69C8-4C5A-9F7B-013FBABCD188}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5E1BA-8F0B-421A-B70D-770B358F7507}">
  <dimension ref="A1:F6"/>
  <sheetViews>
    <sheetView workbookViewId="0">
      <selection activeCell="C1" sqref="C1:F6"/>
    </sheetView>
  </sheetViews>
  <sheetFormatPr defaultRowHeight="14.5" x14ac:dyDescent="0.35"/>
  <cols>
    <col min="4" max="4" width="20.54296875" bestFit="1" customWidth="1"/>
  </cols>
  <sheetData>
    <row r="1" spans="1:6" ht="15" thickBot="1" x14ac:dyDescent="0.4">
      <c r="A1" s="1" t="s">
        <v>1809</v>
      </c>
      <c r="B1" s="2" t="s">
        <v>1810</v>
      </c>
      <c r="C1">
        <v>3894</v>
      </c>
      <c r="D1" t="str">
        <f>_xlfn.CONCAT(B1," (Belizean district)")</f>
        <v>Belize (Belizean district)</v>
      </c>
      <c r="E1" t="str">
        <f>B1</f>
        <v>Belize</v>
      </c>
      <c r="F1" t="str">
        <f>A1</f>
        <v>BZ-BZ</v>
      </c>
    </row>
    <row r="2" spans="1:6" ht="15" thickBot="1" x14ac:dyDescent="0.4">
      <c r="A2" s="1" t="s">
        <v>1811</v>
      </c>
      <c r="B2" s="2" t="s">
        <v>1812</v>
      </c>
      <c r="C2">
        <v>3894</v>
      </c>
      <c r="D2" t="str">
        <f t="shared" ref="D2:D6" si="0">_xlfn.CONCAT(B2," (Belizean district)")</f>
        <v>Cayo (Belizean district)</v>
      </c>
      <c r="E2" t="str">
        <f t="shared" ref="E2:E6" si="1">B2</f>
        <v>Cayo</v>
      </c>
      <c r="F2" t="str">
        <f t="shared" ref="F2:F6" si="2">A2</f>
        <v>BZ-CY</v>
      </c>
    </row>
    <row r="3" spans="1:6" ht="15" thickBot="1" x14ac:dyDescent="0.4">
      <c r="A3" s="1" t="s">
        <v>1813</v>
      </c>
      <c r="B3" s="2" t="s">
        <v>1814</v>
      </c>
      <c r="C3">
        <v>3894</v>
      </c>
      <c r="D3" t="str">
        <f t="shared" si="0"/>
        <v>Corozal (Belizean district)</v>
      </c>
      <c r="E3" t="str">
        <f t="shared" si="1"/>
        <v>Corozal</v>
      </c>
      <c r="F3" t="str">
        <f t="shared" si="2"/>
        <v>BZ-CZL</v>
      </c>
    </row>
    <row r="4" spans="1:6" ht="29.5" thickBot="1" x14ac:dyDescent="0.4">
      <c r="A4" s="1" t="s">
        <v>1815</v>
      </c>
      <c r="B4" s="2" t="s">
        <v>1816</v>
      </c>
      <c r="C4">
        <v>3894</v>
      </c>
      <c r="D4" t="str">
        <f t="shared" si="0"/>
        <v>Orange Walk (Belizean district)</v>
      </c>
      <c r="E4" t="str">
        <f t="shared" si="1"/>
        <v>Orange Walk</v>
      </c>
      <c r="F4" t="str">
        <f t="shared" si="2"/>
        <v>BZ-OW</v>
      </c>
    </row>
    <row r="5" spans="1:6" ht="29.5" thickBot="1" x14ac:dyDescent="0.4">
      <c r="A5" s="1" t="s">
        <v>1817</v>
      </c>
      <c r="B5" s="2" t="s">
        <v>1818</v>
      </c>
      <c r="C5">
        <v>3894</v>
      </c>
      <c r="D5" t="str">
        <f t="shared" si="0"/>
        <v>Stann Creek (Belizean district)</v>
      </c>
      <c r="E5" t="str">
        <f t="shared" si="1"/>
        <v>Stann Creek</v>
      </c>
      <c r="F5" t="str">
        <f t="shared" si="2"/>
        <v>BZ-SC</v>
      </c>
    </row>
    <row r="6" spans="1:6" ht="15" thickBot="1" x14ac:dyDescent="0.4">
      <c r="A6" s="1" t="s">
        <v>1819</v>
      </c>
      <c r="B6" s="2" t="s">
        <v>1820</v>
      </c>
      <c r="C6">
        <v>3894</v>
      </c>
      <c r="D6" t="str">
        <f t="shared" si="0"/>
        <v>Toledo (Belizean district)</v>
      </c>
      <c r="E6" t="str">
        <f t="shared" si="1"/>
        <v>Toledo</v>
      </c>
      <c r="F6" t="str">
        <f t="shared" si="2"/>
        <v>BZ-TOL</v>
      </c>
    </row>
  </sheetData>
  <hyperlinks>
    <hyperlink ref="B1" r:id="rId1" tooltip="Belize District" display="https://en.wikipedia.org/wiki/Belize_District" xr:uid="{62E4ECF9-8E41-4F46-9D9E-B29E7C0660D5}"/>
    <hyperlink ref="B2" r:id="rId2" tooltip="Cayo District" display="https://en.wikipedia.org/wiki/Cayo_District" xr:uid="{73743534-EB37-42DF-93C6-1F0AF40C8E9C}"/>
    <hyperlink ref="B3" r:id="rId3" tooltip="Corozal District" display="https://en.wikipedia.org/wiki/Corozal_District" xr:uid="{949328EB-DDB7-40F0-AB43-AA1A44E37EFF}"/>
    <hyperlink ref="B4" r:id="rId4" tooltip="Orange Walk District" display="https://en.wikipedia.org/wiki/Orange_Walk_District" xr:uid="{570AE93E-B9DA-4C8D-A11C-72ECD0B2413A}"/>
    <hyperlink ref="B5" r:id="rId5" tooltip="Stann Creek District" display="https://en.wikipedia.org/wiki/Stann_Creek_District" xr:uid="{FD3C73AF-61E3-43F8-BB9A-82E06168ECBA}"/>
    <hyperlink ref="B6" r:id="rId6" tooltip="Toledo District" display="https://en.wikipedia.org/wiki/Toledo_District" xr:uid="{D1DEBA3C-7C41-4647-934C-ACA31274CC4F}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255E6-9754-490E-8440-0694CB1EC5E1}">
  <dimension ref="A1:H26"/>
  <sheetViews>
    <sheetView topLeftCell="A22" workbookViewId="0">
      <selection activeCell="E1" sqref="E1:H26"/>
    </sheetView>
  </sheetViews>
  <sheetFormatPr defaultRowHeight="14.5" x14ac:dyDescent="0.35"/>
  <cols>
    <col min="6" max="6" width="26.36328125" bestFit="1" customWidth="1"/>
  </cols>
  <sheetData>
    <row r="1" spans="1:8" ht="15" thickBot="1" x14ac:dyDescent="0.4">
      <c r="A1" s="1" t="s">
        <v>1821</v>
      </c>
      <c r="B1" s="2" t="s">
        <v>1822</v>
      </c>
      <c r="C1" s="5" t="s">
        <v>1823</v>
      </c>
      <c r="D1" s="5" t="s">
        <v>149</v>
      </c>
      <c r="E1">
        <v>3857</v>
      </c>
      <c r="F1" t="str">
        <f>_xlfn.CONCAT(B1," (Congolese ",D1,")")</f>
        <v>Bas-Uélé (Congolese province)</v>
      </c>
      <c r="G1" t="str">
        <f>B1</f>
        <v>Bas-Uélé</v>
      </c>
      <c r="H1" t="str">
        <f>A1</f>
        <v>CD-BU</v>
      </c>
    </row>
    <row r="2" spans="1:8" ht="15" thickBot="1" x14ac:dyDescent="0.4">
      <c r="A2" s="1" t="s">
        <v>1824</v>
      </c>
      <c r="B2" s="2" t="s">
        <v>1825</v>
      </c>
      <c r="C2" s="5" t="s">
        <v>1826</v>
      </c>
      <c r="D2" s="5" t="s">
        <v>149</v>
      </c>
      <c r="E2">
        <v>3857</v>
      </c>
      <c r="F2" t="str">
        <f t="shared" ref="F2:F26" si="0">_xlfn.CONCAT(B2," (Congolese ",D2,")")</f>
        <v>Équateur (Congolese province)</v>
      </c>
      <c r="G2" t="str">
        <f t="shared" ref="G2:G26" si="1">B2</f>
        <v>Équateur</v>
      </c>
      <c r="H2" t="str">
        <f t="shared" ref="H2:H26" si="2">A2</f>
        <v>CD-EQ</v>
      </c>
    </row>
    <row r="3" spans="1:8" ht="29.5" thickBot="1" x14ac:dyDescent="0.4">
      <c r="A3" s="1" t="s">
        <v>1827</v>
      </c>
      <c r="B3" s="2" t="s">
        <v>1828</v>
      </c>
      <c r="C3" s="5" t="s">
        <v>1828</v>
      </c>
      <c r="D3" s="5" t="s">
        <v>149</v>
      </c>
      <c r="E3">
        <v>3857</v>
      </c>
      <c r="F3" t="str">
        <f t="shared" si="0"/>
        <v>Haut-Katanga (Congolese province)</v>
      </c>
      <c r="G3" t="str">
        <f t="shared" si="1"/>
        <v>Haut-Katanga</v>
      </c>
      <c r="H3" t="str">
        <f t="shared" si="2"/>
        <v>CD-HK</v>
      </c>
    </row>
    <row r="4" spans="1:8" ht="29.5" thickBot="1" x14ac:dyDescent="0.4">
      <c r="A4" s="1" t="s">
        <v>1829</v>
      </c>
      <c r="B4" s="2" t="s">
        <v>1830</v>
      </c>
      <c r="C4" s="5" t="s">
        <v>1830</v>
      </c>
      <c r="D4" s="5" t="s">
        <v>149</v>
      </c>
      <c r="E4">
        <v>3857</v>
      </c>
      <c r="F4" t="str">
        <f t="shared" si="0"/>
        <v>Haut-Lomami (Congolese province)</v>
      </c>
      <c r="G4" t="str">
        <f t="shared" si="1"/>
        <v>Haut-Lomami</v>
      </c>
      <c r="H4" t="str">
        <f t="shared" si="2"/>
        <v>CD-HL</v>
      </c>
    </row>
    <row r="5" spans="1:8" ht="29.5" thickBot="1" x14ac:dyDescent="0.4">
      <c r="A5" s="1" t="s">
        <v>1831</v>
      </c>
      <c r="B5" s="2" t="s">
        <v>1832</v>
      </c>
      <c r="C5" s="5" t="s">
        <v>1833</v>
      </c>
      <c r="D5" s="5" t="s">
        <v>149</v>
      </c>
      <c r="E5">
        <v>3857</v>
      </c>
      <c r="F5" t="str">
        <f t="shared" si="0"/>
        <v>Haut-Uélé (Congolese province)</v>
      </c>
      <c r="G5" t="str">
        <f t="shared" si="1"/>
        <v>Haut-Uélé</v>
      </c>
      <c r="H5" t="str">
        <f t="shared" si="2"/>
        <v>CD-HU</v>
      </c>
    </row>
    <row r="6" spans="1:8" ht="15" thickBot="1" x14ac:dyDescent="0.4">
      <c r="A6" s="1" t="s">
        <v>1834</v>
      </c>
      <c r="B6" s="2" t="s">
        <v>1835</v>
      </c>
      <c r="C6" s="5" t="s">
        <v>1835</v>
      </c>
      <c r="D6" s="5" t="s">
        <v>149</v>
      </c>
      <c r="E6">
        <v>3857</v>
      </c>
      <c r="F6" t="str">
        <f t="shared" si="0"/>
        <v>Ituri (Congolese province)</v>
      </c>
      <c r="G6" t="str">
        <f t="shared" si="1"/>
        <v>Ituri</v>
      </c>
      <c r="H6" t="str">
        <f t="shared" si="2"/>
        <v>CD-IT</v>
      </c>
    </row>
    <row r="7" spans="1:8" ht="15" thickBot="1" x14ac:dyDescent="0.4">
      <c r="A7" s="1" t="s">
        <v>1836</v>
      </c>
      <c r="B7" s="2" t="s">
        <v>1837</v>
      </c>
      <c r="C7" s="5" t="s">
        <v>1838</v>
      </c>
      <c r="D7" s="5" t="s">
        <v>149</v>
      </c>
      <c r="E7">
        <v>3857</v>
      </c>
      <c r="F7" t="str">
        <f t="shared" si="0"/>
        <v>Kasaï (Congolese province)</v>
      </c>
      <c r="G7" t="str">
        <f t="shared" si="1"/>
        <v>Kasaï</v>
      </c>
      <c r="H7" t="str">
        <f t="shared" si="2"/>
        <v>CD-KS</v>
      </c>
    </row>
    <row r="8" spans="1:8" ht="29.5" thickBot="1" x14ac:dyDescent="0.4">
      <c r="A8" s="1" t="s">
        <v>1839</v>
      </c>
      <c r="B8" s="2" t="s">
        <v>1840</v>
      </c>
      <c r="C8" s="5" t="s">
        <v>1841</v>
      </c>
      <c r="D8" s="5" t="s">
        <v>149</v>
      </c>
      <c r="E8">
        <v>3857</v>
      </c>
      <c r="F8" t="str">
        <f t="shared" si="0"/>
        <v>Kasaï Central (Congolese province)</v>
      </c>
      <c r="G8" t="str">
        <f t="shared" si="1"/>
        <v>Kasaï Central</v>
      </c>
      <c r="H8" t="str">
        <f t="shared" si="2"/>
        <v>CD-KC</v>
      </c>
    </row>
    <row r="9" spans="1:8" ht="29.5" thickBot="1" x14ac:dyDescent="0.4">
      <c r="A9" s="1" t="s">
        <v>1842</v>
      </c>
      <c r="B9" s="2" t="s">
        <v>1843</v>
      </c>
      <c r="C9" s="5" t="s">
        <v>1844</v>
      </c>
      <c r="D9" s="5" t="s">
        <v>149</v>
      </c>
      <c r="E9">
        <v>3857</v>
      </c>
      <c r="F9" t="str">
        <f t="shared" si="0"/>
        <v>Kasaï Oriental (Congolese province)</v>
      </c>
      <c r="G9" t="str">
        <f t="shared" si="1"/>
        <v>Kasaï Oriental</v>
      </c>
      <c r="H9" t="str">
        <f t="shared" si="2"/>
        <v>CD-KE</v>
      </c>
    </row>
    <row r="10" spans="1:8" ht="15" thickBot="1" x14ac:dyDescent="0.4">
      <c r="A10" s="1" t="s">
        <v>1845</v>
      </c>
      <c r="B10" s="2" t="s">
        <v>1846</v>
      </c>
      <c r="C10" s="5" t="s">
        <v>1846</v>
      </c>
      <c r="D10" s="5" t="s">
        <v>466</v>
      </c>
      <c r="E10">
        <v>3857</v>
      </c>
      <c r="F10" t="str">
        <f t="shared" si="0"/>
        <v>Kinshasa (Congolese city)</v>
      </c>
      <c r="G10" t="str">
        <f t="shared" si="1"/>
        <v>Kinshasa</v>
      </c>
      <c r="H10" t="str">
        <f t="shared" si="2"/>
        <v>CD-KN</v>
      </c>
    </row>
    <row r="11" spans="1:8" ht="29.5" thickBot="1" x14ac:dyDescent="0.4">
      <c r="A11" s="1" t="s">
        <v>1847</v>
      </c>
      <c r="B11" s="2" t="s">
        <v>1848</v>
      </c>
      <c r="C11" s="5" t="s">
        <v>1848</v>
      </c>
      <c r="D11" s="5" t="s">
        <v>149</v>
      </c>
      <c r="E11">
        <v>3857</v>
      </c>
      <c r="F11" t="str">
        <f t="shared" si="0"/>
        <v>Kongo Central (Congolese province)</v>
      </c>
      <c r="G11" t="str">
        <f t="shared" si="1"/>
        <v>Kongo Central</v>
      </c>
      <c r="H11" t="str">
        <f t="shared" si="2"/>
        <v>CD-BC</v>
      </c>
    </row>
    <row r="12" spans="1:8" ht="15" thickBot="1" x14ac:dyDescent="0.4">
      <c r="A12" s="1" t="s">
        <v>1849</v>
      </c>
      <c r="B12" s="2" t="s">
        <v>1850</v>
      </c>
      <c r="C12" s="5" t="s">
        <v>1850</v>
      </c>
      <c r="D12" s="5" t="s">
        <v>149</v>
      </c>
      <c r="E12">
        <v>3857</v>
      </c>
      <c r="F12" t="str">
        <f t="shared" si="0"/>
        <v>Kwango (Congolese province)</v>
      </c>
      <c r="G12" t="str">
        <f t="shared" si="1"/>
        <v>Kwango</v>
      </c>
      <c r="H12" t="str">
        <f t="shared" si="2"/>
        <v>CD-KG</v>
      </c>
    </row>
    <row r="13" spans="1:8" ht="15" thickBot="1" x14ac:dyDescent="0.4">
      <c r="A13" s="1" t="s">
        <v>1851</v>
      </c>
      <c r="B13" s="2" t="s">
        <v>1852</v>
      </c>
      <c r="C13" s="5" t="s">
        <v>1852</v>
      </c>
      <c r="D13" s="5" t="s">
        <v>149</v>
      </c>
      <c r="E13">
        <v>3857</v>
      </c>
      <c r="F13" t="str">
        <f t="shared" si="0"/>
        <v>Kwilu (Congolese province)</v>
      </c>
      <c r="G13" t="str">
        <f t="shared" si="1"/>
        <v>Kwilu</v>
      </c>
      <c r="H13" t="str">
        <f t="shared" si="2"/>
        <v>CD-KL</v>
      </c>
    </row>
    <row r="14" spans="1:8" ht="15" thickBot="1" x14ac:dyDescent="0.4">
      <c r="A14" s="1" t="s">
        <v>1853</v>
      </c>
      <c r="B14" s="2" t="s">
        <v>1854</v>
      </c>
      <c r="C14" s="5" t="s">
        <v>1854</v>
      </c>
      <c r="D14" s="5" t="s">
        <v>149</v>
      </c>
      <c r="E14">
        <v>3857</v>
      </c>
      <c r="F14" t="str">
        <f t="shared" si="0"/>
        <v>Lomami (Congolese province)</v>
      </c>
      <c r="G14" t="str">
        <f t="shared" si="1"/>
        <v>Lomami</v>
      </c>
      <c r="H14" t="str">
        <f t="shared" si="2"/>
        <v>CD-LO</v>
      </c>
    </row>
    <row r="15" spans="1:8" ht="15" thickBot="1" x14ac:dyDescent="0.4">
      <c r="A15" s="1" t="s">
        <v>1855</v>
      </c>
      <c r="B15" s="2" t="s">
        <v>1856</v>
      </c>
      <c r="C15" s="5" t="s">
        <v>1856</v>
      </c>
      <c r="D15" s="5" t="s">
        <v>149</v>
      </c>
      <c r="E15">
        <v>3857</v>
      </c>
      <c r="F15" t="str">
        <f t="shared" si="0"/>
        <v>Lualaba (Congolese province)</v>
      </c>
      <c r="G15" t="str">
        <f t="shared" si="1"/>
        <v>Lualaba</v>
      </c>
      <c r="H15" t="str">
        <f t="shared" si="2"/>
        <v>CD-LU</v>
      </c>
    </row>
    <row r="16" spans="1:8" ht="29.5" thickBot="1" x14ac:dyDescent="0.4">
      <c r="A16" s="1" t="s">
        <v>1857</v>
      </c>
      <c r="B16" s="2" t="s">
        <v>1858</v>
      </c>
      <c r="C16" s="5" t="s">
        <v>1858</v>
      </c>
      <c r="D16" s="5" t="s">
        <v>149</v>
      </c>
      <c r="E16">
        <v>3857</v>
      </c>
      <c r="F16" t="str">
        <f t="shared" si="0"/>
        <v>Mai-Ndombe (Congolese province)</v>
      </c>
      <c r="G16" t="str">
        <f t="shared" si="1"/>
        <v>Mai-Ndombe</v>
      </c>
      <c r="H16" t="str">
        <f t="shared" si="2"/>
        <v>CD-MN</v>
      </c>
    </row>
    <row r="17" spans="1:8" ht="15" thickBot="1" x14ac:dyDescent="0.4">
      <c r="A17" s="1" t="s">
        <v>1859</v>
      </c>
      <c r="B17" s="2" t="s">
        <v>1860</v>
      </c>
      <c r="C17" s="5" t="s">
        <v>1860</v>
      </c>
      <c r="D17" s="5" t="s">
        <v>149</v>
      </c>
      <c r="E17">
        <v>3857</v>
      </c>
      <c r="F17" t="str">
        <f t="shared" si="0"/>
        <v>Maniema (Congolese province)</v>
      </c>
      <c r="G17" t="str">
        <f t="shared" si="1"/>
        <v>Maniema</v>
      </c>
      <c r="H17" t="str">
        <f t="shared" si="2"/>
        <v>CD-MA</v>
      </c>
    </row>
    <row r="18" spans="1:8" ht="15" thickBot="1" x14ac:dyDescent="0.4">
      <c r="A18" s="1" t="s">
        <v>1861</v>
      </c>
      <c r="B18" s="2" t="s">
        <v>1862</v>
      </c>
      <c r="C18" s="5" t="s">
        <v>1862</v>
      </c>
      <c r="D18" s="5" t="s">
        <v>149</v>
      </c>
      <c r="E18">
        <v>3857</v>
      </c>
      <c r="F18" t="str">
        <f t="shared" si="0"/>
        <v>Mongala (Congolese province)</v>
      </c>
      <c r="G18" t="str">
        <f t="shared" si="1"/>
        <v>Mongala</v>
      </c>
      <c r="H18" t="str">
        <f t="shared" si="2"/>
        <v>CD-MO</v>
      </c>
    </row>
    <row r="19" spans="1:8" ht="29.5" thickBot="1" x14ac:dyDescent="0.4">
      <c r="A19" s="1" t="s">
        <v>1863</v>
      </c>
      <c r="B19" s="2" t="s">
        <v>1864</v>
      </c>
      <c r="C19" s="5" t="s">
        <v>1865</v>
      </c>
      <c r="D19" s="5" t="s">
        <v>149</v>
      </c>
      <c r="E19">
        <v>3857</v>
      </c>
      <c r="F19" t="str">
        <f t="shared" si="0"/>
        <v>Nord-Kivu (Congolese province)</v>
      </c>
      <c r="G19" t="str">
        <f t="shared" si="1"/>
        <v>Nord-Kivu</v>
      </c>
      <c r="H19" t="str">
        <f t="shared" si="2"/>
        <v>CD-NK</v>
      </c>
    </row>
    <row r="20" spans="1:8" ht="29.5" thickBot="1" x14ac:dyDescent="0.4">
      <c r="A20" s="1" t="s">
        <v>1866</v>
      </c>
      <c r="B20" s="2" t="s">
        <v>1867</v>
      </c>
      <c r="C20" s="5" t="s">
        <v>1868</v>
      </c>
      <c r="D20" s="5" t="s">
        <v>149</v>
      </c>
      <c r="E20">
        <v>3857</v>
      </c>
      <c r="F20" t="str">
        <f t="shared" si="0"/>
        <v>Nord-Ubangi (Congolese province)</v>
      </c>
      <c r="G20" t="str">
        <f t="shared" si="1"/>
        <v>Nord-Ubangi</v>
      </c>
      <c r="H20" t="str">
        <f t="shared" si="2"/>
        <v>CD-NU</v>
      </c>
    </row>
    <row r="21" spans="1:8" ht="15" thickBot="1" x14ac:dyDescent="0.4">
      <c r="A21" s="1" t="s">
        <v>1869</v>
      </c>
      <c r="B21" s="2" t="s">
        <v>1870</v>
      </c>
      <c r="C21" s="5" t="s">
        <v>1870</v>
      </c>
      <c r="D21" s="5" t="s">
        <v>149</v>
      </c>
      <c r="E21">
        <v>3857</v>
      </c>
      <c r="F21" t="str">
        <f t="shared" si="0"/>
        <v>Sankuru (Congolese province)</v>
      </c>
      <c r="G21" t="str">
        <f t="shared" si="1"/>
        <v>Sankuru</v>
      </c>
      <c r="H21" t="str">
        <f t="shared" si="2"/>
        <v>CD-SA</v>
      </c>
    </row>
    <row r="22" spans="1:8" ht="15" thickBot="1" x14ac:dyDescent="0.4">
      <c r="A22" s="1" t="s">
        <v>1871</v>
      </c>
      <c r="B22" s="2" t="s">
        <v>1872</v>
      </c>
      <c r="C22" s="5" t="s">
        <v>1873</v>
      </c>
      <c r="D22" s="5" t="s">
        <v>149</v>
      </c>
      <c r="E22">
        <v>3857</v>
      </c>
      <c r="F22" t="str">
        <f t="shared" si="0"/>
        <v>Sud-Kivu (Congolese province)</v>
      </c>
      <c r="G22" t="str">
        <f t="shared" si="1"/>
        <v>Sud-Kivu</v>
      </c>
      <c r="H22" t="str">
        <f t="shared" si="2"/>
        <v>CD-SK</v>
      </c>
    </row>
    <row r="23" spans="1:8" ht="29.5" thickBot="1" x14ac:dyDescent="0.4">
      <c r="A23" s="1" t="s">
        <v>1874</v>
      </c>
      <c r="B23" s="2" t="s">
        <v>1875</v>
      </c>
      <c r="C23" s="5" t="s">
        <v>1876</v>
      </c>
      <c r="D23" s="5" t="s">
        <v>149</v>
      </c>
      <c r="E23">
        <v>3857</v>
      </c>
      <c r="F23" t="str">
        <f t="shared" si="0"/>
        <v>Sud-Ubangi (Congolese province)</v>
      </c>
      <c r="G23" t="str">
        <f t="shared" si="1"/>
        <v>Sud-Ubangi</v>
      </c>
      <c r="H23" t="str">
        <f t="shared" si="2"/>
        <v>CD-SU</v>
      </c>
    </row>
    <row r="24" spans="1:8" ht="29.5" thickBot="1" x14ac:dyDescent="0.4">
      <c r="A24" s="1" t="s">
        <v>1877</v>
      </c>
      <c r="B24" s="2" t="s">
        <v>1878</v>
      </c>
      <c r="C24" s="5" t="s">
        <v>1878</v>
      </c>
      <c r="D24" s="5" t="s">
        <v>149</v>
      </c>
      <c r="E24">
        <v>3857</v>
      </c>
      <c r="F24" t="str">
        <f t="shared" si="0"/>
        <v>Tanganyika (Congolese province)</v>
      </c>
      <c r="G24" t="str">
        <f t="shared" si="1"/>
        <v>Tanganyika</v>
      </c>
      <c r="H24" t="str">
        <f t="shared" si="2"/>
        <v>CD-TA</v>
      </c>
    </row>
    <row r="25" spans="1:8" ht="15" thickBot="1" x14ac:dyDescent="0.4">
      <c r="A25" s="1" t="s">
        <v>1879</v>
      </c>
      <c r="B25" s="2" t="s">
        <v>1880</v>
      </c>
      <c r="C25" s="5" t="s">
        <v>1880</v>
      </c>
      <c r="D25" s="5" t="s">
        <v>149</v>
      </c>
      <c r="E25">
        <v>3857</v>
      </c>
      <c r="F25" t="str">
        <f t="shared" si="0"/>
        <v>Tshopo (Congolese province)</v>
      </c>
      <c r="G25" t="str">
        <f t="shared" si="1"/>
        <v>Tshopo</v>
      </c>
      <c r="H25" t="str">
        <f t="shared" si="2"/>
        <v>CD-TO</v>
      </c>
    </row>
    <row r="26" spans="1:8" ht="15" thickBot="1" x14ac:dyDescent="0.4">
      <c r="A26" s="1" t="s">
        <v>1881</v>
      </c>
      <c r="B26" s="2" t="s">
        <v>1882</v>
      </c>
      <c r="C26" s="5" t="s">
        <v>1882</v>
      </c>
      <c r="D26" s="5" t="s">
        <v>149</v>
      </c>
      <c r="E26">
        <v>3857</v>
      </c>
      <c r="F26" t="str">
        <f t="shared" si="0"/>
        <v>Tshuapa (Congolese province)</v>
      </c>
      <c r="G26" t="str">
        <f t="shared" si="1"/>
        <v>Tshuapa</v>
      </c>
      <c r="H26" t="str">
        <f t="shared" si="2"/>
        <v>CD-TU</v>
      </c>
    </row>
  </sheetData>
  <hyperlinks>
    <hyperlink ref="B1" r:id="rId1" tooltip="Bas-Uele" display="https://en.wikipedia.org/wiki/Bas-Uele" xr:uid="{2DCA7853-14D6-4E33-B1DE-E024415C5D57}"/>
    <hyperlink ref="B2" r:id="rId2" tooltip="Province of Équateur" display="https://en.wikipedia.org/wiki/Province_of_%C3%89quateur" xr:uid="{46FB7159-0673-42B4-B0F1-7F4E121B70FC}"/>
    <hyperlink ref="B3" r:id="rId3" tooltip="Haut-Katanga Province" display="https://en.wikipedia.org/wiki/Haut-Katanga_Province" xr:uid="{FD4365DF-5CCE-4619-B1B9-CFD00C6DA175}"/>
    <hyperlink ref="B4" r:id="rId4" tooltip="Haut-Lomami" display="https://en.wikipedia.org/wiki/Haut-Lomami" xr:uid="{D61FF8CB-C132-472E-998B-144BF42B5B6B}"/>
    <hyperlink ref="B5" r:id="rId5" tooltip="Haut-Uele" display="https://en.wikipedia.org/wiki/Haut-Uele" xr:uid="{D7DB4DD0-1AAC-42FE-A746-FD45804A7C33}"/>
    <hyperlink ref="B6" r:id="rId6" tooltip="Ituri Province" display="https://en.wikipedia.org/wiki/Ituri_Province" xr:uid="{08909E96-A566-451F-B43A-01C3A5E4F3CC}"/>
    <hyperlink ref="B7" r:id="rId7" tooltip="Kasai Province" display="https://en.wikipedia.org/wiki/Kasai_Province" xr:uid="{4486A842-E596-4BD2-9207-76818C343694}"/>
    <hyperlink ref="B8" r:id="rId8" tooltip="Kasaï-Central" display="https://en.wikipedia.org/wiki/Kasa%C3%AF-Central" xr:uid="{7A5CC878-0FE8-4A32-B438-D7439EFC3BC4}"/>
    <hyperlink ref="B9" r:id="rId9" tooltip="Kasai-Oriental" display="https://en.wikipedia.org/wiki/Kasai-Oriental" xr:uid="{B8477352-1C8F-4C7A-BF29-5E80957A44B4}"/>
    <hyperlink ref="B10" r:id="rId10" tooltip="Kinshasa" display="https://en.wikipedia.org/wiki/Kinshasa" xr:uid="{C8AE28B7-5BFF-469F-992B-C2813055677B}"/>
    <hyperlink ref="B11" r:id="rId11" tooltip="Kongo Central" display="https://en.wikipedia.org/wiki/Kongo_Central" xr:uid="{68A8D350-C067-459F-BC5A-9FBF582A5708}"/>
    <hyperlink ref="B12" r:id="rId12" tooltip="Kwango" display="https://en.wikipedia.org/wiki/Kwango" xr:uid="{23A5C434-4458-46D1-87C1-A7B9591A163E}"/>
    <hyperlink ref="B13" r:id="rId13" tooltip="Kwilu Province" display="https://en.wikipedia.org/wiki/Kwilu_Province" xr:uid="{F9E9C1B2-FA7B-4FFF-95C8-01E8C1E3F071}"/>
    <hyperlink ref="B14" r:id="rId14" tooltip="Lomami Province" display="https://en.wikipedia.org/wiki/Lomami_Province" xr:uid="{4CFAFE19-3FE0-4FE7-A047-43225B907C80}"/>
    <hyperlink ref="B15" r:id="rId15" tooltip="Lualaba Province" display="https://en.wikipedia.org/wiki/Lualaba_Province" xr:uid="{BF4F801C-85B7-47D1-8AC2-5B3B93BED876}"/>
    <hyperlink ref="B16" r:id="rId16" tooltip="Mai-Ndombe Province" display="https://en.wikipedia.org/wiki/Mai-Ndombe_Province" xr:uid="{FC2EC73D-83D2-45A5-AA21-80898AF5D1F3}"/>
    <hyperlink ref="B17" r:id="rId17" tooltip="Maniema" display="https://en.wikipedia.org/wiki/Maniema" xr:uid="{100F5C1E-0571-44F1-AF5B-2ECF4051F4C3}"/>
    <hyperlink ref="B18" r:id="rId18" tooltip="Mongala" display="https://en.wikipedia.org/wiki/Mongala" xr:uid="{7B334929-0CC6-4267-9358-211BF4D551B8}"/>
    <hyperlink ref="B19" r:id="rId19" tooltip="North Kivu" display="https://en.wikipedia.org/wiki/North_Kivu" xr:uid="{72253CAA-00EE-4889-94ED-3F9AF24BFD4D}"/>
    <hyperlink ref="B20" r:id="rId20" tooltip="Nord-Ubangi" display="https://en.wikipedia.org/wiki/Nord-Ubangi" xr:uid="{79BC5E00-F2D8-455E-B7D1-3AF36EE31139}"/>
    <hyperlink ref="B21" r:id="rId21" tooltip="Sankuru" display="https://en.wikipedia.org/wiki/Sankuru" xr:uid="{CE4B973D-CF86-4C54-B072-00B7D0951827}"/>
    <hyperlink ref="B22" r:id="rId22" tooltip="South Kivu" display="https://en.wikipedia.org/wiki/South_Kivu" xr:uid="{E2706AE7-EFAD-465C-AB21-769476E9F8D1}"/>
    <hyperlink ref="B23" r:id="rId23" tooltip="Sud-Ubangi" display="https://en.wikipedia.org/wiki/Sud-Ubangi" xr:uid="{07BF42AE-0C8B-4B52-BE2A-3AC03151C336}"/>
    <hyperlink ref="B24" r:id="rId24" tooltip="Tanganyika Province" display="https://en.wikipedia.org/wiki/Tanganyika_Province" xr:uid="{004BC7D4-6908-4119-A985-ADD360CEB2B5}"/>
    <hyperlink ref="B25" r:id="rId25" tooltip="Tshopo" display="https://en.wikipedia.org/wiki/Tshopo" xr:uid="{6846C572-6B6C-44C1-8E8B-54F95C10F393}"/>
    <hyperlink ref="B26" r:id="rId26" tooltip="Tshuapa" display="https://en.wikipedia.org/wiki/Tshuapa" xr:uid="{D3AE86A9-405D-4DDB-BDC1-99BD9814BA89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F06E8-0CB3-4D52-B1C5-B2007A164B31}">
  <dimension ref="A1:H17"/>
  <sheetViews>
    <sheetView workbookViewId="0">
      <selection activeCell="E1" sqref="E1:H17"/>
    </sheetView>
  </sheetViews>
  <sheetFormatPr defaultRowHeight="14.5" x14ac:dyDescent="0.35"/>
  <cols>
    <col min="5" max="5" width="4.81640625" bestFit="1" customWidth="1"/>
    <col min="6" max="6" width="29.81640625" bestFit="1" customWidth="1"/>
  </cols>
  <sheetData>
    <row r="1" spans="1:8" ht="15" thickBot="1" x14ac:dyDescent="0.4">
      <c r="A1" s="1" t="s">
        <v>1883</v>
      </c>
      <c r="B1" s="2" t="s">
        <v>1884</v>
      </c>
      <c r="C1" s="5" t="s">
        <v>1885</v>
      </c>
      <c r="D1" s="5" t="s">
        <v>1886</v>
      </c>
      <c r="E1">
        <v>3854</v>
      </c>
      <c r="F1" t="str">
        <f>_xlfn.CONCAT(B1," (Central African ",D1,")")</f>
        <v>Bangui (Central African commune)</v>
      </c>
      <c r="G1" t="str">
        <f>B1</f>
        <v>Bangui</v>
      </c>
      <c r="H1" t="str">
        <f>A1</f>
        <v>CF-BGF</v>
      </c>
    </row>
    <row r="2" spans="1:8" ht="58.5" thickBot="1" x14ac:dyDescent="0.4">
      <c r="A2" s="1" t="s">
        <v>1887</v>
      </c>
      <c r="B2" s="2" t="s">
        <v>1888</v>
      </c>
      <c r="C2" s="5" t="s">
        <v>1889</v>
      </c>
      <c r="D2" s="5" t="s">
        <v>1890</v>
      </c>
      <c r="E2">
        <v>3854</v>
      </c>
      <c r="F2" t="str">
        <f t="shared" ref="F2:F17" si="0">_xlfn.CONCAT(B2," (Central African ",D2,")")</f>
        <v>Bamingui-Bangoran (Central African prefecture)</v>
      </c>
      <c r="G2" t="str">
        <f t="shared" ref="G2:G17" si="1">B2</f>
        <v>Bamingui-Bangoran</v>
      </c>
      <c r="H2" t="str">
        <f t="shared" ref="H2:H17" si="2">A2</f>
        <v>CF-BB</v>
      </c>
    </row>
    <row r="3" spans="1:8" ht="29.5" thickBot="1" x14ac:dyDescent="0.4">
      <c r="A3" s="1" t="s">
        <v>1891</v>
      </c>
      <c r="B3" s="2" t="s">
        <v>1892</v>
      </c>
      <c r="C3" s="5" t="s">
        <v>1893</v>
      </c>
      <c r="D3" s="5" t="s">
        <v>1890</v>
      </c>
      <c r="E3">
        <v>3854</v>
      </c>
      <c r="F3" t="str">
        <f t="shared" si="0"/>
        <v>Basse-Kotto (Central African prefecture)</v>
      </c>
      <c r="G3" t="str">
        <f t="shared" si="1"/>
        <v>Basse-Kotto</v>
      </c>
      <c r="H3" t="str">
        <f t="shared" si="2"/>
        <v>CF-BK</v>
      </c>
    </row>
    <row r="4" spans="1:8" ht="29.5" thickBot="1" x14ac:dyDescent="0.4">
      <c r="A4" s="1" t="s">
        <v>1894</v>
      </c>
      <c r="B4" s="2" t="s">
        <v>1895</v>
      </c>
      <c r="C4" s="5" t="s">
        <v>1896</v>
      </c>
      <c r="D4" s="5" t="s">
        <v>1890</v>
      </c>
      <c r="E4">
        <v>3854</v>
      </c>
      <c r="F4" t="str">
        <f t="shared" si="0"/>
        <v>Haut-Mbomou (Central African prefecture)</v>
      </c>
      <c r="G4" t="str">
        <f t="shared" si="1"/>
        <v>Haut-Mbomou</v>
      </c>
      <c r="H4" t="str">
        <f t="shared" si="2"/>
        <v>CF-HM</v>
      </c>
    </row>
    <row r="5" spans="1:8" ht="29.5" thickBot="1" x14ac:dyDescent="0.4">
      <c r="A5" s="1" t="s">
        <v>1897</v>
      </c>
      <c r="B5" s="2" t="s">
        <v>1898</v>
      </c>
      <c r="C5" s="5" t="s">
        <v>1899</v>
      </c>
      <c r="D5" s="5" t="s">
        <v>1890</v>
      </c>
      <c r="E5">
        <v>3854</v>
      </c>
      <c r="F5" t="str">
        <f t="shared" si="0"/>
        <v>Haute-Kotto (Central African prefecture)</v>
      </c>
      <c r="G5" t="str">
        <f t="shared" si="1"/>
        <v>Haute-Kotto</v>
      </c>
      <c r="H5" t="str">
        <f t="shared" si="2"/>
        <v>CF-HK</v>
      </c>
    </row>
    <row r="6" spans="1:8" ht="58.5" thickBot="1" x14ac:dyDescent="0.4">
      <c r="A6" s="1" t="s">
        <v>1900</v>
      </c>
      <c r="B6" s="2" t="s">
        <v>1901</v>
      </c>
      <c r="C6" s="5" t="s">
        <v>1902</v>
      </c>
      <c r="D6" s="5" t="s">
        <v>1890</v>
      </c>
      <c r="E6">
        <v>3854</v>
      </c>
      <c r="F6" t="str">
        <f t="shared" si="0"/>
        <v>Haute-Sangha / Mambéré-Kadéï (Central African prefecture)</v>
      </c>
      <c r="G6" t="str">
        <f t="shared" si="1"/>
        <v>Haute-Sangha / Mambéré-Kadéï</v>
      </c>
      <c r="H6" t="str">
        <f t="shared" si="2"/>
        <v>CF-HS</v>
      </c>
    </row>
    <row r="7" spans="1:8" ht="29.5" thickBot="1" x14ac:dyDescent="0.4">
      <c r="A7" s="1" t="s">
        <v>1903</v>
      </c>
      <c r="B7" s="2" t="s">
        <v>1904</v>
      </c>
      <c r="C7" s="5" t="s">
        <v>1905</v>
      </c>
      <c r="D7" s="5" t="s">
        <v>1890</v>
      </c>
      <c r="E7">
        <v>3854</v>
      </c>
      <c r="F7" t="str">
        <f t="shared" si="0"/>
        <v>Kémo-Gribingui (Central African prefecture)</v>
      </c>
      <c r="G7" t="str">
        <f t="shared" si="1"/>
        <v>Kémo-Gribingui</v>
      </c>
      <c r="H7" t="str">
        <f t="shared" si="2"/>
        <v>CF-KG</v>
      </c>
    </row>
    <row r="8" spans="1:8" ht="15" thickBot="1" x14ac:dyDescent="0.4">
      <c r="A8" s="1" t="s">
        <v>1906</v>
      </c>
      <c r="B8" s="2" t="s">
        <v>1907</v>
      </c>
      <c r="C8" s="5" t="s">
        <v>1908</v>
      </c>
      <c r="D8" s="5" t="s">
        <v>1890</v>
      </c>
      <c r="E8">
        <v>3854</v>
      </c>
      <c r="F8" t="str">
        <f t="shared" si="0"/>
        <v>Lobaye (Central African prefecture)</v>
      </c>
      <c r="G8" t="str">
        <f t="shared" si="1"/>
        <v>Lobaye</v>
      </c>
      <c r="H8" t="str">
        <f t="shared" si="2"/>
        <v>CF-LB</v>
      </c>
    </row>
    <row r="9" spans="1:8" ht="15" thickBot="1" x14ac:dyDescent="0.4">
      <c r="A9" s="1" t="s">
        <v>1909</v>
      </c>
      <c r="B9" s="2" t="s">
        <v>1910</v>
      </c>
      <c r="C9" s="5" t="s">
        <v>1911</v>
      </c>
      <c r="D9" s="5" t="s">
        <v>1890</v>
      </c>
      <c r="E9">
        <v>3854</v>
      </c>
      <c r="F9" t="str">
        <f t="shared" si="0"/>
        <v>Mbomou (Central African prefecture)</v>
      </c>
      <c r="G9" t="str">
        <f t="shared" si="1"/>
        <v>Mbomou</v>
      </c>
      <c r="H9" t="str">
        <f t="shared" si="2"/>
        <v>CF-MB</v>
      </c>
    </row>
    <row r="10" spans="1:8" ht="44" thickBot="1" x14ac:dyDescent="0.4">
      <c r="A10" s="1" t="s">
        <v>1912</v>
      </c>
      <c r="B10" s="2" t="s">
        <v>1913</v>
      </c>
      <c r="C10" s="5" t="s">
        <v>1914</v>
      </c>
      <c r="D10" s="5" t="s">
        <v>1890</v>
      </c>
      <c r="E10">
        <v>3854</v>
      </c>
      <c r="F10" t="str">
        <f t="shared" si="0"/>
        <v>Nana-Mambéré (Central African prefecture)</v>
      </c>
      <c r="G10" t="str">
        <f t="shared" si="1"/>
        <v>Nana-Mambéré</v>
      </c>
      <c r="H10" t="str">
        <f t="shared" si="2"/>
        <v>CF-NM</v>
      </c>
    </row>
    <row r="11" spans="1:8" ht="29.5" thickBot="1" x14ac:dyDescent="0.4">
      <c r="A11" s="1" t="s">
        <v>1915</v>
      </c>
      <c r="B11" s="2" t="s">
        <v>1916</v>
      </c>
      <c r="C11" s="5" t="s">
        <v>1917</v>
      </c>
      <c r="D11" s="5" t="s">
        <v>1890</v>
      </c>
      <c r="E11">
        <v>3854</v>
      </c>
      <c r="F11" t="str">
        <f t="shared" si="0"/>
        <v>Ombella-Mpoko (Central African prefecture)</v>
      </c>
      <c r="G11" t="str">
        <f t="shared" si="1"/>
        <v>Ombella-Mpoko</v>
      </c>
      <c r="H11" t="str">
        <f t="shared" si="2"/>
        <v>CF-MP</v>
      </c>
    </row>
    <row r="12" spans="1:8" ht="15" thickBot="1" x14ac:dyDescent="0.4">
      <c r="A12" s="1" t="s">
        <v>1918</v>
      </c>
      <c r="B12" s="2" t="s">
        <v>1919</v>
      </c>
      <c r="C12" s="5" t="s">
        <v>1920</v>
      </c>
      <c r="D12" s="5" t="s">
        <v>1890</v>
      </c>
      <c r="E12">
        <v>3854</v>
      </c>
      <c r="F12" t="str">
        <f t="shared" si="0"/>
        <v>Ouaka (Central African prefecture)</v>
      </c>
      <c r="G12" t="str">
        <f t="shared" si="1"/>
        <v>Ouaka</v>
      </c>
      <c r="H12" t="str">
        <f t="shared" si="2"/>
        <v>CF-UK</v>
      </c>
    </row>
    <row r="13" spans="1:8" ht="15" thickBot="1" x14ac:dyDescent="0.4">
      <c r="A13" s="1" t="s">
        <v>1921</v>
      </c>
      <c r="B13" s="2" t="s">
        <v>1922</v>
      </c>
      <c r="C13" s="5" t="s">
        <v>1923</v>
      </c>
      <c r="D13" s="5" t="s">
        <v>1890</v>
      </c>
      <c r="E13">
        <v>3854</v>
      </c>
      <c r="F13" t="str">
        <f t="shared" si="0"/>
        <v>Ouham (Central African prefecture)</v>
      </c>
      <c r="G13" t="str">
        <f t="shared" si="1"/>
        <v>Ouham</v>
      </c>
      <c r="H13" t="str">
        <f t="shared" si="2"/>
        <v>CF-AC</v>
      </c>
    </row>
    <row r="14" spans="1:8" ht="29.5" thickBot="1" x14ac:dyDescent="0.4">
      <c r="A14" s="1" t="s">
        <v>1924</v>
      </c>
      <c r="B14" s="2" t="s">
        <v>1925</v>
      </c>
      <c r="C14" s="5" t="s">
        <v>1926</v>
      </c>
      <c r="D14" s="5" t="s">
        <v>1890</v>
      </c>
      <c r="E14">
        <v>3854</v>
      </c>
      <c r="F14" t="str">
        <f t="shared" si="0"/>
        <v>Ouham-Pendé (Central African prefecture)</v>
      </c>
      <c r="G14" t="str">
        <f t="shared" si="1"/>
        <v>Ouham-Pendé</v>
      </c>
      <c r="H14" t="str">
        <f t="shared" si="2"/>
        <v>CF-OP</v>
      </c>
    </row>
    <row r="15" spans="1:8" ht="15" thickBot="1" x14ac:dyDescent="0.4">
      <c r="A15" s="1" t="s">
        <v>1927</v>
      </c>
      <c r="B15" s="2" t="s">
        <v>1928</v>
      </c>
      <c r="C15" s="5" t="s">
        <v>1928</v>
      </c>
      <c r="D15" s="5" t="s">
        <v>1890</v>
      </c>
      <c r="E15">
        <v>3854</v>
      </c>
      <c r="F15" t="str">
        <f t="shared" si="0"/>
        <v>Vakaga (Central African prefecture)</v>
      </c>
      <c r="G15" t="str">
        <f t="shared" si="1"/>
        <v>Vakaga</v>
      </c>
      <c r="H15" t="str">
        <f t="shared" si="2"/>
        <v>CF-VK</v>
      </c>
    </row>
    <row r="16" spans="1:8" ht="18.5" thickBot="1" x14ac:dyDescent="0.4">
      <c r="A16" s="1" t="s">
        <v>1929</v>
      </c>
      <c r="B16" s="2" t="s">
        <v>1930</v>
      </c>
      <c r="C16" s="5" t="s">
        <v>1931</v>
      </c>
      <c r="D16" s="5" t="s">
        <v>1932</v>
      </c>
      <c r="E16">
        <v>3854</v>
      </c>
      <c r="F16" t="str">
        <f t="shared" si="0"/>
        <v>Gribingui (Central African economic prefecture)</v>
      </c>
      <c r="G16" t="str">
        <f t="shared" si="1"/>
        <v>Gribingui</v>
      </c>
      <c r="H16" t="str">
        <f t="shared" si="2"/>
        <v>CF-KB</v>
      </c>
    </row>
    <row r="17" spans="1:8" ht="18.5" thickBot="1" x14ac:dyDescent="0.4">
      <c r="A17" s="1" t="s">
        <v>1933</v>
      </c>
      <c r="B17" s="2" t="s">
        <v>1934</v>
      </c>
      <c r="C17" s="5" t="s">
        <v>1935</v>
      </c>
      <c r="D17" s="5" t="s">
        <v>1932</v>
      </c>
      <c r="E17">
        <v>3854</v>
      </c>
      <c r="F17" t="str">
        <f t="shared" si="0"/>
        <v>Sangha (Central African economic prefecture)</v>
      </c>
      <c r="G17" t="str">
        <f t="shared" si="1"/>
        <v>Sangha</v>
      </c>
      <c r="H17" t="str">
        <f t="shared" si="2"/>
        <v>CF-SE</v>
      </c>
    </row>
  </sheetData>
  <hyperlinks>
    <hyperlink ref="B1" r:id="rId1" tooltip="Bangui" display="https://en.wikipedia.org/wiki/Bangui" xr:uid="{1EFE5B2A-A772-401F-A143-33A07B568579}"/>
    <hyperlink ref="B2" r:id="rId2" tooltip="Bamingui-Bangoran" display="https://en.wikipedia.org/wiki/Bamingui-Bangoran" xr:uid="{D936AC07-BB36-4868-8783-ECEE00099F43}"/>
    <hyperlink ref="B3" r:id="rId3" tooltip="Basse-Kotto" display="https://en.wikipedia.org/wiki/Basse-Kotto" xr:uid="{7698132E-23F9-4CA8-859A-50E7B6A54112}"/>
    <hyperlink ref="B4" r:id="rId4" tooltip="Haut-Mbomou" display="https://en.wikipedia.org/wiki/Haut-Mbomou" xr:uid="{CF94D48A-0414-4EDE-8088-19D9C4A93F25}"/>
    <hyperlink ref="B5" r:id="rId5" tooltip="Haute-Kotto" display="https://en.wikipedia.org/wiki/Haute-Kotto" xr:uid="{71A3A0B6-B7E0-4730-A30E-89CB1EE41823}"/>
    <hyperlink ref="B6" r:id="rId6" tooltip="Haute-Sangha" display="https://en.wikipedia.org/wiki/Haute-Sangha" xr:uid="{D2110C72-F057-4827-88FE-6692EEAB6ACE}"/>
    <hyperlink ref="B7" r:id="rId7" tooltip="Kémo-Gribingui" display="https://en.wikipedia.org/wiki/K%C3%A9mo-Gribingui" xr:uid="{D200E3B5-0BD7-4BC1-B87C-894BCFF846A7}"/>
    <hyperlink ref="B8" r:id="rId8" tooltip="Lobaye" display="https://en.wikipedia.org/wiki/Lobaye" xr:uid="{D6F170AE-E67D-4735-9CC5-2E6E8BEBDEF9}"/>
    <hyperlink ref="B9" r:id="rId9" tooltip="Mbomou" display="https://en.wikipedia.org/wiki/Mbomou" xr:uid="{15087D62-8465-49F3-A24C-B16DDFB2F73F}"/>
    <hyperlink ref="B10" r:id="rId10" tooltip="Nana-Mambéré" display="https://en.wikipedia.org/wiki/Nana-Mamb%C3%A9r%C3%A9" xr:uid="{A511E8FB-AB61-42C6-9CAD-BA2E91926E49}"/>
    <hyperlink ref="B11" r:id="rId11" tooltip="Ombella-Mpoko" display="https://en.wikipedia.org/wiki/Ombella-Mpoko" xr:uid="{411EE847-6FF8-4847-83DE-293C4B11EB7B}"/>
    <hyperlink ref="B12" r:id="rId12" tooltip="Ouaka" display="https://en.wikipedia.org/wiki/Ouaka" xr:uid="{2A698EC2-6224-4214-815B-DD80A3ECFCCB}"/>
    <hyperlink ref="B13" r:id="rId13" tooltip="Ouham" display="https://en.wikipedia.org/wiki/Ouham" xr:uid="{821D1250-82C6-4355-B833-7419266953EF}"/>
    <hyperlink ref="B14" r:id="rId14" tooltip="Ouham-Pendé" display="https://en.wikipedia.org/wiki/Ouham-Pend%C3%A9" xr:uid="{A642E90C-06A5-43A3-920A-816FA39EDC93}"/>
    <hyperlink ref="B15" r:id="rId15" tooltip="Vakaga" display="https://en.wikipedia.org/wiki/Vakaga" xr:uid="{9CC94A05-B297-4BF4-A3DF-1554A04EF454}"/>
    <hyperlink ref="B16" r:id="rId16" tooltip="Gribingui" display="https://en.wikipedia.org/wiki/Gribingui" xr:uid="{534683A7-042A-480B-8F60-F3C1F2F1AB1B}"/>
    <hyperlink ref="B17" r:id="rId17" tooltip="Sangha (economic prefecture)" display="https://en.wikipedia.org/wiki/Sangha_(economic_prefecture)" xr:uid="{11BEFB14-DFD8-4C1B-A416-A05D438C9232}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CFD6E-E32A-4CE7-BC17-777C47E23C91}">
  <dimension ref="A1:G12"/>
  <sheetViews>
    <sheetView workbookViewId="0">
      <selection activeCell="R7" sqref="R7"/>
    </sheetView>
  </sheetViews>
  <sheetFormatPr defaultRowHeight="14.5" x14ac:dyDescent="0.35"/>
  <cols>
    <col min="4" max="4" width="4.81640625" bestFit="1" customWidth="1"/>
    <col min="5" max="5" width="30.6328125" bestFit="1" customWidth="1"/>
  </cols>
  <sheetData>
    <row r="1" spans="1:7" ht="29.5" thickBot="1" x14ac:dyDescent="0.4">
      <c r="A1" s="1" t="s">
        <v>1936</v>
      </c>
      <c r="B1" s="2" t="s">
        <v>1937</v>
      </c>
      <c r="C1" s="5" t="s">
        <v>1429</v>
      </c>
      <c r="D1">
        <v>3856</v>
      </c>
      <c r="E1" t="str">
        <f>_xlfn.CONCAT(B1, " (Congolese department)")</f>
        <v>Brazzaville (Congolese department)</v>
      </c>
      <c r="F1" t="str">
        <f>B1</f>
        <v>Brazzaville</v>
      </c>
      <c r="G1" t="str">
        <f>A1</f>
        <v>CG-BZV</v>
      </c>
    </row>
    <row r="2" spans="1:7" ht="15" thickBot="1" x14ac:dyDescent="0.4">
      <c r="A2" s="1" t="s">
        <v>1938</v>
      </c>
      <c r="B2" s="2" t="s">
        <v>1939</v>
      </c>
      <c r="C2" s="5" t="s">
        <v>1429</v>
      </c>
      <c r="D2">
        <v>3856</v>
      </c>
      <c r="E2" t="str">
        <f t="shared" ref="E2:E12" si="0">_xlfn.CONCAT(B2, " (Congolese department)")</f>
        <v>Bouenza (Congolese department)</v>
      </c>
      <c r="F2" t="str">
        <f t="shared" ref="F2:F12" si="1">B2</f>
        <v>Bouenza</v>
      </c>
      <c r="G2" t="str">
        <f t="shared" ref="G2:G12" si="2">A2</f>
        <v>CG-11</v>
      </c>
    </row>
    <row r="3" spans="1:7" ht="15" thickBot="1" x14ac:dyDescent="0.4">
      <c r="A3" s="1" t="s">
        <v>1940</v>
      </c>
      <c r="B3" s="2" t="s">
        <v>1941</v>
      </c>
      <c r="C3" s="5" t="s">
        <v>1429</v>
      </c>
      <c r="D3">
        <v>3856</v>
      </c>
      <c r="E3" t="str">
        <f t="shared" si="0"/>
        <v>Cuvette (Congolese department)</v>
      </c>
      <c r="F3" t="str">
        <f t="shared" si="1"/>
        <v>Cuvette</v>
      </c>
      <c r="G3" t="str">
        <f t="shared" si="2"/>
        <v>CG-8</v>
      </c>
    </row>
    <row r="4" spans="1:7" ht="29.5" thickBot="1" x14ac:dyDescent="0.4">
      <c r="A4" s="1" t="s">
        <v>1942</v>
      </c>
      <c r="B4" s="2" t="s">
        <v>1943</v>
      </c>
      <c r="C4" s="5" t="s">
        <v>1429</v>
      </c>
      <c r="D4">
        <v>3856</v>
      </c>
      <c r="E4" t="str">
        <f t="shared" si="0"/>
        <v>Cuvette-Ouest (Congolese department)</v>
      </c>
      <c r="F4" t="str">
        <f t="shared" si="1"/>
        <v>Cuvette-Ouest</v>
      </c>
      <c r="G4" t="str">
        <f t="shared" si="2"/>
        <v>CG-15</v>
      </c>
    </row>
    <row r="5" spans="1:7" ht="15" thickBot="1" x14ac:dyDescent="0.4">
      <c r="A5" s="1" t="s">
        <v>1944</v>
      </c>
      <c r="B5" s="2" t="s">
        <v>1945</v>
      </c>
      <c r="C5" s="5" t="s">
        <v>1429</v>
      </c>
      <c r="D5">
        <v>3856</v>
      </c>
      <c r="E5" t="str">
        <f t="shared" si="0"/>
        <v>Kouilou (Congolese department)</v>
      </c>
      <c r="F5" t="str">
        <f t="shared" si="1"/>
        <v>Kouilou</v>
      </c>
      <c r="G5" t="str">
        <f t="shared" si="2"/>
        <v>CG-5</v>
      </c>
    </row>
    <row r="6" spans="1:7" ht="29.5" thickBot="1" x14ac:dyDescent="0.4">
      <c r="A6" s="1" t="s">
        <v>1946</v>
      </c>
      <c r="B6" s="2" t="s">
        <v>1947</v>
      </c>
      <c r="C6" s="5" t="s">
        <v>1429</v>
      </c>
      <c r="D6">
        <v>3856</v>
      </c>
      <c r="E6" t="str">
        <f t="shared" si="0"/>
        <v>Lékoumou (Congolese department)</v>
      </c>
      <c r="F6" t="str">
        <f t="shared" si="1"/>
        <v>Lékoumou</v>
      </c>
      <c r="G6" t="str">
        <f t="shared" si="2"/>
        <v>CG-2</v>
      </c>
    </row>
    <row r="7" spans="1:7" ht="15" thickBot="1" x14ac:dyDescent="0.4">
      <c r="A7" s="1" t="s">
        <v>1948</v>
      </c>
      <c r="B7" s="2" t="s">
        <v>1949</v>
      </c>
      <c r="C7" s="5" t="s">
        <v>1429</v>
      </c>
      <c r="D7">
        <v>3856</v>
      </c>
      <c r="E7" t="str">
        <f t="shared" si="0"/>
        <v>Likouala (Congolese department)</v>
      </c>
      <c r="F7" t="str">
        <f t="shared" si="1"/>
        <v>Likouala</v>
      </c>
      <c r="G7" t="str">
        <f t="shared" si="2"/>
        <v>CG-7</v>
      </c>
    </row>
    <row r="8" spans="1:7" ht="15" thickBot="1" x14ac:dyDescent="0.4">
      <c r="A8" s="1" t="s">
        <v>1950</v>
      </c>
      <c r="B8" s="2" t="s">
        <v>1951</v>
      </c>
      <c r="C8" s="5" t="s">
        <v>1429</v>
      </c>
      <c r="D8">
        <v>3856</v>
      </c>
      <c r="E8" t="str">
        <f t="shared" si="0"/>
        <v>Niari (Congolese department)</v>
      </c>
      <c r="F8" t="str">
        <f t="shared" si="1"/>
        <v>Niari</v>
      </c>
      <c r="G8" t="str">
        <f t="shared" si="2"/>
        <v>CG-9</v>
      </c>
    </row>
    <row r="9" spans="1:7" ht="15" thickBot="1" x14ac:dyDescent="0.4">
      <c r="A9" s="1" t="s">
        <v>1952</v>
      </c>
      <c r="B9" s="2" t="s">
        <v>1953</v>
      </c>
      <c r="C9" s="5" t="s">
        <v>1429</v>
      </c>
      <c r="D9">
        <v>3856</v>
      </c>
      <c r="E9" t="str">
        <f t="shared" si="0"/>
        <v>Plateaux (Congolese department)</v>
      </c>
      <c r="F9" t="str">
        <f t="shared" si="1"/>
        <v>Plateaux</v>
      </c>
      <c r="G9" t="str">
        <f t="shared" si="2"/>
        <v>CG-14</v>
      </c>
    </row>
    <row r="10" spans="1:7" ht="29.5" thickBot="1" x14ac:dyDescent="0.4">
      <c r="A10" s="1" t="s">
        <v>1954</v>
      </c>
      <c r="B10" s="2" t="s">
        <v>1955</v>
      </c>
      <c r="C10" s="5" t="s">
        <v>1429</v>
      </c>
      <c r="D10">
        <v>3856</v>
      </c>
      <c r="E10" t="str">
        <f t="shared" si="0"/>
        <v>Pointe-Noire (Congolese department)</v>
      </c>
      <c r="F10" t="str">
        <f t="shared" si="1"/>
        <v>Pointe-Noire</v>
      </c>
      <c r="G10" t="str">
        <f t="shared" si="2"/>
        <v>CG-16</v>
      </c>
    </row>
    <row r="11" spans="1:7" ht="15" thickBot="1" x14ac:dyDescent="0.4">
      <c r="A11" s="1" t="s">
        <v>1956</v>
      </c>
      <c r="B11" s="2" t="s">
        <v>1957</v>
      </c>
      <c r="C11" s="5" t="s">
        <v>1429</v>
      </c>
      <c r="D11">
        <v>3856</v>
      </c>
      <c r="E11" t="str">
        <f t="shared" si="0"/>
        <v>Pool (Congolese department)</v>
      </c>
      <c r="F11" t="str">
        <f t="shared" si="1"/>
        <v>Pool</v>
      </c>
      <c r="G11" t="str">
        <f t="shared" si="2"/>
        <v>CG-12</v>
      </c>
    </row>
    <row r="12" spans="1:7" ht="15" thickBot="1" x14ac:dyDescent="0.4">
      <c r="A12" s="1" t="s">
        <v>1958</v>
      </c>
      <c r="B12" s="2" t="s">
        <v>1934</v>
      </c>
      <c r="C12" s="5" t="s">
        <v>1429</v>
      </c>
      <c r="D12">
        <v>3856</v>
      </c>
      <c r="E12" t="str">
        <f t="shared" si="0"/>
        <v>Sangha (Congolese department)</v>
      </c>
      <c r="F12" t="str">
        <f t="shared" si="1"/>
        <v>Sangha</v>
      </c>
      <c r="G12" t="str">
        <f t="shared" si="2"/>
        <v>CG-13</v>
      </c>
    </row>
  </sheetData>
  <hyperlinks>
    <hyperlink ref="B1" r:id="rId1" tooltip="Brazzaville" display="https://en.wikipedia.org/wiki/Brazzaville" xr:uid="{939AB8C1-E6AA-4966-94EC-6B029DB26B04}"/>
    <hyperlink ref="B2" r:id="rId2" tooltip="Bouenza Department" display="https://en.wikipedia.org/wiki/Bouenza_Department" xr:uid="{604E5252-4128-42B3-ADB7-C3410A17D160}"/>
    <hyperlink ref="B3" r:id="rId3" tooltip="Cuvette Department" display="https://en.wikipedia.org/wiki/Cuvette_Department" xr:uid="{6A79816B-32EC-49FF-81BA-9C389BE8D895}"/>
    <hyperlink ref="B4" r:id="rId4" tooltip="Cuvette-Ouest Department" display="https://en.wikipedia.org/wiki/Cuvette-Ouest_Department" xr:uid="{D1149B71-7A50-4865-8EEA-DE77EA77B6E5}"/>
    <hyperlink ref="B5" r:id="rId5" tooltip="Kouilou Department" display="https://en.wikipedia.org/wiki/Kouilou_Department" xr:uid="{787C388E-2D74-4C5A-A665-053B28F0A59E}"/>
    <hyperlink ref="B6" r:id="rId6" tooltip="Lékoumou Department" display="https://en.wikipedia.org/wiki/L%C3%A9koumou_Department" xr:uid="{CEC82CF5-C6AA-45D6-8386-EE910350811F}"/>
    <hyperlink ref="B7" r:id="rId7" tooltip="Likouala Department" display="https://en.wikipedia.org/wiki/Likouala_Department" xr:uid="{9F97029E-9FDC-4D6F-81BA-5ED1BBE3D3FC}"/>
    <hyperlink ref="B8" r:id="rId8" tooltip="Niari Department" display="https://en.wikipedia.org/wiki/Niari_Department" xr:uid="{5563B61A-772C-4B15-9D18-A7D8A5B789C7}"/>
    <hyperlink ref="B9" r:id="rId9" tooltip="Plateaux Department (Congo)" display="https://en.wikipedia.org/wiki/Plateaux_Department_(Congo)" xr:uid="{0889D1B2-198E-46B5-B94D-1A4D5501AA84}"/>
    <hyperlink ref="B10" r:id="rId10" tooltip="Pointe-Noire Department" display="https://en.wikipedia.org/wiki/Pointe-Noire_Department" xr:uid="{2E7D8548-F4BA-4192-B6F0-8EB412B80749}"/>
    <hyperlink ref="B11" r:id="rId11" tooltip="Pool Department" display="https://en.wikipedia.org/wiki/Pool_Department" xr:uid="{85EB017E-ED54-4A75-A1D7-D92FE9A08E6F}"/>
    <hyperlink ref="B12" r:id="rId12" tooltip="Sangha Department (Congo)" display="https://en.wikipedia.org/wiki/Sangha_Department_(Congo)" xr:uid="{02BC6786-C17C-4293-AF6A-D3AFCE2CD89E}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E71CA-FB51-466E-9C46-04D255CA127D}">
  <dimension ref="A1:G16"/>
  <sheetViews>
    <sheetView workbookViewId="0">
      <selection activeCell="D1" sqref="D1:G16"/>
    </sheetView>
  </sheetViews>
  <sheetFormatPr defaultRowHeight="14.5" x14ac:dyDescent="0.35"/>
  <cols>
    <col min="5" max="5" width="39.54296875" bestFit="1" customWidth="1"/>
    <col min="6" max="6" width="19.36328125" bestFit="1" customWidth="1"/>
  </cols>
  <sheetData>
    <row r="1" spans="1:7" ht="29.5" thickBot="1" x14ac:dyDescent="0.4">
      <c r="A1" s="1" t="s">
        <v>4123</v>
      </c>
      <c r="B1" s="2" t="s">
        <v>4124</v>
      </c>
      <c r="C1" s="5" t="s">
        <v>4125</v>
      </c>
      <c r="D1">
        <v>4082</v>
      </c>
      <c r="E1" t="str">
        <f>_xlfn.CONCAT(B1," (Palestine governerate)")</f>
        <v>Bethlehem (Palestine governerate)</v>
      </c>
      <c r="F1" t="str">
        <f>B1</f>
        <v>Bethlehem</v>
      </c>
      <c r="G1" t="str">
        <f>A1</f>
        <v>PS-BTH</v>
      </c>
    </row>
    <row r="2" spans="1:7" ht="29.5" thickBot="1" x14ac:dyDescent="0.4">
      <c r="A2" s="1" t="s">
        <v>4126</v>
      </c>
      <c r="B2" s="2" t="s">
        <v>4127</v>
      </c>
      <c r="C2" s="5" t="s">
        <v>4128</v>
      </c>
      <c r="D2">
        <v>4082</v>
      </c>
      <c r="E2" t="str">
        <f t="shared" ref="E2:E16" si="0">_xlfn.CONCAT(B2," (Palestine governerate)")</f>
        <v>Deir El Balah (Palestine governerate)</v>
      </c>
      <c r="F2" t="str">
        <f t="shared" ref="F2:F16" si="1">B2</f>
        <v>Deir El Balah</v>
      </c>
      <c r="G2" t="str">
        <f t="shared" ref="G2:G16" si="2">A2</f>
        <v>PS-DEB</v>
      </c>
    </row>
    <row r="3" spans="1:7" ht="15" thickBot="1" x14ac:dyDescent="0.4">
      <c r="A3" s="1" t="s">
        <v>4129</v>
      </c>
      <c r="B3" s="2" t="s">
        <v>3703</v>
      </c>
      <c r="C3" s="5" t="s">
        <v>4130</v>
      </c>
      <c r="D3">
        <v>4082</v>
      </c>
      <c r="E3" t="str">
        <f t="shared" si="0"/>
        <v>Gaza (Palestine governerate)</v>
      </c>
      <c r="F3" t="str">
        <f t="shared" si="1"/>
        <v>Gaza</v>
      </c>
      <c r="G3" t="str">
        <f t="shared" si="2"/>
        <v>PS-GZA</v>
      </c>
    </row>
    <row r="4" spans="1:7" ht="15" thickBot="1" x14ac:dyDescent="0.4">
      <c r="A4" s="1" t="s">
        <v>4131</v>
      </c>
      <c r="B4" s="2" t="s">
        <v>4132</v>
      </c>
      <c r="C4" s="5" t="s">
        <v>4133</v>
      </c>
      <c r="D4">
        <v>4082</v>
      </c>
      <c r="E4" t="str">
        <f t="shared" si="0"/>
        <v>Hebron (Palestine governerate)</v>
      </c>
      <c r="F4" t="str">
        <f t="shared" si="1"/>
        <v>Hebron</v>
      </c>
      <c r="G4" t="str">
        <f t="shared" si="2"/>
        <v>PS-HBN</v>
      </c>
    </row>
    <row r="5" spans="1:7" ht="15" thickBot="1" x14ac:dyDescent="0.4">
      <c r="A5" s="1" t="s">
        <v>4134</v>
      </c>
      <c r="B5" s="2" t="s">
        <v>4135</v>
      </c>
      <c r="C5" s="5" t="s">
        <v>4136</v>
      </c>
      <c r="D5">
        <v>4082</v>
      </c>
      <c r="E5" t="str">
        <f t="shared" si="0"/>
        <v>Jenin (Palestine governerate)</v>
      </c>
      <c r="F5" t="str">
        <f t="shared" si="1"/>
        <v>Jenin</v>
      </c>
      <c r="G5" t="str">
        <f t="shared" si="2"/>
        <v>PS-JEN</v>
      </c>
    </row>
    <row r="6" spans="1:7" ht="44" thickBot="1" x14ac:dyDescent="0.4">
      <c r="A6" s="1" t="s">
        <v>4137</v>
      </c>
      <c r="B6" s="2" t="s">
        <v>4138</v>
      </c>
      <c r="C6" s="5" t="s">
        <v>4139</v>
      </c>
      <c r="D6">
        <v>4082</v>
      </c>
      <c r="E6" t="str">
        <f t="shared" si="0"/>
        <v>Jericho and Al Aghwar (Palestine governerate)</v>
      </c>
      <c r="F6" t="str">
        <f t="shared" si="1"/>
        <v>Jericho and Al Aghwar</v>
      </c>
      <c r="G6" t="str">
        <f t="shared" si="2"/>
        <v>PS-JRH</v>
      </c>
    </row>
    <row r="7" spans="1:7" ht="29.5" thickBot="1" x14ac:dyDescent="0.4">
      <c r="A7" s="1" t="s">
        <v>4140</v>
      </c>
      <c r="B7" s="2" t="s">
        <v>1424</v>
      </c>
      <c r="C7" s="5" t="s">
        <v>4141</v>
      </c>
      <c r="D7">
        <v>4082</v>
      </c>
      <c r="E7" t="str">
        <f t="shared" si="0"/>
        <v>Jerusalem (Palestine governerate)</v>
      </c>
      <c r="F7" t="str">
        <f t="shared" si="1"/>
        <v>Jerusalem</v>
      </c>
      <c r="G7" t="str">
        <f t="shared" si="2"/>
        <v>PS-JEM</v>
      </c>
    </row>
    <row r="8" spans="1:7" ht="29.5" thickBot="1" x14ac:dyDescent="0.4">
      <c r="A8" s="1" t="s">
        <v>4142</v>
      </c>
      <c r="B8" s="2" t="s">
        <v>4143</v>
      </c>
      <c r="C8" s="5" t="s">
        <v>4144</v>
      </c>
      <c r="D8">
        <v>4082</v>
      </c>
      <c r="E8" t="str">
        <f t="shared" si="0"/>
        <v>Khan Yunis (Palestine governerate)</v>
      </c>
      <c r="F8" t="str">
        <f t="shared" si="1"/>
        <v>Khan Yunis</v>
      </c>
      <c r="G8" t="str">
        <f t="shared" si="2"/>
        <v>PS-KYS</v>
      </c>
    </row>
    <row r="9" spans="1:7" ht="15" thickBot="1" x14ac:dyDescent="0.4">
      <c r="A9" s="1" t="s">
        <v>4145</v>
      </c>
      <c r="B9" s="2" t="s">
        <v>4146</v>
      </c>
      <c r="C9" s="5" t="s">
        <v>4147</v>
      </c>
      <c r="D9">
        <v>4082</v>
      </c>
      <c r="E9" t="str">
        <f t="shared" si="0"/>
        <v>Nablus (Palestine governerate)</v>
      </c>
      <c r="F9" t="str">
        <f t="shared" si="1"/>
        <v>Nablus</v>
      </c>
      <c r="G9" t="str">
        <f t="shared" si="2"/>
        <v>PS-NBS</v>
      </c>
    </row>
    <row r="10" spans="1:7" ht="29.5" thickBot="1" x14ac:dyDescent="0.4">
      <c r="A10" s="1" t="s">
        <v>4148</v>
      </c>
      <c r="B10" s="2" t="s">
        <v>4149</v>
      </c>
      <c r="C10" s="5" t="s">
        <v>4150</v>
      </c>
      <c r="D10">
        <v>4082</v>
      </c>
      <c r="E10" t="str">
        <f t="shared" si="0"/>
        <v>North Gaza (Palestine governerate)</v>
      </c>
      <c r="F10" t="str">
        <f t="shared" si="1"/>
        <v>North Gaza</v>
      </c>
      <c r="G10" t="str">
        <f t="shared" si="2"/>
        <v>PS-NGZ</v>
      </c>
    </row>
    <row r="11" spans="1:7" ht="15" thickBot="1" x14ac:dyDescent="0.4">
      <c r="A11" s="1" t="s">
        <v>4151</v>
      </c>
      <c r="B11" s="2" t="s">
        <v>4152</v>
      </c>
      <c r="C11" s="5" t="s">
        <v>4153</v>
      </c>
      <c r="D11">
        <v>4082</v>
      </c>
      <c r="E11" t="str">
        <f t="shared" si="0"/>
        <v>Qalqilya (Palestine governerate)</v>
      </c>
      <c r="F11" t="str">
        <f t="shared" si="1"/>
        <v>Qalqilya</v>
      </c>
      <c r="G11" t="str">
        <f t="shared" si="2"/>
        <v>PS-QQA</v>
      </c>
    </row>
    <row r="12" spans="1:7" ht="15" thickBot="1" x14ac:dyDescent="0.4">
      <c r="A12" s="1" t="s">
        <v>4154</v>
      </c>
      <c r="B12" s="2" t="s">
        <v>4155</v>
      </c>
      <c r="C12" s="5" t="s">
        <v>4156</v>
      </c>
      <c r="D12">
        <v>4082</v>
      </c>
      <c r="E12" t="str">
        <f t="shared" si="0"/>
        <v>Rafah (Palestine governerate)</v>
      </c>
      <c r="F12" t="str">
        <f t="shared" si="1"/>
        <v>Rafah</v>
      </c>
      <c r="G12" t="str">
        <f t="shared" si="2"/>
        <v>PS-RFH</v>
      </c>
    </row>
    <row r="13" spans="1:7" ht="18.5" thickBot="1" x14ac:dyDescent="0.4">
      <c r="A13" s="1" t="s">
        <v>4157</v>
      </c>
      <c r="B13" s="2" t="s">
        <v>4158</v>
      </c>
      <c r="C13" s="5" t="s">
        <v>4159</v>
      </c>
      <c r="D13">
        <v>4082</v>
      </c>
      <c r="E13" t="str">
        <f t="shared" si="0"/>
        <v>Ramallah (Palestine governerate)</v>
      </c>
      <c r="F13" t="str">
        <f t="shared" si="1"/>
        <v>Ramallah</v>
      </c>
      <c r="G13" t="str">
        <f t="shared" si="2"/>
        <v>PS-RBH</v>
      </c>
    </row>
    <row r="14" spans="1:7" ht="15" thickBot="1" x14ac:dyDescent="0.4">
      <c r="A14" s="1" t="s">
        <v>4160</v>
      </c>
      <c r="B14" s="2" t="s">
        <v>4161</v>
      </c>
      <c r="C14" s="5" t="s">
        <v>4162</v>
      </c>
      <c r="D14">
        <v>4082</v>
      </c>
      <c r="E14" t="str">
        <f t="shared" si="0"/>
        <v>Salfit (Palestine governerate)</v>
      </c>
      <c r="F14" t="str">
        <f t="shared" si="1"/>
        <v>Salfit</v>
      </c>
      <c r="G14" t="str">
        <f t="shared" si="2"/>
        <v>PS-SLT</v>
      </c>
    </row>
    <row r="15" spans="1:7" ht="15" thickBot="1" x14ac:dyDescent="0.4">
      <c r="A15" s="1" t="s">
        <v>4163</v>
      </c>
      <c r="B15" s="2" t="s">
        <v>4164</v>
      </c>
      <c r="C15" s="5" t="s">
        <v>4165</v>
      </c>
      <c r="D15">
        <v>4082</v>
      </c>
      <c r="E15" t="str">
        <f t="shared" si="0"/>
        <v>Tubas (Palestine governerate)</v>
      </c>
      <c r="F15" t="str">
        <f t="shared" si="1"/>
        <v>Tubas</v>
      </c>
      <c r="G15" t="str">
        <f t="shared" si="2"/>
        <v>PS-TBS</v>
      </c>
    </row>
    <row r="16" spans="1:7" ht="15" thickBot="1" x14ac:dyDescent="0.4">
      <c r="A16" s="1" t="s">
        <v>4166</v>
      </c>
      <c r="B16" s="2" t="s">
        <v>4167</v>
      </c>
      <c r="C16" s="5" t="s">
        <v>4168</v>
      </c>
      <c r="D16">
        <v>4082</v>
      </c>
      <c r="E16" t="str">
        <f t="shared" si="0"/>
        <v>Tulkarm (Palestine governerate)</v>
      </c>
      <c r="F16" t="str">
        <f t="shared" si="1"/>
        <v>Tulkarm</v>
      </c>
      <c r="G16" t="str">
        <f t="shared" si="2"/>
        <v>PS-TKM</v>
      </c>
    </row>
  </sheetData>
  <hyperlinks>
    <hyperlink ref="B1" r:id="rId1" tooltip="Bethlehem Governorate" display="https://en.wikipedia.org/wiki/Bethlehem_Governorate" xr:uid="{67F1244E-76DB-4A04-B165-BDA042A24196}"/>
    <hyperlink ref="B2" r:id="rId2" tooltip="Deir al-Balah Governorate" display="https://en.wikipedia.org/wiki/Deir_al-Balah_Governorate" xr:uid="{FA273F3D-4E81-439C-B77E-CB59A0651034}"/>
    <hyperlink ref="B3" r:id="rId3" tooltip="Gaza Governorate" display="https://en.wikipedia.org/wiki/Gaza_Governorate" xr:uid="{939C53AF-DFAA-4F0C-832B-67319042C67B}"/>
    <hyperlink ref="B4" r:id="rId4" tooltip="Hebron Governorate" display="https://en.wikipedia.org/wiki/Hebron_Governorate" xr:uid="{5FC5C859-21ED-4ACA-A945-377D180A74E7}"/>
    <hyperlink ref="B5" r:id="rId5" tooltip="Jenin Governorate" display="https://en.wikipedia.org/wiki/Jenin_Governorate" xr:uid="{B740D242-FD74-4E79-A364-4143C7A8246F}"/>
    <hyperlink ref="B6" r:id="rId6" tooltip="Jericho Governorate" display="https://en.wikipedia.org/wiki/Jericho_Governorate" xr:uid="{DC73E030-3148-42B6-AF4F-39FF7D0C5770}"/>
    <hyperlink ref="B7" r:id="rId7" tooltip="Jerusalem Governorate" display="https://en.wikipedia.org/wiki/Jerusalem_Governorate" xr:uid="{B2AB08C4-8D3D-4015-9F22-6B01193450B9}"/>
    <hyperlink ref="B8" r:id="rId8" tooltip="Khan Yunis Governorate" display="https://en.wikipedia.org/wiki/Khan_Yunis_Governorate" xr:uid="{342519C8-69BA-42A4-994D-2E72F71B1973}"/>
    <hyperlink ref="B9" r:id="rId9" tooltip="Nablus Governorate" display="https://en.wikipedia.org/wiki/Nablus_Governorate" xr:uid="{C3377562-36EB-41F7-8AF4-F6A1090C6F42}"/>
    <hyperlink ref="B10" r:id="rId10" tooltip="North Gaza Governorate" display="https://en.wikipedia.org/wiki/North_Gaza_Governorate" xr:uid="{98F082AF-F567-4C28-8281-FCF5321FD3E3}"/>
    <hyperlink ref="B11" r:id="rId11" tooltip="Qalqilya Governorate" display="https://en.wikipedia.org/wiki/Qalqilya_Governorate" xr:uid="{76A1913F-4CCC-4EDF-A521-5D2C1E5E0778}"/>
    <hyperlink ref="B12" r:id="rId12" tooltip="Rafah Governorate" display="https://en.wikipedia.org/wiki/Rafah_Governorate" xr:uid="{3E58B59B-D01A-43F0-847F-7F3BD4E36B94}"/>
    <hyperlink ref="B13" r:id="rId13" tooltip="Ramallah and al-Bireh Governorate" display="https://en.wikipedia.org/wiki/Ramallah_and_al-Bireh_Governorate" xr:uid="{272FC037-3636-4E3B-8154-29DAE546BAAB}"/>
    <hyperlink ref="B14" r:id="rId14" tooltip="Salfit Governorate" display="https://en.wikipedia.org/wiki/Salfit_Governorate" xr:uid="{4F9480B9-5E2B-4FC3-8271-168376A79BD9}"/>
    <hyperlink ref="B15" r:id="rId15" tooltip="Tubas Governorate" display="https://en.wikipedia.org/wiki/Tubas_Governorate" xr:uid="{721C7EAB-1202-4BDF-B45D-88AF962D4C0F}"/>
    <hyperlink ref="B16" r:id="rId16" tooltip="Tulkarm Governorate" display="https://en.wikipedia.org/wiki/Tulkarm_Governorate" xr:uid="{30D4FA34-9F75-48F5-B007-01C949D38FA6}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F04F9-9B7F-4C6F-8EF5-C8A54C8D8922}">
  <dimension ref="A1:F16"/>
  <sheetViews>
    <sheetView workbookViewId="0">
      <selection activeCell="C1" sqref="C1:F16"/>
    </sheetView>
  </sheetViews>
  <sheetFormatPr defaultRowHeight="14.5" x14ac:dyDescent="0.35"/>
  <cols>
    <col min="4" max="4" width="20.90625" bestFit="1" customWidth="1"/>
  </cols>
  <sheetData>
    <row r="1" spans="1:6" ht="15" thickBot="1" x14ac:dyDescent="0.4">
      <c r="A1" s="1" t="s">
        <v>4169</v>
      </c>
      <c r="B1" s="2" t="s">
        <v>4170</v>
      </c>
      <c r="C1">
        <v>4054</v>
      </c>
      <c r="D1" t="str">
        <f>CONCATENATE(B1," (Palauan state)")</f>
        <v> Aimeliik (Palauan state)</v>
      </c>
      <c r="E1" t="str">
        <f>B1</f>
        <v> Aimeliik</v>
      </c>
      <c r="F1" t="str">
        <f>A1</f>
        <v>PW-002</v>
      </c>
    </row>
    <row r="2" spans="1:6" ht="15" thickBot="1" x14ac:dyDescent="0.4">
      <c r="A2" s="1" t="s">
        <v>4171</v>
      </c>
      <c r="B2" s="2" t="s">
        <v>4172</v>
      </c>
      <c r="C2">
        <v>4054</v>
      </c>
      <c r="D2" t="str">
        <f t="shared" ref="D2:D16" si="0">CONCATENATE(B2," (Palauan state)")</f>
        <v> Airai (Palauan state)</v>
      </c>
      <c r="E2" t="str">
        <f t="shared" ref="E2:E16" si="1">B2</f>
        <v> Airai</v>
      </c>
      <c r="F2" t="str">
        <f t="shared" ref="F2:F16" si="2">A2</f>
        <v>PW-004</v>
      </c>
    </row>
    <row r="3" spans="1:6" ht="15" thickBot="1" x14ac:dyDescent="0.4">
      <c r="A3" s="1" t="s">
        <v>4173</v>
      </c>
      <c r="B3" s="2" t="s">
        <v>4174</v>
      </c>
      <c r="C3">
        <v>4054</v>
      </c>
      <c r="D3" t="str">
        <f t="shared" si="0"/>
        <v> Angaur (Palauan state)</v>
      </c>
      <c r="E3" t="str">
        <f t="shared" si="1"/>
        <v> Angaur</v>
      </c>
      <c r="F3" t="str">
        <f t="shared" si="2"/>
        <v>PW-010</v>
      </c>
    </row>
    <row r="4" spans="1:6" ht="29.5" thickBot="1" x14ac:dyDescent="0.4">
      <c r="A4" s="1" t="s">
        <v>4175</v>
      </c>
      <c r="B4" s="2" t="s">
        <v>4176</v>
      </c>
      <c r="C4">
        <v>4054</v>
      </c>
      <c r="D4" t="str">
        <f t="shared" si="0"/>
        <v> Hatohobei (Palauan state)</v>
      </c>
      <c r="E4" t="str">
        <f t="shared" si="1"/>
        <v> Hatohobei</v>
      </c>
      <c r="F4" t="str">
        <f t="shared" si="2"/>
        <v>PW-050</v>
      </c>
    </row>
    <row r="5" spans="1:6" ht="15" thickBot="1" x14ac:dyDescent="0.4">
      <c r="A5" s="1" t="s">
        <v>4177</v>
      </c>
      <c r="B5" s="2" t="s">
        <v>4178</v>
      </c>
      <c r="C5">
        <v>4054</v>
      </c>
      <c r="D5" t="str">
        <f t="shared" si="0"/>
        <v> Kayangel (Palauan state)</v>
      </c>
      <c r="E5" t="str">
        <f t="shared" si="1"/>
        <v> Kayangel</v>
      </c>
      <c r="F5" t="str">
        <f t="shared" si="2"/>
        <v>PW-100</v>
      </c>
    </row>
    <row r="6" spans="1:6" ht="15" thickBot="1" x14ac:dyDescent="0.4">
      <c r="A6" s="1" t="s">
        <v>4179</v>
      </c>
      <c r="B6" s="2" t="s">
        <v>4180</v>
      </c>
      <c r="C6">
        <v>4054</v>
      </c>
      <c r="D6" t="str">
        <f t="shared" si="0"/>
        <v> Koror (Palauan state)</v>
      </c>
      <c r="E6" t="str">
        <f t="shared" si="1"/>
        <v> Koror</v>
      </c>
      <c r="F6" t="str">
        <f t="shared" si="2"/>
        <v>PW-150</v>
      </c>
    </row>
    <row r="7" spans="1:6" ht="29.5" thickBot="1" x14ac:dyDescent="0.4">
      <c r="A7" s="1" t="s">
        <v>4181</v>
      </c>
      <c r="B7" s="2" t="s">
        <v>4182</v>
      </c>
      <c r="C7">
        <v>4054</v>
      </c>
      <c r="D7" t="str">
        <f t="shared" si="0"/>
        <v> Melekeok (Palauan state)</v>
      </c>
      <c r="E7" t="str">
        <f t="shared" si="1"/>
        <v> Melekeok</v>
      </c>
      <c r="F7" t="str">
        <f t="shared" si="2"/>
        <v>PW-212</v>
      </c>
    </row>
    <row r="8" spans="1:6" ht="29.5" thickBot="1" x14ac:dyDescent="0.4">
      <c r="A8" s="1" t="s">
        <v>4183</v>
      </c>
      <c r="B8" s="2" t="s">
        <v>4184</v>
      </c>
      <c r="C8">
        <v>4054</v>
      </c>
      <c r="D8" t="str">
        <f t="shared" si="0"/>
        <v> Ngaraard (Palauan state)</v>
      </c>
      <c r="E8" t="str">
        <f t="shared" si="1"/>
        <v> Ngaraard</v>
      </c>
      <c r="F8" t="str">
        <f t="shared" si="2"/>
        <v>PW-214</v>
      </c>
    </row>
    <row r="9" spans="1:6" ht="29.5" thickBot="1" x14ac:dyDescent="0.4">
      <c r="A9" s="1" t="s">
        <v>4185</v>
      </c>
      <c r="B9" s="2" t="s">
        <v>4186</v>
      </c>
      <c r="C9">
        <v>4054</v>
      </c>
      <c r="D9" t="str">
        <f t="shared" si="0"/>
        <v> Ngarchelong (Palauan state)</v>
      </c>
      <c r="E9" t="str">
        <f t="shared" si="1"/>
        <v> Ngarchelong</v>
      </c>
      <c r="F9" t="str">
        <f t="shared" si="2"/>
        <v>PW-218</v>
      </c>
    </row>
    <row r="10" spans="1:6" ht="29.5" thickBot="1" x14ac:dyDescent="0.4">
      <c r="A10" s="1" t="s">
        <v>4187</v>
      </c>
      <c r="B10" s="2" t="s">
        <v>4188</v>
      </c>
      <c r="C10">
        <v>4054</v>
      </c>
      <c r="D10" t="str">
        <f t="shared" si="0"/>
        <v> Ngardmau (Palauan state)</v>
      </c>
      <c r="E10" t="str">
        <f t="shared" si="1"/>
        <v> Ngardmau</v>
      </c>
      <c r="F10" t="str">
        <f t="shared" si="2"/>
        <v>PW-222</v>
      </c>
    </row>
    <row r="11" spans="1:6" ht="29.5" thickBot="1" x14ac:dyDescent="0.4">
      <c r="A11" s="1" t="s">
        <v>4189</v>
      </c>
      <c r="B11" s="2" t="s">
        <v>4190</v>
      </c>
      <c r="C11">
        <v>4054</v>
      </c>
      <c r="D11" t="str">
        <f t="shared" si="0"/>
        <v> Ngatpang (Palauan state)</v>
      </c>
      <c r="E11" t="str">
        <f t="shared" si="1"/>
        <v> Ngatpang</v>
      </c>
      <c r="F11" t="str">
        <f t="shared" si="2"/>
        <v>PW-224</v>
      </c>
    </row>
    <row r="12" spans="1:6" ht="29.5" thickBot="1" x14ac:dyDescent="0.4">
      <c r="A12" s="1" t="s">
        <v>4191</v>
      </c>
      <c r="B12" s="2" t="s">
        <v>4192</v>
      </c>
      <c r="C12">
        <v>4054</v>
      </c>
      <c r="D12" t="str">
        <f t="shared" si="0"/>
        <v> Ngchesar (Palauan state)</v>
      </c>
      <c r="E12" t="str">
        <f t="shared" si="1"/>
        <v> Ngchesar</v>
      </c>
      <c r="F12" t="str">
        <f t="shared" si="2"/>
        <v>PW-226</v>
      </c>
    </row>
    <row r="13" spans="1:6" ht="29.5" thickBot="1" x14ac:dyDescent="0.4">
      <c r="A13" s="1" t="s">
        <v>4193</v>
      </c>
      <c r="B13" s="2" t="s">
        <v>4194</v>
      </c>
      <c r="C13">
        <v>4054</v>
      </c>
      <c r="D13" t="str">
        <f t="shared" si="0"/>
        <v> Ngeremlengui (Palauan state)</v>
      </c>
      <c r="E13" t="str">
        <f t="shared" si="1"/>
        <v> Ngeremlengui</v>
      </c>
      <c r="F13" t="str">
        <f t="shared" si="2"/>
        <v>PW-227</v>
      </c>
    </row>
    <row r="14" spans="1:6" ht="15" thickBot="1" x14ac:dyDescent="0.4">
      <c r="A14" s="1" t="s">
        <v>4195</v>
      </c>
      <c r="B14" s="2" t="s">
        <v>4196</v>
      </c>
      <c r="C14">
        <v>4054</v>
      </c>
      <c r="D14" t="str">
        <f t="shared" si="0"/>
        <v> Ngiwal (Palauan state)</v>
      </c>
      <c r="E14" t="str">
        <f t="shared" si="1"/>
        <v> Ngiwal</v>
      </c>
      <c r="F14" t="str">
        <f t="shared" si="2"/>
        <v>PW-228</v>
      </c>
    </row>
    <row r="15" spans="1:6" ht="15" thickBot="1" x14ac:dyDescent="0.4">
      <c r="A15" s="1" t="s">
        <v>4197</v>
      </c>
      <c r="B15" s="2" t="s">
        <v>4198</v>
      </c>
      <c r="C15">
        <v>4054</v>
      </c>
      <c r="D15" t="str">
        <f t="shared" si="0"/>
        <v> Peleliu (Palauan state)</v>
      </c>
      <c r="E15" t="str">
        <f t="shared" si="1"/>
        <v> Peleliu</v>
      </c>
      <c r="F15" t="str">
        <f t="shared" si="2"/>
        <v>PW-350</v>
      </c>
    </row>
    <row r="16" spans="1:6" ht="15" thickBot="1" x14ac:dyDescent="0.4">
      <c r="A16" s="1" t="s">
        <v>4199</v>
      </c>
      <c r="B16" s="2" t="s">
        <v>4200</v>
      </c>
      <c r="C16">
        <v>4054</v>
      </c>
      <c r="D16" t="str">
        <f t="shared" si="0"/>
        <v> Sonsorol (Palauan state)</v>
      </c>
      <c r="E16" t="str">
        <f t="shared" si="1"/>
        <v> Sonsorol</v>
      </c>
      <c r="F16" t="str">
        <f t="shared" si="2"/>
        <v>PW-370</v>
      </c>
    </row>
  </sheetData>
  <hyperlinks>
    <hyperlink ref="B1" r:id="rId1" tooltip="Aimeliik" display="https://en.wikipedia.org/wiki/Aimeliik" xr:uid="{57360BCB-71CB-44D5-A7AD-B3E8180B654E}"/>
    <hyperlink ref="B2" r:id="rId2" tooltip="Airai" display="https://en.wikipedia.org/wiki/Airai" xr:uid="{73C3CDF2-AD8D-48AC-9CB2-02EF6FD9891A}"/>
    <hyperlink ref="B3" r:id="rId3" tooltip="Angaur" display="https://en.wikipedia.org/wiki/Angaur" xr:uid="{F96EF0B2-7EE3-4E1B-B5F0-32499D910E47}"/>
    <hyperlink ref="B4" r:id="rId4" tooltip="Hatohobei" display="https://en.wikipedia.org/wiki/Hatohobei" xr:uid="{7A8A7E36-965C-46E3-8267-B97CE0E6FD9D}"/>
    <hyperlink ref="B5" r:id="rId5" tooltip="Kayangel" display="https://en.wikipedia.org/wiki/Kayangel" xr:uid="{FEADA8EE-6038-4CBD-BD6A-F10DD59E2215}"/>
    <hyperlink ref="B6" r:id="rId6" tooltip="Koror" display="https://en.wikipedia.org/wiki/Koror" xr:uid="{ED3E7DBF-5741-4B23-9CAB-449250875E3D}"/>
    <hyperlink ref="B7" r:id="rId7" tooltip="Melekeok" display="https://en.wikipedia.org/wiki/Melekeok" xr:uid="{6AFA23B0-6282-4408-847D-3A7CED09CE1C}"/>
    <hyperlink ref="B8" r:id="rId8" tooltip="Ngaraard" display="https://en.wikipedia.org/wiki/Ngaraard" xr:uid="{3149986B-B16A-4FA3-87B0-D23DBE31BC1A}"/>
    <hyperlink ref="B9" r:id="rId9" tooltip="Ngarchelong" display="https://en.wikipedia.org/wiki/Ngarchelong" xr:uid="{BE00CE30-00C8-466E-B35F-A5C74A3CB2F6}"/>
    <hyperlink ref="B10" r:id="rId10" tooltip="Ngardmau" display="https://en.wikipedia.org/wiki/Ngardmau" xr:uid="{61AD7BEB-38FA-40A4-978D-6258F2F620B3}"/>
    <hyperlink ref="B11" r:id="rId11" tooltip="Ngatpang" display="https://en.wikipedia.org/wiki/Ngatpang" xr:uid="{1193F1ED-739D-4166-A0B2-9FC8D8CE6CF6}"/>
    <hyperlink ref="B12" r:id="rId12" tooltip="Ngchesar" display="https://en.wikipedia.org/wiki/Ngchesar" xr:uid="{A7E52CF2-55CB-4BC8-AB56-D3385467BC51}"/>
    <hyperlink ref="B13" r:id="rId13" tooltip="Ngeremlengui" display="https://en.wikipedia.org/wiki/Ngeremlengui" xr:uid="{3A4FA3A7-E732-4DBA-8C63-75EF317802A9}"/>
    <hyperlink ref="B14" r:id="rId14" tooltip="Ngiwal" display="https://en.wikipedia.org/wiki/Ngiwal" xr:uid="{3B4645A1-46ED-4BD4-9CA2-B9BC840B16C3}"/>
    <hyperlink ref="B15" r:id="rId15" tooltip="Peleliu" display="https://en.wikipedia.org/wiki/Peleliu" xr:uid="{FC77D44B-498E-4483-AAF0-91C0DAB8CEDE}"/>
    <hyperlink ref="B16" r:id="rId16" tooltip="Sonsorol" display="https://en.wikipedia.org/wiki/Sonsorol" xr:uid="{35BCCC7D-691E-4BBC-B257-95E325955C65}"/>
  </hyperlinks>
  <pageMargins left="0.7" right="0.7" top="0.75" bottom="0.75" header="0.3" footer="0.3"/>
  <drawing r:id="rId17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1EAE5-0D95-42D2-84B1-429B44673708}">
  <dimension ref="A1:G18"/>
  <sheetViews>
    <sheetView workbookViewId="0">
      <selection activeCell="D1" sqref="D1:G18"/>
    </sheetView>
  </sheetViews>
  <sheetFormatPr defaultRowHeight="14.5" x14ac:dyDescent="0.35"/>
  <cols>
    <col min="5" max="5" width="38" bestFit="1" customWidth="1"/>
    <col min="6" max="6" width="15.6328125" bestFit="1" customWidth="1"/>
  </cols>
  <sheetData>
    <row r="1" spans="1:7" ht="15" thickBot="1" x14ac:dyDescent="0.4">
      <c r="A1" s="1" t="s">
        <v>4201</v>
      </c>
      <c r="B1" s="5" t="s">
        <v>4202</v>
      </c>
      <c r="C1" s="5" t="s">
        <v>4203</v>
      </c>
      <c r="D1">
        <v>3928</v>
      </c>
      <c r="E1" t="str">
        <f>_xlfn.CONCAT(B1," (Paraguayan ",C1,")")</f>
        <v> Asunción (Paraguayan capital)</v>
      </c>
      <c r="F1" t="str">
        <f>B1</f>
        <v> Asunción</v>
      </c>
      <c r="G1" t="str">
        <f>A1</f>
        <v>PY-ASU</v>
      </c>
    </row>
    <row r="2" spans="1:7" ht="18.5" thickBot="1" x14ac:dyDescent="0.4">
      <c r="A2" s="1" t="s">
        <v>4204</v>
      </c>
      <c r="B2" s="5" t="s">
        <v>4205</v>
      </c>
      <c r="C2" s="5" t="s">
        <v>1429</v>
      </c>
      <c r="D2">
        <v>3928</v>
      </c>
      <c r="E2" t="str">
        <f t="shared" ref="E2:E18" si="0">_xlfn.CONCAT(B2," (Paraguayan ",C2,")")</f>
        <v> Alto Paraguay (Paraguayan department)</v>
      </c>
      <c r="F2" t="str">
        <f t="shared" ref="F2:F18" si="1">B2</f>
        <v> Alto Paraguay</v>
      </c>
      <c r="G2" t="str">
        <f t="shared" ref="G2:G18" si="2">A2</f>
        <v>PY-16</v>
      </c>
    </row>
    <row r="3" spans="1:7" ht="15" thickBot="1" x14ac:dyDescent="0.4">
      <c r="A3" s="1" t="s">
        <v>4206</v>
      </c>
      <c r="B3" s="5" t="s">
        <v>4207</v>
      </c>
      <c r="C3" s="5" t="s">
        <v>1429</v>
      </c>
      <c r="D3">
        <v>3928</v>
      </c>
      <c r="E3" t="str">
        <f t="shared" si="0"/>
        <v> Alto Paraná (Paraguayan department)</v>
      </c>
      <c r="F3" t="str">
        <f t="shared" si="1"/>
        <v> Alto Paraná</v>
      </c>
      <c r="G3" t="str">
        <f t="shared" si="2"/>
        <v>PY-10</v>
      </c>
    </row>
    <row r="4" spans="1:7" ht="15" thickBot="1" x14ac:dyDescent="0.4">
      <c r="A4" s="1" t="s">
        <v>4208</v>
      </c>
      <c r="B4" s="5" t="s">
        <v>4209</v>
      </c>
      <c r="C4" s="5" t="s">
        <v>1429</v>
      </c>
      <c r="D4">
        <v>3928</v>
      </c>
      <c r="E4" t="str">
        <f t="shared" si="0"/>
        <v> Amambay (Paraguayan department)</v>
      </c>
      <c r="F4" t="str">
        <f t="shared" si="1"/>
        <v> Amambay</v>
      </c>
      <c r="G4" t="str">
        <f t="shared" si="2"/>
        <v>PY-13</v>
      </c>
    </row>
    <row r="5" spans="1:7" ht="15" thickBot="1" x14ac:dyDescent="0.4">
      <c r="A5" s="1" t="s">
        <v>4210</v>
      </c>
      <c r="B5" s="5" t="s">
        <v>4211</v>
      </c>
      <c r="C5" s="5" t="s">
        <v>1429</v>
      </c>
      <c r="D5">
        <v>3928</v>
      </c>
      <c r="E5" t="str">
        <f t="shared" si="0"/>
        <v> Boquerón (Paraguayan department)</v>
      </c>
      <c r="F5" t="str">
        <f t="shared" si="1"/>
        <v> Boquerón</v>
      </c>
      <c r="G5" t="str">
        <f t="shared" si="2"/>
        <v>PY-19</v>
      </c>
    </row>
    <row r="6" spans="1:7" ht="15" thickBot="1" x14ac:dyDescent="0.4">
      <c r="A6" s="1" t="s">
        <v>4212</v>
      </c>
      <c r="B6" s="5" t="s">
        <v>4213</v>
      </c>
      <c r="C6" s="5" t="s">
        <v>1429</v>
      </c>
      <c r="D6">
        <v>3928</v>
      </c>
      <c r="E6" t="str">
        <f t="shared" si="0"/>
        <v> Caaguazú (Paraguayan department)</v>
      </c>
      <c r="F6" t="str">
        <f t="shared" si="1"/>
        <v> Caaguazú</v>
      </c>
      <c r="G6" t="str">
        <f t="shared" si="2"/>
        <v>PY-5</v>
      </c>
    </row>
    <row r="7" spans="1:7" ht="15" thickBot="1" x14ac:dyDescent="0.4">
      <c r="A7" s="1" t="s">
        <v>4214</v>
      </c>
      <c r="B7" s="5" t="s">
        <v>4215</v>
      </c>
      <c r="C7" s="5" t="s">
        <v>1429</v>
      </c>
      <c r="D7">
        <v>3928</v>
      </c>
      <c r="E7" t="str">
        <f t="shared" si="0"/>
        <v> Caazapá (Paraguayan department)</v>
      </c>
      <c r="F7" t="str">
        <f t="shared" si="1"/>
        <v> Caazapá</v>
      </c>
      <c r="G7" t="str">
        <f t="shared" si="2"/>
        <v>PY-6</v>
      </c>
    </row>
    <row r="8" spans="1:7" ht="15" thickBot="1" x14ac:dyDescent="0.4">
      <c r="A8" s="1" t="s">
        <v>4216</v>
      </c>
      <c r="B8" s="5" t="s">
        <v>4217</v>
      </c>
      <c r="C8" s="5" t="s">
        <v>1429</v>
      </c>
      <c r="D8">
        <v>3928</v>
      </c>
      <c r="E8" t="str">
        <f t="shared" si="0"/>
        <v> Canindeyú (Paraguayan department)</v>
      </c>
      <c r="F8" t="str">
        <f t="shared" si="1"/>
        <v> Canindeyú</v>
      </c>
      <c r="G8" t="str">
        <f t="shared" si="2"/>
        <v>PY-14</v>
      </c>
    </row>
    <row r="9" spans="1:7" ht="15" thickBot="1" x14ac:dyDescent="0.4">
      <c r="A9" s="1" t="s">
        <v>4218</v>
      </c>
      <c r="B9" s="5" t="s">
        <v>4219</v>
      </c>
      <c r="C9" s="5" t="s">
        <v>1429</v>
      </c>
      <c r="D9">
        <v>3928</v>
      </c>
      <c r="E9" t="str">
        <f t="shared" si="0"/>
        <v> Central (Paraguayan department)</v>
      </c>
      <c r="F9" t="str">
        <f t="shared" si="1"/>
        <v> Central</v>
      </c>
      <c r="G9" t="str">
        <f t="shared" si="2"/>
        <v>PY-11</v>
      </c>
    </row>
    <row r="10" spans="1:7" ht="15" thickBot="1" x14ac:dyDescent="0.4">
      <c r="A10" s="1" t="s">
        <v>4220</v>
      </c>
      <c r="B10" s="5" t="s">
        <v>4221</v>
      </c>
      <c r="C10" s="5" t="s">
        <v>1429</v>
      </c>
      <c r="D10">
        <v>3928</v>
      </c>
      <c r="E10" t="str">
        <f t="shared" si="0"/>
        <v> Concepción (Paraguayan department)</v>
      </c>
      <c r="F10" t="str">
        <f t="shared" si="1"/>
        <v> Concepción</v>
      </c>
      <c r="G10" t="str">
        <f t="shared" si="2"/>
        <v>PY-1</v>
      </c>
    </row>
    <row r="11" spans="1:7" ht="15" thickBot="1" x14ac:dyDescent="0.4">
      <c r="A11" s="1" t="s">
        <v>4222</v>
      </c>
      <c r="B11" s="5" t="s">
        <v>4223</v>
      </c>
      <c r="C11" s="5" t="s">
        <v>1429</v>
      </c>
      <c r="D11">
        <v>3928</v>
      </c>
      <c r="E11" t="str">
        <f t="shared" si="0"/>
        <v> Cordillera (Paraguayan department)</v>
      </c>
      <c r="F11" t="str">
        <f t="shared" si="1"/>
        <v> Cordillera</v>
      </c>
      <c r="G11" t="str">
        <f t="shared" si="2"/>
        <v>PY-3</v>
      </c>
    </row>
    <row r="12" spans="1:7" ht="15" thickBot="1" x14ac:dyDescent="0.4">
      <c r="A12" s="1" t="s">
        <v>4224</v>
      </c>
      <c r="B12" s="5" t="s">
        <v>4225</v>
      </c>
      <c r="C12" s="5" t="s">
        <v>1429</v>
      </c>
      <c r="D12">
        <v>3928</v>
      </c>
      <c r="E12" t="str">
        <f t="shared" si="0"/>
        <v> Guairá (Paraguayan department)</v>
      </c>
      <c r="F12" t="str">
        <f t="shared" si="1"/>
        <v> Guairá</v>
      </c>
      <c r="G12" t="str">
        <f t="shared" si="2"/>
        <v>PY-4</v>
      </c>
    </row>
    <row r="13" spans="1:7" ht="15" thickBot="1" x14ac:dyDescent="0.4">
      <c r="A13" s="1" t="s">
        <v>4226</v>
      </c>
      <c r="B13" s="5" t="s">
        <v>4227</v>
      </c>
      <c r="C13" s="5" t="s">
        <v>1429</v>
      </c>
      <c r="D13">
        <v>3928</v>
      </c>
      <c r="E13" t="str">
        <f t="shared" si="0"/>
        <v> Itapúa (Paraguayan department)</v>
      </c>
      <c r="F13" t="str">
        <f t="shared" si="1"/>
        <v> Itapúa</v>
      </c>
      <c r="G13" t="str">
        <f t="shared" si="2"/>
        <v>PY-7</v>
      </c>
    </row>
    <row r="14" spans="1:7" ht="15" thickBot="1" x14ac:dyDescent="0.4">
      <c r="A14" s="1" t="s">
        <v>4228</v>
      </c>
      <c r="B14" s="5" t="s">
        <v>1534</v>
      </c>
      <c r="C14" s="5" t="s">
        <v>1429</v>
      </c>
      <c r="D14">
        <v>3928</v>
      </c>
      <c r="E14" t="str">
        <f t="shared" si="0"/>
        <v> Misiones (Paraguayan department)</v>
      </c>
      <c r="F14" t="str">
        <f t="shared" si="1"/>
        <v> Misiones</v>
      </c>
      <c r="G14" t="str">
        <f t="shared" si="2"/>
        <v>PY-8</v>
      </c>
    </row>
    <row r="15" spans="1:7" ht="15" thickBot="1" x14ac:dyDescent="0.4">
      <c r="A15" s="1" t="s">
        <v>4229</v>
      </c>
      <c r="B15" s="5" t="s">
        <v>4230</v>
      </c>
      <c r="C15" s="5" t="s">
        <v>1429</v>
      </c>
      <c r="D15">
        <v>3928</v>
      </c>
      <c r="E15" t="str">
        <f t="shared" si="0"/>
        <v> Ñeembucú (Paraguayan department)</v>
      </c>
      <c r="F15" t="str">
        <f t="shared" si="1"/>
        <v> Ñeembucú</v>
      </c>
      <c r="G15" t="str">
        <f t="shared" si="2"/>
        <v>PY-12</v>
      </c>
    </row>
    <row r="16" spans="1:7" ht="15" thickBot="1" x14ac:dyDescent="0.4">
      <c r="A16" s="1" t="s">
        <v>4231</v>
      </c>
      <c r="B16" s="5" t="s">
        <v>4232</v>
      </c>
      <c r="C16" s="5" t="s">
        <v>1429</v>
      </c>
      <c r="D16">
        <v>3928</v>
      </c>
      <c r="E16" t="str">
        <f t="shared" si="0"/>
        <v> Paraguarí (Paraguayan department)</v>
      </c>
      <c r="F16" t="str">
        <f t="shared" si="1"/>
        <v> Paraguarí</v>
      </c>
      <c r="G16" t="str">
        <f t="shared" si="2"/>
        <v>PY-9</v>
      </c>
    </row>
    <row r="17" spans="1:7" ht="18.5" thickBot="1" x14ac:dyDescent="0.4">
      <c r="A17" s="1" t="s">
        <v>4233</v>
      </c>
      <c r="B17" s="5" t="s">
        <v>4234</v>
      </c>
      <c r="C17" s="5" t="s">
        <v>1429</v>
      </c>
      <c r="D17">
        <v>3928</v>
      </c>
      <c r="E17" t="str">
        <f t="shared" si="0"/>
        <v> Presidente Hayes (Paraguayan department)</v>
      </c>
      <c r="F17" t="str">
        <f t="shared" si="1"/>
        <v> Presidente Hayes</v>
      </c>
      <c r="G17" t="str">
        <f t="shared" si="2"/>
        <v>PY-15</v>
      </c>
    </row>
    <row r="18" spans="1:7" ht="15" thickBot="1" x14ac:dyDescent="0.4">
      <c r="A18" s="1" t="s">
        <v>4235</v>
      </c>
      <c r="B18" s="5" t="s">
        <v>4236</v>
      </c>
      <c r="C18" s="5" t="s">
        <v>1429</v>
      </c>
      <c r="D18">
        <v>3928</v>
      </c>
      <c r="E18" t="str">
        <f t="shared" si="0"/>
        <v> San Pedro (Paraguayan department)</v>
      </c>
      <c r="F18" t="str">
        <f t="shared" si="1"/>
        <v> San Pedro</v>
      </c>
      <c r="G18" t="str">
        <f t="shared" si="2"/>
        <v>PY-2</v>
      </c>
    </row>
  </sheetData>
  <pageMargins left="0.7" right="0.7" top="0.75" bottom="0.75" header="0.3" footer="0.3"/>
  <drawing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345E7-D147-496E-93BA-4D31F82D7A6D}">
  <dimension ref="A1:F8"/>
  <sheetViews>
    <sheetView workbookViewId="0">
      <selection activeCell="C1" sqref="C1:F8"/>
    </sheetView>
  </sheetViews>
  <sheetFormatPr defaultRowHeight="14.5" x14ac:dyDescent="0.35"/>
  <cols>
    <col min="4" max="4" width="28.26953125" bestFit="1" customWidth="1"/>
    <col min="5" max="5" width="10.453125" bestFit="1" customWidth="1"/>
  </cols>
  <sheetData>
    <row r="1" spans="1:6" ht="29.5" thickBot="1" x14ac:dyDescent="0.4">
      <c r="A1" s="1" t="s">
        <v>4237</v>
      </c>
      <c r="B1" s="2" t="s">
        <v>4238</v>
      </c>
      <c r="C1">
        <v>3945</v>
      </c>
      <c r="D1" t="str">
        <f>_xlfn.CONCAT(B1," (Qatari municipality)")</f>
        <v>Ad Dawḩah (Qatari municipality)</v>
      </c>
      <c r="E1" t="str">
        <f>B1</f>
        <v>Ad Dawḩah</v>
      </c>
      <c r="F1" t="str">
        <f>A1</f>
        <v>QA-DA</v>
      </c>
    </row>
    <row r="2" spans="1:6" ht="58.5" thickBot="1" x14ac:dyDescent="0.4">
      <c r="A2" s="1" t="s">
        <v>4239</v>
      </c>
      <c r="B2" s="2" t="s">
        <v>4240</v>
      </c>
      <c r="C2">
        <v>3945</v>
      </c>
      <c r="D2" t="str">
        <f t="shared" ref="D2:D8" si="0">_xlfn.CONCAT(B2," (Qatari municipality)")</f>
        <v>Al Khawr wa adh Dhakhīrah (Qatari municipality)</v>
      </c>
      <c r="E2" t="str">
        <f t="shared" ref="E2:E8" si="1">B2</f>
        <v>Al Khawr wa adh Dhakhīrah</v>
      </c>
      <c r="F2" t="str">
        <f t="shared" ref="F2:F8" si="2">A2</f>
        <v>QA-KH</v>
      </c>
    </row>
    <row r="3" spans="1:6" ht="29.5" thickBot="1" x14ac:dyDescent="0.4">
      <c r="A3" s="1" t="s">
        <v>4241</v>
      </c>
      <c r="B3" s="2" t="s">
        <v>4242</v>
      </c>
      <c r="C3">
        <v>3945</v>
      </c>
      <c r="D3" t="str">
        <f t="shared" si="0"/>
        <v>Al Wakrah (Qatari municipality)</v>
      </c>
      <c r="E3" t="str">
        <f t="shared" si="1"/>
        <v>Al Wakrah</v>
      </c>
      <c r="F3" t="str">
        <f t="shared" si="2"/>
        <v>QA-WA</v>
      </c>
    </row>
    <row r="4" spans="1:6" ht="29.5" thickBot="1" x14ac:dyDescent="0.4">
      <c r="A4" s="1" t="s">
        <v>4243</v>
      </c>
      <c r="B4" s="2" t="s">
        <v>4244</v>
      </c>
      <c r="C4">
        <v>3945</v>
      </c>
      <c r="D4" t="str">
        <f t="shared" si="0"/>
        <v>Ar Rayyān (Qatari municipality)</v>
      </c>
      <c r="E4" t="str">
        <f t="shared" si="1"/>
        <v>Ar Rayyān</v>
      </c>
      <c r="F4" t="str">
        <f t="shared" si="2"/>
        <v>QA-RA</v>
      </c>
    </row>
    <row r="5" spans="1:6" ht="29.5" thickBot="1" x14ac:dyDescent="0.4">
      <c r="A5" s="1" t="s">
        <v>4245</v>
      </c>
      <c r="B5" s="2" t="s">
        <v>4246</v>
      </c>
      <c r="C5">
        <v>3945</v>
      </c>
      <c r="D5" t="str">
        <f t="shared" si="0"/>
        <v>Ash Shamāl (Qatari municipality)</v>
      </c>
      <c r="E5" t="str">
        <f t="shared" si="1"/>
        <v>Ash Shamāl</v>
      </c>
      <c r="F5" t="str">
        <f t="shared" si="2"/>
        <v>QA-MS</v>
      </c>
    </row>
    <row r="6" spans="1:6" ht="44" thickBot="1" x14ac:dyDescent="0.4">
      <c r="A6" s="1" t="s">
        <v>4247</v>
      </c>
      <c r="B6" s="2" t="s">
        <v>4248</v>
      </c>
      <c r="C6">
        <v>3945</v>
      </c>
      <c r="D6" t="str">
        <f t="shared" si="0"/>
        <v>Ash Shīḩānīyah (Qatari municipality)</v>
      </c>
      <c r="E6" t="str">
        <f t="shared" si="1"/>
        <v>Ash Shīḩānīyah</v>
      </c>
      <c r="F6" t="str">
        <f t="shared" si="2"/>
        <v>QA-SH</v>
      </c>
    </row>
    <row r="7" spans="1:6" ht="29.5" thickBot="1" x14ac:dyDescent="0.4">
      <c r="A7" s="1" t="s">
        <v>4249</v>
      </c>
      <c r="B7" s="2" t="s">
        <v>4250</v>
      </c>
      <c r="C7">
        <v>3945</v>
      </c>
      <c r="D7" t="str">
        <f t="shared" si="0"/>
        <v>Az̧ Z̧a‘āyin (Qatari municipality)</v>
      </c>
      <c r="E7" t="str">
        <f t="shared" si="1"/>
        <v>Az̧ Z̧a‘āyin</v>
      </c>
      <c r="F7" t="str">
        <f t="shared" si="2"/>
        <v>QA-ZA</v>
      </c>
    </row>
    <row r="8" spans="1:6" ht="29.5" thickBot="1" x14ac:dyDescent="0.4">
      <c r="A8" s="1" t="s">
        <v>4251</v>
      </c>
      <c r="B8" s="2" t="s">
        <v>4252</v>
      </c>
      <c r="C8">
        <v>3945</v>
      </c>
      <c r="D8" t="str">
        <f t="shared" si="0"/>
        <v>Umm Şalāl (Qatari municipality)</v>
      </c>
      <c r="E8" t="str">
        <f t="shared" si="1"/>
        <v>Umm Şalāl</v>
      </c>
      <c r="F8" t="str">
        <f t="shared" si="2"/>
        <v>QA-US</v>
      </c>
    </row>
  </sheetData>
  <hyperlinks>
    <hyperlink ref="B1" r:id="rId1" tooltip="Ad Dawḩah" display="https://en.wikipedia.org/wiki/Ad_Daw%E1%B8%A9ah" xr:uid="{B873E567-954B-4533-8BEB-9F819371AC2A}"/>
    <hyperlink ref="B2" r:id="rId2" tooltip="Al Khawr (municipality)" display="https://en.wikipedia.org/wiki/Al_Khawr_(municipality)" xr:uid="{B27D4FB7-4EA5-4DD2-A822-4063F6AABF58}"/>
    <hyperlink ref="B3" r:id="rId3" tooltip="Al Wakrah" display="https://en.wikipedia.org/wiki/Al_Wakrah" xr:uid="{64FB7F4C-6FCB-4FC3-8AC9-491CEEBAB858}"/>
    <hyperlink ref="B4" r:id="rId4" tooltip="Ar Rayyān" display="https://en.wikipedia.org/wiki/Ar_Rayy%C4%81n" xr:uid="{F071B741-A52A-4B7A-A3D2-DF2A7CB8674C}"/>
    <hyperlink ref="B5" r:id="rId5" tooltip="Ash Shamāl" display="https://en.wikipedia.org/wiki/Ash_Sham%C4%81l" xr:uid="{E61F535E-934F-4D7D-ACA1-8400DAEC453E}"/>
    <hyperlink ref="B6" r:id="rId6" tooltip="Al-Shahaniya" display="https://en.wikipedia.org/wiki/Al-Shahaniya" xr:uid="{1A662606-0E10-4989-82C3-79410F8F75B0}"/>
    <hyperlink ref="B7" r:id="rId7" tooltip="Al Daayen" display="https://en.wikipedia.org/wiki/Al_Daayen" xr:uid="{BCA4CBC0-E7E8-4166-B46B-6B23D81F89D1}"/>
    <hyperlink ref="B8" r:id="rId8" tooltip="Umm Şalāl" display="https://en.wikipedia.org/wiki/Umm_%C5%9Eal%C4%81l" xr:uid="{E97263FF-6F40-4B8B-86F0-77DCB433ECC6}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93032-5D4A-4436-B8AB-328086DAE493}">
  <dimension ref="A1:H68"/>
  <sheetViews>
    <sheetView topLeftCell="A52" workbookViewId="0">
      <selection activeCell="E1" sqref="E1:H68"/>
    </sheetView>
  </sheetViews>
  <sheetFormatPr defaultRowHeight="14.5" x14ac:dyDescent="0.35"/>
  <cols>
    <col min="6" max="6" width="33" bestFit="1" customWidth="1"/>
    <col min="7" max="7" width="13.7265625" bestFit="1" customWidth="1"/>
  </cols>
  <sheetData>
    <row r="1" spans="1:8" ht="15" thickBot="1" x14ac:dyDescent="0.4">
      <c r="A1" s="1" t="s">
        <v>4253</v>
      </c>
      <c r="B1" s="2" t="s">
        <v>4254</v>
      </c>
      <c r="C1" s="5" t="s">
        <v>4254</v>
      </c>
      <c r="D1" s="5" t="s">
        <v>4255</v>
      </c>
      <c r="E1">
        <v>4006</v>
      </c>
      <c r="F1" t="str">
        <f>_xlfn.CONCAT(B1," (Maltese local council)")</f>
        <v>Attard (Maltese local council)</v>
      </c>
      <c r="G1" t="str">
        <f>B1</f>
        <v>Attard</v>
      </c>
      <c r="H1" t="str">
        <f>A1</f>
        <v>MT-01</v>
      </c>
    </row>
    <row r="2" spans="1:8" ht="15" thickBot="1" x14ac:dyDescent="0.4">
      <c r="A2" s="1" t="s">
        <v>4256</v>
      </c>
      <c r="B2" s="2" t="s">
        <v>4257</v>
      </c>
      <c r="C2" s="5" t="s">
        <v>4257</v>
      </c>
      <c r="D2" s="5" t="s">
        <v>4258</v>
      </c>
      <c r="E2">
        <v>4006</v>
      </c>
      <c r="F2" t="str">
        <f t="shared" ref="F2:F65" si="0">_xlfn.CONCAT(B2," (Maltese local council)")</f>
        <v>Balzan (Maltese local council)</v>
      </c>
      <c r="G2" t="str">
        <f t="shared" ref="G2:G65" si="1">B2</f>
        <v>Balzan</v>
      </c>
      <c r="H2" t="str">
        <f t="shared" ref="H2:H65" si="2">A2</f>
        <v>MT-02</v>
      </c>
    </row>
    <row r="3" spans="1:8" ht="18.5" thickBot="1" x14ac:dyDescent="0.4">
      <c r="A3" s="1" t="s">
        <v>4259</v>
      </c>
      <c r="B3" s="2" t="s">
        <v>4260</v>
      </c>
      <c r="C3" s="5" t="s">
        <v>4260</v>
      </c>
      <c r="D3" s="5" t="s">
        <v>4261</v>
      </c>
      <c r="E3">
        <v>4006</v>
      </c>
      <c r="F3" t="str">
        <f t="shared" si="0"/>
        <v>Birgu (Maltese local council)</v>
      </c>
      <c r="G3" t="str">
        <f t="shared" si="1"/>
        <v>Birgu</v>
      </c>
      <c r="H3" t="str">
        <f t="shared" si="2"/>
        <v>MT-03</v>
      </c>
    </row>
    <row r="4" spans="1:8" ht="29.5" thickBot="1" x14ac:dyDescent="0.4">
      <c r="A4" s="1" t="s">
        <v>4262</v>
      </c>
      <c r="B4" s="2" t="s">
        <v>4263</v>
      </c>
      <c r="C4" s="5" t="s">
        <v>4263</v>
      </c>
      <c r="D4" s="5" t="s">
        <v>4263</v>
      </c>
      <c r="E4">
        <v>4006</v>
      </c>
      <c r="F4" t="str">
        <f t="shared" si="0"/>
        <v>Birkirkara (Maltese local council)</v>
      </c>
      <c r="G4" t="str">
        <f t="shared" si="1"/>
        <v>Birkirkara</v>
      </c>
      <c r="H4" t="str">
        <f t="shared" si="2"/>
        <v>MT-04</v>
      </c>
    </row>
    <row r="5" spans="1:8" ht="29.5" thickBot="1" x14ac:dyDescent="0.4">
      <c r="A5" s="1" t="s">
        <v>4264</v>
      </c>
      <c r="B5" s="2" t="s">
        <v>4265</v>
      </c>
      <c r="C5" s="5" t="s">
        <v>4265</v>
      </c>
      <c r="D5" s="5" t="s">
        <v>4265</v>
      </c>
      <c r="E5">
        <v>4006</v>
      </c>
      <c r="F5" t="str">
        <f t="shared" si="0"/>
        <v>Birżebbuġa (Maltese local council)</v>
      </c>
      <c r="G5" t="str">
        <f t="shared" si="1"/>
        <v>Birżebbuġa</v>
      </c>
      <c r="H5" t="str">
        <f t="shared" si="2"/>
        <v>MT-05</v>
      </c>
    </row>
    <row r="6" spans="1:8" ht="18.5" thickBot="1" x14ac:dyDescent="0.4">
      <c r="A6" s="1" t="s">
        <v>4266</v>
      </c>
      <c r="B6" s="2" t="s">
        <v>4267</v>
      </c>
      <c r="C6" s="5" t="s">
        <v>4267</v>
      </c>
      <c r="D6" s="5" t="s">
        <v>4268</v>
      </c>
      <c r="E6">
        <v>4006</v>
      </c>
      <c r="F6" t="str">
        <f t="shared" si="0"/>
        <v>Bormla (Maltese local council)</v>
      </c>
      <c r="G6" t="str">
        <f t="shared" si="1"/>
        <v>Bormla</v>
      </c>
      <c r="H6" t="str">
        <f t="shared" si="2"/>
        <v>MT-06</v>
      </c>
    </row>
    <row r="7" spans="1:8" ht="15" thickBot="1" x14ac:dyDescent="0.4">
      <c r="A7" s="1" t="s">
        <v>4269</v>
      </c>
      <c r="B7" s="2" t="s">
        <v>4270</v>
      </c>
      <c r="C7" s="5" t="s">
        <v>4270</v>
      </c>
      <c r="D7" s="5" t="s">
        <v>4271</v>
      </c>
      <c r="E7">
        <v>4006</v>
      </c>
      <c r="F7" t="str">
        <f t="shared" si="0"/>
        <v>Dingli (Maltese local council)</v>
      </c>
      <c r="G7" t="str">
        <f t="shared" si="1"/>
        <v>Dingli</v>
      </c>
      <c r="H7" t="str">
        <f t="shared" si="2"/>
        <v>MT-07</v>
      </c>
    </row>
    <row r="8" spans="1:8" ht="15" thickBot="1" x14ac:dyDescent="0.4">
      <c r="A8" s="1" t="s">
        <v>4272</v>
      </c>
      <c r="B8" s="2" t="s">
        <v>4273</v>
      </c>
      <c r="C8" s="5" t="s">
        <v>4273</v>
      </c>
      <c r="D8" s="5" t="s">
        <v>4274</v>
      </c>
      <c r="E8">
        <v>4006</v>
      </c>
      <c r="F8" t="str">
        <f t="shared" si="0"/>
        <v>Fgura (Maltese local council)</v>
      </c>
      <c r="G8" t="str">
        <f t="shared" si="1"/>
        <v>Fgura</v>
      </c>
      <c r="H8" t="str">
        <f t="shared" si="2"/>
        <v>MT-08</v>
      </c>
    </row>
    <row r="9" spans="1:8" ht="15" thickBot="1" x14ac:dyDescent="0.4">
      <c r="A9" s="1" t="s">
        <v>4275</v>
      </c>
      <c r="B9" s="2" t="s">
        <v>4276</v>
      </c>
      <c r="C9" s="5" t="s">
        <v>4276</v>
      </c>
      <c r="D9" s="5" t="s">
        <v>4277</v>
      </c>
      <c r="E9">
        <v>4006</v>
      </c>
      <c r="F9" t="str">
        <f t="shared" si="0"/>
        <v>Floriana (Maltese local council)</v>
      </c>
      <c r="G9" t="str">
        <f t="shared" si="1"/>
        <v>Floriana</v>
      </c>
      <c r="H9" t="str">
        <f t="shared" si="2"/>
        <v>MT-09</v>
      </c>
    </row>
    <row r="10" spans="1:8" ht="15" thickBot="1" x14ac:dyDescent="0.4">
      <c r="A10" s="1" t="s">
        <v>4278</v>
      </c>
      <c r="B10" s="2" t="s">
        <v>4279</v>
      </c>
      <c r="C10" s="5" t="s">
        <v>4279</v>
      </c>
      <c r="D10" s="5" t="s">
        <v>4280</v>
      </c>
      <c r="E10">
        <v>4006</v>
      </c>
      <c r="F10" t="str">
        <f t="shared" si="0"/>
        <v>Fontana (Maltese local council)</v>
      </c>
      <c r="G10" t="str">
        <f t="shared" si="1"/>
        <v>Fontana</v>
      </c>
      <c r="H10" t="str">
        <f t="shared" si="2"/>
        <v>MT-10</v>
      </c>
    </row>
    <row r="11" spans="1:8" ht="15" thickBot="1" x14ac:dyDescent="0.4">
      <c r="A11" s="1" t="s">
        <v>4281</v>
      </c>
      <c r="B11" s="2" t="s">
        <v>4282</v>
      </c>
      <c r="C11" s="5" t="s">
        <v>4282</v>
      </c>
      <c r="D11" s="5" t="s">
        <v>4283</v>
      </c>
      <c r="E11">
        <v>4006</v>
      </c>
      <c r="F11" t="str">
        <f t="shared" si="0"/>
        <v>Gudja (Maltese local council)</v>
      </c>
      <c r="G11" t="str">
        <f t="shared" si="1"/>
        <v>Gudja</v>
      </c>
      <c r="H11" t="str">
        <f t="shared" si="2"/>
        <v>MT-11</v>
      </c>
    </row>
    <row r="12" spans="1:8" ht="15" thickBot="1" x14ac:dyDescent="0.4">
      <c r="A12" s="1" t="s">
        <v>4284</v>
      </c>
      <c r="B12" s="2" t="s">
        <v>4285</v>
      </c>
      <c r="C12" s="5" t="s">
        <v>4285</v>
      </c>
      <c r="D12" s="5" t="s">
        <v>4286</v>
      </c>
      <c r="E12">
        <v>4006</v>
      </c>
      <c r="F12" t="str">
        <f t="shared" si="0"/>
        <v>Gżira (Maltese local council)</v>
      </c>
      <c r="G12" t="str">
        <f t="shared" si="1"/>
        <v>Gżira</v>
      </c>
      <c r="H12" t="str">
        <f t="shared" si="2"/>
        <v>MT-12</v>
      </c>
    </row>
    <row r="13" spans="1:8" ht="29.5" thickBot="1" x14ac:dyDescent="0.4">
      <c r="A13" s="1" t="s">
        <v>4287</v>
      </c>
      <c r="B13" s="2" t="s">
        <v>4288</v>
      </c>
      <c r="C13" s="5" t="s">
        <v>4288</v>
      </c>
      <c r="D13" s="5" t="s">
        <v>4288</v>
      </c>
      <c r="E13">
        <v>4006</v>
      </c>
      <c r="F13" t="str">
        <f t="shared" si="0"/>
        <v>Għajnsielem (Maltese local council)</v>
      </c>
      <c r="G13" t="str">
        <f t="shared" si="1"/>
        <v>Għajnsielem</v>
      </c>
      <c r="H13" t="str">
        <f t="shared" si="2"/>
        <v>MT-13</v>
      </c>
    </row>
    <row r="14" spans="1:8" ht="15" thickBot="1" x14ac:dyDescent="0.4">
      <c r="A14" s="1" t="s">
        <v>4289</v>
      </c>
      <c r="B14" s="2" t="s">
        <v>4290</v>
      </c>
      <c r="C14" s="5" t="s">
        <v>4290</v>
      </c>
      <c r="D14" s="5" t="s">
        <v>4291</v>
      </c>
      <c r="E14">
        <v>4006</v>
      </c>
      <c r="F14" t="str">
        <f t="shared" si="0"/>
        <v>Għarb (Maltese local council)</v>
      </c>
      <c r="G14" t="str">
        <f t="shared" si="1"/>
        <v>Għarb</v>
      </c>
      <c r="H14" t="str">
        <f t="shared" si="2"/>
        <v>MT-14</v>
      </c>
    </row>
    <row r="15" spans="1:8" ht="15" thickBot="1" x14ac:dyDescent="0.4">
      <c r="A15" s="1" t="s">
        <v>4292</v>
      </c>
      <c r="B15" s="2" t="s">
        <v>4293</v>
      </c>
      <c r="C15" s="5" t="s">
        <v>4293</v>
      </c>
      <c r="D15" s="5" t="s">
        <v>4294</v>
      </c>
      <c r="E15">
        <v>4006</v>
      </c>
      <c r="F15" t="str">
        <f t="shared" si="0"/>
        <v>Għargħur (Maltese local council)</v>
      </c>
      <c r="G15" t="str">
        <f t="shared" si="1"/>
        <v>Għargħur</v>
      </c>
      <c r="H15" t="str">
        <f t="shared" si="2"/>
        <v>MT-15</v>
      </c>
    </row>
    <row r="16" spans="1:8" ht="15" thickBot="1" x14ac:dyDescent="0.4">
      <c r="A16" s="1" t="s">
        <v>4295</v>
      </c>
      <c r="B16" s="2" t="s">
        <v>4296</v>
      </c>
      <c r="C16" s="5" t="s">
        <v>4296</v>
      </c>
      <c r="D16" s="5" t="s">
        <v>4297</v>
      </c>
      <c r="E16">
        <v>4006</v>
      </c>
      <c r="F16" t="str">
        <f t="shared" si="0"/>
        <v>Għasri (Maltese local council)</v>
      </c>
      <c r="G16" t="str">
        <f t="shared" si="1"/>
        <v>Għasri</v>
      </c>
      <c r="H16" t="str">
        <f t="shared" si="2"/>
        <v>MT-16</v>
      </c>
    </row>
    <row r="17" spans="1:8" ht="15" thickBot="1" x14ac:dyDescent="0.4">
      <c r="A17" s="1" t="s">
        <v>4298</v>
      </c>
      <c r="B17" s="2" t="s">
        <v>4299</v>
      </c>
      <c r="C17" s="5" t="s">
        <v>4299</v>
      </c>
      <c r="D17" s="5" t="s">
        <v>4300</v>
      </c>
      <c r="E17">
        <v>4006</v>
      </c>
      <c r="F17" t="str">
        <f t="shared" si="0"/>
        <v>Għaxaq (Maltese local council)</v>
      </c>
      <c r="G17" t="str">
        <f t="shared" si="1"/>
        <v>Għaxaq</v>
      </c>
      <c r="H17" t="str">
        <f t="shared" si="2"/>
        <v>MT-17</v>
      </c>
    </row>
    <row r="18" spans="1:8" ht="15" thickBot="1" x14ac:dyDescent="0.4">
      <c r="A18" s="1" t="s">
        <v>4301</v>
      </c>
      <c r="B18" s="2" t="s">
        <v>4302</v>
      </c>
      <c r="C18" s="5" t="s">
        <v>4302</v>
      </c>
      <c r="D18" s="5" t="s">
        <v>4303</v>
      </c>
      <c r="E18">
        <v>4006</v>
      </c>
      <c r="F18" t="str">
        <f t="shared" si="0"/>
        <v>Ħamrun (Maltese local council)</v>
      </c>
      <c r="G18" t="str">
        <f t="shared" si="1"/>
        <v>Ħamrun</v>
      </c>
      <c r="H18" t="str">
        <f t="shared" si="2"/>
        <v>MT-18</v>
      </c>
    </row>
    <row r="19" spans="1:8" ht="15" thickBot="1" x14ac:dyDescent="0.4">
      <c r="A19" s="1" t="s">
        <v>4304</v>
      </c>
      <c r="B19" s="2" t="s">
        <v>4305</v>
      </c>
      <c r="C19" s="5" t="s">
        <v>4305</v>
      </c>
      <c r="D19" s="5" t="s">
        <v>4306</v>
      </c>
      <c r="E19">
        <v>4006</v>
      </c>
      <c r="F19" t="str">
        <f t="shared" si="0"/>
        <v>Iklin (Maltese local council)</v>
      </c>
      <c r="G19" t="str">
        <f t="shared" si="1"/>
        <v>Iklin</v>
      </c>
      <c r="H19" t="str">
        <f t="shared" si="2"/>
        <v>MT-19</v>
      </c>
    </row>
    <row r="20" spans="1:8" ht="18.5" thickBot="1" x14ac:dyDescent="0.4">
      <c r="A20" s="1" t="s">
        <v>4307</v>
      </c>
      <c r="B20" s="2" t="s">
        <v>4308</v>
      </c>
      <c r="C20" s="5" t="s">
        <v>4308</v>
      </c>
      <c r="D20" s="5" t="s">
        <v>4309</v>
      </c>
      <c r="E20">
        <v>4006</v>
      </c>
      <c r="F20" t="str">
        <f t="shared" si="0"/>
        <v>Isla (Maltese local council)</v>
      </c>
      <c r="G20" t="str">
        <f t="shared" si="1"/>
        <v>Isla</v>
      </c>
      <c r="H20" t="str">
        <f t="shared" si="2"/>
        <v>MT-20</v>
      </c>
    </row>
    <row r="21" spans="1:8" ht="15" thickBot="1" x14ac:dyDescent="0.4">
      <c r="A21" s="1" t="s">
        <v>4310</v>
      </c>
      <c r="B21" s="2" t="s">
        <v>4311</v>
      </c>
      <c r="C21" s="5" t="s">
        <v>4311</v>
      </c>
      <c r="D21" s="5" t="s">
        <v>4312</v>
      </c>
      <c r="E21">
        <v>4006</v>
      </c>
      <c r="F21" t="str">
        <f t="shared" si="0"/>
        <v>Kalkara (Maltese local council)</v>
      </c>
      <c r="G21" t="str">
        <f t="shared" si="1"/>
        <v>Kalkara</v>
      </c>
      <c r="H21" t="str">
        <f t="shared" si="2"/>
        <v>MT-21</v>
      </c>
    </row>
    <row r="22" spans="1:8" ht="15" thickBot="1" x14ac:dyDescent="0.4">
      <c r="A22" s="1" t="s">
        <v>4313</v>
      </c>
      <c r="B22" s="2" t="s">
        <v>4314</v>
      </c>
      <c r="C22" s="5" t="s">
        <v>4314</v>
      </c>
      <c r="D22" s="5" t="s">
        <v>4315</v>
      </c>
      <c r="E22">
        <v>4006</v>
      </c>
      <c r="F22" t="str">
        <f t="shared" si="0"/>
        <v>Kerċem (Maltese local council)</v>
      </c>
      <c r="G22" t="str">
        <f t="shared" si="1"/>
        <v>Kerċem</v>
      </c>
      <c r="H22" t="str">
        <f t="shared" si="2"/>
        <v>MT-22</v>
      </c>
    </row>
    <row r="23" spans="1:8" ht="15" thickBot="1" x14ac:dyDescent="0.4">
      <c r="A23" s="1" t="s">
        <v>4316</v>
      </c>
      <c r="B23" s="2" t="s">
        <v>4317</v>
      </c>
      <c r="C23" s="5" t="s">
        <v>4317</v>
      </c>
      <c r="D23" s="5" t="s">
        <v>4318</v>
      </c>
      <c r="E23">
        <v>4006</v>
      </c>
      <c r="F23" t="str">
        <f t="shared" si="0"/>
        <v>Kirkop (Maltese local council)</v>
      </c>
      <c r="G23" t="str">
        <f t="shared" si="1"/>
        <v>Kirkop</v>
      </c>
      <c r="H23" t="str">
        <f t="shared" si="2"/>
        <v>MT-23</v>
      </c>
    </row>
    <row r="24" spans="1:8" ht="15" thickBot="1" x14ac:dyDescent="0.4">
      <c r="A24" s="1" t="s">
        <v>4319</v>
      </c>
      <c r="B24" s="2" t="s">
        <v>4320</v>
      </c>
      <c r="C24" s="5" t="s">
        <v>4320</v>
      </c>
      <c r="D24" s="5" t="s">
        <v>4321</v>
      </c>
      <c r="E24">
        <v>4006</v>
      </c>
      <c r="F24" t="str">
        <f t="shared" si="0"/>
        <v>Lija (Maltese local council)</v>
      </c>
      <c r="G24" t="str">
        <f t="shared" si="1"/>
        <v>Lija</v>
      </c>
      <c r="H24" t="str">
        <f t="shared" si="2"/>
        <v>MT-24</v>
      </c>
    </row>
    <row r="25" spans="1:8" ht="15" thickBot="1" x14ac:dyDescent="0.4">
      <c r="A25" s="1" t="s">
        <v>4322</v>
      </c>
      <c r="B25" s="2" t="s">
        <v>4323</v>
      </c>
      <c r="C25" s="5" t="s">
        <v>4323</v>
      </c>
      <c r="D25" s="5" t="s">
        <v>4324</v>
      </c>
      <c r="E25">
        <v>4006</v>
      </c>
      <c r="F25" t="str">
        <f t="shared" si="0"/>
        <v>Luqa (Maltese local council)</v>
      </c>
      <c r="G25" t="str">
        <f t="shared" si="1"/>
        <v>Luqa</v>
      </c>
      <c r="H25" t="str">
        <f t="shared" si="2"/>
        <v>MT-25</v>
      </c>
    </row>
    <row r="26" spans="1:8" ht="15" thickBot="1" x14ac:dyDescent="0.4">
      <c r="A26" s="1" t="s">
        <v>4325</v>
      </c>
      <c r="B26" s="2" t="s">
        <v>4326</v>
      </c>
      <c r="C26" s="5" t="s">
        <v>4326</v>
      </c>
      <c r="D26" s="5" t="s">
        <v>4327</v>
      </c>
      <c r="E26">
        <v>4006</v>
      </c>
      <c r="F26" t="str">
        <f t="shared" si="0"/>
        <v>Marsa (Maltese local council)</v>
      </c>
      <c r="G26" t="str">
        <f t="shared" si="1"/>
        <v>Marsa</v>
      </c>
      <c r="H26" t="str">
        <f t="shared" si="2"/>
        <v>MT-26</v>
      </c>
    </row>
    <row r="27" spans="1:8" ht="29.5" thickBot="1" x14ac:dyDescent="0.4">
      <c r="A27" s="1" t="s">
        <v>4328</v>
      </c>
      <c r="B27" s="2" t="s">
        <v>4329</v>
      </c>
      <c r="C27" s="5" t="s">
        <v>4329</v>
      </c>
      <c r="D27" s="5" t="s">
        <v>4330</v>
      </c>
      <c r="E27">
        <v>4006</v>
      </c>
      <c r="F27" t="str">
        <f t="shared" si="0"/>
        <v>Marsaskala (Maltese local council)</v>
      </c>
      <c r="G27" t="str">
        <f t="shared" si="1"/>
        <v>Marsaskala</v>
      </c>
      <c r="H27" t="str">
        <f t="shared" si="2"/>
        <v>MT-27</v>
      </c>
    </row>
    <row r="28" spans="1:8" ht="29.5" thickBot="1" x14ac:dyDescent="0.4">
      <c r="A28" s="1" t="s">
        <v>4331</v>
      </c>
      <c r="B28" s="2" t="s">
        <v>4332</v>
      </c>
      <c r="C28" s="5" t="s">
        <v>4332</v>
      </c>
      <c r="D28" s="5" t="s">
        <v>4332</v>
      </c>
      <c r="E28">
        <v>4006</v>
      </c>
      <c r="F28" t="str">
        <f t="shared" si="0"/>
        <v>Marsaxlokk (Maltese local council)</v>
      </c>
      <c r="G28" t="str">
        <f t="shared" si="1"/>
        <v>Marsaxlokk</v>
      </c>
      <c r="H28" t="str">
        <f t="shared" si="2"/>
        <v>MT-28</v>
      </c>
    </row>
    <row r="29" spans="1:8" ht="27.5" thickBot="1" x14ac:dyDescent="0.4">
      <c r="A29" s="1" t="s">
        <v>4333</v>
      </c>
      <c r="B29" s="2" t="s">
        <v>4334</v>
      </c>
      <c r="C29" s="5" t="s">
        <v>4334</v>
      </c>
      <c r="D29" s="5" t="s">
        <v>4335</v>
      </c>
      <c r="E29">
        <v>4006</v>
      </c>
      <c r="F29" t="str">
        <f t="shared" si="0"/>
        <v>Mdina (Maltese local council)</v>
      </c>
      <c r="G29" t="str">
        <f t="shared" si="1"/>
        <v>Mdina</v>
      </c>
      <c r="H29" t="str">
        <f t="shared" si="2"/>
        <v>MT-29</v>
      </c>
    </row>
    <row r="30" spans="1:8" ht="15" thickBot="1" x14ac:dyDescent="0.4">
      <c r="A30" s="1" t="s">
        <v>4336</v>
      </c>
      <c r="B30" s="2" t="s">
        <v>4337</v>
      </c>
      <c r="C30" s="5" t="s">
        <v>4337</v>
      </c>
      <c r="D30" s="5" t="s">
        <v>4338</v>
      </c>
      <c r="E30">
        <v>4006</v>
      </c>
      <c r="F30" t="str">
        <f t="shared" si="0"/>
        <v>Mellieħa (Maltese local council)</v>
      </c>
      <c r="G30" t="str">
        <f t="shared" si="1"/>
        <v>Mellieħa</v>
      </c>
      <c r="H30" t="str">
        <f t="shared" si="2"/>
        <v>MT-30</v>
      </c>
    </row>
    <row r="31" spans="1:8" ht="15" thickBot="1" x14ac:dyDescent="0.4">
      <c r="A31" s="1" t="s">
        <v>4339</v>
      </c>
      <c r="B31" s="2" t="s">
        <v>4340</v>
      </c>
      <c r="C31" s="5" t="s">
        <v>4340</v>
      </c>
      <c r="D31" s="5" t="s">
        <v>4341</v>
      </c>
      <c r="E31">
        <v>4006</v>
      </c>
      <c r="F31" t="str">
        <f t="shared" si="0"/>
        <v>Mġarr (Maltese local council)</v>
      </c>
      <c r="G31" t="str">
        <f t="shared" si="1"/>
        <v>Mġarr</v>
      </c>
      <c r="H31" t="str">
        <f t="shared" si="2"/>
        <v>MT-31</v>
      </c>
    </row>
    <row r="32" spans="1:8" ht="15" thickBot="1" x14ac:dyDescent="0.4">
      <c r="A32" s="1" t="s">
        <v>4342</v>
      </c>
      <c r="B32" s="2" t="s">
        <v>4343</v>
      </c>
      <c r="C32" s="5" t="s">
        <v>4343</v>
      </c>
      <c r="D32" s="5" t="s">
        <v>4344</v>
      </c>
      <c r="E32">
        <v>4006</v>
      </c>
      <c r="F32" t="str">
        <f t="shared" si="0"/>
        <v>Mosta (Maltese local council)</v>
      </c>
      <c r="G32" t="str">
        <f t="shared" si="1"/>
        <v>Mosta</v>
      </c>
      <c r="H32" t="str">
        <f t="shared" si="2"/>
        <v>MT-32</v>
      </c>
    </row>
    <row r="33" spans="1:8" ht="15" thickBot="1" x14ac:dyDescent="0.4">
      <c r="A33" s="1" t="s">
        <v>4345</v>
      </c>
      <c r="B33" s="2" t="s">
        <v>4346</v>
      </c>
      <c r="C33" s="5" t="s">
        <v>4346</v>
      </c>
      <c r="D33" s="5" t="s">
        <v>4347</v>
      </c>
      <c r="E33">
        <v>4006</v>
      </c>
      <c r="F33" t="str">
        <f t="shared" si="0"/>
        <v>Mqabba (Maltese local council)</v>
      </c>
      <c r="G33" t="str">
        <f t="shared" si="1"/>
        <v>Mqabba</v>
      </c>
      <c r="H33" t="str">
        <f t="shared" si="2"/>
        <v>MT-33</v>
      </c>
    </row>
    <row r="34" spans="1:8" ht="15" thickBot="1" x14ac:dyDescent="0.4">
      <c r="A34" s="1" t="s">
        <v>4348</v>
      </c>
      <c r="B34" s="2" t="s">
        <v>4349</v>
      </c>
      <c r="C34" s="5" t="s">
        <v>4349</v>
      </c>
      <c r="D34" s="5" t="s">
        <v>4350</v>
      </c>
      <c r="E34">
        <v>4006</v>
      </c>
      <c r="F34" t="str">
        <f t="shared" si="0"/>
        <v>Msida (Maltese local council)</v>
      </c>
      <c r="G34" t="str">
        <f t="shared" si="1"/>
        <v>Msida</v>
      </c>
      <c r="H34" t="str">
        <f t="shared" si="2"/>
        <v>MT-34</v>
      </c>
    </row>
    <row r="35" spans="1:8" ht="15" thickBot="1" x14ac:dyDescent="0.4">
      <c r="A35" s="1" t="s">
        <v>4351</v>
      </c>
      <c r="B35" s="2" t="s">
        <v>4352</v>
      </c>
      <c r="C35" s="5" t="s">
        <v>4352</v>
      </c>
      <c r="D35" s="5" t="s">
        <v>4353</v>
      </c>
      <c r="E35">
        <v>4006</v>
      </c>
      <c r="F35" t="str">
        <f t="shared" si="0"/>
        <v>Mtarfa (Maltese local council)</v>
      </c>
      <c r="G35" t="str">
        <f t="shared" si="1"/>
        <v>Mtarfa</v>
      </c>
      <c r="H35" t="str">
        <f t="shared" si="2"/>
        <v>MT-35</v>
      </c>
    </row>
    <row r="36" spans="1:8" ht="15" thickBot="1" x14ac:dyDescent="0.4">
      <c r="A36" s="1" t="s">
        <v>4354</v>
      </c>
      <c r="B36" s="2" t="s">
        <v>4355</v>
      </c>
      <c r="C36" s="5" t="s">
        <v>4355</v>
      </c>
      <c r="D36" s="5" t="s">
        <v>4356</v>
      </c>
      <c r="E36">
        <v>4006</v>
      </c>
      <c r="F36" t="str">
        <f t="shared" si="0"/>
        <v>Munxar (Maltese local council)</v>
      </c>
      <c r="G36" t="str">
        <f t="shared" si="1"/>
        <v>Munxar</v>
      </c>
      <c r="H36" t="str">
        <f t="shared" si="2"/>
        <v>MT-36</v>
      </c>
    </row>
    <row r="37" spans="1:8" ht="15" thickBot="1" x14ac:dyDescent="0.4">
      <c r="A37" s="1" t="s">
        <v>4357</v>
      </c>
      <c r="B37" s="2" t="s">
        <v>4358</v>
      </c>
      <c r="C37" s="5" t="s">
        <v>4358</v>
      </c>
      <c r="D37" s="5" t="s">
        <v>4359</v>
      </c>
      <c r="E37">
        <v>4006</v>
      </c>
      <c r="F37" t="str">
        <f t="shared" si="0"/>
        <v>Nadur (Maltese local council)</v>
      </c>
      <c r="G37" t="str">
        <f t="shared" si="1"/>
        <v>Nadur</v>
      </c>
      <c r="H37" t="str">
        <f t="shared" si="2"/>
        <v>MT-37</v>
      </c>
    </row>
    <row r="38" spans="1:8" ht="15" thickBot="1" x14ac:dyDescent="0.4">
      <c r="A38" s="1" t="s">
        <v>4360</v>
      </c>
      <c r="B38" s="2" t="s">
        <v>4361</v>
      </c>
      <c r="C38" s="5" t="s">
        <v>4361</v>
      </c>
      <c r="D38" s="5" t="s">
        <v>4362</v>
      </c>
      <c r="E38">
        <v>4006</v>
      </c>
      <c r="F38" t="str">
        <f t="shared" si="0"/>
        <v>Naxxar (Maltese local council)</v>
      </c>
      <c r="G38" t="str">
        <f t="shared" si="1"/>
        <v>Naxxar</v>
      </c>
      <c r="H38" t="str">
        <f t="shared" si="2"/>
        <v>MT-38</v>
      </c>
    </row>
    <row r="39" spans="1:8" ht="18.5" thickBot="1" x14ac:dyDescent="0.4">
      <c r="A39" s="1" t="s">
        <v>4363</v>
      </c>
      <c r="B39" s="2" t="s">
        <v>4364</v>
      </c>
      <c r="C39" s="5" t="s">
        <v>4364</v>
      </c>
      <c r="D39" s="5" t="s">
        <v>4365</v>
      </c>
      <c r="E39">
        <v>4006</v>
      </c>
      <c r="F39" t="str">
        <f t="shared" si="0"/>
        <v>Paola (Maltese local council)</v>
      </c>
      <c r="G39" t="str">
        <f t="shared" si="1"/>
        <v>Paola</v>
      </c>
      <c r="H39" t="str">
        <f t="shared" si="2"/>
        <v>MT-39</v>
      </c>
    </row>
    <row r="40" spans="1:8" ht="29.5" thickBot="1" x14ac:dyDescent="0.4">
      <c r="A40" s="1" t="s">
        <v>4366</v>
      </c>
      <c r="B40" s="2" t="s">
        <v>4367</v>
      </c>
      <c r="C40" s="5" t="s">
        <v>4367</v>
      </c>
      <c r="D40" s="5" t="s">
        <v>4367</v>
      </c>
      <c r="E40">
        <v>4006</v>
      </c>
      <c r="F40" t="str">
        <f t="shared" si="0"/>
        <v>Pembroke (Maltese local council)</v>
      </c>
      <c r="G40" t="str">
        <f t="shared" si="1"/>
        <v>Pembroke</v>
      </c>
      <c r="H40" t="str">
        <f t="shared" si="2"/>
        <v>MT-40</v>
      </c>
    </row>
    <row r="41" spans="1:8" ht="15" thickBot="1" x14ac:dyDescent="0.4">
      <c r="A41" s="1" t="s">
        <v>4368</v>
      </c>
      <c r="B41" s="2" t="s">
        <v>4369</v>
      </c>
      <c r="C41" s="5" t="s">
        <v>4369</v>
      </c>
      <c r="D41" s="5" t="s">
        <v>4370</v>
      </c>
      <c r="E41">
        <v>4006</v>
      </c>
      <c r="F41" t="str">
        <f t="shared" si="0"/>
        <v>Pietà (Maltese local council)</v>
      </c>
      <c r="G41" t="str">
        <f t="shared" si="1"/>
        <v>Pietà</v>
      </c>
      <c r="H41" t="str">
        <f t="shared" si="2"/>
        <v>MT-41</v>
      </c>
    </row>
    <row r="42" spans="1:8" ht="15" thickBot="1" x14ac:dyDescent="0.4">
      <c r="A42" s="1" t="s">
        <v>4371</v>
      </c>
      <c r="B42" s="2" t="s">
        <v>4372</v>
      </c>
      <c r="C42" s="5" t="s">
        <v>4372</v>
      </c>
      <c r="D42" s="5" t="s">
        <v>4373</v>
      </c>
      <c r="E42">
        <v>4006</v>
      </c>
      <c r="F42" t="str">
        <f t="shared" si="0"/>
        <v>Qala (Maltese local council)</v>
      </c>
      <c r="G42" t="str">
        <f t="shared" si="1"/>
        <v>Qala</v>
      </c>
      <c r="H42" t="str">
        <f t="shared" si="2"/>
        <v>MT-42</v>
      </c>
    </row>
    <row r="43" spans="1:8" ht="18.5" thickBot="1" x14ac:dyDescent="0.4">
      <c r="A43" s="1" t="s">
        <v>4374</v>
      </c>
      <c r="B43" s="2" t="s">
        <v>4375</v>
      </c>
      <c r="C43" s="5" t="s">
        <v>4375</v>
      </c>
      <c r="D43" s="5" t="s">
        <v>4376</v>
      </c>
      <c r="E43">
        <v>4006</v>
      </c>
      <c r="F43" t="str">
        <f t="shared" si="0"/>
        <v>Qormi (Maltese local council)</v>
      </c>
      <c r="G43" t="str">
        <f t="shared" si="1"/>
        <v>Qormi</v>
      </c>
      <c r="H43" t="str">
        <f t="shared" si="2"/>
        <v>MT-43</v>
      </c>
    </row>
    <row r="44" spans="1:8" ht="15" thickBot="1" x14ac:dyDescent="0.4">
      <c r="A44" s="1" t="s">
        <v>4377</v>
      </c>
      <c r="B44" s="2" t="s">
        <v>4378</v>
      </c>
      <c r="C44" s="5" t="s">
        <v>4378</v>
      </c>
      <c r="D44" s="5" t="s">
        <v>4379</v>
      </c>
      <c r="E44">
        <v>4006</v>
      </c>
      <c r="F44" t="str">
        <f t="shared" si="0"/>
        <v>Qrendi (Maltese local council)</v>
      </c>
      <c r="G44" t="str">
        <f t="shared" si="1"/>
        <v>Qrendi</v>
      </c>
      <c r="H44" t="str">
        <f t="shared" si="2"/>
        <v>MT-44</v>
      </c>
    </row>
    <row r="45" spans="1:8" ht="36.5" thickBot="1" x14ac:dyDescent="0.4">
      <c r="A45" s="1" t="s">
        <v>4380</v>
      </c>
      <c r="B45" s="2" t="s">
        <v>4381</v>
      </c>
      <c r="C45" s="5" t="s">
        <v>4382</v>
      </c>
      <c r="D45" s="5" t="s">
        <v>4383</v>
      </c>
      <c r="E45">
        <v>4006</v>
      </c>
      <c r="F45" t="str">
        <f t="shared" si="0"/>
        <v>Rabat Gozo (Maltese local council)</v>
      </c>
      <c r="G45" t="str">
        <f t="shared" si="1"/>
        <v>Rabat Gozo</v>
      </c>
      <c r="H45" t="str">
        <f t="shared" si="2"/>
        <v>MT-45</v>
      </c>
    </row>
    <row r="46" spans="1:8" ht="29.5" thickBot="1" x14ac:dyDescent="0.4">
      <c r="A46" s="1" t="s">
        <v>4384</v>
      </c>
      <c r="B46" s="2" t="s">
        <v>4385</v>
      </c>
      <c r="C46" s="5" t="s">
        <v>4385</v>
      </c>
      <c r="D46" s="5" t="s">
        <v>4386</v>
      </c>
      <c r="E46">
        <v>4006</v>
      </c>
      <c r="F46" t="str">
        <f t="shared" si="0"/>
        <v>Rabat Malta (Maltese local council)</v>
      </c>
      <c r="G46" t="str">
        <f t="shared" si="1"/>
        <v>Rabat Malta</v>
      </c>
      <c r="H46" t="str">
        <f t="shared" si="2"/>
        <v>MT-46</v>
      </c>
    </row>
    <row r="47" spans="1:8" ht="15" thickBot="1" x14ac:dyDescent="0.4">
      <c r="A47" s="1" t="s">
        <v>4387</v>
      </c>
      <c r="B47" s="2" t="s">
        <v>4388</v>
      </c>
      <c r="C47" s="5" t="s">
        <v>4388</v>
      </c>
      <c r="D47" s="5" t="s">
        <v>4389</v>
      </c>
      <c r="E47">
        <v>4006</v>
      </c>
      <c r="F47" t="str">
        <f t="shared" si="0"/>
        <v>Safi (Maltese local council)</v>
      </c>
      <c r="G47" t="str">
        <f t="shared" si="1"/>
        <v>Safi</v>
      </c>
      <c r="H47" t="str">
        <f t="shared" si="2"/>
        <v>MT-47</v>
      </c>
    </row>
    <row r="48" spans="1:8" ht="29.5" thickBot="1" x14ac:dyDescent="0.4">
      <c r="A48" s="1" t="s">
        <v>4390</v>
      </c>
      <c r="B48" s="2" t="s">
        <v>4391</v>
      </c>
      <c r="C48" s="5" t="s">
        <v>4392</v>
      </c>
      <c r="D48" s="5" t="s">
        <v>4392</v>
      </c>
      <c r="E48">
        <v>4006</v>
      </c>
      <c r="F48" t="str">
        <f t="shared" si="0"/>
        <v>Saint Julian's (Maltese local council)</v>
      </c>
      <c r="G48" t="str">
        <f t="shared" si="1"/>
        <v>Saint Julian's</v>
      </c>
      <c r="H48" t="str">
        <f t="shared" si="2"/>
        <v>MT-48</v>
      </c>
    </row>
    <row r="49" spans="1:8" ht="29.5" thickBot="1" x14ac:dyDescent="0.4">
      <c r="A49" s="1" t="s">
        <v>4393</v>
      </c>
      <c r="B49" s="2" t="s">
        <v>1455</v>
      </c>
      <c r="C49" s="5" t="s">
        <v>4394</v>
      </c>
      <c r="D49" s="5" t="s">
        <v>4394</v>
      </c>
      <c r="E49">
        <v>4006</v>
      </c>
      <c r="F49" t="str">
        <f t="shared" si="0"/>
        <v>Saint John (Maltese local council)</v>
      </c>
      <c r="G49" t="str">
        <f t="shared" si="1"/>
        <v>Saint John</v>
      </c>
      <c r="H49" t="str">
        <f t="shared" si="2"/>
        <v>MT-49</v>
      </c>
    </row>
    <row r="50" spans="1:8" ht="29.5" thickBot="1" x14ac:dyDescent="0.4">
      <c r="A50" s="1" t="s">
        <v>4395</v>
      </c>
      <c r="B50" s="2" t="s">
        <v>4396</v>
      </c>
      <c r="C50" s="5" t="s">
        <v>4397</v>
      </c>
      <c r="D50" s="5" t="s">
        <v>4397</v>
      </c>
      <c r="E50">
        <v>4006</v>
      </c>
      <c r="F50" t="str">
        <f t="shared" si="0"/>
        <v>Saint Lawrence (Maltese local council)</v>
      </c>
      <c r="G50" t="str">
        <f t="shared" si="1"/>
        <v>Saint Lawrence</v>
      </c>
      <c r="H50" t="str">
        <f t="shared" si="2"/>
        <v>MT-50</v>
      </c>
    </row>
    <row r="51" spans="1:8" ht="44" thickBot="1" x14ac:dyDescent="0.4">
      <c r="A51" s="1" t="s">
        <v>4398</v>
      </c>
      <c r="B51" s="2" t="s">
        <v>4399</v>
      </c>
      <c r="C51" s="5" t="s">
        <v>4400</v>
      </c>
      <c r="D51" s="5" t="s">
        <v>4400</v>
      </c>
      <c r="E51">
        <v>4006</v>
      </c>
      <c r="F51" t="str">
        <f t="shared" si="0"/>
        <v>Saint Paul's Bay (Maltese local council)</v>
      </c>
      <c r="G51" t="str">
        <f t="shared" si="1"/>
        <v>Saint Paul's Bay</v>
      </c>
      <c r="H51" t="str">
        <f t="shared" si="2"/>
        <v>MT-51</v>
      </c>
    </row>
    <row r="52" spans="1:8" ht="15" thickBot="1" x14ac:dyDescent="0.4">
      <c r="A52" s="1" t="s">
        <v>4401</v>
      </c>
      <c r="B52" s="2" t="s">
        <v>4402</v>
      </c>
      <c r="C52" s="5" t="s">
        <v>4402</v>
      </c>
      <c r="D52" s="5" t="s">
        <v>4403</v>
      </c>
      <c r="E52">
        <v>4006</v>
      </c>
      <c r="F52" t="str">
        <f t="shared" si="0"/>
        <v>Sannat (Maltese local council)</v>
      </c>
      <c r="G52" t="str">
        <f t="shared" si="1"/>
        <v>Sannat</v>
      </c>
      <c r="H52" t="str">
        <f t="shared" si="2"/>
        <v>MT-52</v>
      </c>
    </row>
    <row r="53" spans="1:8" ht="29.5" thickBot="1" x14ac:dyDescent="0.4">
      <c r="A53" s="1" t="s">
        <v>4404</v>
      </c>
      <c r="B53" s="2" t="s">
        <v>4405</v>
      </c>
      <c r="C53" s="5" t="s">
        <v>4406</v>
      </c>
      <c r="D53" s="5" t="s">
        <v>4406</v>
      </c>
      <c r="E53">
        <v>4006</v>
      </c>
      <c r="F53" t="str">
        <f t="shared" si="0"/>
        <v>Saint Lucia's (Maltese local council)</v>
      </c>
      <c r="G53" t="str">
        <f t="shared" si="1"/>
        <v>Saint Lucia's</v>
      </c>
      <c r="H53" t="str">
        <f t="shared" si="2"/>
        <v>MT-53</v>
      </c>
    </row>
    <row r="54" spans="1:8" ht="29.5" thickBot="1" x14ac:dyDescent="0.4">
      <c r="A54" s="1" t="s">
        <v>4407</v>
      </c>
      <c r="B54" s="2" t="s">
        <v>4408</v>
      </c>
      <c r="C54" s="5" t="s">
        <v>4408</v>
      </c>
      <c r="D54" s="5" t="s">
        <v>4408</v>
      </c>
      <c r="E54">
        <v>4006</v>
      </c>
      <c r="F54" t="str">
        <f t="shared" si="0"/>
        <v>Santa Venera (Maltese local council)</v>
      </c>
      <c r="G54" t="str">
        <f t="shared" si="1"/>
        <v>Santa Venera</v>
      </c>
      <c r="H54" t="str">
        <f t="shared" si="2"/>
        <v>MT-54</v>
      </c>
    </row>
    <row r="55" spans="1:8" ht="27.5" thickBot="1" x14ac:dyDescent="0.4">
      <c r="A55" s="1" t="s">
        <v>4409</v>
      </c>
      <c r="B55" s="2" t="s">
        <v>4410</v>
      </c>
      <c r="C55" s="5" t="s">
        <v>4410</v>
      </c>
      <c r="D55" s="5" t="s">
        <v>4411</v>
      </c>
      <c r="E55">
        <v>4006</v>
      </c>
      <c r="F55" t="str">
        <f t="shared" si="0"/>
        <v>Siġġiewi (Maltese local council)</v>
      </c>
      <c r="G55" t="str">
        <f t="shared" si="1"/>
        <v>Siġġiewi</v>
      </c>
      <c r="H55" t="str">
        <f t="shared" si="2"/>
        <v>MT-55</v>
      </c>
    </row>
    <row r="56" spans="1:8" ht="15" thickBot="1" x14ac:dyDescent="0.4">
      <c r="A56" s="1" t="s">
        <v>4412</v>
      </c>
      <c r="B56" s="2" t="s">
        <v>4413</v>
      </c>
      <c r="C56" s="5" t="s">
        <v>4413</v>
      </c>
      <c r="D56" s="5" t="s">
        <v>4414</v>
      </c>
      <c r="E56">
        <v>4006</v>
      </c>
      <c r="F56" t="str">
        <f t="shared" si="0"/>
        <v>Sliema (Maltese local council)</v>
      </c>
      <c r="G56" t="str">
        <f t="shared" si="1"/>
        <v>Sliema</v>
      </c>
      <c r="H56" t="str">
        <f t="shared" si="2"/>
        <v>MT-56</v>
      </c>
    </row>
    <row r="57" spans="1:8" ht="15" thickBot="1" x14ac:dyDescent="0.4">
      <c r="A57" s="1" t="s">
        <v>4415</v>
      </c>
      <c r="B57" s="2" t="s">
        <v>4416</v>
      </c>
      <c r="C57" s="5" t="s">
        <v>4416</v>
      </c>
      <c r="D57" s="5" t="s">
        <v>4417</v>
      </c>
      <c r="E57">
        <v>4006</v>
      </c>
      <c r="F57" t="str">
        <f t="shared" si="0"/>
        <v>Swieqi (Maltese local council)</v>
      </c>
      <c r="G57" t="str">
        <f t="shared" si="1"/>
        <v>Swieqi</v>
      </c>
      <c r="H57" t="str">
        <f t="shared" si="2"/>
        <v>MT-57</v>
      </c>
    </row>
    <row r="58" spans="1:8" ht="15" thickBot="1" x14ac:dyDescent="0.4">
      <c r="A58" s="1" t="s">
        <v>4418</v>
      </c>
      <c r="B58" s="2" t="s">
        <v>4419</v>
      </c>
      <c r="C58" s="5" t="s">
        <v>4419</v>
      </c>
      <c r="D58" s="5" t="s">
        <v>4419</v>
      </c>
      <c r="E58">
        <v>4006</v>
      </c>
      <c r="F58" t="str">
        <f t="shared" si="0"/>
        <v>Ta' Xbiex (Maltese local council)</v>
      </c>
      <c r="G58" t="str">
        <f t="shared" si="1"/>
        <v>Ta' Xbiex</v>
      </c>
      <c r="H58" t="str">
        <f t="shared" si="2"/>
        <v>MT-58</v>
      </c>
    </row>
    <row r="59" spans="1:8" ht="15" thickBot="1" x14ac:dyDescent="0.4">
      <c r="A59" s="1" t="s">
        <v>4420</v>
      </c>
      <c r="B59" s="2" t="s">
        <v>4421</v>
      </c>
      <c r="C59" s="5" t="s">
        <v>4421</v>
      </c>
      <c r="D59" s="5" t="s">
        <v>4422</v>
      </c>
      <c r="E59">
        <v>4006</v>
      </c>
      <c r="F59" t="str">
        <f t="shared" si="0"/>
        <v>Tarxien (Maltese local council)</v>
      </c>
      <c r="G59" t="str">
        <f t="shared" si="1"/>
        <v>Tarxien</v>
      </c>
      <c r="H59" t="str">
        <f t="shared" si="2"/>
        <v>MT-59</v>
      </c>
    </row>
    <row r="60" spans="1:8" ht="36.5" thickBot="1" x14ac:dyDescent="0.4">
      <c r="A60" s="1" t="s">
        <v>4423</v>
      </c>
      <c r="B60" s="2" t="s">
        <v>4424</v>
      </c>
      <c r="C60" s="5" t="s">
        <v>4424</v>
      </c>
      <c r="D60" s="5" t="s">
        <v>4425</v>
      </c>
      <c r="E60">
        <v>4006</v>
      </c>
      <c r="F60" t="str">
        <f t="shared" si="0"/>
        <v>Valletta (Maltese local council)</v>
      </c>
      <c r="G60" t="str">
        <f t="shared" si="1"/>
        <v>Valletta</v>
      </c>
      <c r="H60" t="str">
        <f t="shared" si="2"/>
        <v>MT-60</v>
      </c>
    </row>
    <row r="61" spans="1:8" ht="15" thickBot="1" x14ac:dyDescent="0.4">
      <c r="A61" s="1" t="s">
        <v>4426</v>
      </c>
      <c r="B61" s="2" t="s">
        <v>4427</v>
      </c>
      <c r="C61" s="5" t="s">
        <v>4427</v>
      </c>
      <c r="D61" s="5" t="s">
        <v>4428</v>
      </c>
      <c r="E61">
        <v>4006</v>
      </c>
      <c r="F61" t="str">
        <f t="shared" si="0"/>
        <v>Xagħra (Maltese local council)</v>
      </c>
      <c r="G61" t="str">
        <f t="shared" si="1"/>
        <v>Xagħra</v>
      </c>
      <c r="H61" t="str">
        <f t="shared" si="2"/>
        <v>MT-61</v>
      </c>
    </row>
    <row r="62" spans="1:8" ht="15" thickBot="1" x14ac:dyDescent="0.4">
      <c r="A62" s="1" t="s">
        <v>4429</v>
      </c>
      <c r="B62" s="2" t="s">
        <v>4430</v>
      </c>
      <c r="C62" s="5" t="s">
        <v>4430</v>
      </c>
      <c r="D62" s="5" t="s">
        <v>4431</v>
      </c>
      <c r="E62">
        <v>4006</v>
      </c>
      <c r="F62" t="str">
        <f t="shared" si="0"/>
        <v>Xewkija (Maltese local council)</v>
      </c>
      <c r="G62" t="str">
        <f t="shared" si="1"/>
        <v>Xewkija</v>
      </c>
      <c r="H62" t="str">
        <f t="shared" si="2"/>
        <v>MT-62</v>
      </c>
    </row>
    <row r="63" spans="1:8" ht="15" thickBot="1" x14ac:dyDescent="0.4">
      <c r="A63" s="1" t="s">
        <v>4432</v>
      </c>
      <c r="B63" s="2" t="s">
        <v>4433</v>
      </c>
      <c r="C63" s="5" t="s">
        <v>4433</v>
      </c>
      <c r="D63" s="5" t="s">
        <v>4434</v>
      </c>
      <c r="E63">
        <v>4006</v>
      </c>
      <c r="F63" t="str">
        <f t="shared" si="0"/>
        <v>Xgħajra (Maltese local council)</v>
      </c>
      <c r="G63" t="str">
        <f t="shared" si="1"/>
        <v>Xgħajra</v>
      </c>
      <c r="H63" t="str">
        <f t="shared" si="2"/>
        <v>MT-63</v>
      </c>
    </row>
    <row r="64" spans="1:8" ht="27.5" thickBot="1" x14ac:dyDescent="0.4">
      <c r="A64" s="1" t="s">
        <v>4435</v>
      </c>
      <c r="B64" s="2" t="s">
        <v>4436</v>
      </c>
      <c r="C64" s="5" t="s">
        <v>4436</v>
      </c>
      <c r="D64" s="5" t="s">
        <v>4437</v>
      </c>
      <c r="E64">
        <v>4006</v>
      </c>
      <c r="F64" t="str">
        <f t="shared" si="0"/>
        <v>Żabbar (Maltese local council)</v>
      </c>
      <c r="G64" t="str">
        <f t="shared" si="1"/>
        <v>Żabbar</v>
      </c>
      <c r="H64" t="str">
        <f t="shared" si="2"/>
        <v>MT-64</v>
      </c>
    </row>
    <row r="65" spans="1:8" ht="29.5" thickBot="1" x14ac:dyDescent="0.4">
      <c r="A65" s="1" t="s">
        <v>4438</v>
      </c>
      <c r="B65" s="2" t="s">
        <v>4439</v>
      </c>
      <c r="C65" s="5" t="s">
        <v>4440</v>
      </c>
      <c r="D65" s="5" t="s">
        <v>4441</v>
      </c>
      <c r="E65">
        <v>4006</v>
      </c>
      <c r="F65" t="str">
        <f t="shared" si="0"/>
        <v>Żebbuġ Gozo (Maltese local council)</v>
      </c>
      <c r="G65" t="str">
        <f t="shared" si="1"/>
        <v>Żebbuġ Gozo</v>
      </c>
      <c r="H65" t="str">
        <f t="shared" si="2"/>
        <v>MT-65</v>
      </c>
    </row>
    <row r="66" spans="1:8" ht="29.5" thickBot="1" x14ac:dyDescent="0.4">
      <c r="A66" s="1" t="s">
        <v>4442</v>
      </c>
      <c r="B66" s="2" t="s">
        <v>4443</v>
      </c>
      <c r="C66" s="5" t="s">
        <v>4443</v>
      </c>
      <c r="D66" s="5" t="s">
        <v>4444</v>
      </c>
      <c r="E66">
        <v>4006</v>
      </c>
      <c r="F66" t="str">
        <f t="shared" ref="F66:F68" si="3">_xlfn.CONCAT(B66," (Maltese local council)")</f>
        <v>Żebbuġ Malta (Maltese local council)</v>
      </c>
      <c r="G66" t="str">
        <f t="shared" ref="G66:G68" si="4">B66</f>
        <v>Żebbuġ Malta</v>
      </c>
      <c r="H66" t="str">
        <f t="shared" ref="H66:H68" si="5">A66</f>
        <v>MT-66</v>
      </c>
    </row>
    <row r="67" spans="1:8" ht="27.5" thickBot="1" x14ac:dyDescent="0.4">
      <c r="A67" s="1" t="s">
        <v>4445</v>
      </c>
      <c r="B67" s="2" t="s">
        <v>4446</v>
      </c>
      <c r="C67" s="5" t="s">
        <v>4446</v>
      </c>
      <c r="D67" s="5" t="s">
        <v>4447</v>
      </c>
      <c r="E67">
        <v>4006</v>
      </c>
      <c r="F67" t="str">
        <f t="shared" si="3"/>
        <v>Żejtun (Maltese local council)</v>
      </c>
      <c r="G67" t="str">
        <f t="shared" si="4"/>
        <v>Żejtun</v>
      </c>
      <c r="H67" t="str">
        <f t="shared" si="5"/>
        <v>MT-67</v>
      </c>
    </row>
    <row r="68" spans="1:8" ht="15" thickBot="1" x14ac:dyDescent="0.4">
      <c r="A68" s="1" t="s">
        <v>4448</v>
      </c>
      <c r="B68" s="2" t="s">
        <v>4449</v>
      </c>
      <c r="C68" s="5" t="s">
        <v>4449</v>
      </c>
      <c r="D68" s="5" t="s">
        <v>4450</v>
      </c>
      <c r="E68">
        <v>4006</v>
      </c>
      <c r="F68" t="str">
        <f t="shared" si="3"/>
        <v>Żurrieq (Maltese local council)</v>
      </c>
      <c r="G68" t="str">
        <f t="shared" si="4"/>
        <v>Żurrieq</v>
      </c>
      <c r="H68" t="str">
        <f t="shared" si="5"/>
        <v>MT-68</v>
      </c>
    </row>
  </sheetData>
  <hyperlinks>
    <hyperlink ref="B1" r:id="rId1" tooltip="Attard" display="https://en.wikipedia.org/wiki/Attard" xr:uid="{C90303B2-B21C-4A72-8AE8-3D2C13921AB0}"/>
    <hyperlink ref="B2" r:id="rId2" tooltip="Balzan" display="https://en.wikipedia.org/wiki/Balzan" xr:uid="{C79E5F56-3786-4BC2-8F21-FF03437D9D05}"/>
    <hyperlink ref="B3" r:id="rId3" tooltip="Birgu" display="https://en.wikipedia.org/wiki/Birgu" xr:uid="{848B9221-00FF-4230-9502-3D6A5B50BE25}"/>
    <hyperlink ref="B4" r:id="rId4" tooltip="Birkirkara" display="https://en.wikipedia.org/wiki/Birkirkara" xr:uid="{3F169EE8-19CE-49A0-8ABF-692BDC8A2D39}"/>
    <hyperlink ref="B5" r:id="rId5" tooltip="Birżebbuġa" display="https://en.wikipedia.org/wiki/Bir%C5%BCebbu%C4%A1a" xr:uid="{5F4DA294-B371-49F9-BB42-79D7A5265B4A}"/>
    <hyperlink ref="B6" r:id="rId6" tooltip="Bormla" display="https://en.wikipedia.org/wiki/Bormla" xr:uid="{D5BB0060-DEC7-4BEB-8298-873E48EB1340}"/>
    <hyperlink ref="B7" r:id="rId7" tooltip="Dingli" display="https://en.wikipedia.org/wiki/Dingli" xr:uid="{76AA6BBE-386B-498D-860D-8E2EB89EEC34}"/>
    <hyperlink ref="B8" r:id="rId8" tooltip="Fgura" display="https://en.wikipedia.org/wiki/Fgura" xr:uid="{A21FBF84-DB65-45EB-A12D-09DA61400240}"/>
    <hyperlink ref="B9" r:id="rId9" tooltip="Floriana" display="https://en.wikipedia.org/wiki/Floriana" xr:uid="{9A9F46E1-D261-4DF2-A13E-E721051FF54E}"/>
    <hyperlink ref="B10" r:id="rId10" tooltip="Fontana (Malta)" display="https://en.wikipedia.org/wiki/Fontana_(Malta)" xr:uid="{905BA391-0E31-42D1-8AF7-D0BE8719B5ED}"/>
    <hyperlink ref="B11" r:id="rId11" tooltip="Gudja" display="https://en.wikipedia.org/wiki/Gudja" xr:uid="{9FF54F9A-67BD-44C0-91DF-B7B2B145793E}"/>
    <hyperlink ref="B12" r:id="rId12" tooltip="Gżira" display="https://en.wikipedia.org/wiki/G%C5%BCira" xr:uid="{3975DC96-66D0-49EE-87A8-0B19D55505DE}"/>
    <hyperlink ref="B13" r:id="rId13" tooltip="Għajnsielem" display="https://en.wikipedia.org/wiki/G%C4%A7ajnsielem" xr:uid="{F9FE7B5D-EC84-4DE6-A61B-CFEDD91338DD}"/>
    <hyperlink ref="B14" r:id="rId14" tooltip="Għarb" display="https://en.wikipedia.org/wiki/G%C4%A7arb" xr:uid="{A3117CCD-54C6-412B-A35B-84419F288932}"/>
    <hyperlink ref="B15" r:id="rId15" tooltip="Għargħur" display="https://en.wikipedia.org/wiki/G%C4%A7arg%C4%A7ur" xr:uid="{59A05CA4-41D8-40BA-AF6B-574C03A18305}"/>
    <hyperlink ref="B16" r:id="rId16" tooltip="Għasri" display="https://en.wikipedia.org/wiki/G%C4%A7asri" xr:uid="{324A89E2-7D8A-4B1F-99CC-F4B5059BE7DB}"/>
    <hyperlink ref="B17" r:id="rId17" tooltip="Għaxaq" display="https://en.wikipedia.org/wiki/G%C4%A7axaq" xr:uid="{0E314985-DAE1-452B-A4D7-613F04C6AD9D}"/>
    <hyperlink ref="B18" r:id="rId18" tooltip="Ħamrun" display="https://en.wikipedia.org/wiki/%C4%A6amrun" xr:uid="{9A59BD42-4F4C-4A6B-8137-FD67C7AC7CB3}"/>
    <hyperlink ref="B19" r:id="rId19" tooltip="Iklin" display="https://en.wikipedia.org/wiki/Iklin" xr:uid="{9D67C03B-D367-4BD2-ADD2-6D4958B4E325}"/>
    <hyperlink ref="B20" r:id="rId20" tooltip="Isla (Malta)" display="https://en.wikipedia.org/wiki/Isla_(Malta)" xr:uid="{43AB1B00-A40F-42AE-AB42-9800B66C1658}"/>
    <hyperlink ref="B21" r:id="rId21" tooltip="Kalkara" display="https://en.wikipedia.org/wiki/Kalkara" xr:uid="{5393DC21-BAE2-4BBF-8411-9792DF3B6D34}"/>
    <hyperlink ref="B22" r:id="rId22" tooltip="Kerċem" display="https://en.wikipedia.org/wiki/Ker%C4%8Bem" xr:uid="{B14B9703-B984-49F1-9E2F-419D221F6660}"/>
    <hyperlink ref="B23" r:id="rId23" tooltip="Kirkop" display="https://en.wikipedia.org/wiki/Kirkop" xr:uid="{2A796E69-7114-428B-8BC2-069553B0C53B}"/>
    <hyperlink ref="B24" r:id="rId24" tooltip="Lija" display="https://en.wikipedia.org/wiki/Lija" xr:uid="{F60C2B46-2E4F-4699-8952-252AE482494E}"/>
    <hyperlink ref="B25" r:id="rId25" tooltip="Luqa" display="https://en.wikipedia.org/wiki/Luqa" xr:uid="{C07B203B-675F-4766-B6B4-B131B38A6F8A}"/>
    <hyperlink ref="B26" r:id="rId26" tooltip="Marsa (Malta)" display="https://en.wikipedia.org/wiki/Marsa_(Malta)" xr:uid="{8210DCBF-394E-45A2-AA2B-CD90595C6BF4}"/>
    <hyperlink ref="B27" r:id="rId27" tooltip="Marsaskala" display="https://en.wikipedia.org/wiki/Marsaskala" xr:uid="{4CB0F31F-292B-4FE7-8ED8-04B4757C1CFB}"/>
    <hyperlink ref="B28" r:id="rId28" tooltip="Marsaxlokk" display="https://en.wikipedia.org/wiki/Marsaxlokk" xr:uid="{103B72EF-9C9B-435D-9EE0-BF41A80EA36A}"/>
    <hyperlink ref="B29" r:id="rId29" tooltip="Mdina" display="https://en.wikipedia.org/wiki/Mdina" xr:uid="{8C75BC4D-2ED7-4F75-A4AF-868786E74F16}"/>
    <hyperlink ref="B30" r:id="rId30" tooltip="Mellieħa" display="https://en.wikipedia.org/wiki/Mellie%C4%A7a" xr:uid="{D0DA3F77-D599-40FA-9137-033324A78A07}"/>
    <hyperlink ref="B31" r:id="rId31" tooltip="Mġarr" display="https://en.wikipedia.org/wiki/M%C4%A1arr" xr:uid="{035883C9-0472-4CE9-B150-B290D997642C}"/>
    <hyperlink ref="B32" r:id="rId32" tooltip="Mosta" display="https://en.wikipedia.org/wiki/Mosta" xr:uid="{6478D959-ABFE-411E-898C-1F94C86C1DAF}"/>
    <hyperlink ref="B33" r:id="rId33" tooltip="Mqabba" display="https://en.wikipedia.org/wiki/Mqabba" xr:uid="{F2EF55A7-3EA5-46E4-8235-6F391AB07A3F}"/>
    <hyperlink ref="B34" r:id="rId34" tooltip="Msida" display="https://en.wikipedia.org/wiki/Msida" xr:uid="{DB5E6489-B40F-4F79-8EAB-620F7A2796A8}"/>
    <hyperlink ref="B35" r:id="rId35" tooltip="Mtarfa" display="https://en.wikipedia.org/wiki/Mtarfa" xr:uid="{CC50608E-3C1F-4659-B007-771540A3BE50}"/>
    <hyperlink ref="B36" r:id="rId36" tooltip="Munxar" display="https://en.wikipedia.org/wiki/Munxar" xr:uid="{C860EEB4-42BC-4FC6-B6C6-1B2DB57EC955}"/>
    <hyperlink ref="B37" r:id="rId37" tooltip="Nadur" display="https://en.wikipedia.org/wiki/Nadur" xr:uid="{978A4FC5-791A-439F-9947-EBF7A12CD12F}"/>
    <hyperlink ref="B38" r:id="rId38" tooltip="Naxxar" display="https://en.wikipedia.org/wiki/Naxxar" xr:uid="{8186C4AE-9286-423E-B8A6-13713F463A83}"/>
    <hyperlink ref="B39" r:id="rId39" tooltip="Paola (Malta)" display="https://en.wikipedia.org/wiki/Paola_(Malta)" xr:uid="{66E761F3-6D1A-439B-A63A-5BFEA9439BC2}"/>
    <hyperlink ref="B40" r:id="rId40" tooltip="Pembroke (Malta)" display="https://en.wikipedia.org/wiki/Pembroke_(Malta)" xr:uid="{B37B6372-D4CB-46F1-A286-72384C53244C}"/>
    <hyperlink ref="B41" r:id="rId41" tooltip="Pietà (Malta)" display="https://en.wikipedia.org/wiki/Piet%C3%A0_(Malta)" xr:uid="{3C690CA7-19CE-46B7-BE13-FA8C2ED97005}"/>
    <hyperlink ref="B42" r:id="rId42" tooltip="Qala (Malta)" display="https://en.wikipedia.org/wiki/Qala_(Malta)" xr:uid="{48E80974-B079-4178-BA82-A3CF17B518DD}"/>
    <hyperlink ref="B43" r:id="rId43" tooltip="Qormi" display="https://en.wikipedia.org/wiki/Qormi" xr:uid="{BC421E54-E837-481E-B90C-215E64BA9C9A}"/>
    <hyperlink ref="B44" r:id="rId44" tooltip="Qrendi" display="https://en.wikipedia.org/wiki/Qrendi" xr:uid="{F3ABB421-E777-44CF-AFB6-97B3404F0528}"/>
    <hyperlink ref="B45" r:id="rId45" tooltip="Rabat Gozo" display="https://en.wikipedia.org/wiki/Rabat_Gozo" xr:uid="{8A39B39B-3550-4580-B0FC-73BE4C801497}"/>
    <hyperlink ref="B46" r:id="rId46" tooltip="Rabat Malta" display="https://en.wikipedia.org/wiki/Rabat_Malta" xr:uid="{36650BDA-940C-4378-A740-E87570FD7570}"/>
    <hyperlink ref="B47" r:id="rId47" tooltip="Safi (Malta)" display="https://en.wikipedia.org/wiki/Safi_(Malta)" xr:uid="{D2860410-5682-492C-937C-524DE9FAB58D}"/>
    <hyperlink ref="B48" r:id="rId48" tooltip="Saint Julian's" display="https://en.wikipedia.org/wiki/Saint_Julian%27s" xr:uid="{72EAE24B-A9BB-4F9E-88F4-933C50056FE7}"/>
    <hyperlink ref="B49" r:id="rId49" tooltip="Saint John, Malta" display="https://en.wikipedia.org/wiki/Saint_John,_Malta" xr:uid="{FB3CC02C-B18D-4A86-86D2-93501323C653}"/>
    <hyperlink ref="B50" r:id="rId50" tooltip="Saint Lawrence, Malta" display="https://en.wikipedia.org/wiki/Saint_Lawrence,_Malta" xr:uid="{76BA4B21-A15D-46A6-9D95-1C863062CF69}"/>
    <hyperlink ref="B51" r:id="rId51" tooltip="Saint Paul's Bay" display="https://en.wikipedia.org/wiki/Saint_Paul%27s_Bay" xr:uid="{1A46F0F2-A6A4-45E7-987A-DDCD8E6C7A32}"/>
    <hyperlink ref="B52" r:id="rId52" tooltip="Sannat" display="https://en.wikipedia.org/wiki/Sannat" xr:uid="{6EC71891-0C88-42F5-AFCF-2C0CA4CCDC55}"/>
    <hyperlink ref="B53" r:id="rId53" tooltip="Saint Lucia's, Malta" display="https://en.wikipedia.org/wiki/Saint_Lucia%27s,_Malta" xr:uid="{C9755568-983A-4888-AC5B-89EFC3F1EB3F}"/>
    <hyperlink ref="B54" r:id="rId54" tooltip="Santa Venera" display="https://en.wikipedia.org/wiki/Santa_Venera" xr:uid="{FB1D5382-C130-43ED-8077-4BC5C8463682}"/>
    <hyperlink ref="B55" r:id="rId55" tooltip="Siġġiewi" display="https://en.wikipedia.org/wiki/Si%C4%A1%C4%A1iewi" xr:uid="{14B3FC11-580F-4A58-BB8C-F826CC88675C}"/>
    <hyperlink ref="B56" r:id="rId56" tooltip="Sliema" display="https://en.wikipedia.org/wiki/Sliema" xr:uid="{973005F1-3BA5-4FB9-B49A-72D08EB7DADD}"/>
    <hyperlink ref="B57" r:id="rId57" tooltip="Swieqi" display="https://en.wikipedia.org/wiki/Swieqi" xr:uid="{9923ACCB-01D9-4AC6-9658-FD8CAB86907E}"/>
    <hyperlink ref="B58" r:id="rId58" tooltip="Ta' Xbiex" display="https://en.wikipedia.org/wiki/Ta%27_Xbiex" xr:uid="{EA9DA987-C048-4B42-AA9E-B20D5E6BC8DE}"/>
    <hyperlink ref="B59" r:id="rId59" tooltip="Tarxien" display="https://en.wikipedia.org/wiki/Tarxien" xr:uid="{59EB1ECA-6A72-4F8A-9E16-AA40FB3FB5D9}"/>
    <hyperlink ref="B60" r:id="rId60" tooltip="Valletta" display="https://en.wikipedia.org/wiki/Valletta" xr:uid="{6472004B-735B-40D9-876A-4669CEBE8DDC}"/>
    <hyperlink ref="B61" r:id="rId61" tooltip="Xagħra" display="https://en.wikipedia.org/wiki/Xag%C4%A7ra" xr:uid="{C8D7175D-73B9-46F6-82AC-33B69A9B5438}"/>
    <hyperlink ref="B62" r:id="rId62" tooltip="Xewkija" display="https://en.wikipedia.org/wiki/Xewkija" xr:uid="{2CBC6F1A-96DE-4959-A0BB-B6939BB5FB53}"/>
    <hyperlink ref="B63" r:id="rId63" tooltip="Xgħajra" display="https://en.wikipedia.org/wiki/Xg%C4%A7ajra" xr:uid="{40D68239-A8FC-4306-84B2-A07A7CD93B5E}"/>
    <hyperlink ref="B64" r:id="rId64" tooltip="Żabbar" display="https://en.wikipedia.org/wiki/%C5%BBabbar" xr:uid="{1FB701B4-0036-440F-A324-DD3EE3F09912}"/>
    <hyperlink ref="B65" r:id="rId65" tooltip="Żebbuġ Gozo" display="https://en.wikipedia.org/wiki/%C5%BBebbu%C4%A1_Gozo" xr:uid="{3283198B-CE37-40C9-9809-46898D8AA4D2}"/>
    <hyperlink ref="B66" r:id="rId66" tooltip="Żebbuġ Malta" display="https://en.wikipedia.org/wiki/%C5%BBebbu%C4%A1_Malta" xr:uid="{1D13974A-A96E-4A11-ACC7-465D9E712BC2}"/>
    <hyperlink ref="B67" r:id="rId67" tooltip="Żejtun" display="https://en.wikipedia.org/wiki/%C5%BBejtun" xr:uid="{8B1F4724-7985-48B1-8C81-5B8AD329C5BA}"/>
    <hyperlink ref="B68" r:id="rId68" tooltip="Żurrieq" display="https://en.wikipedia.org/wiki/%C5%BBurrieq" xr:uid="{97956B13-80FD-432D-9A10-A967E6A6DD42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M E A A B Q S w M E F A A C A A g A i q O U V d h e i d O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Z c U M G n T c B m C L n F r y C m 7 t n + Q F g P j R 9 6 I w 3 G u w L Y H I G 9 P 8 g H U E s D B B Q A A g A I A I q j l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K o 5 R V A e j U k m 8 B A A D L A g A A E w A c A E Z v c m 1 1 b G F z L 1 N l Y 3 R p b 2 4 x L m 0 g o h g A K K A U A A A A A A A A A A A A A A A A A A A A A A A A A A A A b Z F P S 8 N A E M X P F v o d l n h p I Q R S t Q c l B 0 k V C 1 I q i a d G y p o d 6 8 J m t + z M F k v x u z t t K v V P c k n m / W b n v c k i 1 K S d F U X 7 T m / 6 v X 4 P 3 6 U H J Z T 2 r C 4 x v C q 9 0 c g Y R S Y M U L 8 n + C l c 8 D W w k u M m m b g 6 N G B p c K 8 N J L m z x A U O o v y 6 e k b w W K 3 V U r 5 V e D h T e V g 7 r O Y u W D U P 6 0 d Y y X r 7 p 9 z P 2 I C n q i N F U u M m G s a L C R j d a A K f R W d R L H J n Q m M x S 9 N Y 3 N n a K W 1 X W T q 6 G s X i K T i C g r Y G s t N n M n M W X o Z x u 8 5 5 N P e u Y a b E A 0 j F m S P e r Z S v 3 H g k R 3 3 Q b h 6 L x V G / N a a o p Z E e M / L h 5 8 j 8 X d o V T y y 3 a z i N K 7 2 0 + O Z 8 0 y b e Q x x 0 + M e 7 X T R V v N n U 0 v g y 2 f d 9 x m I X 5 R 4 k 9 z E g l o T i g n R z Z K 1 j J 5 t i C b 7 5 R s a t N K c + k J l T 0 O V U k K S A / / X 9 n X Y m 4 z s k v + 1 C p S Y D 3 9 4 E H 9 Q a y + a / O E V 3 k Y 7 H y 1 H O s X 7 R z 2 G / p 2 3 n 3 7 3 5 A l B L A Q I t A B Q A A g A I A I q j l F X Y X o n T o g A A A P Y A A A A S A A A A A A A A A A A A A A A A A A A A A A B D b 2 5 m a W c v U G F j a 2 F n Z S 5 4 b W x Q S w E C L Q A U A A I A C A C K o 5 R V D 8 r p q 6 Q A A A D p A A A A E w A A A A A A A A A A A A A A A A D u A A A A W 0 N v b n R l b n R f V H l w Z X N d L n h t b F B L A Q I t A B Q A A g A I A I q j l F U B 6 N S S b w E A A M s C A A A T A A A A A A A A A A A A A A A A A N 8 B A A B G b 3 J t d W x h c y 9 T Z W N 0 a W 9 u M S 5 t U E s F B g A A A A A D A A M A w g A A A J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c O A A A A A A A A x Q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J l Y 3 R f c 3 V i Z G l 2 a X N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y M S I g L z 4 8 R W 5 0 c n k g V H l w Z T 0 i R m l s b E V y c m 9 y Q 2 9 k Z S I g V m F s d W U 9 I n N V b m t u b 3 d u I i A v P j x F b n R y e S B U e X B l P S J G a W x s R X J y b 3 J D b 3 V u d C I g V m F s d W U 9 I m w 0 M D g i I C 8 + P E V u d H J 5 I F R 5 c G U 9 I k Z p b G x M Y X N 0 V X B k Y X R l Z C I g V m F s d W U 9 I m Q y M D I y L T E y L T I w V D E 5 O j I 0 O j Q 2 L j E 0 M z E 3 M D N a I i A v P j x F b n R y e S B U e X B l P S J G a W x s Q 2 9 s d W 1 u V H l w Z X M i I F Z h b H V l P S J z Q X d j S E F R T U R B d 0 1 H Q m d Z P S I g L z 4 8 R W 5 0 c n k g V H l w Z T 0 i R m l s b E N v b H V t b k 5 h b W V z I i B W Y W x 1 Z T 0 i c 1 s m c X V v d D t J Z C Z x d W 9 0 O y w m c X V v d D t D c m V h d G V k J n F 1 b 3 Q 7 L C Z x d W 9 0 O 0 N o Y W 5 n Z W Q m c X V v d D s s J n F 1 b 3 Q 7 S X N U Z X J t J n F 1 b 3 Q 7 L C Z x d W 9 0 O 0 5 v Z G V J Z C Z x d W 9 0 O y w m c X V v d D t T d G F 0 d X M m c X V v d D s s J n F 1 b 3 Q 7 V X N l c k l k J n F 1 b 3 Q 7 L C Z x d W 9 0 O 0 N v d W 5 0 c n l J Z C Z x d W 9 0 O y w m c X V v d D t U a X R s Z S Z x d W 9 0 O y w m c X V v d D t O Y W 1 l J n F 1 b 3 Q 7 L C Z x d W 9 0 O 0 l z b z M x N j Z f M k N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y Z W N 0 X 3 N 1 Y m R p d m l z a W 9 u c y 9 B d X R v U m V t b 3 Z l Z E N v b H V t b n M x L n t J Z C w w f S Z x d W 9 0 O y w m c X V v d D t T Z W N 0 a W 9 u M S 9 k a X J l Y 3 R f c 3 V i Z G l 2 a X N p b 2 5 z L 0 F 1 d G 9 S Z W 1 v d m V k Q 2 9 s d W 1 u c z E u e 0 N y Z W F 0 Z W Q s M X 0 m c X V v d D s s J n F 1 b 3 Q 7 U 2 V j d G l v b j E v Z G l y Z W N 0 X 3 N 1 Y m R p d m l z a W 9 u c y 9 B d X R v U m V t b 3 Z l Z E N v b H V t b n M x L n t D a G F u Z 2 V k L D J 9 J n F 1 b 3 Q 7 L C Z x d W 9 0 O 1 N l Y 3 R p b 2 4 x L 2 R p c m V j d F 9 z d W J k a X Z p c 2 l v b n M v Q X V 0 b 1 J l b W 9 2 Z W R D b 2 x 1 b W 5 z M S 5 7 S X N U Z X J t L D N 9 J n F 1 b 3 Q 7 L C Z x d W 9 0 O 1 N l Y 3 R p b 2 4 x L 2 R p c m V j d F 9 z d W J k a X Z p c 2 l v b n M v Q X V 0 b 1 J l b W 9 2 Z W R D b 2 x 1 b W 5 z M S 5 7 T m 9 k Z U l k L D R 9 J n F 1 b 3 Q 7 L C Z x d W 9 0 O 1 N l Y 3 R p b 2 4 x L 2 R p c m V j d F 9 z d W J k a X Z p c 2 l v b n M v Q X V 0 b 1 J l b W 9 2 Z W R D b 2 x 1 b W 5 z M S 5 7 U 3 R h d H V z L D V 9 J n F 1 b 3 Q 7 L C Z x d W 9 0 O 1 N l Y 3 R p b 2 4 x L 2 R p c m V j d F 9 z d W J k a X Z p c 2 l v b n M v Q X V 0 b 1 J l b W 9 2 Z W R D b 2 x 1 b W 5 z M S 5 7 V X N l c k l k L D Z 9 J n F 1 b 3 Q 7 L C Z x d W 9 0 O 1 N l Y 3 R p b 2 4 x L 2 R p c m V j d F 9 z d W J k a X Z p c 2 l v b n M v Q X V 0 b 1 J l b W 9 2 Z W R D b 2 x 1 b W 5 z M S 5 7 Q 2 9 1 b n R y e U l k L D d 9 J n F 1 b 3 Q 7 L C Z x d W 9 0 O 1 N l Y 3 R p b 2 4 x L 2 R p c m V j d F 9 z d W J k a X Z p c 2 l v b n M v Q X V 0 b 1 J l b W 9 2 Z W R D b 2 x 1 b W 5 z M S 5 7 V G l 0 b G U s O H 0 m c X V v d D s s J n F 1 b 3 Q 7 U 2 V j d G l v b j E v Z G l y Z W N 0 X 3 N 1 Y m R p d m l z a W 9 u c y 9 B d X R v U m V t b 3 Z l Z E N v b H V t b n M x L n t O Y W 1 l L D l 9 J n F 1 b 3 Q 7 L C Z x d W 9 0 O 1 N l Y 3 R p b 2 4 x L 2 R p c m V j d F 9 z d W J k a X Z p c 2 l v b n M v Q X V 0 b 1 J l b W 9 2 Z W R D b 2 x 1 b W 5 z M S 5 7 S X N v M z E 2 N l 8 y Q 2 9 k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R p c m V j d F 9 z d W J k a X Z p c 2 l v b n M v Q X V 0 b 1 J l b W 9 2 Z W R D b 2 x 1 b W 5 z M S 5 7 S W Q s M H 0 m c X V v d D s s J n F 1 b 3 Q 7 U 2 V j d G l v b j E v Z G l y Z W N 0 X 3 N 1 Y m R p d m l z a W 9 u c y 9 B d X R v U m V t b 3 Z l Z E N v b H V t b n M x L n t D c m V h d G V k L D F 9 J n F 1 b 3 Q 7 L C Z x d W 9 0 O 1 N l Y 3 R p b 2 4 x L 2 R p c m V j d F 9 z d W J k a X Z p c 2 l v b n M v Q X V 0 b 1 J l b W 9 2 Z W R D b 2 x 1 b W 5 z M S 5 7 Q 2 h h b m d l Z C w y f S Z x d W 9 0 O y w m c X V v d D t T Z W N 0 a W 9 u M S 9 k a X J l Y 3 R f c 3 V i Z G l 2 a X N p b 2 5 z L 0 F 1 d G 9 S Z W 1 v d m V k Q 2 9 s d W 1 u c z E u e 0 l z V G V y b S w z f S Z x d W 9 0 O y w m c X V v d D t T Z W N 0 a W 9 u M S 9 k a X J l Y 3 R f c 3 V i Z G l 2 a X N p b 2 5 z L 0 F 1 d G 9 S Z W 1 v d m V k Q 2 9 s d W 1 u c z E u e 0 5 v Z G V J Z C w 0 f S Z x d W 9 0 O y w m c X V v d D t T Z W N 0 a W 9 u M S 9 k a X J l Y 3 R f c 3 V i Z G l 2 a X N p b 2 5 z L 0 F 1 d G 9 S Z W 1 v d m V k Q 2 9 s d W 1 u c z E u e 1 N 0 Y X R 1 c y w 1 f S Z x d W 9 0 O y w m c X V v d D t T Z W N 0 a W 9 u M S 9 k a X J l Y 3 R f c 3 V i Z G l 2 a X N p b 2 5 z L 0 F 1 d G 9 S Z W 1 v d m V k Q 2 9 s d W 1 u c z E u e 1 V z Z X J J Z C w 2 f S Z x d W 9 0 O y w m c X V v d D t T Z W N 0 a W 9 u M S 9 k a X J l Y 3 R f c 3 V i Z G l 2 a X N p b 2 5 z L 0 F 1 d G 9 S Z W 1 v d m V k Q 2 9 s d W 1 u c z E u e 0 N v d W 5 0 c n l J Z C w 3 f S Z x d W 9 0 O y w m c X V v d D t T Z W N 0 a W 9 u M S 9 k a X J l Y 3 R f c 3 V i Z G l 2 a X N p b 2 5 z L 0 F 1 d G 9 S Z W 1 v d m V k Q 2 9 s d W 1 u c z E u e 1 R p d G x l L D h 9 J n F 1 b 3 Q 7 L C Z x d W 9 0 O 1 N l Y 3 R p b 2 4 x L 2 R p c m V j d F 9 z d W J k a X Z p c 2 l v b n M v Q X V 0 b 1 J l b W 9 2 Z W R D b 2 x 1 b W 5 z M S 5 7 T m F t Z S w 5 f S Z x d W 9 0 O y w m c X V v d D t T Z W N 0 a W 9 u M S 9 k a X J l Y 3 R f c 3 V i Z G l 2 a X N p b 2 5 z L 0 F 1 d G 9 S Z W 1 v d m V k Q 2 9 s d W 1 u c z E u e 0 l z b z M x N j Z f M k N v Z G U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a X J l Y 3 R f c 3 V i Z G l 2 a X N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m V j d F 9 z d W J k a X Z p c 2 l v b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y Z W N 0 X 3 N 1 Y m R p d m l z a W 9 u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N S X R W a j u B Q b O n u g C T Y H C N A A A A A A I A A A A A A B B m A A A A A Q A A I A A A A L O z m c v z C 0 W J D I s h g W W a X P 4 9 0 u n U 4 D S e U n P M x f m 4 F 3 h L A A A A A A 6 A A A A A A g A A I A A A A I H Q y q G b y 8 0 o 5 g y B 5 a x U E b G r J Z 7 9 q F e c C h l G 5 a b P 4 g N 0 U A A A A M G 6 M G W n 8 L j 1 w k j i w T / i I A e H l A Z d v z p 7 5 0 y 1 6 a 3 F B 1 S N I T j S F p D z Y 7 R J m 2 f d G C + D i n q X t P q U P H Z x Y Z 4 U d t G D Q i G d e b C k U D V Y g t Z Z S S 2 l g C v P Q A A A A L u Q D 1 8 u / O + M i m u F B j b 7 w E c j V j 0 l g v u g r P t O G h d 5 u H a l X q + q k a j V 1 l D I Z R B U M D b 9 Z z Q B t m n e S U N Q K f X y X o f G v 2 w = < / D a t a M a s h u p > 
</file>

<file path=customXml/itemProps1.xml><?xml version="1.0" encoding="utf-8"?>
<ds:datastoreItem xmlns:ds="http://schemas.openxmlformats.org/officeDocument/2006/customXml" ds:itemID="{C3FDEB47-6098-4159-9E03-B5CC44152F8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135</vt:i4>
      </vt:variant>
    </vt:vector>
  </HeadingPairs>
  <TitlesOfParts>
    <vt:vector size="135" baseType="lpstr">
      <vt:lpstr>Sheet1</vt:lpstr>
      <vt:lpstr>Sheet3</vt:lpstr>
      <vt:lpstr>Sheet4</vt:lpstr>
      <vt:lpstr>Sheet5</vt:lpstr>
      <vt:lpstr>Sheet2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Sheet40</vt:lpstr>
      <vt:lpstr>Sheet41</vt:lpstr>
      <vt:lpstr>Sheet42</vt:lpstr>
      <vt:lpstr>Sheet43</vt:lpstr>
      <vt:lpstr>Sheet44</vt:lpstr>
      <vt:lpstr>Sheet45</vt:lpstr>
      <vt:lpstr>Sheet46</vt:lpstr>
      <vt:lpstr>Sheet47</vt:lpstr>
      <vt:lpstr>Sheet48</vt:lpstr>
      <vt:lpstr>Sheet49</vt:lpstr>
      <vt:lpstr>Sheet50</vt:lpstr>
      <vt:lpstr>Sheet51</vt:lpstr>
      <vt:lpstr>Sheet52</vt:lpstr>
      <vt:lpstr>Sheet53</vt:lpstr>
      <vt:lpstr>Sheet55</vt:lpstr>
      <vt:lpstr>Sheet56</vt:lpstr>
      <vt:lpstr>Sheet57</vt:lpstr>
      <vt:lpstr>Sheet58</vt:lpstr>
      <vt:lpstr>Sheet59</vt:lpstr>
      <vt:lpstr>Sheet60</vt:lpstr>
      <vt:lpstr>Sheet61</vt:lpstr>
      <vt:lpstr>Sheet62</vt:lpstr>
      <vt:lpstr>Sheet63</vt:lpstr>
      <vt:lpstr>Sheet64</vt:lpstr>
      <vt:lpstr>Sheet65</vt:lpstr>
      <vt:lpstr>Sheet66</vt:lpstr>
      <vt:lpstr>Sheet67</vt:lpstr>
      <vt:lpstr>Sheet68</vt:lpstr>
      <vt:lpstr>Sheet69</vt:lpstr>
      <vt:lpstr>Sheet70</vt:lpstr>
      <vt:lpstr>Sheet71</vt:lpstr>
      <vt:lpstr>Sheet72</vt:lpstr>
      <vt:lpstr>Sheet73</vt:lpstr>
      <vt:lpstr>Sheet74</vt:lpstr>
      <vt:lpstr>Sheet75</vt:lpstr>
      <vt:lpstr>Sheet76</vt:lpstr>
      <vt:lpstr>Sheet77</vt:lpstr>
      <vt:lpstr>Sheet78</vt:lpstr>
      <vt:lpstr>Sheet79</vt:lpstr>
      <vt:lpstr>Sheet80</vt:lpstr>
      <vt:lpstr>Sheet81</vt:lpstr>
      <vt:lpstr>Sheet82</vt:lpstr>
      <vt:lpstr>Sheet83</vt:lpstr>
      <vt:lpstr>Sheet84</vt:lpstr>
      <vt:lpstr>Sheet85</vt:lpstr>
      <vt:lpstr>Sheet86</vt:lpstr>
      <vt:lpstr>Sheet87</vt:lpstr>
      <vt:lpstr>Sheet88</vt:lpstr>
      <vt:lpstr>Sheet89</vt:lpstr>
      <vt:lpstr>Sheet90</vt:lpstr>
      <vt:lpstr>Sheet91</vt:lpstr>
      <vt:lpstr>Sheet92</vt:lpstr>
      <vt:lpstr>Sheet93</vt:lpstr>
      <vt:lpstr>Sheet94</vt:lpstr>
      <vt:lpstr>Sheet54</vt:lpstr>
      <vt:lpstr>Sheet31</vt:lpstr>
      <vt:lpstr>Sheet32</vt:lpstr>
      <vt:lpstr>Sheet33</vt:lpstr>
      <vt:lpstr>Sheet34</vt:lpstr>
      <vt:lpstr>Sheet35</vt:lpstr>
      <vt:lpstr>Sheet36</vt:lpstr>
      <vt:lpstr>Sheet37</vt:lpstr>
      <vt:lpstr>Sheet38</vt:lpstr>
      <vt:lpstr>Sheet39</vt:lpstr>
      <vt:lpstr>Sheet95</vt:lpstr>
      <vt:lpstr>Sheet96</vt:lpstr>
      <vt:lpstr>Sheet97</vt:lpstr>
      <vt:lpstr>Sheet98</vt:lpstr>
      <vt:lpstr>Sheet99</vt:lpstr>
      <vt:lpstr>Sheet100</vt:lpstr>
      <vt:lpstr>Sheet101</vt:lpstr>
      <vt:lpstr>Sheet102</vt:lpstr>
      <vt:lpstr>Sheet103</vt:lpstr>
      <vt:lpstr>Sheet104</vt:lpstr>
      <vt:lpstr>Sheet105</vt:lpstr>
      <vt:lpstr>Sheet106</vt:lpstr>
      <vt:lpstr>Sheet130</vt:lpstr>
      <vt:lpstr>Sheet131</vt:lpstr>
      <vt:lpstr>Sheet132</vt:lpstr>
      <vt:lpstr>Sheet133</vt:lpstr>
      <vt:lpstr>Sheet134</vt:lpstr>
      <vt:lpstr>Sheet135</vt:lpstr>
      <vt:lpstr>Sheet111</vt:lpstr>
      <vt:lpstr>Sheet112</vt:lpstr>
      <vt:lpstr>Sheet113</vt:lpstr>
      <vt:lpstr>Sheet114</vt:lpstr>
      <vt:lpstr>Sheet115</vt:lpstr>
      <vt:lpstr>Sheet116</vt:lpstr>
      <vt:lpstr>Sheet117</vt:lpstr>
      <vt:lpstr>Sheet118</vt:lpstr>
      <vt:lpstr>Sheet119</vt:lpstr>
      <vt:lpstr>Sheet120</vt:lpstr>
      <vt:lpstr>Sheet121</vt:lpstr>
      <vt:lpstr>Sheet122</vt:lpstr>
      <vt:lpstr>Sheet123</vt:lpstr>
      <vt:lpstr>Sheet124</vt:lpstr>
      <vt:lpstr>Sheet125</vt:lpstr>
      <vt:lpstr>Sheet126</vt:lpstr>
      <vt:lpstr>Sheet127</vt:lpstr>
      <vt:lpstr>Sheet128</vt:lpstr>
      <vt:lpstr>Sheet129</vt:lpstr>
      <vt:lpstr>Sheet107</vt:lpstr>
      <vt:lpstr>Sheet108</vt:lpstr>
      <vt:lpstr>Sheet109</vt:lpstr>
      <vt:lpstr>Sheet110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Hoogeveen</dc:creator>
  <cp:lastModifiedBy>Niels Hoogeveen</cp:lastModifiedBy>
  <dcterms:created xsi:type="dcterms:W3CDTF">2022-12-20T17:23:41Z</dcterms:created>
  <dcterms:modified xsi:type="dcterms:W3CDTF">2022-12-21T02:11:10Z</dcterms:modified>
</cp:coreProperties>
</file>