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d_af\source\repos\PoundPupLegacy\PoundPupLegacy.Convert\"/>
    </mc:Choice>
  </mc:AlternateContent>
  <xr:revisionPtr revIDLastSave="0" documentId="13_ncr:1_{42FFCD91-9545-4E0D-9247-15BDC2113C16}" xr6:coauthVersionLast="47" xr6:coauthVersionMax="47" xr10:uidLastSave="{00000000-0000-0000-0000-000000000000}"/>
  <bookViews>
    <workbookView xWindow="7900" yWindow="4660" windowWidth="28810" windowHeight="15460" firstSheet="124" activeTab="136" xr2:uid="{968EB04A-1CDE-491E-AA7E-9CEDA58BB219}"/>
  </bookViews>
  <sheets>
    <sheet name="Sheet1" sheetId="1" r:id="rId1"/>
    <sheet name="Sheet3" sheetId="3" r:id="rId2"/>
    <sheet name="Sheet4" sheetId="4" r:id="rId3"/>
    <sheet name="Sheet5" sheetId="5" r:id="rId4"/>
    <sheet name="Sheet2" sheetId="2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5" r:id="rId24"/>
    <sheet name="Sheet25" sheetId="26" r:id="rId25"/>
    <sheet name="Sheet26" sheetId="27" r:id="rId26"/>
    <sheet name="Sheet27" sheetId="28" r:id="rId27"/>
    <sheet name="Sheet28" sheetId="29" r:id="rId28"/>
    <sheet name="Sheet29" sheetId="30" r:id="rId29"/>
    <sheet name="Sheet30" sheetId="31" r:id="rId30"/>
    <sheet name="Sheet40" sheetId="41" r:id="rId31"/>
    <sheet name="Sheet41" sheetId="42" r:id="rId32"/>
    <sheet name="Sheet42" sheetId="43" r:id="rId33"/>
    <sheet name="Sheet43" sheetId="44" r:id="rId34"/>
    <sheet name="Sheet44" sheetId="45" r:id="rId35"/>
    <sheet name="Sheet45" sheetId="46" r:id="rId36"/>
    <sheet name="Sheet46" sheetId="47" r:id="rId37"/>
    <sheet name="Sheet47" sheetId="48" r:id="rId38"/>
    <sheet name="Sheet48" sheetId="49" r:id="rId39"/>
    <sheet name="Sheet49" sheetId="50" r:id="rId40"/>
    <sheet name="Sheet50" sheetId="51" r:id="rId41"/>
    <sheet name="Sheet51" sheetId="52" r:id="rId42"/>
    <sheet name="Sheet52" sheetId="53" r:id="rId43"/>
    <sheet name="Sheet53" sheetId="54" r:id="rId44"/>
    <sheet name="Sheet55" sheetId="56" r:id="rId45"/>
    <sheet name="Sheet56" sheetId="57" r:id="rId46"/>
    <sheet name="Sheet57" sheetId="58" r:id="rId47"/>
    <sheet name="Sheet58" sheetId="59" r:id="rId48"/>
    <sheet name="Sheet59" sheetId="60" r:id="rId49"/>
    <sheet name="Sheet60" sheetId="61" r:id="rId50"/>
    <sheet name="Sheet61" sheetId="62" r:id="rId51"/>
    <sheet name="Sheet62" sheetId="63" r:id="rId52"/>
    <sheet name="Sheet63" sheetId="64" r:id="rId53"/>
    <sheet name="Sheet64" sheetId="65" r:id="rId54"/>
    <sheet name="Sheet65" sheetId="66" r:id="rId55"/>
    <sheet name="Sheet66" sheetId="67" r:id="rId56"/>
    <sheet name="Sheet67" sheetId="68" r:id="rId57"/>
    <sheet name="Sheet68" sheetId="69" r:id="rId58"/>
    <sheet name="Sheet69" sheetId="70" r:id="rId59"/>
    <sheet name="Sheet70" sheetId="71" r:id="rId60"/>
    <sheet name="Sheet71" sheetId="72" r:id="rId61"/>
    <sheet name="Sheet72" sheetId="73" r:id="rId62"/>
    <sheet name="Sheet73" sheetId="74" r:id="rId63"/>
    <sheet name="Sheet74" sheetId="75" r:id="rId64"/>
    <sheet name="Sheet75" sheetId="76" r:id="rId65"/>
    <sheet name="Sheet76" sheetId="77" r:id="rId66"/>
    <sheet name="Sheet77" sheetId="78" r:id="rId67"/>
    <sheet name="Sheet78" sheetId="79" r:id="rId68"/>
    <sheet name="Sheet79" sheetId="80" r:id="rId69"/>
    <sheet name="Sheet80" sheetId="81" r:id="rId70"/>
    <sheet name="Sheet81" sheetId="82" r:id="rId71"/>
    <sheet name="Sheet82" sheetId="83" r:id="rId72"/>
    <sheet name="Sheet83" sheetId="84" r:id="rId73"/>
    <sheet name="Sheet84" sheetId="85" r:id="rId74"/>
    <sheet name="Sheet85" sheetId="86" r:id="rId75"/>
    <sheet name="Sheet86" sheetId="87" r:id="rId76"/>
    <sheet name="Sheet87" sheetId="88" r:id="rId77"/>
    <sheet name="Sheet88" sheetId="89" r:id="rId78"/>
    <sheet name="Sheet89" sheetId="90" r:id="rId79"/>
    <sheet name="Sheet90" sheetId="91" r:id="rId80"/>
    <sheet name="Sheet91" sheetId="92" r:id="rId81"/>
    <sheet name="Sheet92" sheetId="93" r:id="rId82"/>
    <sheet name="Sheet93" sheetId="94" r:id="rId83"/>
    <sheet name="Sheet94" sheetId="95" r:id="rId84"/>
    <sheet name="Sheet54" sheetId="55" r:id="rId85"/>
    <sheet name="Sheet31" sheetId="32" r:id="rId86"/>
    <sheet name="Sheet32" sheetId="33" r:id="rId87"/>
    <sheet name="Sheet33" sheetId="34" r:id="rId88"/>
    <sheet name="Sheet34" sheetId="35" r:id="rId89"/>
    <sheet name="Sheet35" sheetId="36" r:id="rId90"/>
    <sheet name="Sheet36" sheetId="37" r:id="rId91"/>
    <sheet name="Sheet37" sheetId="38" r:id="rId92"/>
    <sheet name="Sheet38" sheetId="39" r:id="rId93"/>
    <sheet name="Sheet39" sheetId="40" r:id="rId94"/>
    <sheet name="Sheet95" sheetId="96" r:id="rId95"/>
    <sheet name="Sheet96" sheetId="97" r:id="rId96"/>
    <sheet name="Sheet97" sheetId="98" r:id="rId97"/>
    <sheet name="Sheet98" sheetId="99" r:id="rId98"/>
    <sheet name="Sheet99" sheetId="100" r:id="rId99"/>
    <sheet name="Sheet100" sheetId="101" r:id="rId100"/>
    <sheet name="Sheet101" sheetId="102" r:id="rId101"/>
    <sheet name="Sheet102" sheetId="103" r:id="rId102"/>
    <sheet name="Sheet103" sheetId="104" r:id="rId103"/>
    <sheet name="Sheet104" sheetId="105" r:id="rId104"/>
    <sheet name="Sheet105" sheetId="106" r:id="rId105"/>
    <sheet name="Sheet106" sheetId="107" r:id="rId106"/>
    <sheet name="Sheet130" sheetId="131" r:id="rId107"/>
    <sheet name="Sheet131" sheetId="132" r:id="rId108"/>
    <sheet name="Sheet132" sheetId="133" r:id="rId109"/>
    <sheet name="Sheet133" sheetId="134" r:id="rId110"/>
    <sheet name="Sheet134" sheetId="135" r:id="rId111"/>
    <sheet name="Sheet135" sheetId="136" r:id="rId112"/>
    <sheet name="Sheet111" sheetId="112" r:id="rId113"/>
    <sheet name="Sheet112" sheetId="113" r:id="rId114"/>
    <sheet name="Sheet113" sheetId="114" r:id="rId115"/>
    <sheet name="Sheet114" sheetId="115" r:id="rId116"/>
    <sheet name="Sheet115" sheetId="116" r:id="rId117"/>
    <sheet name="Sheet116" sheetId="117" r:id="rId118"/>
    <sheet name="Sheet117" sheetId="118" r:id="rId119"/>
    <sheet name="Sheet136" sheetId="137" r:id="rId120"/>
    <sheet name="Sheet137" sheetId="138" r:id="rId121"/>
    <sheet name="Sheet138" sheetId="139" r:id="rId122"/>
    <sheet name="Sheet139" sheetId="140" r:id="rId123"/>
    <sheet name="Sheet140" sheetId="141" r:id="rId124"/>
    <sheet name="Sheet141" sheetId="142" r:id="rId125"/>
    <sheet name="Sheet142" sheetId="143" r:id="rId126"/>
    <sheet name="Sheet143" sheetId="144" r:id="rId127"/>
    <sheet name="Sheet144" sheetId="145" r:id="rId128"/>
    <sheet name="Sheet145" sheetId="146" r:id="rId129"/>
    <sheet name="Sheet146" sheetId="147" r:id="rId130"/>
    <sheet name="Sheet147" sheetId="148" r:id="rId131"/>
    <sheet name="Sheet148" sheetId="149" r:id="rId132"/>
    <sheet name="Sheet149" sheetId="150" r:id="rId133"/>
    <sheet name="Sheet150" sheetId="151" r:id="rId134"/>
    <sheet name="Sheet151" sheetId="152" r:id="rId135"/>
    <sheet name="Sheet164" sheetId="165" r:id="rId136"/>
    <sheet name="Sheet165" sheetId="166" r:id="rId137"/>
    <sheet name="Sheet152" sheetId="153" r:id="rId138"/>
    <sheet name="Sheet153" sheetId="154" r:id="rId139"/>
    <sheet name="Sheet154" sheetId="155" r:id="rId140"/>
    <sheet name="Sheet155" sheetId="156" r:id="rId141"/>
    <sheet name="Sheet156" sheetId="157" r:id="rId142"/>
    <sheet name="Sheet157" sheetId="158" r:id="rId143"/>
    <sheet name="Sheet158" sheetId="159" r:id="rId144"/>
    <sheet name="Sheet159" sheetId="160" r:id="rId145"/>
    <sheet name="Sheet160" sheetId="161" r:id="rId146"/>
    <sheet name="Sheet161" sheetId="162" r:id="rId147"/>
    <sheet name="Sheet162" sheetId="163" r:id="rId148"/>
    <sheet name="Sheet163" sheetId="164" r:id="rId149"/>
    <sheet name="Sheet118" sheetId="119" r:id="rId150"/>
    <sheet name="Sheet119" sheetId="120" r:id="rId151"/>
    <sheet name="Sheet120" sheetId="121" r:id="rId152"/>
    <sheet name="Sheet121" sheetId="122" r:id="rId153"/>
    <sheet name="Sheet122" sheetId="123" r:id="rId154"/>
    <sheet name="Sheet123" sheetId="124" r:id="rId155"/>
    <sheet name="Sheet124" sheetId="125" r:id="rId156"/>
    <sheet name="Sheet125" sheetId="126" r:id="rId157"/>
    <sheet name="Sheet126" sheetId="127" r:id="rId158"/>
    <sheet name="Sheet127" sheetId="128" r:id="rId159"/>
    <sheet name="Sheet128" sheetId="129" r:id="rId160"/>
    <sheet name="Sheet129" sheetId="130" r:id="rId161"/>
    <sheet name="Sheet107" sheetId="108" r:id="rId162"/>
    <sheet name="Sheet108" sheetId="109" r:id="rId163"/>
    <sheet name="Sheet109" sheetId="110" r:id="rId164"/>
    <sheet name="Sheet110" sheetId="111" r:id="rId16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9" i="166" l="1"/>
  <c r="H139" i="166"/>
  <c r="G139" i="166"/>
  <c r="F139" i="166"/>
  <c r="I138" i="166"/>
  <c r="H138" i="166"/>
  <c r="G138" i="166"/>
  <c r="F138" i="166"/>
  <c r="I137" i="166"/>
  <c r="H137" i="166"/>
  <c r="G137" i="166"/>
  <c r="F137" i="166"/>
  <c r="I136" i="166"/>
  <c r="H136" i="166"/>
  <c r="G136" i="166"/>
  <c r="F136" i="166"/>
  <c r="I135" i="166"/>
  <c r="H135" i="166"/>
  <c r="G135" i="166"/>
  <c r="F135" i="166"/>
  <c r="I134" i="166"/>
  <c r="H134" i="166"/>
  <c r="G134" i="166"/>
  <c r="F134" i="166"/>
  <c r="I133" i="166"/>
  <c r="H133" i="166"/>
  <c r="G133" i="166"/>
  <c r="F133" i="166"/>
  <c r="I132" i="166"/>
  <c r="H132" i="166"/>
  <c r="G132" i="166"/>
  <c r="F132" i="166"/>
  <c r="I131" i="166"/>
  <c r="H131" i="166"/>
  <c r="G131" i="166"/>
  <c r="F131" i="166"/>
  <c r="I130" i="166"/>
  <c r="H130" i="166"/>
  <c r="G130" i="166"/>
  <c r="F130" i="166"/>
  <c r="I129" i="166"/>
  <c r="H129" i="166"/>
  <c r="G129" i="166"/>
  <c r="F129" i="166"/>
  <c r="I128" i="166"/>
  <c r="H128" i="166"/>
  <c r="G128" i="166"/>
  <c r="F128" i="166"/>
  <c r="I127" i="166"/>
  <c r="H127" i="166"/>
  <c r="G127" i="166"/>
  <c r="F127" i="166"/>
  <c r="I126" i="166"/>
  <c r="H126" i="166"/>
  <c r="G126" i="166"/>
  <c r="F126" i="166"/>
  <c r="I125" i="166"/>
  <c r="H125" i="166"/>
  <c r="G125" i="166"/>
  <c r="F125" i="166"/>
  <c r="I124" i="166"/>
  <c r="H124" i="166"/>
  <c r="G124" i="166"/>
  <c r="F124" i="166"/>
  <c r="I123" i="166"/>
  <c r="H123" i="166"/>
  <c r="G123" i="166"/>
  <c r="F123" i="166"/>
  <c r="I122" i="166"/>
  <c r="H122" i="166"/>
  <c r="G122" i="166"/>
  <c r="F122" i="166"/>
  <c r="I121" i="166"/>
  <c r="H121" i="166"/>
  <c r="G121" i="166"/>
  <c r="F121" i="166"/>
  <c r="I120" i="166"/>
  <c r="H120" i="166"/>
  <c r="G120" i="166"/>
  <c r="F120" i="166"/>
  <c r="I119" i="166"/>
  <c r="H119" i="166"/>
  <c r="G119" i="166"/>
  <c r="F119" i="166"/>
  <c r="I118" i="166"/>
  <c r="H118" i="166"/>
  <c r="G118" i="166"/>
  <c r="F118" i="166"/>
  <c r="I117" i="166"/>
  <c r="H117" i="166"/>
  <c r="G117" i="166"/>
  <c r="F117" i="166"/>
  <c r="I116" i="166"/>
  <c r="H116" i="166"/>
  <c r="G116" i="166"/>
  <c r="F116" i="166"/>
  <c r="I115" i="166"/>
  <c r="H115" i="166"/>
  <c r="G115" i="166"/>
  <c r="F115" i="166"/>
  <c r="I114" i="166"/>
  <c r="H114" i="166"/>
  <c r="G114" i="166"/>
  <c r="F114" i="166"/>
  <c r="I113" i="166"/>
  <c r="H113" i="166"/>
  <c r="G113" i="166"/>
  <c r="F113" i="166"/>
  <c r="I112" i="166"/>
  <c r="H112" i="166"/>
  <c r="G112" i="166"/>
  <c r="F112" i="166"/>
  <c r="I111" i="166"/>
  <c r="H111" i="166"/>
  <c r="G111" i="166"/>
  <c r="F111" i="166"/>
  <c r="I110" i="166"/>
  <c r="H110" i="166"/>
  <c r="G110" i="166"/>
  <c r="F110" i="166"/>
  <c r="I109" i="166"/>
  <c r="H109" i="166"/>
  <c r="G109" i="166"/>
  <c r="F109" i="166"/>
  <c r="I108" i="166"/>
  <c r="H108" i="166"/>
  <c r="G108" i="166"/>
  <c r="F108" i="166"/>
  <c r="I107" i="166"/>
  <c r="H107" i="166"/>
  <c r="G107" i="166"/>
  <c r="F107" i="166"/>
  <c r="I106" i="166"/>
  <c r="H106" i="166"/>
  <c r="G106" i="166"/>
  <c r="F106" i="166"/>
  <c r="I105" i="166"/>
  <c r="H105" i="166"/>
  <c r="G105" i="166"/>
  <c r="F105" i="166"/>
  <c r="I104" i="166"/>
  <c r="H104" i="166"/>
  <c r="G104" i="166"/>
  <c r="F104" i="166"/>
  <c r="I103" i="166"/>
  <c r="H103" i="166"/>
  <c r="G103" i="166"/>
  <c r="F103" i="166"/>
  <c r="I102" i="166"/>
  <c r="H102" i="166"/>
  <c r="G102" i="166"/>
  <c r="F102" i="166"/>
  <c r="I101" i="166"/>
  <c r="H101" i="166"/>
  <c r="G101" i="166"/>
  <c r="F101" i="166"/>
  <c r="I100" i="166"/>
  <c r="H100" i="166"/>
  <c r="G100" i="166"/>
  <c r="F100" i="166"/>
  <c r="I99" i="166"/>
  <c r="H99" i="166"/>
  <c r="G99" i="166"/>
  <c r="F99" i="166"/>
  <c r="I98" i="166"/>
  <c r="H98" i="166"/>
  <c r="G98" i="166"/>
  <c r="F98" i="166"/>
  <c r="I97" i="166"/>
  <c r="H97" i="166"/>
  <c r="G97" i="166"/>
  <c r="F97" i="166"/>
  <c r="I96" i="166"/>
  <c r="H96" i="166"/>
  <c r="G96" i="166"/>
  <c r="F96" i="166"/>
  <c r="I95" i="166"/>
  <c r="H95" i="166"/>
  <c r="G95" i="166"/>
  <c r="F95" i="166"/>
  <c r="I94" i="166"/>
  <c r="H94" i="166"/>
  <c r="G94" i="166"/>
  <c r="F94" i="166"/>
  <c r="I93" i="166"/>
  <c r="H93" i="166"/>
  <c r="G93" i="166"/>
  <c r="F93" i="166"/>
  <c r="I92" i="166"/>
  <c r="H92" i="166"/>
  <c r="G92" i="166"/>
  <c r="F92" i="166"/>
  <c r="I91" i="166"/>
  <c r="H91" i="166"/>
  <c r="G91" i="166"/>
  <c r="F91" i="166"/>
  <c r="I90" i="166"/>
  <c r="H90" i="166"/>
  <c r="G90" i="166"/>
  <c r="F90" i="166"/>
  <c r="I89" i="166"/>
  <c r="H89" i="166"/>
  <c r="G89" i="166"/>
  <c r="F89" i="166"/>
  <c r="I88" i="166"/>
  <c r="H88" i="166"/>
  <c r="G88" i="166"/>
  <c r="F88" i="166"/>
  <c r="I87" i="166"/>
  <c r="H87" i="166"/>
  <c r="G87" i="166"/>
  <c r="F87" i="166"/>
  <c r="I86" i="166"/>
  <c r="H86" i="166"/>
  <c r="G86" i="166"/>
  <c r="F86" i="166"/>
  <c r="I85" i="166"/>
  <c r="H85" i="166"/>
  <c r="G85" i="166"/>
  <c r="F85" i="166"/>
  <c r="I84" i="166"/>
  <c r="H84" i="166"/>
  <c r="G84" i="166"/>
  <c r="F84" i="166"/>
  <c r="I83" i="166"/>
  <c r="H83" i="166"/>
  <c r="G83" i="166"/>
  <c r="F83" i="166"/>
  <c r="I82" i="166"/>
  <c r="H82" i="166"/>
  <c r="G82" i="166"/>
  <c r="F82" i="166"/>
  <c r="I81" i="166"/>
  <c r="H81" i="166"/>
  <c r="G81" i="166"/>
  <c r="F81" i="166"/>
  <c r="I80" i="166"/>
  <c r="H80" i="166"/>
  <c r="G80" i="166"/>
  <c r="F80" i="166"/>
  <c r="I79" i="166"/>
  <c r="H79" i="166"/>
  <c r="G79" i="166"/>
  <c r="F79" i="166"/>
  <c r="I78" i="166"/>
  <c r="H78" i="166"/>
  <c r="G78" i="166"/>
  <c r="F78" i="166"/>
  <c r="I77" i="166"/>
  <c r="H77" i="166"/>
  <c r="G77" i="166"/>
  <c r="F77" i="166"/>
  <c r="I76" i="166"/>
  <c r="H76" i="166"/>
  <c r="G76" i="166"/>
  <c r="F76" i="166"/>
  <c r="I75" i="166"/>
  <c r="H75" i="166"/>
  <c r="G75" i="166"/>
  <c r="F75" i="166"/>
  <c r="I74" i="166"/>
  <c r="H74" i="166"/>
  <c r="G74" i="166"/>
  <c r="F74" i="166"/>
  <c r="I73" i="166"/>
  <c r="H73" i="166"/>
  <c r="G73" i="166"/>
  <c r="F73" i="166"/>
  <c r="I72" i="166"/>
  <c r="H72" i="166"/>
  <c r="G72" i="166"/>
  <c r="F72" i="166"/>
  <c r="I71" i="166"/>
  <c r="H71" i="166"/>
  <c r="G71" i="166"/>
  <c r="F71" i="166"/>
  <c r="I70" i="166"/>
  <c r="H70" i="166"/>
  <c r="G70" i="166"/>
  <c r="F70" i="166"/>
  <c r="I69" i="166"/>
  <c r="H69" i="166"/>
  <c r="G69" i="166"/>
  <c r="F69" i="166"/>
  <c r="I68" i="166"/>
  <c r="H68" i="166"/>
  <c r="G68" i="166"/>
  <c r="F68" i="166"/>
  <c r="I67" i="166"/>
  <c r="H67" i="166"/>
  <c r="G67" i="166"/>
  <c r="F67" i="166"/>
  <c r="I66" i="166"/>
  <c r="H66" i="166"/>
  <c r="G66" i="166"/>
  <c r="F66" i="166"/>
  <c r="I65" i="166"/>
  <c r="H65" i="166"/>
  <c r="G65" i="166"/>
  <c r="F65" i="166"/>
  <c r="I64" i="166"/>
  <c r="H64" i="166"/>
  <c r="G64" i="166"/>
  <c r="F64" i="166"/>
  <c r="I63" i="166"/>
  <c r="H63" i="166"/>
  <c r="G63" i="166"/>
  <c r="F63" i="166"/>
  <c r="I62" i="166"/>
  <c r="H62" i="166"/>
  <c r="G62" i="166"/>
  <c r="F62" i="166"/>
  <c r="I61" i="166"/>
  <c r="H61" i="166"/>
  <c r="G61" i="166"/>
  <c r="F61" i="166"/>
  <c r="I60" i="166"/>
  <c r="H60" i="166"/>
  <c r="G60" i="166"/>
  <c r="F60" i="166"/>
  <c r="I59" i="166"/>
  <c r="H59" i="166"/>
  <c r="G59" i="166"/>
  <c r="F59" i="166"/>
  <c r="I58" i="166"/>
  <c r="H58" i="166"/>
  <c r="G58" i="166"/>
  <c r="F58" i="166"/>
  <c r="I57" i="166"/>
  <c r="H57" i="166"/>
  <c r="G57" i="166"/>
  <c r="F57" i="166"/>
  <c r="I56" i="166"/>
  <c r="H56" i="166"/>
  <c r="G56" i="166"/>
  <c r="F56" i="166"/>
  <c r="I55" i="166"/>
  <c r="H55" i="166"/>
  <c r="G55" i="166"/>
  <c r="F55" i="166"/>
  <c r="I54" i="166"/>
  <c r="H54" i="166"/>
  <c r="G54" i="166"/>
  <c r="F54" i="166"/>
  <c r="I53" i="166"/>
  <c r="H53" i="166"/>
  <c r="G53" i="166"/>
  <c r="F53" i="166"/>
  <c r="I52" i="166"/>
  <c r="H52" i="166"/>
  <c r="G52" i="166"/>
  <c r="F52" i="166"/>
  <c r="I51" i="166"/>
  <c r="H51" i="166"/>
  <c r="G51" i="166"/>
  <c r="F51" i="166"/>
  <c r="I50" i="166"/>
  <c r="H50" i="166"/>
  <c r="G50" i="166"/>
  <c r="F50" i="166"/>
  <c r="I49" i="166"/>
  <c r="H49" i="166"/>
  <c r="G49" i="166"/>
  <c r="F49" i="166"/>
  <c r="I48" i="166"/>
  <c r="H48" i="166"/>
  <c r="G48" i="166"/>
  <c r="F48" i="166"/>
  <c r="I47" i="166"/>
  <c r="H47" i="166"/>
  <c r="G47" i="166"/>
  <c r="F47" i="166"/>
  <c r="I46" i="166"/>
  <c r="H46" i="166"/>
  <c r="G46" i="166"/>
  <c r="F46" i="166"/>
  <c r="I45" i="166"/>
  <c r="H45" i="166"/>
  <c r="G45" i="166"/>
  <c r="F45" i="166"/>
  <c r="I44" i="166"/>
  <c r="H44" i="166"/>
  <c r="G44" i="166"/>
  <c r="F44" i="166"/>
  <c r="I43" i="166"/>
  <c r="H43" i="166"/>
  <c r="G43" i="166"/>
  <c r="F43" i="166"/>
  <c r="I42" i="166"/>
  <c r="H42" i="166"/>
  <c r="G42" i="166"/>
  <c r="F42" i="166"/>
  <c r="I41" i="166"/>
  <c r="H41" i="166"/>
  <c r="G41" i="166"/>
  <c r="F41" i="166"/>
  <c r="I40" i="166"/>
  <c r="H40" i="166"/>
  <c r="G40" i="166"/>
  <c r="F40" i="166"/>
  <c r="I39" i="166"/>
  <c r="H39" i="166"/>
  <c r="G39" i="166"/>
  <c r="F39" i="166"/>
  <c r="I38" i="166"/>
  <c r="H38" i="166"/>
  <c r="G38" i="166"/>
  <c r="F38" i="166"/>
  <c r="I37" i="166"/>
  <c r="H37" i="166"/>
  <c r="G37" i="166"/>
  <c r="F37" i="166"/>
  <c r="I36" i="166"/>
  <c r="H36" i="166"/>
  <c r="G36" i="166"/>
  <c r="F36" i="166"/>
  <c r="I35" i="166"/>
  <c r="H35" i="166"/>
  <c r="G35" i="166"/>
  <c r="F35" i="166"/>
  <c r="I34" i="166"/>
  <c r="H34" i="166"/>
  <c r="G34" i="166"/>
  <c r="F34" i="166"/>
  <c r="I33" i="166"/>
  <c r="H33" i="166"/>
  <c r="G33" i="166"/>
  <c r="F33" i="166"/>
  <c r="I32" i="166"/>
  <c r="H32" i="166"/>
  <c r="G32" i="166"/>
  <c r="F32" i="166"/>
  <c r="I31" i="166"/>
  <c r="H31" i="166"/>
  <c r="G31" i="166"/>
  <c r="F31" i="166"/>
  <c r="I30" i="166"/>
  <c r="H30" i="166"/>
  <c r="G30" i="166"/>
  <c r="F30" i="166"/>
  <c r="I29" i="166"/>
  <c r="H29" i="166"/>
  <c r="G29" i="166"/>
  <c r="F29" i="166"/>
  <c r="I28" i="166"/>
  <c r="H28" i="166"/>
  <c r="G28" i="166"/>
  <c r="F28" i="166"/>
  <c r="I27" i="166"/>
  <c r="H27" i="166"/>
  <c r="G27" i="166"/>
  <c r="F27" i="166"/>
  <c r="I26" i="166"/>
  <c r="H26" i="166"/>
  <c r="G26" i="166"/>
  <c r="F26" i="166"/>
  <c r="I25" i="166"/>
  <c r="H25" i="166"/>
  <c r="G25" i="166"/>
  <c r="F25" i="166"/>
  <c r="I24" i="166"/>
  <c r="H24" i="166"/>
  <c r="G24" i="166"/>
  <c r="F24" i="166"/>
  <c r="I23" i="166"/>
  <c r="H23" i="166"/>
  <c r="G23" i="166"/>
  <c r="F23" i="166"/>
  <c r="I22" i="166"/>
  <c r="H22" i="166"/>
  <c r="G22" i="166"/>
  <c r="F22" i="166"/>
  <c r="I21" i="166"/>
  <c r="H21" i="166"/>
  <c r="G21" i="166"/>
  <c r="F21" i="166"/>
  <c r="I20" i="166"/>
  <c r="H20" i="166"/>
  <c r="G20" i="166"/>
  <c r="F20" i="166"/>
  <c r="I19" i="166"/>
  <c r="H19" i="166"/>
  <c r="G19" i="166"/>
  <c r="F19" i="166"/>
  <c r="I18" i="166"/>
  <c r="H18" i="166"/>
  <c r="G18" i="166"/>
  <c r="F18" i="166"/>
  <c r="I17" i="166"/>
  <c r="H17" i="166"/>
  <c r="G17" i="166"/>
  <c r="F17" i="166"/>
  <c r="I16" i="166"/>
  <c r="H16" i="166"/>
  <c r="G16" i="166"/>
  <c r="F16" i="166"/>
  <c r="I15" i="166"/>
  <c r="H15" i="166"/>
  <c r="G15" i="166"/>
  <c r="F15" i="166"/>
  <c r="I14" i="166"/>
  <c r="H14" i="166"/>
  <c r="G14" i="166"/>
  <c r="F14" i="166"/>
  <c r="I13" i="166"/>
  <c r="H13" i="166"/>
  <c r="G13" i="166"/>
  <c r="F13" i="166"/>
  <c r="I12" i="166"/>
  <c r="H12" i="166"/>
  <c r="G12" i="166"/>
  <c r="F12" i="166"/>
  <c r="I11" i="166"/>
  <c r="H11" i="166"/>
  <c r="G11" i="166"/>
  <c r="F11" i="166"/>
  <c r="I10" i="166"/>
  <c r="H10" i="166"/>
  <c r="G10" i="166"/>
  <c r="F10" i="166"/>
  <c r="I9" i="166"/>
  <c r="H9" i="166"/>
  <c r="G9" i="166"/>
  <c r="F9" i="166"/>
  <c r="I8" i="166"/>
  <c r="H8" i="166"/>
  <c r="G8" i="166"/>
  <c r="F8" i="166"/>
  <c r="I7" i="166"/>
  <c r="H7" i="166"/>
  <c r="G7" i="166"/>
  <c r="F7" i="166"/>
  <c r="I6" i="166"/>
  <c r="H6" i="166"/>
  <c r="G6" i="166"/>
  <c r="F6" i="166"/>
  <c r="I5" i="166"/>
  <c r="F5" i="166"/>
  <c r="F4" i="166"/>
  <c r="F3" i="166"/>
  <c r="H5" i="166"/>
  <c r="G5" i="166"/>
  <c r="H4" i="166"/>
  <c r="G4" i="166"/>
  <c r="H3" i="166"/>
  <c r="G3" i="166"/>
  <c r="H2" i="166"/>
  <c r="G2" i="166"/>
  <c r="F2" i="166"/>
  <c r="H1" i="166"/>
  <c r="G1" i="166"/>
  <c r="F1" i="166"/>
  <c r="I82" i="165"/>
  <c r="H82" i="165"/>
  <c r="G82" i="165"/>
  <c r="F82" i="165"/>
  <c r="I81" i="165"/>
  <c r="H81" i="165"/>
  <c r="G81" i="165"/>
  <c r="F81" i="165"/>
  <c r="I80" i="165"/>
  <c r="H80" i="165"/>
  <c r="G80" i="165"/>
  <c r="F80" i="165"/>
  <c r="I79" i="165"/>
  <c r="H79" i="165"/>
  <c r="G79" i="165"/>
  <c r="F79" i="165"/>
  <c r="I78" i="165"/>
  <c r="H78" i="165"/>
  <c r="G78" i="165"/>
  <c r="F78" i="165"/>
  <c r="I77" i="165"/>
  <c r="H77" i="165"/>
  <c r="G77" i="165"/>
  <c r="F77" i="165"/>
  <c r="I76" i="165"/>
  <c r="H76" i="165"/>
  <c r="G76" i="165"/>
  <c r="F76" i="165"/>
  <c r="I75" i="165"/>
  <c r="H75" i="165"/>
  <c r="G75" i="165"/>
  <c r="F75" i="165"/>
  <c r="I74" i="165"/>
  <c r="H74" i="165"/>
  <c r="G74" i="165"/>
  <c r="F74" i="165"/>
  <c r="I73" i="165"/>
  <c r="H73" i="165"/>
  <c r="G73" i="165"/>
  <c r="F73" i="165"/>
  <c r="I72" i="165"/>
  <c r="H72" i="165"/>
  <c r="G72" i="165"/>
  <c r="F72" i="165"/>
  <c r="I71" i="165"/>
  <c r="H71" i="165"/>
  <c r="G71" i="165"/>
  <c r="F71" i="165"/>
  <c r="I70" i="165"/>
  <c r="H70" i="165"/>
  <c r="G70" i="165"/>
  <c r="F70" i="165"/>
  <c r="I69" i="165"/>
  <c r="H69" i="165"/>
  <c r="G69" i="165"/>
  <c r="F69" i="165"/>
  <c r="I68" i="165"/>
  <c r="H68" i="165"/>
  <c r="G68" i="165"/>
  <c r="F68" i="165"/>
  <c r="I67" i="165"/>
  <c r="H67" i="165"/>
  <c r="G67" i="165"/>
  <c r="F67" i="165"/>
  <c r="I66" i="165"/>
  <c r="H66" i="165"/>
  <c r="G66" i="165"/>
  <c r="F66" i="165"/>
  <c r="I65" i="165"/>
  <c r="H65" i="165"/>
  <c r="G65" i="165"/>
  <c r="F65" i="165"/>
  <c r="I64" i="165"/>
  <c r="H64" i="165"/>
  <c r="G64" i="165"/>
  <c r="F64" i="165"/>
  <c r="I63" i="165"/>
  <c r="H63" i="165"/>
  <c r="G63" i="165"/>
  <c r="F63" i="165"/>
  <c r="I62" i="165"/>
  <c r="H62" i="165"/>
  <c r="G62" i="165"/>
  <c r="F62" i="165"/>
  <c r="I61" i="165"/>
  <c r="H61" i="165"/>
  <c r="G61" i="165"/>
  <c r="F61" i="165"/>
  <c r="I60" i="165"/>
  <c r="H60" i="165"/>
  <c r="G60" i="165"/>
  <c r="F60" i="165"/>
  <c r="I59" i="165"/>
  <c r="H59" i="165"/>
  <c r="G59" i="165"/>
  <c r="F59" i="165"/>
  <c r="I58" i="165"/>
  <c r="H58" i="165"/>
  <c r="G58" i="165"/>
  <c r="F58" i="165"/>
  <c r="I57" i="165"/>
  <c r="H57" i="165"/>
  <c r="G57" i="165"/>
  <c r="F57" i="165"/>
  <c r="I56" i="165"/>
  <c r="H56" i="165"/>
  <c r="G56" i="165"/>
  <c r="F56" i="165"/>
  <c r="I55" i="165"/>
  <c r="H55" i="165"/>
  <c r="G55" i="165"/>
  <c r="F55" i="165"/>
  <c r="I54" i="165"/>
  <c r="H54" i="165"/>
  <c r="G54" i="165"/>
  <c r="F54" i="165"/>
  <c r="I53" i="165"/>
  <c r="H53" i="165"/>
  <c r="G53" i="165"/>
  <c r="F53" i="165"/>
  <c r="I52" i="165"/>
  <c r="H52" i="165"/>
  <c r="G52" i="165"/>
  <c r="F52" i="165"/>
  <c r="I51" i="165"/>
  <c r="H51" i="165"/>
  <c r="G51" i="165"/>
  <c r="F51" i="165"/>
  <c r="I50" i="165"/>
  <c r="H50" i="165"/>
  <c r="G50" i="165"/>
  <c r="F50" i="165"/>
  <c r="I49" i="165"/>
  <c r="H49" i="165"/>
  <c r="G49" i="165"/>
  <c r="F49" i="165"/>
  <c r="I48" i="165"/>
  <c r="H48" i="165"/>
  <c r="G48" i="165"/>
  <c r="F48" i="165"/>
  <c r="I47" i="165"/>
  <c r="H47" i="165"/>
  <c r="G47" i="165"/>
  <c r="F47" i="165"/>
  <c r="I46" i="165"/>
  <c r="H46" i="165"/>
  <c r="G46" i="165"/>
  <c r="F46" i="165"/>
  <c r="I45" i="165"/>
  <c r="H45" i="165"/>
  <c r="G45" i="165"/>
  <c r="F45" i="165"/>
  <c r="I44" i="165"/>
  <c r="H44" i="165"/>
  <c r="G44" i="165"/>
  <c r="F44" i="165"/>
  <c r="I43" i="165"/>
  <c r="H43" i="165"/>
  <c r="G43" i="165"/>
  <c r="F43" i="165"/>
  <c r="I42" i="165"/>
  <c r="H42" i="165"/>
  <c r="G42" i="165"/>
  <c r="F42" i="165"/>
  <c r="I41" i="165"/>
  <c r="H41" i="165"/>
  <c r="G41" i="165"/>
  <c r="F41" i="165"/>
  <c r="I40" i="165"/>
  <c r="H40" i="165"/>
  <c r="G40" i="165"/>
  <c r="F40" i="165"/>
  <c r="I39" i="165"/>
  <c r="H39" i="165"/>
  <c r="G39" i="165"/>
  <c r="F39" i="165"/>
  <c r="I38" i="165"/>
  <c r="H38" i="165"/>
  <c r="G38" i="165"/>
  <c r="F38" i="165"/>
  <c r="I37" i="165"/>
  <c r="H37" i="165"/>
  <c r="G37" i="165"/>
  <c r="F37" i="165"/>
  <c r="I36" i="165"/>
  <c r="H36" i="165"/>
  <c r="G36" i="165"/>
  <c r="F36" i="165"/>
  <c r="I35" i="165"/>
  <c r="H35" i="165"/>
  <c r="G35" i="165"/>
  <c r="F35" i="165"/>
  <c r="I34" i="165"/>
  <c r="H34" i="165"/>
  <c r="G34" i="165"/>
  <c r="F34" i="165"/>
  <c r="I33" i="165"/>
  <c r="H33" i="165"/>
  <c r="G33" i="165"/>
  <c r="F33" i="165"/>
  <c r="I32" i="165"/>
  <c r="H32" i="165"/>
  <c r="G32" i="165"/>
  <c r="F32" i="165"/>
  <c r="I31" i="165"/>
  <c r="H31" i="165"/>
  <c r="G31" i="165"/>
  <c r="F31" i="165"/>
  <c r="I30" i="165"/>
  <c r="H30" i="165"/>
  <c r="G30" i="165"/>
  <c r="F30" i="165"/>
  <c r="I29" i="165"/>
  <c r="H29" i="165"/>
  <c r="G29" i="165"/>
  <c r="F29" i="165"/>
  <c r="I28" i="165"/>
  <c r="H28" i="165"/>
  <c r="G28" i="165"/>
  <c r="F28" i="165"/>
  <c r="I27" i="165"/>
  <c r="H27" i="165"/>
  <c r="G27" i="165"/>
  <c r="F27" i="165"/>
  <c r="I26" i="165"/>
  <c r="H26" i="165"/>
  <c r="G26" i="165"/>
  <c r="F26" i="165"/>
  <c r="I25" i="165"/>
  <c r="H25" i="165"/>
  <c r="G25" i="165"/>
  <c r="F25" i="165"/>
  <c r="I24" i="165"/>
  <c r="H24" i="165"/>
  <c r="G24" i="165"/>
  <c r="F24" i="165"/>
  <c r="I23" i="165"/>
  <c r="H23" i="165"/>
  <c r="G23" i="165"/>
  <c r="F23" i="165"/>
  <c r="I22" i="165"/>
  <c r="H22" i="165"/>
  <c r="G22" i="165"/>
  <c r="F22" i="165"/>
  <c r="I21" i="165"/>
  <c r="H21" i="165"/>
  <c r="G21" i="165"/>
  <c r="F21" i="165"/>
  <c r="I20" i="165"/>
  <c r="H20" i="165"/>
  <c r="G20" i="165"/>
  <c r="F20" i="165"/>
  <c r="I19" i="165"/>
  <c r="H19" i="165"/>
  <c r="G19" i="165"/>
  <c r="F19" i="165"/>
  <c r="I18" i="165"/>
  <c r="H18" i="165"/>
  <c r="G18" i="165"/>
  <c r="F18" i="165"/>
  <c r="I17" i="165"/>
  <c r="H17" i="165"/>
  <c r="G17" i="165"/>
  <c r="F17" i="165"/>
  <c r="I16" i="165"/>
  <c r="H16" i="165"/>
  <c r="G16" i="165"/>
  <c r="F16" i="165"/>
  <c r="I15" i="165"/>
  <c r="H15" i="165"/>
  <c r="G15" i="165"/>
  <c r="F15" i="165"/>
  <c r="I14" i="165"/>
  <c r="H14" i="165"/>
  <c r="G14" i="165"/>
  <c r="F14" i="165"/>
  <c r="I13" i="165"/>
  <c r="H13" i="165"/>
  <c r="G13" i="165"/>
  <c r="F13" i="165"/>
  <c r="I12" i="165"/>
  <c r="H12" i="165"/>
  <c r="G12" i="165"/>
  <c r="F12" i="165"/>
  <c r="I11" i="165"/>
  <c r="H11" i="165"/>
  <c r="G11" i="165"/>
  <c r="F11" i="165"/>
  <c r="I10" i="165"/>
  <c r="H10" i="165"/>
  <c r="G10" i="165"/>
  <c r="F10" i="165"/>
  <c r="I9" i="165"/>
  <c r="H9" i="165"/>
  <c r="G9" i="165"/>
  <c r="F9" i="165"/>
  <c r="I8" i="165"/>
  <c r="H8" i="165"/>
  <c r="G8" i="165"/>
  <c r="F8" i="165"/>
  <c r="I7" i="165"/>
  <c r="H7" i="165"/>
  <c r="G7" i="165"/>
  <c r="F7" i="165"/>
  <c r="I6" i="165"/>
  <c r="H6" i="165"/>
  <c r="G6" i="165"/>
  <c r="F6" i="165"/>
  <c r="H5" i="165"/>
  <c r="G5" i="165"/>
  <c r="F5" i="165"/>
  <c r="G4" i="165"/>
  <c r="G3" i="165"/>
  <c r="G2" i="165"/>
  <c r="G1" i="165"/>
  <c r="F4" i="165"/>
  <c r="F3" i="165"/>
  <c r="F2" i="165"/>
  <c r="F1" i="165"/>
  <c r="I98" i="163"/>
  <c r="H98" i="163"/>
  <c r="G98" i="163"/>
  <c r="F98" i="163"/>
  <c r="I97" i="163"/>
  <c r="H97" i="163"/>
  <c r="G97" i="163"/>
  <c r="F97" i="163"/>
  <c r="I96" i="163"/>
  <c r="H96" i="163"/>
  <c r="G96" i="163"/>
  <c r="F96" i="163"/>
  <c r="I95" i="163"/>
  <c r="H95" i="163"/>
  <c r="G95" i="163"/>
  <c r="F95" i="163"/>
  <c r="I94" i="163"/>
  <c r="H94" i="163"/>
  <c r="G94" i="163"/>
  <c r="F94" i="163"/>
  <c r="I93" i="163"/>
  <c r="H93" i="163"/>
  <c r="G93" i="163"/>
  <c r="F93" i="163"/>
  <c r="I92" i="163"/>
  <c r="H92" i="163"/>
  <c r="G92" i="163"/>
  <c r="F92" i="163"/>
  <c r="I91" i="163"/>
  <c r="H91" i="163"/>
  <c r="G91" i="163"/>
  <c r="F91" i="163"/>
  <c r="I90" i="163"/>
  <c r="H90" i="163"/>
  <c r="G90" i="163"/>
  <c r="F90" i="163"/>
  <c r="I89" i="163"/>
  <c r="H89" i="163"/>
  <c r="G89" i="163"/>
  <c r="F89" i="163"/>
  <c r="I88" i="163"/>
  <c r="H88" i="163"/>
  <c r="G88" i="163"/>
  <c r="F88" i="163"/>
  <c r="I87" i="163"/>
  <c r="H87" i="163"/>
  <c r="G87" i="163"/>
  <c r="F87" i="163"/>
  <c r="I86" i="163"/>
  <c r="H86" i="163"/>
  <c r="G86" i="163"/>
  <c r="F86" i="163"/>
  <c r="I85" i="163"/>
  <c r="H85" i="163"/>
  <c r="G85" i="163"/>
  <c r="F85" i="163"/>
  <c r="I84" i="163"/>
  <c r="H84" i="163"/>
  <c r="G84" i="163"/>
  <c r="F84" i="163"/>
  <c r="I83" i="163"/>
  <c r="H83" i="163"/>
  <c r="G83" i="163"/>
  <c r="F83" i="163"/>
  <c r="I82" i="163"/>
  <c r="H82" i="163"/>
  <c r="G82" i="163"/>
  <c r="F82" i="163"/>
  <c r="I81" i="163"/>
  <c r="H81" i="163"/>
  <c r="G81" i="163"/>
  <c r="F81" i="163"/>
  <c r="I80" i="163"/>
  <c r="H80" i="163"/>
  <c r="G80" i="163"/>
  <c r="F80" i="163"/>
  <c r="I79" i="163"/>
  <c r="H79" i="163"/>
  <c r="G79" i="163"/>
  <c r="F79" i="163"/>
  <c r="I78" i="163"/>
  <c r="H78" i="163"/>
  <c r="G78" i="163"/>
  <c r="F78" i="163"/>
  <c r="I77" i="163"/>
  <c r="H77" i="163"/>
  <c r="G77" i="163"/>
  <c r="F77" i="163"/>
  <c r="I76" i="163"/>
  <c r="H76" i="163"/>
  <c r="G76" i="163"/>
  <c r="F76" i="163"/>
  <c r="I75" i="163"/>
  <c r="H75" i="163"/>
  <c r="G75" i="163"/>
  <c r="F75" i="163"/>
  <c r="I74" i="163"/>
  <c r="H74" i="163"/>
  <c r="G74" i="163"/>
  <c r="F74" i="163"/>
  <c r="I73" i="163"/>
  <c r="H73" i="163"/>
  <c r="G73" i="163"/>
  <c r="F73" i="163"/>
  <c r="I72" i="163"/>
  <c r="H72" i="163"/>
  <c r="G72" i="163"/>
  <c r="F72" i="163"/>
  <c r="I71" i="163"/>
  <c r="H71" i="163"/>
  <c r="G71" i="163"/>
  <c r="F71" i="163"/>
  <c r="I70" i="163"/>
  <c r="H70" i="163"/>
  <c r="G70" i="163"/>
  <c r="F70" i="163"/>
  <c r="I69" i="163"/>
  <c r="H69" i="163"/>
  <c r="G69" i="163"/>
  <c r="F69" i="163"/>
  <c r="I68" i="163"/>
  <c r="H68" i="163"/>
  <c r="G68" i="163"/>
  <c r="F68" i="163"/>
  <c r="I67" i="163"/>
  <c r="H67" i="163"/>
  <c r="G67" i="163"/>
  <c r="F67" i="163"/>
  <c r="I66" i="163"/>
  <c r="H66" i="163"/>
  <c r="G66" i="163"/>
  <c r="F66" i="163"/>
  <c r="I65" i="163"/>
  <c r="H65" i="163"/>
  <c r="G65" i="163"/>
  <c r="F65" i="163"/>
  <c r="I64" i="163"/>
  <c r="H64" i="163"/>
  <c r="G64" i="163"/>
  <c r="F64" i="163"/>
  <c r="I63" i="163"/>
  <c r="H63" i="163"/>
  <c r="G63" i="163"/>
  <c r="F63" i="163"/>
  <c r="I62" i="163"/>
  <c r="H62" i="163"/>
  <c r="G62" i="163"/>
  <c r="F62" i="163"/>
  <c r="I61" i="163"/>
  <c r="H61" i="163"/>
  <c r="G61" i="163"/>
  <c r="F61" i="163"/>
  <c r="I60" i="163"/>
  <c r="H60" i="163"/>
  <c r="G60" i="163"/>
  <c r="F60" i="163"/>
  <c r="I59" i="163"/>
  <c r="H59" i="163"/>
  <c r="G59" i="163"/>
  <c r="F59" i="163"/>
  <c r="I58" i="163"/>
  <c r="H58" i="163"/>
  <c r="G58" i="163"/>
  <c r="F58" i="163"/>
  <c r="I57" i="163"/>
  <c r="H57" i="163"/>
  <c r="G57" i="163"/>
  <c r="F57" i="163"/>
  <c r="I56" i="163"/>
  <c r="H56" i="163"/>
  <c r="G56" i="163"/>
  <c r="F56" i="163"/>
  <c r="I55" i="163"/>
  <c r="H55" i="163"/>
  <c r="G55" i="163"/>
  <c r="F55" i="163"/>
  <c r="I54" i="163"/>
  <c r="H54" i="163"/>
  <c r="G54" i="163"/>
  <c r="F54" i="163"/>
  <c r="I53" i="163"/>
  <c r="H53" i="163"/>
  <c r="G53" i="163"/>
  <c r="F53" i="163"/>
  <c r="I52" i="163"/>
  <c r="H52" i="163"/>
  <c r="G52" i="163"/>
  <c r="F52" i="163"/>
  <c r="I51" i="163"/>
  <c r="H51" i="163"/>
  <c r="G51" i="163"/>
  <c r="F51" i="163"/>
  <c r="I50" i="163"/>
  <c r="H50" i="163"/>
  <c r="G50" i="163"/>
  <c r="F50" i="163"/>
  <c r="I49" i="163"/>
  <c r="H49" i="163"/>
  <c r="G49" i="163"/>
  <c r="F49" i="163"/>
  <c r="I48" i="163"/>
  <c r="H48" i="163"/>
  <c r="G48" i="163"/>
  <c r="F48" i="163"/>
  <c r="I47" i="163"/>
  <c r="H47" i="163"/>
  <c r="G47" i="163"/>
  <c r="F47" i="163"/>
  <c r="I46" i="163"/>
  <c r="H46" i="163"/>
  <c r="G46" i="163"/>
  <c r="F46" i="163"/>
  <c r="I45" i="163"/>
  <c r="H45" i="163"/>
  <c r="G45" i="163"/>
  <c r="F45" i="163"/>
  <c r="I44" i="163"/>
  <c r="H44" i="163"/>
  <c r="G44" i="163"/>
  <c r="F44" i="163"/>
  <c r="I43" i="163"/>
  <c r="H43" i="163"/>
  <c r="G43" i="163"/>
  <c r="F43" i="163"/>
  <c r="I42" i="163"/>
  <c r="H42" i="163"/>
  <c r="G42" i="163"/>
  <c r="F42" i="163"/>
  <c r="I41" i="163"/>
  <c r="H41" i="163"/>
  <c r="G41" i="163"/>
  <c r="F41" i="163"/>
  <c r="I40" i="163"/>
  <c r="H40" i="163"/>
  <c r="G40" i="163"/>
  <c r="F40" i="163"/>
  <c r="I39" i="163"/>
  <c r="H39" i="163"/>
  <c r="G39" i="163"/>
  <c r="F39" i="163"/>
  <c r="I38" i="163"/>
  <c r="H38" i="163"/>
  <c r="G38" i="163"/>
  <c r="F38" i="163"/>
  <c r="I37" i="163"/>
  <c r="H37" i="163"/>
  <c r="G37" i="163"/>
  <c r="F37" i="163"/>
  <c r="I36" i="163"/>
  <c r="H36" i="163"/>
  <c r="G36" i="163"/>
  <c r="F36" i="163"/>
  <c r="I35" i="163"/>
  <c r="H35" i="163"/>
  <c r="G35" i="163"/>
  <c r="F35" i="163"/>
  <c r="I34" i="163"/>
  <c r="H34" i="163"/>
  <c r="G34" i="163"/>
  <c r="F34" i="163"/>
  <c r="I33" i="163"/>
  <c r="H33" i="163"/>
  <c r="G33" i="163"/>
  <c r="F33" i="163"/>
  <c r="I32" i="163"/>
  <c r="H32" i="163"/>
  <c r="G32" i="163"/>
  <c r="F32" i="163"/>
  <c r="I31" i="163"/>
  <c r="H31" i="163"/>
  <c r="G31" i="163"/>
  <c r="F31" i="163"/>
  <c r="I30" i="163"/>
  <c r="H30" i="163"/>
  <c r="G30" i="163"/>
  <c r="F30" i="163"/>
  <c r="I29" i="163"/>
  <c r="H29" i="163"/>
  <c r="G29" i="163"/>
  <c r="F29" i="163"/>
  <c r="I28" i="163"/>
  <c r="H28" i="163"/>
  <c r="G28" i="163"/>
  <c r="F28" i="163"/>
  <c r="I27" i="163"/>
  <c r="H27" i="163"/>
  <c r="G27" i="163"/>
  <c r="F27" i="163"/>
  <c r="I26" i="163"/>
  <c r="H26" i="163"/>
  <c r="G26" i="163"/>
  <c r="F26" i="163"/>
  <c r="I25" i="163"/>
  <c r="H25" i="163"/>
  <c r="G25" i="163"/>
  <c r="F25" i="163"/>
  <c r="I24" i="163"/>
  <c r="H24" i="163"/>
  <c r="G24" i="163"/>
  <c r="F24" i="163"/>
  <c r="I23" i="163"/>
  <c r="H23" i="163"/>
  <c r="G23" i="163"/>
  <c r="F23" i="163"/>
  <c r="I22" i="163"/>
  <c r="H22" i="163"/>
  <c r="G22" i="163"/>
  <c r="F22" i="163"/>
  <c r="I21" i="163"/>
  <c r="H21" i="163"/>
  <c r="G21" i="163"/>
  <c r="F21" i="163"/>
  <c r="I20" i="163"/>
  <c r="H20" i="163"/>
  <c r="G20" i="163"/>
  <c r="F20" i="163"/>
  <c r="I19" i="163"/>
  <c r="H19" i="163"/>
  <c r="G19" i="163"/>
  <c r="F19" i="163"/>
  <c r="I18" i="163"/>
  <c r="F18" i="163"/>
  <c r="H18" i="163"/>
  <c r="G18" i="163"/>
  <c r="H17" i="163"/>
  <c r="G17" i="163"/>
  <c r="F17" i="163"/>
  <c r="H16" i="163"/>
  <c r="G16" i="163"/>
  <c r="F16" i="163"/>
  <c r="H15" i="163"/>
  <c r="G15" i="163"/>
  <c r="F15" i="163"/>
  <c r="H14" i="163"/>
  <c r="G14" i="163"/>
  <c r="F14" i="163"/>
  <c r="H13" i="163"/>
  <c r="G13" i="163"/>
  <c r="F13" i="163"/>
  <c r="H12" i="163"/>
  <c r="G12" i="163"/>
  <c r="F12" i="163"/>
  <c r="H11" i="163"/>
  <c r="G11" i="163"/>
  <c r="F11" i="163"/>
  <c r="H10" i="163"/>
  <c r="G10" i="163"/>
  <c r="F10" i="163"/>
  <c r="H9" i="163"/>
  <c r="G9" i="163"/>
  <c r="F9" i="163"/>
  <c r="H8" i="163"/>
  <c r="G8" i="163"/>
  <c r="F8" i="163"/>
  <c r="H7" i="163"/>
  <c r="G7" i="163"/>
  <c r="F7" i="163"/>
  <c r="H6" i="163"/>
  <c r="G6" i="163"/>
  <c r="F6" i="163"/>
  <c r="H5" i="163"/>
  <c r="G5" i="163"/>
  <c r="F5" i="163"/>
  <c r="H4" i="163"/>
  <c r="G4" i="163"/>
  <c r="F4" i="163"/>
  <c r="H3" i="163"/>
  <c r="G3" i="163"/>
  <c r="F3" i="163"/>
  <c r="H2" i="163"/>
  <c r="G2" i="163"/>
  <c r="F2" i="163"/>
  <c r="H1" i="163"/>
  <c r="G1" i="163"/>
  <c r="F1" i="163"/>
  <c r="I32" i="162"/>
  <c r="H32" i="162"/>
  <c r="G32" i="162"/>
  <c r="F32" i="162"/>
  <c r="I31" i="162"/>
  <c r="H31" i="162"/>
  <c r="G31" i="162"/>
  <c r="F31" i="162"/>
  <c r="I30" i="162"/>
  <c r="H30" i="162"/>
  <c r="G30" i="162"/>
  <c r="F30" i="162"/>
  <c r="I29" i="162"/>
  <c r="H29" i="162"/>
  <c r="G29" i="162"/>
  <c r="F29" i="162"/>
  <c r="I28" i="162"/>
  <c r="H28" i="162"/>
  <c r="G28" i="162"/>
  <c r="F28" i="162"/>
  <c r="I27" i="162"/>
  <c r="H27" i="162"/>
  <c r="G27" i="162"/>
  <c r="F27" i="162"/>
  <c r="I26" i="162"/>
  <c r="H26" i="162"/>
  <c r="G26" i="162"/>
  <c r="F26" i="162"/>
  <c r="I25" i="162"/>
  <c r="H25" i="162"/>
  <c r="G25" i="162"/>
  <c r="F25" i="162"/>
  <c r="I24" i="162"/>
  <c r="H24" i="162"/>
  <c r="G24" i="162"/>
  <c r="F24" i="162"/>
  <c r="I23" i="162"/>
  <c r="H23" i="162"/>
  <c r="G23" i="162"/>
  <c r="F23" i="162"/>
  <c r="I22" i="162"/>
  <c r="H22" i="162"/>
  <c r="G22" i="162"/>
  <c r="F22" i="162"/>
  <c r="I21" i="162"/>
  <c r="H21" i="162"/>
  <c r="G21" i="162"/>
  <c r="F21" i="162"/>
  <c r="H20" i="162"/>
  <c r="G20" i="162"/>
  <c r="F20" i="162"/>
  <c r="H19" i="162"/>
  <c r="G19" i="162"/>
  <c r="F19" i="162"/>
  <c r="H18" i="162"/>
  <c r="G18" i="162"/>
  <c r="F18" i="162"/>
  <c r="H17" i="162"/>
  <c r="G17" i="162"/>
  <c r="F17" i="162"/>
  <c r="H16" i="162"/>
  <c r="G16" i="162"/>
  <c r="F16" i="162"/>
  <c r="H15" i="162"/>
  <c r="G15" i="162"/>
  <c r="F15" i="162"/>
  <c r="H14" i="162"/>
  <c r="G14" i="162"/>
  <c r="F14" i="162"/>
  <c r="H13" i="162"/>
  <c r="G13" i="162"/>
  <c r="F13" i="162"/>
  <c r="H12" i="162"/>
  <c r="G12" i="162"/>
  <c r="F12" i="162"/>
  <c r="H11" i="162"/>
  <c r="G11" i="162"/>
  <c r="F11" i="162"/>
  <c r="H10" i="162"/>
  <c r="G10" i="162"/>
  <c r="F10" i="162"/>
  <c r="H9" i="162"/>
  <c r="G9" i="162"/>
  <c r="F9" i="162"/>
  <c r="H8" i="162"/>
  <c r="G8" i="162"/>
  <c r="F8" i="162"/>
  <c r="H7" i="162"/>
  <c r="G7" i="162"/>
  <c r="F7" i="162"/>
  <c r="H6" i="162"/>
  <c r="G6" i="162"/>
  <c r="F6" i="162"/>
  <c r="H5" i="162"/>
  <c r="G5" i="162"/>
  <c r="F5" i="162"/>
  <c r="H4" i="162"/>
  <c r="G4" i="162"/>
  <c r="F4" i="162"/>
  <c r="F3" i="162"/>
  <c r="H3" i="162"/>
  <c r="G3" i="162"/>
  <c r="H2" i="162"/>
  <c r="G2" i="162"/>
  <c r="F2" i="162"/>
  <c r="H1" i="162"/>
  <c r="G1" i="162"/>
  <c r="F1" i="162"/>
  <c r="H31" i="161"/>
  <c r="G31" i="161"/>
  <c r="F31" i="161"/>
  <c r="E31" i="161"/>
  <c r="H30" i="161"/>
  <c r="G30" i="161"/>
  <c r="F30" i="161"/>
  <c r="E30" i="161"/>
  <c r="H29" i="161"/>
  <c r="G29" i="161"/>
  <c r="F29" i="161"/>
  <c r="E29" i="161"/>
  <c r="H28" i="161"/>
  <c r="G28" i="161"/>
  <c r="F28" i="161"/>
  <c r="E28" i="161"/>
  <c r="H27" i="161"/>
  <c r="G27" i="161"/>
  <c r="F27" i="161"/>
  <c r="E27" i="161"/>
  <c r="H26" i="161"/>
  <c r="G26" i="161"/>
  <c r="F26" i="161"/>
  <c r="E26" i="161"/>
  <c r="H25" i="161"/>
  <c r="G25" i="161"/>
  <c r="F25" i="161"/>
  <c r="E25" i="161"/>
  <c r="H24" i="161"/>
  <c r="G24" i="161"/>
  <c r="F24" i="161"/>
  <c r="E24" i="161"/>
  <c r="H23" i="161"/>
  <c r="G23" i="161"/>
  <c r="F23" i="161"/>
  <c r="E23" i="161"/>
  <c r="H22" i="161"/>
  <c r="G22" i="161"/>
  <c r="F22" i="161"/>
  <c r="E22" i="161"/>
  <c r="H21" i="161"/>
  <c r="G21" i="161"/>
  <c r="F21" i="161"/>
  <c r="E21" i="161"/>
  <c r="H20" i="161"/>
  <c r="G20" i="161"/>
  <c r="F20" i="161"/>
  <c r="E20" i="161"/>
  <c r="H19" i="161"/>
  <c r="G19" i="161"/>
  <c r="F19" i="161"/>
  <c r="E19" i="161"/>
  <c r="H18" i="161"/>
  <c r="G18" i="161"/>
  <c r="F18" i="161"/>
  <c r="E18" i="161"/>
  <c r="H17" i="161"/>
  <c r="G17" i="161"/>
  <c r="F17" i="161"/>
  <c r="E17" i="161"/>
  <c r="H16" i="161"/>
  <c r="G16" i="161"/>
  <c r="F16" i="161"/>
  <c r="E16" i="161"/>
  <c r="H15" i="161"/>
  <c r="G15" i="161"/>
  <c r="F15" i="161"/>
  <c r="E15" i="161"/>
  <c r="H14" i="161"/>
  <c r="G14" i="161"/>
  <c r="F14" i="161"/>
  <c r="E14" i="161"/>
  <c r="H13" i="161"/>
  <c r="G13" i="161"/>
  <c r="F13" i="161"/>
  <c r="E13" i="161"/>
  <c r="H12" i="161"/>
  <c r="G12" i="161"/>
  <c r="F12" i="161"/>
  <c r="E12" i="161"/>
  <c r="H11" i="161"/>
  <c r="G11" i="161"/>
  <c r="F11" i="161"/>
  <c r="E11" i="161"/>
  <c r="H10" i="161"/>
  <c r="G10" i="161"/>
  <c r="F10" i="161"/>
  <c r="E10" i="161"/>
  <c r="H9" i="161"/>
  <c r="G9" i="161"/>
  <c r="F9" i="161"/>
  <c r="E9" i="161"/>
  <c r="H8" i="161"/>
  <c r="G8" i="161"/>
  <c r="F8" i="161"/>
  <c r="E8" i="161"/>
  <c r="H7" i="161"/>
  <c r="G7" i="161"/>
  <c r="F7" i="161"/>
  <c r="E7" i="161"/>
  <c r="H6" i="161"/>
  <c r="G6" i="161"/>
  <c r="F6" i="161"/>
  <c r="E6" i="161"/>
  <c r="H5" i="161"/>
  <c r="G5" i="161"/>
  <c r="F5" i="161"/>
  <c r="E5" i="161"/>
  <c r="H4" i="161"/>
  <c r="F4" i="161"/>
  <c r="E4" i="161"/>
  <c r="G4" i="161"/>
  <c r="G3" i="161"/>
  <c r="F3" i="161"/>
  <c r="E3" i="161"/>
  <c r="G2" i="161"/>
  <c r="F2" i="161"/>
  <c r="E2" i="161"/>
  <c r="G1" i="161"/>
  <c r="F1" i="161"/>
  <c r="E1" i="161"/>
  <c r="I21" i="160"/>
  <c r="H21" i="160"/>
  <c r="G21" i="160"/>
  <c r="I20" i="160"/>
  <c r="H20" i="160"/>
  <c r="G20" i="160"/>
  <c r="I19" i="160"/>
  <c r="H19" i="160"/>
  <c r="G19" i="160"/>
  <c r="I18" i="160"/>
  <c r="H18" i="160"/>
  <c r="G18" i="160"/>
  <c r="I17" i="160"/>
  <c r="H17" i="160"/>
  <c r="G17" i="160"/>
  <c r="I16" i="160"/>
  <c r="H16" i="160"/>
  <c r="G16" i="160"/>
  <c r="I15" i="160"/>
  <c r="H15" i="160"/>
  <c r="G15" i="160"/>
  <c r="I14" i="160"/>
  <c r="H14" i="160"/>
  <c r="G14" i="160"/>
  <c r="I13" i="160"/>
  <c r="H13" i="160"/>
  <c r="G13" i="160"/>
  <c r="I12" i="160"/>
  <c r="H12" i="160"/>
  <c r="G12" i="160"/>
  <c r="I11" i="160"/>
  <c r="H11" i="160"/>
  <c r="G11" i="160"/>
  <c r="I10" i="160"/>
  <c r="H10" i="160"/>
  <c r="G10" i="160"/>
  <c r="I9" i="160"/>
  <c r="H9" i="160"/>
  <c r="G9" i="160"/>
  <c r="I8" i="160"/>
  <c r="H8" i="160"/>
  <c r="G8" i="160"/>
  <c r="I7" i="160"/>
  <c r="H7" i="160"/>
  <c r="G7" i="160"/>
  <c r="I6" i="160"/>
  <c r="H6" i="160"/>
  <c r="G6" i="160"/>
  <c r="I5" i="160"/>
  <c r="H5" i="160"/>
  <c r="G5" i="160"/>
  <c r="I4" i="160"/>
  <c r="H4" i="160"/>
  <c r="G4" i="160"/>
  <c r="G3" i="160"/>
  <c r="I3" i="160"/>
  <c r="H3" i="160"/>
  <c r="I2" i="160"/>
  <c r="H2" i="160"/>
  <c r="G2" i="160"/>
  <c r="I1" i="160"/>
  <c r="H1" i="160"/>
  <c r="G1" i="160"/>
  <c r="I26" i="159"/>
  <c r="H26" i="159"/>
  <c r="G26" i="159"/>
  <c r="F26" i="159"/>
  <c r="I25" i="159"/>
  <c r="H25" i="159"/>
  <c r="G25" i="159"/>
  <c r="F25" i="159"/>
  <c r="I24" i="159"/>
  <c r="H24" i="159"/>
  <c r="G24" i="159"/>
  <c r="F24" i="159"/>
  <c r="I23" i="159"/>
  <c r="H23" i="159"/>
  <c r="G23" i="159"/>
  <c r="F23" i="159"/>
  <c r="I22" i="159"/>
  <c r="H22" i="159"/>
  <c r="G22" i="159"/>
  <c r="F22" i="159"/>
  <c r="I21" i="159"/>
  <c r="H21" i="159"/>
  <c r="G21" i="159"/>
  <c r="F21" i="159"/>
  <c r="I20" i="159"/>
  <c r="H20" i="159"/>
  <c r="G20" i="159"/>
  <c r="F20" i="159"/>
  <c r="I19" i="159"/>
  <c r="H19" i="159"/>
  <c r="G19" i="159"/>
  <c r="F19" i="159"/>
  <c r="I18" i="159"/>
  <c r="H18" i="159"/>
  <c r="G18" i="159"/>
  <c r="F18" i="159"/>
  <c r="I17" i="159"/>
  <c r="H17" i="159"/>
  <c r="G17" i="159"/>
  <c r="F17" i="159"/>
  <c r="I16" i="159"/>
  <c r="H16" i="159"/>
  <c r="G16" i="159"/>
  <c r="F16" i="159"/>
  <c r="I15" i="159"/>
  <c r="H15" i="159"/>
  <c r="G15" i="159"/>
  <c r="F15" i="159"/>
  <c r="I14" i="159"/>
  <c r="H14" i="159"/>
  <c r="G14" i="159"/>
  <c r="F14" i="159"/>
  <c r="I13" i="159"/>
  <c r="H13" i="159"/>
  <c r="G13" i="159"/>
  <c r="F13" i="159"/>
  <c r="I12" i="159"/>
  <c r="H12" i="159"/>
  <c r="G12" i="159"/>
  <c r="F12" i="159"/>
  <c r="I11" i="159"/>
  <c r="H11" i="159"/>
  <c r="G11" i="159"/>
  <c r="F11" i="159"/>
  <c r="I10" i="159"/>
  <c r="H10" i="159"/>
  <c r="G10" i="159"/>
  <c r="F10" i="159"/>
  <c r="I9" i="159"/>
  <c r="H9" i="159"/>
  <c r="G9" i="159"/>
  <c r="F9" i="159"/>
  <c r="I8" i="159"/>
  <c r="H8" i="159"/>
  <c r="G8" i="159"/>
  <c r="F8" i="159"/>
  <c r="I7" i="159"/>
  <c r="H7" i="159"/>
  <c r="G7" i="159"/>
  <c r="F7" i="159"/>
  <c r="I6" i="159"/>
  <c r="H6" i="159"/>
  <c r="G6" i="159"/>
  <c r="F6" i="159"/>
  <c r="I5" i="159"/>
  <c r="H5" i="159"/>
  <c r="G5" i="159"/>
  <c r="F5" i="159"/>
  <c r="I4" i="159"/>
  <c r="H4" i="159"/>
  <c r="G4" i="159"/>
  <c r="F4" i="159"/>
  <c r="I3" i="159"/>
  <c r="F2" i="159"/>
  <c r="F1" i="159"/>
  <c r="F3" i="159"/>
  <c r="H3" i="159"/>
  <c r="G3" i="159"/>
  <c r="H2" i="159"/>
  <c r="G2" i="159"/>
  <c r="H1" i="159"/>
  <c r="G1" i="159"/>
  <c r="H12" i="158"/>
  <c r="G12" i="158"/>
  <c r="F12" i="158"/>
  <c r="H11" i="158"/>
  <c r="G11" i="158"/>
  <c r="F11" i="158"/>
  <c r="H10" i="158"/>
  <c r="G10" i="158"/>
  <c r="F10" i="158"/>
  <c r="H9" i="158"/>
  <c r="G9" i="158"/>
  <c r="F9" i="158"/>
  <c r="H8" i="158"/>
  <c r="G8" i="158"/>
  <c r="F8" i="158"/>
  <c r="H7" i="158"/>
  <c r="G7" i="158"/>
  <c r="F7" i="158"/>
  <c r="H6" i="158"/>
  <c r="G6" i="158"/>
  <c r="F6" i="158"/>
  <c r="H5" i="158"/>
  <c r="G5" i="158"/>
  <c r="F5" i="158"/>
  <c r="H4" i="158"/>
  <c r="G4" i="158"/>
  <c r="F4" i="158"/>
  <c r="H3" i="158"/>
  <c r="G3" i="158"/>
  <c r="F3" i="158"/>
  <c r="H2" i="158"/>
  <c r="G2" i="158"/>
  <c r="F2" i="158"/>
  <c r="H1" i="158"/>
  <c r="G1" i="158"/>
  <c r="F1" i="158"/>
  <c r="I87" i="158"/>
  <c r="H87" i="158"/>
  <c r="G87" i="158"/>
  <c r="F87" i="158"/>
  <c r="I86" i="158"/>
  <c r="H86" i="158"/>
  <c r="G86" i="158"/>
  <c r="F86" i="158"/>
  <c r="I85" i="158"/>
  <c r="H85" i="158"/>
  <c r="G85" i="158"/>
  <c r="F85" i="158"/>
  <c r="I84" i="158"/>
  <c r="H84" i="158"/>
  <c r="G84" i="158"/>
  <c r="F84" i="158"/>
  <c r="I83" i="158"/>
  <c r="H83" i="158"/>
  <c r="G83" i="158"/>
  <c r="F83" i="158"/>
  <c r="I82" i="158"/>
  <c r="H82" i="158"/>
  <c r="G82" i="158"/>
  <c r="F82" i="158"/>
  <c r="I81" i="158"/>
  <c r="H81" i="158"/>
  <c r="G81" i="158"/>
  <c r="F81" i="158"/>
  <c r="I80" i="158"/>
  <c r="H80" i="158"/>
  <c r="G80" i="158"/>
  <c r="F80" i="158"/>
  <c r="I79" i="158"/>
  <c r="H79" i="158"/>
  <c r="G79" i="158"/>
  <c r="F79" i="158"/>
  <c r="I78" i="158"/>
  <c r="H78" i="158"/>
  <c r="G78" i="158"/>
  <c r="F78" i="158"/>
  <c r="I77" i="158"/>
  <c r="H77" i="158"/>
  <c r="G77" i="158"/>
  <c r="F77" i="158"/>
  <c r="I76" i="158"/>
  <c r="H76" i="158"/>
  <c r="G76" i="158"/>
  <c r="F76" i="158"/>
  <c r="I75" i="158"/>
  <c r="H75" i="158"/>
  <c r="G75" i="158"/>
  <c r="F75" i="158"/>
  <c r="I74" i="158"/>
  <c r="H74" i="158"/>
  <c r="G74" i="158"/>
  <c r="F74" i="158"/>
  <c r="I73" i="158"/>
  <c r="H73" i="158"/>
  <c r="G73" i="158"/>
  <c r="F73" i="158"/>
  <c r="I72" i="158"/>
  <c r="H72" i="158"/>
  <c r="G72" i="158"/>
  <c r="F72" i="158"/>
  <c r="I71" i="158"/>
  <c r="H71" i="158"/>
  <c r="G71" i="158"/>
  <c r="F71" i="158"/>
  <c r="I70" i="158"/>
  <c r="H70" i="158"/>
  <c r="G70" i="158"/>
  <c r="F70" i="158"/>
  <c r="I69" i="158"/>
  <c r="H69" i="158"/>
  <c r="G69" i="158"/>
  <c r="F69" i="158"/>
  <c r="I68" i="158"/>
  <c r="H68" i="158"/>
  <c r="G68" i="158"/>
  <c r="F68" i="158"/>
  <c r="I67" i="158"/>
  <c r="H67" i="158"/>
  <c r="G67" i="158"/>
  <c r="F67" i="158"/>
  <c r="I66" i="158"/>
  <c r="H66" i="158"/>
  <c r="G66" i="158"/>
  <c r="F66" i="158"/>
  <c r="I65" i="158"/>
  <c r="H65" i="158"/>
  <c r="G65" i="158"/>
  <c r="F65" i="158"/>
  <c r="I64" i="158"/>
  <c r="H64" i="158"/>
  <c r="G64" i="158"/>
  <c r="F64" i="158"/>
  <c r="I63" i="158"/>
  <c r="H63" i="158"/>
  <c r="G63" i="158"/>
  <c r="F63" i="158"/>
  <c r="I62" i="158"/>
  <c r="H62" i="158"/>
  <c r="G62" i="158"/>
  <c r="F62" i="158"/>
  <c r="I61" i="158"/>
  <c r="H61" i="158"/>
  <c r="G61" i="158"/>
  <c r="F61" i="158"/>
  <c r="I60" i="158"/>
  <c r="H60" i="158"/>
  <c r="G60" i="158"/>
  <c r="F60" i="158"/>
  <c r="I59" i="158"/>
  <c r="H59" i="158"/>
  <c r="G59" i="158"/>
  <c r="F59" i="158"/>
  <c r="I58" i="158"/>
  <c r="H58" i="158"/>
  <c r="G58" i="158"/>
  <c r="F58" i="158"/>
  <c r="I57" i="158"/>
  <c r="H57" i="158"/>
  <c r="G57" i="158"/>
  <c r="F57" i="158"/>
  <c r="I56" i="158"/>
  <c r="H56" i="158"/>
  <c r="G56" i="158"/>
  <c r="F56" i="158"/>
  <c r="I55" i="158"/>
  <c r="H55" i="158"/>
  <c r="G55" i="158"/>
  <c r="F55" i="158"/>
  <c r="I54" i="158"/>
  <c r="H54" i="158"/>
  <c r="G54" i="158"/>
  <c r="F54" i="158"/>
  <c r="I53" i="158"/>
  <c r="H53" i="158"/>
  <c r="G53" i="158"/>
  <c r="F53" i="158"/>
  <c r="I52" i="158"/>
  <c r="H52" i="158"/>
  <c r="G52" i="158"/>
  <c r="F52" i="158"/>
  <c r="I51" i="158"/>
  <c r="H51" i="158"/>
  <c r="G51" i="158"/>
  <c r="F51" i="158"/>
  <c r="I50" i="158"/>
  <c r="H50" i="158"/>
  <c r="G50" i="158"/>
  <c r="F50" i="158"/>
  <c r="I49" i="158"/>
  <c r="H49" i="158"/>
  <c r="G49" i="158"/>
  <c r="F49" i="158"/>
  <c r="I48" i="158"/>
  <c r="H48" i="158"/>
  <c r="G48" i="158"/>
  <c r="F48" i="158"/>
  <c r="I47" i="158"/>
  <c r="H47" i="158"/>
  <c r="G47" i="158"/>
  <c r="F47" i="158"/>
  <c r="I46" i="158"/>
  <c r="H46" i="158"/>
  <c r="G46" i="158"/>
  <c r="F46" i="158"/>
  <c r="I45" i="158"/>
  <c r="H45" i="158"/>
  <c r="G45" i="158"/>
  <c r="F45" i="158"/>
  <c r="I44" i="158"/>
  <c r="H44" i="158"/>
  <c r="G44" i="158"/>
  <c r="F44" i="158"/>
  <c r="I43" i="158"/>
  <c r="H43" i="158"/>
  <c r="G43" i="158"/>
  <c r="F43" i="158"/>
  <c r="I42" i="158"/>
  <c r="H42" i="158"/>
  <c r="G42" i="158"/>
  <c r="F42" i="158"/>
  <c r="I41" i="158"/>
  <c r="H41" i="158"/>
  <c r="G41" i="158"/>
  <c r="F41" i="158"/>
  <c r="I40" i="158"/>
  <c r="H40" i="158"/>
  <c r="G40" i="158"/>
  <c r="F40" i="158"/>
  <c r="I39" i="158"/>
  <c r="H39" i="158"/>
  <c r="G39" i="158"/>
  <c r="F39" i="158"/>
  <c r="I38" i="158"/>
  <c r="H38" i="158"/>
  <c r="G38" i="158"/>
  <c r="F38" i="158"/>
  <c r="I37" i="158"/>
  <c r="H37" i="158"/>
  <c r="G37" i="158"/>
  <c r="F37" i="158"/>
  <c r="I36" i="158"/>
  <c r="H36" i="158"/>
  <c r="G36" i="158"/>
  <c r="F36" i="158"/>
  <c r="I35" i="158"/>
  <c r="H35" i="158"/>
  <c r="G35" i="158"/>
  <c r="F35" i="158"/>
  <c r="I34" i="158"/>
  <c r="H34" i="158"/>
  <c r="G34" i="158"/>
  <c r="F34" i="158"/>
  <c r="I33" i="158"/>
  <c r="H33" i="158"/>
  <c r="G33" i="158"/>
  <c r="F33" i="158"/>
  <c r="I32" i="158"/>
  <c r="H32" i="158"/>
  <c r="G32" i="158"/>
  <c r="F32" i="158"/>
  <c r="I31" i="158"/>
  <c r="H31" i="158"/>
  <c r="G31" i="158"/>
  <c r="F31" i="158"/>
  <c r="I30" i="158"/>
  <c r="H30" i="158"/>
  <c r="G30" i="158"/>
  <c r="F30" i="158"/>
  <c r="I29" i="158"/>
  <c r="H29" i="158"/>
  <c r="G29" i="158"/>
  <c r="F29" i="158"/>
  <c r="I28" i="158"/>
  <c r="H28" i="158"/>
  <c r="G28" i="158"/>
  <c r="F28" i="158"/>
  <c r="I27" i="158"/>
  <c r="H27" i="158"/>
  <c r="G27" i="158"/>
  <c r="F27" i="158"/>
  <c r="I26" i="158"/>
  <c r="H26" i="158"/>
  <c r="G26" i="158"/>
  <c r="F26" i="158"/>
  <c r="I25" i="158"/>
  <c r="H25" i="158"/>
  <c r="G25" i="158"/>
  <c r="F25" i="158"/>
  <c r="I24" i="158"/>
  <c r="H24" i="158"/>
  <c r="G24" i="158"/>
  <c r="F24" i="158"/>
  <c r="I23" i="158"/>
  <c r="H23" i="158"/>
  <c r="G23" i="158"/>
  <c r="F23" i="158"/>
  <c r="I22" i="158"/>
  <c r="H22" i="158"/>
  <c r="G22" i="158"/>
  <c r="F22" i="158"/>
  <c r="I21" i="158"/>
  <c r="H21" i="158"/>
  <c r="G21" i="158"/>
  <c r="F21" i="158"/>
  <c r="I20" i="158"/>
  <c r="H20" i="158"/>
  <c r="G20" i="158"/>
  <c r="F20" i="158"/>
  <c r="I19" i="158"/>
  <c r="H19" i="158"/>
  <c r="G19" i="158"/>
  <c r="F19" i="158"/>
  <c r="I18" i="158"/>
  <c r="H18" i="158"/>
  <c r="G18" i="158"/>
  <c r="F18" i="158"/>
  <c r="I17" i="158"/>
  <c r="H17" i="158"/>
  <c r="G17" i="158"/>
  <c r="F17" i="158"/>
  <c r="I16" i="158"/>
  <c r="H16" i="158"/>
  <c r="G16" i="158"/>
  <c r="F16" i="158"/>
  <c r="I15" i="158"/>
  <c r="H15" i="158"/>
  <c r="G15" i="158"/>
  <c r="F15" i="158"/>
  <c r="I14" i="158"/>
  <c r="H14" i="158"/>
  <c r="G14" i="158"/>
  <c r="F14" i="158"/>
  <c r="I13" i="158"/>
  <c r="F13" i="158"/>
  <c r="H13" i="158"/>
  <c r="G13" i="158"/>
  <c r="J34" i="157"/>
  <c r="I34" i="157"/>
  <c r="H34" i="157"/>
  <c r="G34" i="157"/>
  <c r="J33" i="157"/>
  <c r="I33" i="157"/>
  <c r="H33" i="157"/>
  <c r="G33" i="157"/>
  <c r="J32" i="157"/>
  <c r="I32" i="157"/>
  <c r="H32" i="157"/>
  <c r="G32" i="157"/>
  <c r="J31" i="157"/>
  <c r="I31" i="157"/>
  <c r="H31" i="157"/>
  <c r="G31" i="157"/>
  <c r="J30" i="157"/>
  <c r="I30" i="157"/>
  <c r="H30" i="157"/>
  <c r="G30" i="157"/>
  <c r="J29" i="157"/>
  <c r="I29" i="157"/>
  <c r="H29" i="157"/>
  <c r="G29" i="157"/>
  <c r="J28" i="157"/>
  <c r="I28" i="157"/>
  <c r="H28" i="157"/>
  <c r="G28" i="157"/>
  <c r="J27" i="157"/>
  <c r="I27" i="157"/>
  <c r="H27" i="157"/>
  <c r="G27" i="157"/>
  <c r="J26" i="157"/>
  <c r="I26" i="157"/>
  <c r="H26" i="157"/>
  <c r="G26" i="157"/>
  <c r="J25" i="157"/>
  <c r="I25" i="157"/>
  <c r="H25" i="157"/>
  <c r="G25" i="157"/>
  <c r="J24" i="157"/>
  <c r="I24" i="157"/>
  <c r="H24" i="157"/>
  <c r="G24" i="157"/>
  <c r="J23" i="157"/>
  <c r="I23" i="157"/>
  <c r="H23" i="157"/>
  <c r="G23" i="157"/>
  <c r="J22" i="157"/>
  <c r="I22" i="157"/>
  <c r="H22" i="157"/>
  <c r="G22" i="157"/>
  <c r="J21" i="157"/>
  <c r="I21" i="157"/>
  <c r="H21" i="157"/>
  <c r="G21" i="157"/>
  <c r="J20" i="157"/>
  <c r="I20" i="157"/>
  <c r="H20" i="157"/>
  <c r="G20" i="157"/>
  <c r="J19" i="157"/>
  <c r="I19" i="157"/>
  <c r="H19" i="157"/>
  <c r="G19" i="157"/>
  <c r="J18" i="157"/>
  <c r="I18" i="157"/>
  <c r="H18" i="157"/>
  <c r="G18" i="157"/>
  <c r="J17" i="157"/>
  <c r="I17" i="157"/>
  <c r="H17" i="157"/>
  <c r="G17" i="157"/>
  <c r="J16" i="157"/>
  <c r="I16" i="157"/>
  <c r="H16" i="157"/>
  <c r="G16" i="157"/>
  <c r="J15" i="157"/>
  <c r="I15" i="157"/>
  <c r="H15" i="157"/>
  <c r="G15" i="157"/>
  <c r="J14" i="157"/>
  <c r="I14" i="157"/>
  <c r="H14" i="157"/>
  <c r="G14" i="157"/>
  <c r="J13" i="157"/>
  <c r="I13" i="157"/>
  <c r="H13" i="157"/>
  <c r="G13" i="157"/>
  <c r="J12" i="157"/>
  <c r="I12" i="157"/>
  <c r="H12" i="157"/>
  <c r="G12" i="157"/>
  <c r="J11" i="157"/>
  <c r="I11" i="157"/>
  <c r="H11" i="157"/>
  <c r="G11" i="157"/>
  <c r="J10" i="157"/>
  <c r="G10" i="157"/>
  <c r="I10" i="157"/>
  <c r="H10" i="157"/>
  <c r="I9" i="157"/>
  <c r="H9" i="157"/>
  <c r="G9" i="157"/>
  <c r="I8" i="157"/>
  <c r="H8" i="157"/>
  <c r="G8" i="157"/>
  <c r="I7" i="157"/>
  <c r="H7" i="157"/>
  <c r="G7" i="157"/>
  <c r="I6" i="157"/>
  <c r="H6" i="157"/>
  <c r="G6" i="157"/>
  <c r="I5" i="157"/>
  <c r="H5" i="157"/>
  <c r="G5" i="157"/>
  <c r="I4" i="157"/>
  <c r="H4" i="157"/>
  <c r="G4" i="157"/>
  <c r="I3" i="157"/>
  <c r="H3" i="157"/>
  <c r="G3" i="157"/>
  <c r="I2" i="157"/>
  <c r="H2" i="157"/>
  <c r="G2" i="157"/>
  <c r="I1" i="157"/>
  <c r="H1" i="157"/>
  <c r="G1" i="157"/>
  <c r="I16" i="156"/>
  <c r="H16" i="156"/>
  <c r="G16" i="156"/>
  <c r="F16" i="156"/>
  <c r="I15" i="156"/>
  <c r="H15" i="156"/>
  <c r="G15" i="156"/>
  <c r="F15" i="156"/>
  <c r="I14" i="156"/>
  <c r="H14" i="156"/>
  <c r="G14" i="156"/>
  <c r="F14" i="156"/>
  <c r="I13" i="156"/>
  <c r="H13" i="156"/>
  <c r="G13" i="156"/>
  <c r="F13" i="156"/>
  <c r="I12" i="156"/>
  <c r="H12" i="156"/>
  <c r="G12" i="156"/>
  <c r="F12" i="156"/>
  <c r="I11" i="156"/>
  <c r="H11" i="156"/>
  <c r="G11" i="156"/>
  <c r="F11" i="156"/>
  <c r="I10" i="156"/>
  <c r="H10" i="156"/>
  <c r="G10" i="156"/>
  <c r="F10" i="156"/>
  <c r="I9" i="156"/>
  <c r="H9" i="156"/>
  <c r="G9" i="156"/>
  <c r="F9" i="156"/>
  <c r="I8" i="156"/>
  <c r="H8" i="156"/>
  <c r="G8" i="156"/>
  <c r="F8" i="156"/>
  <c r="I7" i="156"/>
  <c r="H7" i="156"/>
  <c r="G7" i="156"/>
  <c r="F7" i="156"/>
  <c r="I6" i="156"/>
  <c r="H6" i="156"/>
  <c r="G6" i="156"/>
  <c r="F6" i="156"/>
  <c r="I5" i="156"/>
  <c r="H5" i="156"/>
  <c r="G5" i="156"/>
  <c r="F5" i="156"/>
  <c r="I4" i="156"/>
  <c r="H4" i="156"/>
  <c r="G4" i="156"/>
  <c r="F4" i="156"/>
  <c r="I3" i="156"/>
  <c r="F3" i="156"/>
  <c r="H3" i="156"/>
  <c r="G3" i="156"/>
  <c r="H2" i="156"/>
  <c r="G2" i="156"/>
  <c r="F2" i="156"/>
  <c r="H1" i="156"/>
  <c r="G1" i="156"/>
  <c r="F1" i="156"/>
  <c r="H55" i="155"/>
  <c r="H54" i="155"/>
  <c r="H53" i="155"/>
  <c r="H52" i="155"/>
  <c r="H51" i="155"/>
  <c r="H50" i="155"/>
  <c r="H49" i="155"/>
  <c r="H48" i="155"/>
  <c r="H47" i="155"/>
  <c r="H46" i="155"/>
  <c r="H45" i="155"/>
  <c r="H44" i="155"/>
  <c r="H43" i="155"/>
  <c r="H42" i="155"/>
  <c r="H41" i="155"/>
  <c r="H40" i="155"/>
  <c r="H39" i="155"/>
  <c r="H38" i="155"/>
  <c r="H37" i="155"/>
  <c r="H36" i="155"/>
  <c r="H35" i="155"/>
  <c r="H34" i="155"/>
  <c r="H33" i="155"/>
  <c r="H32" i="155"/>
  <c r="H31" i="155"/>
  <c r="H30" i="155"/>
  <c r="H29" i="155"/>
  <c r="H28" i="155"/>
  <c r="H27" i="155"/>
  <c r="H26" i="155"/>
  <c r="H25" i="155"/>
  <c r="H24" i="155"/>
  <c r="H23" i="155"/>
  <c r="H22" i="155"/>
  <c r="H21" i="155"/>
  <c r="H20" i="155"/>
  <c r="H19" i="155"/>
  <c r="H18" i="155"/>
  <c r="H17" i="155"/>
  <c r="H16" i="155"/>
  <c r="H15" i="155"/>
  <c r="H14" i="155"/>
  <c r="H13" i="155"/>
  <c r="H12" i="155"/>
  <c r="H11" i="155"/>
  <c r="H10" i="155"/>
  <c r="H9" i="155"/>
  <c r="I55" i="155"/>
  <c r="G55" i="155"/>
  <c r="F55" i="155"/>
  <c r="I54" i="155"/>
  <c r="G54" i="155"/>
  <c r="F54" i="155"/>
  <c r="I53" i="155"/>
  <c r="G53" i="155"/>
  <c r="F53" i="155"/>
  <c r="I52" i="155"/>
  <c r="G52" i="155"/>
  <c r="F52" i="155"/>
  <c r="I51" i="155"/>
  <c r="G51" i="155"/>
  <c r="F51" i="155"/>
  <c r="I50" i="155"/>
  <c r="G50" i="155"/>
  <c r="F50" i="155"/>
  <c r="I49" i="155"/>
  <c r="G49" i="155"/>
  <c r="F49" i="155"/>
  <c r="I48" i="155"/>
  <c r="G48" i="155"/>
  <c r="F48" i="155"/>
  <c r="I47" i="155"/>
  <c r="G47" i="155"/>
  <c r="F47" i="155"/>
  <c r="I46" i="155"/>
  <c r="G46" i="155"/>
  <c r="F46" i="155"/>
  <c r="I45" i="155"/>
  <c r="G45" i="155"/>
  <c r="F45" i="155"/>
  <c r="I44" i="155"/>
  <c r="G44" i="155"/>
  <c r="F44" i="155"/>
  <c r="I43" i="155"/>
  <c r="G43" i="155"/>
  <c r="F43" i="155"/>
  <c r="I42" i="155"/>
  <c r="G42" i="155"/>
  <c r="F42" i="155"/>
  <c r="I41" i="155"/>
  <c r="G41" i="155"/>
  <c r="F41" i="155"/>
  <c r="I40" i="155"/>
  <c r="G40" i="155"/>
  <c r="F40" i="155"/>
  <c r="I39" i="155"/>
  <c r="G39" i="155"/>
  <c r="F39" i="155"/>
  <c r="I38" i="155"/>
  <c r="G38" i="155"/>
  <c r="F38" i="155"/>
  <c r="I37" i="155"/>
  <c r="G37" i="155"/>
  <c r="F37" i="155"/>
  <c r="I36" i="155"/>
  <c r="G36" i="155"/>
  <c r="F36" i="155"/>
  <c r="I35" i="155"/>
  <c r="G35" i="155"/>
  <c r="F35" i="155"/>
  <c r="I34" i="155"/>
  <c r="G34" i="155"/>
  <c r="F34" i="155"/>
  <c r="I33" i="155"/>
  <c r="G33" i="155"/>
  <c r="F33" i="155"/>
  <c r="I32" i="155"/>
  <c r="G32" i="155"/>
  <c r="F32" i="155"/>
  <c r="I31" i="155"/>
  <c r="G31" i="155"/>
  <c r="F31" i="155"/>
  <c r="I30" i="155"/>
  <c r="G30" i="155"/>
  <c r="F30" i="155"/>
  <c r="I29" i="155"/>
  <c r="G29" i="155"/>
  <c r="F29" i="155"/>
  <c r="I28" i="155"/>
  <c r="G28" i="155"/>
  <c r="F28" i="155"/>
  <c r="I27" i="155"/>
  <c r="G27" i="155"/>
  <c r="F27" i="155"/>
  <c r="I26" i="155"/>
  <c r="G26" i="155"/>
  <c r="F26" i="155"/>
  <c r="I25" i="155"/>
  <c r="G25" i="155"/>
  <c r="F25" i="155"/>
  <c r="I24" i="155"/>
  <c r="G24" i="155"/>
  <c r="F24" i="155"/>
  <c r="I23" i="155"/>
  <c r="G23" i="155"/>
  <c r="F23" i="155"/>
  <c r="I22" i="155"/>
  <c r="G22" i="155"/>
  <c r="F22" i="155"/>
  <c r="I21" i="155"/>
  <c r="G21" i="155"/>
  <c r="F21" i="155"/>
  <c r="I20" i="155"/>
  <c r="G20" i="155"/>
  <c r="F20" i="155"/>
  <c r="I19" i="155"/>
  <c r="G19" i="155"/>
  <c r="F19" i="155"/>
  <c r="I18" i="155"/>
  <c r="G18" i="155"/>
  <c r="F18" i="155"/>
  <c r="I17" i="155"/>
  <c r="G17" i="155"/>
  <c r="F17" i="155"/>
  <c r="I16" i="155"/>
  <c r="G16" i="155"/>
  <c r="F16" i="155"/>
  <c r="I15" i="155"/>
  <c r="G15" i="155"/>
  <c r="F15" i="155"/>
  <c r="I14" i="155"/>
  <c r="G14" i="155"/>
  <c r="F14" i="155"/>
  <c r="I13" i="155"/>
  <c r="G13" i="155"/>
  <c r="F13" i="155"/>
  <c r="I12" i="155"/>
  <c r="G12" i="155"/>
  <c r="F12" i="155"/>
  <c r="I11" i="155"/>
  <c r="G11" i="155"/>
  <c r="F11" i="155"/>
  <c r="I10" i="155"/>
  <c r="G10" i="155"/>
  <c r="F10" i="155"/>
  <c r="I9" i="155"/>
  <c r="G9" i="155"/>
  <c r="F9" i="155"/>
  <c r="D8" i="155"/>
  <c r="C8" i="155"/>
  <c r="D7" i="155"/>
  <c r="C7" i="155"/>
  <c r="D6" i="155"/>
  <c r="C6" i="155"/>
  <c r="D5" i="155"/>
  <c r="C5" i="155"/>
  <c r="D4" i="155"/>
  <c r="C4" i="155"/>
  <c r="D3" i="155"/>
  <c r="C3" i="155"/>
  <c r="D2" i="155"/>
  <c r="C2" i="155"/>
  <c r="D1" i="155"/>
  <c r="C1" i="155"/>
  <c r="H64" i="154"/>
  <c r="G64" i="154"/>
  <c r="F64" i="154"/>
  <c r="E64" i="154"/>
  <c r="H63" i="154"/>
  <c r="G63" i="154"/>
  <c r="F63" i="154"/>
  <c r="E63" i="154"/>
  <c r="H62" i="154"/>
  <c r="G62" i="154"/>
  <c r="F62" i="154"/>
  <c r="E62" i="154"/>
  <c r="H61" i="154"/>
  <c r="G61" i="154"/>
  <c r="F61" i="154"/>
  <c r="E61" i="154"/>
  <c r="H60" i="154"/>
  <c r="G60" i="154"/>
  <c r="F60" i="154"/>
  <c r="E60" i="154"/>
  <c r="H59" i="154"/>
  <c r="G59" i="154"/>
  <c r="F59" i="154"/>
  <c r="E59" i="154"/>
  <c r="H58" i="154"/>
  <c r="G58" i="154"/>
  <c r="F58" i="154"/>
  <c r="E58" i="154"/>
  <c r="H57" i="154"/>
  <c r="G57" i="154"/>
  <c r="F57" i="154"/>
  <c r="E57" i="154"/>
  <c r="H56" i="154"/>
  <c r="G56" i="154"/>
  <c r="F56" i="154"/>
  <c r="E56" i="154"/>
  <c r="H55" i="154"/>
  <c r="G55" i="154"/>
  <c r="F55" i="154"/>
  <c r="E55" i="154"/>
  <c r="H54" i="154"/>
  <c r="G54" i="154"/>
  <c r="F54" i="154"/>
  <c r="E54" i="154"/>
  <c r="H53" i="154"/>
  <c r="G53" i="154"/>
  <c r="F53" i="154"/>
  <c r="E53" i="154"/>
  <c r="H52" i="154"/>
  <c r="G52" i="154"/>
  <c r="F52" i="154"/>
  <c r="E52" i="154"/>
  <c r="H51" i="154"/>
  <c r="G51" i="154"/>
  <c r="F51" i="154"/>
  <c r="E51" i="154"/>
  <c r="H50" i="154"/>
  <c r="G50" i="154"/>
  <c r="F50" i="154"/>
  <c r="E50" i="154"/>
  <c r="H49" i="154"/>
  <c r="G49" i="154"/>
  <c r="F49" i="154"/>
  <c r="E49" i="154"/>
  <c r="H48" i="154"/>
  <c r="G48" i="154"/>
  <c r="F48" i="154"/>
  <c r="E48" i="154"/>
  <c r="H47" i="154"/>
  <c r="G47" i="154"/>
  <c r="F47" i="154"/>
  <c r="E47" i="154"/>
  <c r="H46" i="154"/>
  <c r="G46" i="154"/>
  <c r="F46" i="154"/>
  <c r="E46" i="154"/>
  <c r="H45" i="154"/>
  <c r="G45" i="154"/>
  <c r="F45" i="154"/>
  <c r="E45" i="154"/>
  <c r="H44" i="154"/>
  <c r="G44" i="154"/>
  <c r="F44" i="154"/>
  <c r="E44" i="154"/>
  <c r="H43" i="154"/>
  <c r="G43" i="154"/>
  <c r="F43" i="154"/>
  <c r="E43" i="154"/>
  <c r="H42" i="154"/>
  <c r="G42" i="154"/>
  <c r="F42" i="154"/>
  <c r="E42" i="154"/>
  <c r="H41" i="154"/>
  <c r="G41" i="154"/>
  <c r="F41" i="154"/>
  <c r="E41" i="154"/>
  <c r="H40" i="154"/>
  <c r="G40" i="154"/>
  <c r="F40" i="154"/>
  <c r="E40" i="154"/>
  <c r="H39" i="154"/>
  <c r="G39" i="154"/>
  <c r="F39" i="154"/>
  <c r="E39" i="154"/>
  <c r="H38" i="154"/>
  <c r="G38" i="154"/>
  <c r="F38" i="154"/>
  <c r="E38" i="154"/>
  <c r="H37" i="154"/>
  <c r="G37" i="154"/>
  <c r="F37" i="154"/>
  <c r="E37" i="154"/>
  <c r="H36" i="154"/>
  <c r="G36" i="154"/>
  <c r="F36" i="154"/>
  <c r="E36" i="154"/>
  <c r="H35" i="154"/>
  <c r="G35" i="154"/>
  <c r="F35" i="154"/>
  <c r="E35" i="154"/>
  <c r="H34" i="154"/>
  <c r="G34" i="154"/>
  <c r="F34" i="154"/>
  <c r="E34" i="154"/>
  <c r="H33" i="154"/>
  <c r="G33" i="154"/>
  <c r="F33" i="154"/>
  <c r="E33" i="154"/>
  <c r="H32" i="154"/>
  <c r="G32" i="154"/>
  <c r="F32" i="154"/>
  <c r="E32" i="154"/>
  <c r="H31" i="154"/>
  <c r="G31" i="154"/>
  <c r="F31" i="154"/>
  <c r="E31" i="154"/>
  <c r="H30" i="154"/>
  <c r="G30" i="154"/>
  <c r="F30" i="154"/>
  <c r="E30" i="154"/>
  <c r="H29" i="154"/>
  <c r="G29" i="154"/>
  <c r="F29" i="154"/>
  <c r="E29" i="154"/>
  <c r="H28" i="154"/>
  <c r="G28" i="154"/>
  <c r="F28" i="154"/>
  <c r="E28" i="154"/>
  <c r="H27" i="154"/>
  <c r="G27" i="154"/>
  <c r="F27" i="154"/>
  <c r="E27" i="154"/>
  <c r="H26" i="154"/>
  <c r="G26" i="154"/>
  <c r="F26" i="154"/>
  <c r="E26" i="154"/>
  <c r="H25" i="154"/>
  <c r="G25" i="154"/>
  <c r="F25" i="154"/>
  <c r="E25" i="154"/>
  <c r="H24" i="154"/>
  <c r="G24" i="154"/>
  <c r="F24" i="154"/>
  <c r="E24" i="154"/>
  <c r="H23" i="154"/>
  <c r="G23" i="154"/>
  <c r="F23" i="154"/>
  <c r="E23" i="154"/>
  <c r="H22" i="154"/>
  <c r="G22" i="154"/>
  <c r="F22" i="154"/>
  <c r="E22" i="154"/>
  <c r="H21" i="154"/>
  <c r="G21" i="154"/>
  <c r="F21" i="154"/>
  <c r="E21" i="154"/>
  <c r="H20" i="154"/>
  <c r="G20" i="154"/>
  <c r="F20" i="154"/>
  <c r="E20" i="154"/>
  <c r="H19" i="154"/>
  <c r="G19" i="154"/>
  <c r="F19" i="154"/>
  <c r="E19" i="154"/>
  <c r="H18" i="154"/>
  <c r="G18" i="154"/>
  <c r="F18" i="154"/>
  <c r="E18" i="154"/>
  <c r="H17" i="154"/>
  <c r="G17" i="154"/>
  <c r="F17" i="154"/>
  <c r="E17" i="154"/>
  <c r="H16" i="154"/>
  <c r="G16" i="154"/>
  <c r="F16" i="154"/>
  <c r="E16" i="154"/>
  <c r="H15" i="154"/>
  <c r="G15" i="154"/>
  <c r="F15" i="154"/>
  <c r="E15" i="154"/>
  <c r="H14" i="154"/>
  <c r="G14" i="154"/>
  <c r="F14" i="154"/>
  <c r="E14" i="154"/>
  <c r="H13" i="154"/>
  <c r="G13" i="154"/>
  <c r="F13" i="154"/>
  <c r="E13" i="154"/>
  <c r="H12" i="154"/>
  <c r="G12" i="154"/>
  <c r="F12" i="154"/>
  <c r="E12" i="154"/>
  <c r="H11" i="154"/>
  <c r="G11" i="154"/>
  <c r="F11" i="154"/>
  <c r="E11" i="154"/>
  <c r="H10" i="154"/>
  <c r="G10" i="154"/>
  <c r="F10" i="154"/>
  <c r="E10" i="154"/>
  <c r="H9" i="154"/>
  <c r="G9" i="154"/>
  <c r="F9" i="154"/>
  <c r="E9" i="154"/>
  <c r="H8" i="154"/>
  <c r="G8" i="154"/>
  <c r="F8" i="154"/>
  <c r="E8" i="154"/>
  <c r="H7" i="154"/>
  <c r="G7" i="154"/>
  <c r="F7" i="154"/>
  <c r="E7" i="154"/>
  <c r="H6" i="154"/>
  <c r="G6" i="154"/>
  <c r="F6" i="154"/>
  <c r="E6" i="154"/>
  <c r="H5" i="154"/>
  <c r="G5" i="154"/>
  <c r="F5" i="154"/>
  <c r="E5" i="154"/>
  <c r="H4" i="154"/>
  <c r="G4" i="154"/>
  <c r="F4" i="154"/>
  <c r="E4" i="154"/>
  <c r="H3" i="154"/>
  <c r="G3" i="154"/>
  <c r="F3" i="154"/>
  <c r="E3" i="154"/>
  <c r="H2" i="154"/>
  <c r="G2" i="154"/>
  <c r="F2" i="154"/>
  <c r="E2" i="154"/>
  <c r="H1" i="154"/>
  <c r="G1" i="154"/>
  <c r="F1" i="154"/>
  <c r="E1" i="154"/>
  <c r="I30" i="153"/>
  <c r="H30" i="153"/>
  <c r="G30" i="153"/>
  <c r="F30" i="153"/>
  <c r="I29" i="153"/>
  <c r="H29" i="153"/>
  <c r="G29" i="153"/>
  <c r="F29" i="153"/>
  <c r="I28" i="153"/>
  <c r="H28" i="153"/>
  <c r="G28" i="153"/>
  <c r="F28" i="153"/>
  <c r="I27" i="153"/>
  <c r="H27" i="153"/>
  <c r="G27" i="153"/>
  <c r="F27" i="153"/>
  <c r="I26" i="153"/>
  <c r="H26" i="153"/>
  <c r="G26" i="153"/>
  <c r="F26" i="153"/>
  <c r="I25" i="153"/>
  <c r="H25" i="153"/>
  <c r="G25" i="153"/>
  <c r="F25" i="153"/>
  <c r="I24" i="153"/>
  <c r="H24" i="153"/>
  <c r="G24" i="153"/>
  <c r="F24" i="153"/>
  <c r="I23" i="153"/>
  <c r="H23" i="153"/>
  <c r="G23" i="153"/>
  <c r="F23" i="153"/>
  <c r="I22" i="153"/>
  <c r="H22" i="153"/>
  <c r="G22" i="153"/>
  <c r="F22" i="153"/>
  <c r="I21" i="153"/>
  <c r="H21" i="153"/>
  <c r="G21" i="153"/>
  <c r="F21" i="153"/>
  <c r="I20" i="153"/>
  <c r="H20" i="153"/>
  <c r="G20" i="153"/>
  <c r="F20" i="153"/>
  <c r="I19" i="153"/>
  <c r="H19" i="153"/>
  <c r="G19" i="153"/>
  <c r="F19" i="153"/>
  <c r="I18" i="153"/>
  <c r="H18" i="153"/>
  <c r="G18" i="153"/>
  <c r="F18" i="153"/>
  <c r="I17" i="153"/>
  <c r="H17" i="153"/>
  <c r="G17" i="153"/>
  <c r="F17" i="153"/>
  <c r="I16" i="153"/>
  <c r="H16" i="153"/>
  <c r="G16" i="153"/>
  <c r="F16" i="153"/>
  <c r="I15" i="153"/>
  <c r="H15" i="153"/>
  <c r="G15" i="153"/>
  <c r="F15" i="153"/>
  <c r="I14" i="153"/>
  <c r="H14" i="153"/>
  <c r="G14" i="153"/>
  <c r="F14" i="153"/>
  <c r="I13" i="153"/>
  <c r="H13" i="153"/>
  <c r="G13" i="153"/>
  <c r="F13" i="153"/>
  <c r="I12" i="153"/>
  <c r="H12" i="153"/>
  <c r="G12" i="153"/>
  <c r="F12" i="153"/>
  <c r="I11" i="153"/>
  <c r="H11" i="153"/>
  <c r="G11" i="153"/>
  <c r="F11" i="153"/>
  <c r="I10" i="153"/>
  <c r="H10" i="153"/>
  <c r="G10" i="153"/>
  <c r="F10" i="153"/>
  <c r="I9" i="153"/>
  <c r="H9" i="153"/>
  <c r="G9" i="153"/>
  <c r="F9" i="153"/>
  <c r="I8" i="153"/>
  <c r="H8" i="153"/>
  <c r="G8" i="153"/>
  <c r="F8" i="153"/>
  <c r="I7" i="153"/>
  <c r="H7" i="153"/>
  <c r="G7" i="153"/>
  <c r="F7" i="153"/>
  <c r="I6" i="153"/>
  <c r="H6" i="153"/>
  <c r="G6" i="153"/>
  <c r="F6" i="153"/>
  <c r="I5" i="153"/>
  <c r="F5" i="153"/>
  <c r="H5" i="153"/>
  <c r="G5" i="153"/>
  <c r="H4" i="153"/>
  <c r="G4" i="153"/>
  <c r="F4" i="153"/>
  <c r="H3" i="153"/>
  <c r="G3" i="153"/>
  <c r="F3" i="153"/>
  <c r="H2" i="153"/>
  <c r="G2" i="153"/>
  <c r="F2" i="153"/>
  <c r="H1" i="153"/>
  <c r="G1" i="153"/>
  <c r="F1" i="153"/>
  <c r="H8" i="152"/>
  <c r="I8" i="152"/>
  <c r="J8" i="152"/>
  <c r="K8" i="152"/>
  <c r="K44" i="152"/>
  <c r="J44" i="152"/>
  <c r="I44" i="152"/>
  <c r="H44" i="152"/>
  <c r="K43" i="152"/>
  <c r="J43" i="152"/>
  <c r="I43" i="152"/>
  <c r="H43" i="152"/>
  <c r="K42" i="152"/>
  <c r="J42" i="152"/>
  <c r="I42" i="152"/>
  <c r="H42" i="152"/>
  <c r="K41" i="152"/>
  <c r="J41" i="152"/>
  <c r="I41" i="152"/>
  <c r="H41" i="152"/>
  <c r="K40" i="152"/>
  <c r="J40" i="152"/>
  <c r="I40" i="152"/>
  <c r="H40" i="152"/>
  <c r="K39" i="152"/>
  <c r="J39" i="152"/>
  <c r="I39" i="152"/>
  <c r="H39" i="152"/>
  <c r="K38" i="152"/>
  <c r="J38" i="152"/>
  <c r="I38" i="152"/>
  <c r="H38" i="152"/>
  <c r="K37" i="152"/>
  <c r="J37" i="152"/>
  <c r="I37" i="152"/>
  <c r="H37" i="152"/>
  <c r="K36" i="152"/>
  <c r="J36" i="152"/>
  <c r="I36" i="152"/>
  <c r="H36" i="152"/>
  <c r="K35" i="152"/>
  <c r="J35" i="152"/>
  <c r="I35" i="152"/>
  <c r="H35" i="152"/>
  <c r="K34" i="152"/>
  <c r="J34" i="152"/>
  <c r="I34" i="152"/>
  <c r="H34" i="152"/>
  <c r="K33" i="152"/>
  <c r="J33" i="152"/>
  <c r="I33" i="152"/>
  <c r="H33" i="152"/>
  <c r="K32" i="152"/>
  <c r="J32" i="152"/>
  <c r="I32" i="152"/>
  <c r="H32" i="152"/>
  <c r="K31" i="152"/>
  <c r="J31" i="152"/>
  <c r="I31" i="152"/>
  <c r="H31" i="152"/>
  <c r="K30" i="152"/>
  <c r="J30" i="152"/>
  <c r="I30" i="152"/>
  <c r="H30" i="152"/>
  <c r="K29" i="152"/>
  <c r="J29" i="152"/>
  <c r="I29" i="152"/>
  <c r="H29" i="152"/>
  <c r="K28" i="152"/>
  <c r="J28" i="152"/>
  <c r="I28" i="152"/>
  <c r="H28" i="152"/>
  <c r="K27" i="152"/>
  <c r="J27" i="152"/>
  <c r="I27" i="152"/>
  <c r="H27" i="152"/>
  <c r="K26" i="152"/>
  <c r="J26" i="152"/>
  <c r="I26" i="152"/>
  <c r="H26" i="152"/>
  <c r="K25" i="152"/>
  <c r="J25" i="152"/>
  <c r="I25" i="152"/>
  <c r="H25" i="152"/>
  <c r="K24" i="152"/>
  <c r="J24" i="152"/>
  <c r="I24" i="152"/>
  <c r="H24" i="152"/>
  <c r="K23" i="152"/>
  <c r="J23" i="152"/>
  <c r="I23" i="152"/>
  <c r="H23" i="152"/>
  <c r="K22" i="152"/>
  <c r="J22" i="152"/>
  <c r="I22" i="152"/>
  <c r="H22" i="152"/>
  <c r="K21" i="152"/>
  <c r="J21" i="152"/>
  <c r="I21" i="152"/>
  <c r="H21" i="152"/>
  <c r="K20" i="152"/>
  <c r="J20" i="152"/>
  <c r="I20" i="152"/>
  <c r="H20" i="152"/>
  <c r="K19" i="152"/>
  <c r="J19" i="152"/>
  <c r="I19" i="152"/>
  <c r="H19" i="152"/>
  <c r="K18" i="152"/>
  <c r="J18" i="152"/>
  <c r="I18" i="152"/>
  <c r="H18" i="152"/>
  <c r="K17" i="152"/>
  <c r="J17" i="152"/>
  <c r="I17" i="152"/>
  <c r="H17" i="152"/>
  <c r="K16" i="152"/>
  <c r="J16" i="152"/>
  <c r="I16" i="152"/>
  <c r="H16" i="152"/>
  <c r="K15" i="152"/>
  <c r="J15" i="152"/>
  <c r="I15" i="152"/>
  <c r="H15" i="152"/>
  <c r="K14" i="152"/>
  <c r="J14" i="152"/>
  <c r="I14" i="152"/>
  <c r="H14" i="152"/>
  <c r="K13" i="152"/>
  <c r="J13" i="152"/>
  <c r="I13" i="152"/>
  <c r="H13" i="152"/>
  <c r="K12" i="152"/>
  <c r="J12" i="152"/>
  <c r="I12" i="152"/>
  <c r="H12" i="152"/>
  <c r="K11" i="152"/>
  <c r="J11" i="152"/>
  <c r="I11" i="152"/>
  <c r="H11" i="152"/>
  <c r="K10" i="152"/>
  <c r="J10" i="152"/>
  <c r="I10" i="152"/>
  <c r="H10" i="152"/>
  <c r="K9" i="152"/>
  <c r="J9" i="152"/>
  <c r="I9" i="152"/>
  <c r="H9" i="152"/>
  <c r="J7" i="152"/>
  <c r="I7" i="152"/>
  <c r="H7" i="152"/>
  <c r="J6" i="152"/>
  <c r="I6" i="152"/>
  <c r="H6" i="152"/>
  <c r="J5" i="152"/>
  <c r="I5" i="152"/>
  <c r="H5" i="152"/>
  <c r="J4" i="152"/>
  <c r="I4" i="152"/>
  <c r="H4" i="152"/>
  <c r="J3" i="152"/>
  <c r="I3" i="152"/>
  <c r="H3" i="152"/>
  <c r="J2" i="152"/>
  <c r="I2" i="152"/>
  <c r="H2" i="152"/>
  <c r="J1" i="152"/>
  <c r="I1" i="152"/>
  <c r="H1" i="152"/>
  <c r="J12" i="151"/>
  <c r="J11" i="151"/>
  <c r="J10" i="151"/>
  <c r="J9" i="151"/>
  <c r="J8" i="151"/>
  <c r="J7" i="151"/>
  <c r="J6" i="151"/>
  <c r="J5" i="151"/>
  <c r="G12" i="151"/>
  <c r="G11" i="151"/>
  <c r="G10" i="151"/>
  <c r="G9" i="151"/>
  <c r="G8" i="151"/>
  <c r="G7" i="151"/>
  <c r="G6" i="151"/>
  <c r="G5" i="151"/>
  <c r="G4" i="151"/>
  <c r="I12" i="151"/>
  <c r="H12" i="151"/>
  <c r="I11" i="151"/>
  <c r="H11" i="151"/>
  <c r="I10" i="151"/>
  <c r="H10" i="151"/>
  <c r="I9" i="151"/>
  <c r="H9" i="151"/>
  <c r="I8" i="151"/>
  <c r="H8" i="151"/>
  <c r="I7" i="151"/>
  <c r="H7" i="151"/>
  <c r="I6" i="151"/>
  <c r="H6" i="151"/>
  <c r="I5" i="151"/>
  <c r="H5" i="151"/>
  <c r="I4" i="151"/>
  <c r="H4" i="151"/>
  <c r="I3" i="151"/>
  <c r="H3" i="151"/>
  <c r="G3" i="151"/>
  <c r="I2" i="151"/>
  <c r="H2" i="151"/>
  <c r="G2" i="151"/>
  <c r="I1" i="151"/>
  <c r="H1" i="151"/>
  <c r="G1" i="151"/>
  <c r="G10" i="150"/>
  <c r="G9" i="150"/>
  <c r="G8" i="150"/>
  <c r="G7" i="150"/>
  <c r="G6" i="150"/>
  <c r="G5" i="150"/>
  <c r="G4" i="150"/>
  <c r="G3" i="150"/>
  <c r="G2" i="150"/>
  <c r="G1" i="150"/>
  <c r="J10" i="150"/>
  <c r="J9" i="150"/>
  <c r="J8" i="150"/>
  <c r="J7" i="150"/>
  <c r="J6" i="150"/>
  <c r="J5" i="150"/>
  <c r="J4" i="150"/>
  <c r="J3" i="150"/>
  <c r="I10" i="150"/>
  <c r="H10" i="150"/>
  <c r="I9" i="150"/>
  <c r="H9" i="150"/>
  <c r="I8" i="150"/>
  <c r="H8" i="150"/>
  <c r="I7" i="150"/>
  <c r="H7" i="150"/>
  <c r="I6" i="150"/>
  <c r="H6" i="150"/>
  <c r="I5" i="150"/>
  <c r="H5" i="150"/>
  <c r="I4" i="150"/>
  <c r="H4" i="150"/>
  <c r="I3" i="150"/>
  <c r="H3" i="150"/>
  <c r="I2" i="150"/>
  <c r="H2" i="150"/>
  <c r="I1" i="150"/>
  <c r="H1" i="150"/>
  <c r="H41" i="149"/>
  <c r="G41" i="149"/>
  <c r="F41" i="149"/>
  <c r="E41" i="149"/>
  <c r="H40" i="149"/>
  <c r="G40" i="149"/>
  <c r="F40" i="149"/>
  <c r="E40" i="149"/>
  <c r="H39" i="149"/>
  <c r="G39" i="149"/>
  <c r="F39" i="149"/>
  <c r="E39" i="149"/>
  <c r="H38" i="149"/>
  <c r="G38" i="149"/>
  <c r="F38" i="149"/>
  <c r="E38" i="149"/>
  <c r="H37" i="149"/>
  <c r="G37" i="149"/>
  <c r="F37" i="149"/>
  <c r="E37" i="149"/>
  <c r="H36" i="149"/>
  <c r="G36" i="149"/>
  <c r="F36" i="149"/>
  <c r="E36" i="149"/>
  <c r="H35" i="149"/>
  <c r="G35" i="149"/>
  <c r="F35" i="149"/>
  <c r="E35" i="149"/>
  <c r="H34" i="149"/>
  <c r="G34" i="149"/>
  <c r="F34" i="149"/>
  <c r="E34" i="149"/>
  <c r="H33" i="149"/>
  <c r="G33" i="149"/>
  <c r="F33" i="149"/>
  <c r="E33" i="149"/>
  <c r="H32" i="149"/>
  <c r="G32" i="149"/>
  <c r="F32" i="149"/>
  <c r="E32" i="149"/>
  <c r="H31" i="149"/>
  <c r="G31" i="149"/>
  <c r="F31" i="149"/>
  <c r="E31" i="149"/>
  <c r="H30" i="149"/>
  <c r="G30" i="149"/>
  <c r="F30" i="149"/>
  <c r="E30" i="149"/>
  <c r="H29" i="149"/>
  <c r="G29" i="149"/>
  <c r="F29" i="149"/>
  <c r="E29" i="149"/>
  <c r="H28" i="149"/>
  <c r="G28" i="149"/>
  <c r="F28" i="149"/>
  <c r="E28" i="149"/>
  <c r="H27" i="149"/>
  <c r="G27" i="149"/>
  <c r="F27" i="149"/>
  <c r="E27" i="149"/>
  <c r="H26" i="149"/>
  <c r="G26" i="149"/>
  <c r="F26" i="149"/>
  <c r="E26" i="149"/>
  <c r="H25" i="149"/>
  <c r="G25" i="149"/>
  <c r="F25" i="149"/>
  <c r="E25" i="149"/>
  <c r="H24" i="149"/>
  <c r="G24" i="149"/>
  <c r="F24" i="149"/>
  <c r="E24" i="149"/>
  <c r="H23" i="149"/>
  <c r="G23" i="149"/>
  <c r="F23" i="149"/>
  <c r="E23" i="149"/>
  <c r="H22" i="149"/>
  <c r="G22" i="149"/>
  <c r="F22" i="149"/>
  <c r="E22" i="149"/>
  <c r="H21" i="149"/>
  <c r="G21" i="149"/>
  <c r="F21" i="149"/>
  <c r="E21" i="149"/>
  <c r="H20" i="149"/>
  <c r="G20" i="149"/>
  <c r="F20" i="149"/>
  <c r="E20" i="149"/>
  <c r="H19" i="149"/>
  <c r="G19" i="149"/>
  <c r="F19" i="149"/>
  <c r="E19" i="149"/>
  <c r="H18" i="149"/>
  <c r="G18" i="149"/>
  <c r="F18" i="149"/>
  <c r="E18" i="149"/>
  <c r="H17" i="149"/>
  <c r="G17" i="149"/>
  <c r="F17" i="149"/>
  <c r="E17" i="149"/>
  <c r="H16" i="149"/>
  <c r="G16" i="149"/>
  <c r="F16" i="149"/>
  <c r="E16" i="149"/>
  <c r="H15" i="149"/>
  <c r="G15" i="149"/>
  <c r="F15" i="149"/>
  <c r="E15" i="149"/>
  <c r="H14" i="149"/>
  <c r="G14" i="149"/>
  <c r="F14" i="149"/>
  <c r="E14" i="149"/>
  <c r="H13" i="149"/>
  <c r="G13" i="149"/>
  <c r="F13" i="149"/>
  <c r="E13" i="149"/>
  <c r="H12" i="149"/>
  <c r="G12" i="149"/>
  <c r="F12" i="149"/>
  <c r="E12" i="149"/>
  <c r="H11" i="149"/>
  <c r="G11" i="149"/>
  <c r="F11" i="149"/>
  <c r="E11" i="149"/>
  <c r="H10" i="149"/>
  <c r="G10" i="149"/>
  <c r="F10" i="149"/>
  <c r="E10" i="149"/>
  <c r="H9" i="149"/>
  <c r="E9" i="149"/>
  <c r="G9" i="149"/>
  <c r="F9" i="149"/>
  <c r="G8" i="149"/>
  <c r="F8" i="149"/>
  <c r="E8" i="149"/>
  <c r="G7" i="149"/>
  <c r="F7" i="149"/>
  <c r="E7" i="149"/>
  <c r="G6" i="149"/>
  <c r="F6" i="149"/>
  <c r="E6" i="149"/>
  <c r="G5" i="149"/>
  <c r="F5" i="149"/>
  <c r="E5" i="149"/>
  <c r="G4" i="149"/>
  <c r="F4" i="149"/>
  <c r="E4" i="149"/>
  <c r="G3" i="149"/>
  <c r="F3" i="149"/>
  <c r="E3" i="149"/>
  <c r="G2" i="149"/>
  <c r="F2" i="149"/>
  <c r="E2" i="149"/>
  <c r="G1" i="149"/>
  <c r="F1" i="149"/>
  <c r="E1" i="149"/>
  <c r="H19" i="148"/>
  <c r="G19" i="148"/>
  <c r="F19" i="148"/>
  <c r="E19" i="148"/>
  <c r="H18" i="148"/>
  <c r="G18" i="148"/>
  <c r="F18" i="148"/>
  <c r="E18" i="148"/>
  <c r="H17" i="148"/>
  <c r="G17" i="148"/>
  <c r="F17" i="148"/>
  <c r="E17" i="148"/>
  <c r="H16" i="148"/>
  <c r="G16" i="148"/>
  <c r="F16" i="148"/>
  <c r="E16" i="148"/>
  <c r="H15" i="148"/>
  <c r="G15" i="148"/>
  <c r="F15" i="148"/>
  <c r="E15" i="148"/>
  <c r="H14" i="148"/>
  <c r="G14" i="148"/>
  <c r="F14" i="148"/>
  <c r="E14" i="148"/>
  <c r="H13" i="148"/>
  <c r="G13" i="148"/>
  <c r="F13" i="148"/>
  <c r="E13" i="148"/>
  <c r="H12" i="148"/>
  <c r="G12" i="148"/>
  <c r="F12" i="148"/>
  <c r="E12" i="148"/>
  <c r="H11" i="148"/>
  <c r="G11" i="148"/>
  <c r="F11" i="148"/>
  <c r="E11" i="148"/>
  <c r="H10" i="148"/>
  <c r="G10" i="148"/>
  <c r="F10" i="148"/>
  <c r="E10" i="148"/>
  <c r="H9" i="148"/>
  <c r="G9" i="148"/>
  <c r="F9" i="148"/>
  <c r="E9" i="148"/>
  <c r="H8" i="148"/>
  <c r="G8" i="148"/>
  <c r="F8" i="148"/>
  <c r="E8" i="148"/>
  <c r="H7" i="148"/>
  <c r="G7" i="148"/>
  <c r="F7" i="148"/>
  <c r="E7" i="148"/>
  <c r="H6" i="148"/>
  <c r="E6" i="148"/>
  <c r="G6" i="148"/>
  <c r="F6" i="148"/>
  <c r="G5" i="148"/>
  <c r="F5" i="148"/>
  <c r="E5" i="148"/>
  <c r="G4" i="148"/>
  <c r="F4" i="148"/>
  <c r="E4" i="148"/>
  <c r="G3" i="148"/>
  <c r="F3" i="148"/>
  <c r="E3" i="148"/>
  <c r="G2" i="148"/>
  <c r="F2" i="148"/>
  <c r="E2" i="148"/>
  <c r="G1" i="148"/>
  <c r="F1" i="148"/>
  <c r="E1" i="148"/>
  <c r="I79" i="147"/>
  <c r="H79" i="147"/>
  <c r="G79" i="147"/>
  <c r="F79" i="147"/>
  <c r="I78" i="147"/>
  <c r="H78" i="147"/>
  <c r="G78" i="147"/>
  <c r="F78" i="147"/>
  <c r="I77" i="147"/>
  <c r="H77" i="147"/>
  <c r="G77" i="147"/>
  <c r="F77" i="147"/>
  <c r="I76" i="147"/>
  <c r="H76" i="147"/>
  <c r="G76" i="147"/>
  <c r="F76" i="147"/>
  <c r="I75" i="147"/>
  <c r="H75" i="147"/>
  <c r="G75" i="147"/>
  <c r="F75" i="147"/>
  <c r="I74" i="147"/>
  <c r="H74" i="147"/>
  <c r="G74" i="147"/>
  <c r="F74" i="147"/>
  <c r="I73" i="147"/>
  <c r="H73" i="147"/>
  <c r="G73" i="147"/>
  <c r="F73" i="147"/>
  <c r="I72" i="147"/>
  <c r="H72" i="147"/>
  <c r="G72" i="147"/>
  <c r="F72" i="147"/>
  <c r="I71" i="147"/>
  <c r="H71" i="147"/>
  <c r="G71" i="147"/>
  <c r="F71" i="147"/>
  <c r="I70" i="147"/>
  <c r="H70" i="147"/>
  <c r="G70" i="147"/>
  <c r="F70" i="147"/>
  <c r="I69" i="147"/>
  <c r="H69" i="147"/>
  <c r="G69" i="147"/>
  <c r="F69" i="147"/>
  <c r="I68" i="147"/>
  <c r="H68" i="147"/>
  <c r="G68" i="147"/>
  <c r="F68" i="147"/>
  <c r="I67" i="147"/>
  <c r="H67" i="147"/>
  <c r="G67" i="147"/>
  <c r="F67" i="147"/>
  <c r="I66" i="147"/>
  <c r="H66" i="147"/>
  <c r="G66" i="147"/>
  <c r="F66" i="147"/>
  <c r="I65" i="147"/>
  <c r="H65" i="147"/>
  <c r="G65" i="147"/>
  <c r="F65" i="147"/>
  <c r="I64" i="147"/>
  <c r="H64" i="147"/>
  <c r="G64" i="147"/>
  <c r="F64" i="147"/>
  <c r="I63" i="147"/>
  <c r="H63" i="147"/>
  <c r="G63" i="147"/>
  <c r="F63" i="147"/>
  <c r="I62" i="147"/>
  <c r="H62" i="147"/>
  <c r="G62" i="147"/>
  <c r="F62" i="147"/>
  <c r="I61" i="147"/>
  <c r="H61" i="147"/>
  <c r="G61" i="147"/>
  <c r="F61" i="147"/>
  <c r="I60" i="147"/>
  <c r="H60" i="147"/>
  <c r="G60" i="147"/>
  <c r="F60" i="147"/>
  <c r="I59" i="147"/>
  <c r="H59" i="147"/>
  <c r="G59" i="147"/>
  <c r="F59" i="147"/>
  <c r="I58" i="147"/>
  <c r="H58" i="147"/>
  <c r="G58" i="147"/>
  <c r="F58" i="147"/>
  <c r="I57" i="147"/>
  <c r="H57" i="147"/>
  <c r="G57" i="147"/>
  <c r="F57" i="147"/>
  <c r="I56" i="147"/>
  <c r="H56" i="147"/>
  <c r="G56" i="147"/>
  <c r="F56" i="147"/>
  <c r="I55" i="147"/>
  <c r="H55" i="147"/>
  <c r="G55" i="147"/>
  <c r="F55" i="147"/>
  <c r="I54" i="147"/>
  <c r="H54" i="147"/>
  <c r="G54" i="147"/>
  <c r="F54" i="147"/>
  <c r="I53" i="147"/>
  <c r="H53" i="147"/>
  <c r="G53" i="147"/>
  <c r="F53" i="147"/>
  <c r="I52" i="147"/>
  <c r="H52" i="147"/>
  <c r="G52" i="147"/>
  <c r="F52" i="147"/>
  <c r="I51" i="147"/>
  <c r="H51" i="147"/>
  <c r="G51" i="147"/>
  <c r="F51" i="147"/>
  <c r="I50" i="147"/>
  <c r="H50" i="147"/>
  <c r="G50" i="147"/>
  <c r="F50" i="147"/>
  <c r="I49" i="147"/>
  <c r="H49" i="147"/>
  <c r="G49" i="147"/>
  <c r="F49" i="147"/>
  <c r="I48" i="147"/>
  <c r="H48" i="147"/>
  <c r="G48" i="147"/>
  <c r="F48" i="147"/>
  <c r="I47" i="147"/>
  <c r="H47" i="147"/>
  <c r="G47" i="147"/>
  <c r="F47" i="147"/>
  <c r="I46" i="147"/>
  <c r="H46" i="147"/>
  <c r="G46" i="147"/>
  <c r="F46" i="147"/>
  <c r="I45" i="147"/>
  <c r="H45" i="147"/>
  <c r="G45" i="147"/>
  <c r="F45" i="147"/>
  <c r="I44" i="147"/>
  <c r="H44" i="147"/>
  <c r="G44" i="147"/>
  <c r="F44" i="147"/>
  <c r="I43" i="147"/>
  <c r="H43" i="147"/>
  <c r="G43" i="147"/>
  <c r="F43" i="147"/>
  <c r="I42" i="147"/>
  <c r="H42" i="147"/>
  <c r="G42" i="147"/>
  <c r="F42" i="147"/>
  <c r="I41" i="147"/>
  <c r="H41" i="147"/>
  <c r="G41" i="147"/>
  <c r="F41" i="147"/>
  <c r="I40" i="147"/>
  <c r="H40" i="147"/>
  <c r="G40" i="147"/>
  <c r="F40" i="147"/>
  <c r="I39" i="147"/>
  <c r="H39" i="147"/>
  <c r="G39" i="147"/>
  <c r="F39" i="147"/>
  <c r="I38" i="147"/>
  <c r="H38" i="147"/>
  <c r="G38" i="147"/>
  <c r="F38" i="147"/>
  <c r="I37" i="147"/>
  <c r="H37" i="147"/>
  <c r="G37" i="147"/>
  <c r="F37" i="147"/>
  <c r="I36" i="147"/>
  <c r="H36" i="147"/>
  <c r="G36" i="147"/>
  <c r="F36" i="147"/>
  <c r="I35" i="147"/>
  <c r="H35" i="147"/>
  <c r="G35" i="147"/>
  <c r="F35" i="147"/>
  <c r="I34" i="147"/>
  <c r="H34" i="147"/>
  <c r="G34" i="147"/>
  <c r="F34" i="147"/>
  <c r="I33" i="147"/>
  <c r="H33" i="147"/>
  <c r="G33" i="147"/>
  <c r="F33" i="147"/>
  <c r="I32" i="147"/>
  <c r="H32" i="147"/>
  <c r="G32" i="147"/>
  <c r="F32" i="147"/>
  <c r="I31" i="147"/>
  <c r="H31" i="147"/>
  <c r="G31" i="147"/>
  <c r="F31" i="147"/>
  <c r="I30" i="147"/>
  <c r="H30" i="147"/>
  <c r="G30" i="147"/>
  <c r="F30" i="147"/>
  <c r="I29" i="147"/>
  <c r="H29" i="147"/>
  <c r="G29" i="147"/>
  <c r="F29" i="147"/>
  <c r="I28" i="147"/>
  <c r="H28" i="147"/>
  <c r="G28" i="147"/>
  <c r="F28" i="147"/>
  <c r="I27" i="147"/>
  <c r="H27" i="147"/>
  <c r="G27" i="147"/>
  <c r="F27" i="147"/>
  <c r="I26" i="147"/>
  <c r="H26" i="147"/>
  <c r="G26" i="147"/>
  <c r="F26" i="147"/>
  <c r="I25" i="147"/>
  <c r="H25" i="147"/>
  <c r="G25" i="147"/>
  <c r="F25" i="147"/>
  <c r="I24" i="147"/>
  <c r="H24" i="147"/>
  <c r="G24" i="147"/>
  <c r="F24" i="147"/>
  <c r="I23" i="147"/>
  <c r="H23" i="147"/>
  <c r="G23" i="147"/>
  <c r="F23" i="147"/>
  <c r="I22" i="147"/>
  <c r="H22" i="147"/>
  <c r="G22" i="147"/>
  <c r="F22" i="147"/>
  <c r="I21" i="147"/>
  <c r="H21" i="147"/>
  <c r="G21" i="147"/>
  <c r="F21" i="147"/>
  <c r="I20" i="147"/>
  <c r="H20" i="147"/>
  <c r="G20" i="147"/>
  <c r="F20" i="147"/>
  <c r="I19" i="147"/>
  <c r="H19" i="147"/>
  <c r="G19" i="147"/>
  <c r="F19" i="147"/>
  <c r="I18" i="147"/>
  <c r="H18" i="147"/>
  <c r="G18" i="147"/>
  <c r="F18" i="147"/>
  <c r="I17" i="147"/>
  <c r="H17" i="147"/>
  <c r="G17" i="147"/>
  <c r="F17" i="147"/>
  <c r="I16" i="147"/>
  <c r="H16" i="147"/>
  <c r="G16" i="147"/>
  <c r="F16" i="147"/>
  <c r="I15" i="147"/>
  <c r="H15" i="147"/>
  <c r="G15" i="147"/>
  <c r="F15" i="147"/>
  <c r="I14" i="147"/>
  <c r="H14" i="147"/>
  <c r="G14" i="147"/>
  <c r="F14" i="147"/>
  <c r="I13" i="147"/>
  <c r="H13" i="147"/>
  <c r="G13" i="147"/>
  <c r="F13" i="147"/>
  <c r="I12" i="147"/>
  <c r="H12" i="147"/>
  <c r="G12" i="147"/>
  <c r="F12" i="147"/>
  <c r="I11" i="147"/>
  <c r="H11" i="147"/>
  <c r="G11" i="147"/>
  <c r="F11" i="147"/>
  <c r="I10" i="147"/>
  <c r="H10" i="147"/>
  <c r="G10" i="147"/>
  <c r="F10" i="147"/>
  <c r="I9" i="147"/>
  <c r="H9" i="147"/>
  <c r="G9" i="147"/>
  <c r="F9" i="147"/>
  <c r="I8" i="147"/>
  <c r="H8" i="147"/>
  <c r="G8" i="147"/>
  <c r="F8" i="147"/>
  <c r="I7" i="147"/>
  <c r="H7" i="147"/>
  <c r="G7" i="147"/>
  <c r="F7" i="147"/>
  <c r="I6" i="147"/>
  <c r="H6" i="147"/>
  <c r="G6" i="147"/>
  <c r="F6" i="147"/>
  <c r="I5" i="147"/>
  <c r="H5" i="147"/>
  <c r="G5" i="147"/>
  <c r="F5" i="147"/>
  <c r="I4" i="147"/>
  <c r="H4" i="147"/>
  <c r="G4" i="147"/>
  <c r="F4" i="147"/>
  <c r="I3" i="147"/>
  <c r="H3" i="147"/>
  <c r="G3" i="147"/>
  <c r="F3" i="147"/>
  <c r="I2" i="147"/>
  <c r="H2" i="147"/>
  <c r="G2" i="147"/>
  <c r="F2" i="147"/>
  <c r="I1" i="147"/>
  <c r="H1" i="147"/>
  <c r="G1" i="147"/>
  <c r="F1" i="147"/>
  <c r="I42" i="146"/>
  <c r="I41" i="146"/>
  <c r="I40" i="146"/>
  <c r="I39" i="146"/>
  <c r="I38" i="146"/>
  <c r="I37" i="146"/>
  <c r="I36" i="146"/>
  <c r="I35" i="146"/>
  <c r="I34" i="146"/>
  <c r="I33" i="146"/>
  <c r="I32" i="146"/>
  <c r="I31" i="146"/>
  <c r="I30" i="146"/>
  <c r="I29" i="146"/>
  <c r="I28" i="146"/>
  <c r="I27" i="146"/>
  <c r="I26" i="146"/>
  <c r="I25" i="146"/>
  <c r="I24" i="146"/>
  <c r="I23" i="146"/>
  <c r="I22" i="146"/>
  <c r="I21" i="146"/>
  <c r="I20" i="146"/>
  <c r="I19" i="146"/>
  <c r="I18" i="146"/>
  <c r="I17" i="146"/>
  <c r="I16" i="146"/>
  <c r="I15" i="146"/>
  <c r="I14" i="146"/>
  <c r="I13" i="146"/>
  <c r="I12" i="146"/>
  <c r="I11" i="146"/>
  <c r="H42" i="146"/>
  <c r="G42" i="146"/>
  <c r="F42" i="146"/>
  <c r="H41" i="146"/>
  <c r="G41" i="146"/>
  <c r="F41" i="146"/>
  <c r="H40" i="146"/>
  <c r="G40" i="146"/>
  <c r="F40" i="146"/>
  <c r="H39" i="146"/>
  <c r="G39" i="146"/>
  <c r="F39" i="146"/>
  <c r="H38" i="146"/>
  <c r="G38" i="146"/>
  <c r="F38" i="146"/>
  <c r="H37" i="146"/>
  <c r="G37" i="146"/>
  <c r="F37" i="146"/>
  <c r="H36" i="146"/>
  <c r="G36" i="146"/>
  <c r="F36" i="146"/>
  <c r="H35" i="146"/>
  <c r="G35" i="146"/>
  <c r="F35" i="146"/>
  <c r="H34" i="146"/>
  <c r="G34" i="146"/>
  <c r="F34" i="146"/>
  <c r="H33" i="146"/>
  <c r="G33" i="146"/>
  <c r="F33" i="146"/>
  <c r="H32" i="146"/>
  <c r="G32" i="146"/>
  <c r="F32" i="146"/>
  <c r="H31" i="146"/>
  <c r="G31" i="146"/>
  <c r="F31" i="146"/>
  <c r="H30" i="146"/>
  <c r="G30" i="146"/>
  <c r="F30" i="146"/>
  <c r="H29" i="146"/>
  <c r="G29" i="146"/>
  <c r="F29" i="146"/>
  <c r="H28" i="146"/>
  <c r="G28" i="146"/>
  <c r="F28" i="146"/>
  <c r="H27" i="146"/>
  <c r="G27" i="146"/>
  <c r="F27" i="146"/>
  <c r="H26" i="146"/>
  <c r="G26" i="146"/>
  <c r="F26" i="146"/>
  <c r="H25" i="146"/>
  <c r="G25" i="146"/>
  <c r="F25" i="146"/>
  <c r="H24" i="146"/>
  <c r="G24" i="146"/>
  <c r="F24" i="146"/>
  <c r="H23" i="146"/>
  <c r="G23" i="146"/>
  <c r="F23" i="146"/>
  <c r="H22" i="146"/>
  <c r="G22" i="146"/>
  <c r="F22" i="146"/>
  <c r="H21" i="146"/>
  <c r="G21" i="146"/>
  <c r="F21" i="146"/>
  <c r="H20" i="146"/>
  <c r="G20" i="146"/>
  <c r="F20" i="146"/>
  <c r="H19" i="146"/>
  <c r="G19" i="146"/>
  <c r="F19" i="146"/>
  <c r="H18" i="146"/>
  <c r="G18" i="146"/>
  <c r="F18" i="146"/>
  <c r="H17" i="146"/>
  <c r="G17" i="146"/>
  <c r="F17" i="146"/>
  <c r="H16" i="146"/>
  <c r="G16" i="146"/>
  <c r="F16" i="146"/>
  <c r="H15" i="146"/>
  <c r="G15" i="146"/>
  <c r="F15" i="146"/>
  <c r="H14" i="146"/>
  <c r="G14" i="146"/>
  <c r="F14" i="146"/>
  <c r="H13" i="146"/>
  <c r="G13" i="146"/>
  <c r="F13" i="146"/>
  <c r="H12" i="146"/>
  <c r="G12" i="146"/>
  <c r="F12" i="146"/>
  <c r="F11" i="146"/>
  <c r="H11" i="146"/>
  <c r="G11" i="146"/>
  <c r="F10" i="146"/>
  <c r="G10" i="146"/>
  <c r="H10" i="146"/>
  <c r="H9" i="146"/>
  <c r="G9" i="146"/>
  <c r="F9" i="146"/>
  <c r="H8" i="146"/>
  <c r="G8" i="146"/>
  <c r="F8" i="146"/>
  <c r="H7" i="146"/>
  <c r="G7" i="146"/>
  <c r="F7" i="146"/>
  <c r="H6" i="146"/>
  <c r="G6" i="146"/>
  <c r="F6" i="146"/>
  <c r="H5" i="146"/>
  <c r="G5" i="146"/>
  <c r="F5" i="146"/>
  <c r="H4" i="146"/>
  <c r="G4" i="146"/>
  <c r="F4" i="146"/>
  <c r="H3" i="146"/>
  <c r="G3" i="146"/>
  <c r="F3" i="146"/>
  <c r="H2" i="146"/>
  <c r="G2" i="146"/>
  <c r="F2" i="146"/>
  <c r="H1" i="146"/>
  <c r="G1" i="146"/>
  <c r="F1" i="146"/>
  <c r="H5" i="145"/>
  <c r="G5" i="145"/>
  <c r="F5" i="145"/>
  <c r="H4" i="145"/>
  <c r="G4" i="145"/>
  <c r="F4" i="145"/>
  <c r="H3" i="145"/>
  <c r="G3" i="145"/>
  <c r="F3" i="145"/>
  <c r="H2" i="145"/>
  <c r="G2" i="145"/>
  <c r="F2" i="145"/>
  <c r="H1" i="145"/>
  <c r="G1" i="145"/>
  <c r="F1" i="145"/>
  <c r="I90" i="144"/>
  <c r="H90" i="144"/>
  <c r="G90" i="144"/>
  <c r="F90" i="144"/>
  <c r="I89" i="144"/>
  <c r="H89" i="144"/>
  <c r="G89" i="144"/>
  <c r="F89" i="144"/>
  <c r="I88" i="144"/>
  <c r="H88" i="144"/>
  <c r="G88" i="144"/>
  <c r="F88" i="144"/>
  <c r="I87" i="144"/>
  <c r="H87" i="144"/>
  <c r="G87" i="144"/>
  <c r="F87" i="144"/>
  <c r="I86" i="144"/>
  <c r="H86" i="144"/>
  <c r="G86" i="144"/>
  <c r="F86" i="144"/>
  <c r="I85" i="144"/>
  <c r="H85" i="144"/>
  <c r="G85" i="144"/>
  <c r="F85" i="144"/>
  <c r="I84" i="144"/>
  <c r="H84" i="144"/>
  <c r="G84" i="144"/>
  <c r="F84" i="144"/>
  <c r="I83" i="144"/>
  <c r="H83" i="144"/>
  <c r="G83" i="144"/>
  <c r="F83" i="144"/>
  <c r="I82" i="144"/>
  <c r="H82" i="144"/>
  <c r="G82" i="144"/>
  <c r="F82" i="144"/>
  <c r="I81" i="144"/>
  <c r="H81" i="144"/>
  <c r="G81" i="144"/>
  <c r="F81" i="144"/>
  <c r="I80" i="144"/>
  <c r="H80" i="144"/>
  <c r="G80" i="144"/>
  <c r="F80" i="144"/>
  <c r="I79" i="144"/>
  <c r="H79" i="144"/>
  <c r="G79" i="144"/>
  <c r="F79" i="144"/>
  <c r="I78" i="144"/>
  <c r="H78" i="144"/>
  <c r="G78" i="144"/>
  <c r="F78" i="144"/>
  <c r="I77" i="144"/>
  <c r="H77" i="144"/>
  <c r="G77" i="144"/>
  <c r="F77" i="144"/>
  <c r="I76" i="144"/>
  <c r="H76" i="144"/>
  <c r="G76" i="144"/>
  <c r="F76" i="144"/>
  <c r="I75" i="144"/>
  <c r="H75" i="144"/>
  <c r="G75" i="144"/>
  <c r="F75" i="144"/>
  <c r="I74" i="144"/>
  <c r="H74" i="144"/>
  <c r="G74" i="144"/>
  <c r="F74" i="144"/>
  <c r="I73" i="144"/>
  <c r="H73" i="144"/>
  <c r="G73" i="144"/>
  <c r="F73" i="144"/>
  <c r="I72" i="144"/>
  <c r="H72" i="144"/>
  <c r="G72" i="144"/>
  <c r="F72" i="144"/>
  <c r="I71" i="144"/>
  <c r="H71" i="144"/>
  <c r="G71" i="144"/>
  <c r="F71" i="144"/>
  <c r="I70" i="144"/>
  <c r="H70" i="144"/>
  <c r="G70" i="144"/>
  <c r="F70" i="144"/>
  <c r="I69" i="144"/>
  <c r="H69" i="144"/>
  <c r="G69" i="144"/>
  <c r="F69" i="144"/>
  <c r="I68" i="144"/>
  <c r="H68" i="144"/>
  <c r="G68" i="144"/>
  <c r="F68" i="144"/>
  <c r="I67" i="144"/>
  <c r="H67" i="144"/>
  <c r="G67" i="144"/>
  <c r="F67" i="144"/>
  <c r="I66" i="144"/>
  <c r="H66" i="144"/>
  <c r="G66" i="144"/>
  <c r="F66" i="144"/>
  <c r="I65" i="144"/>
  <c r="H65" i="144"/>
  <c r="G65" i="144"/>
  <c r="F65" i="144"/>
  <c r="I64" i="144"/>
  <c r="H64" i="144"/>
  <c r="G64" i="144"/>
  <c r="F64" i="144"/>
  <c r="I63" i="144"/>
  <c r="H63" i="144"/>
  <c r="G63" i="144"/>
  <c r="F63" i="144"/>
  <c r="I62" i="144"/>
  <c r="H62" i="144"/>
  <c r="G62" i="144"/>
  <c r="F62" i="144"/>
  <c r="I61" i="144"/>
  <c r="H61" i="144"/>
  <c r="G61" i="144"/>
  <c r="F61" i="144"/>
  <c r="I60" i="144"/>
  <c r="H60" i="144"/>
  <c r="G60" i="144"/>
  <c r="F60" i="144"/>
  <c r="I59" i="144"/>
  <c r="H59" i="144"/>
  <c r="G59" i="144"/>
  <c r="F59" i="144"/>
  <c r="I58" i="144"/>
  <c r="H58" i="144"/>
  <c r="G58" i="144"/>
  <c r="F58" i="144"/>
  <c r="I57" i="144"/>
  <c r="H57" i="144"/>
  <c r="G57" i="144"/>
  <c r="F57" i="144"/>
  <c r="I56" i="144"/>
  <c r="H56" i="144"/>
  <c r="G56" i="144"/>
  <c r="F56" i="144"/>
  <c r="I55" i="144"/>
  <c r="H55" i="144"/>
  <c r="G55" i="144"/>
  <c r="F55" i="144"/>
  <c r="I54" i="144"/>
  <c r="H54" i="144"/>
  <c r="G54" i="144"/>
  <c r="F54" i="144"/>
  <c r="I53" i="144"/>
  <c r="H53" i="144"/>
  <c r="G53" i="144"/>
  <c r="F53" i="144"/>
  <c r="I52" i="144"/>
  <c r="H52" i="144"/>
  <c r="G52" i="144"/>
  <c r="F52" i="144"/>
  <c r="I51" i="144"/>
  <c r="H51" i="144"/>
  <c r="G51" i="144"/>
  <c r="F51" i="144"/>
  <c r="I50" i="144"/>
  <c r="H50" i="144"/>
  <c r="G50" i="144"/>
  <c r="F50" i="144"/>
  <c r="I49" i="144"/>
  <c r="H49" i="144"/>
  <c r="G49" i="144"/>
  <c r="F49" i="144"/>
  <c r="I48" i="144"/>
  <c r="H48" i="144"/>
  <c r="G48" i="144"/>
  <c r="F48" i="144"/>
  <c r="I47" i="144"/>
  <c r="H47" i="144"/>
  <c r="G47" i="144"/>
  <c r="F47" i="144"/>
  <c r="I46" i="144"/>
  <c r="H46" i="144"/>
  <c r="G46" i="144"/>
  <c r="F46" i="144"/>
  <c r="I45" i="144"/>
  <c r="H45" i="144"/>
  <c r="G45" i="144"/>
  <c r="F45" i="144"/>
  <c r="I44" i="144"/>
  <c r="H44" i="144"/>
  <c r="G44" i="144"/>
  <c r="F44" i="144"/>
  <c r="I43" i="144"/>
  <c r="H43" i="144"/>
  <c r="G43" i="144"/>
  <c r="F43" i="144"/>
  <c r="I42" i="144"/>
  <c r="H42" i="144"/>
  <c r="G42" i="144"/>
  <c r="F42" i="144"/>
  <c r="I41" i="144"/>
  <c r="H41" i="144"/>
  <c r="G41" i="144"/>
  <c r="F41" i="144"/>
  <c r="I40" i="144"/>
  <c r="H40" i="144"/>
  <c r="G40" i="144"/>
  <c r="F40" i="144"/>
  <c r="I39" i="144"/>
  <c r="H39" i="144"/>
  <c r="G39" i="144"/>
  <c r="F39" i="144"/>
  <c r="I38" i="144"/>
  <c r="H38" i="144"/>
  <c r="G38" i="144"/>
  <c r="F38" i="144"/>
  <c r="I37" i="144"/>
  <c r="H37" i="144"/>
  <c r="G37" i="144"/>
  <c r="F37" i="144"/>
  <c r="I36" i="144"/>
  <c r="H36" i="144"/>
  <c r="G36" i="144"/>
  <c r="F36" i="144"/>
  <c r="I35" i="144"/>
  <c r="H35" i="144"/>
  <c r="G35" i="144"/>
  <c r="F35" i="144"/>
  <c r="I34" i="144"/>
  <c r="H34" i="144"/>
  <c r="G34" i="144"/>
  <c r="F34" i="144"/>
  <c r="I33" i="144"/>
  <c r="H33" i="144"/>
  <c r="G33" i="144"/>
  <c r="F33" i="144"/>
  <c r="I32" i="144"/>
  <c r="H32" i="144"/>
  <c r="G32" i="144"/>
  <c r="F32" i="144"/>
  <c r="I31" i="144"/>
  <c r="H31" i="144"/>
  <c r="G31" i="144"/>
  <c r="F31" i="144"/>
  <c r="I30" i="144"/>
  <c r="H30" i="144"/>
  <c r="G30" i="144"/>
  <c r="F30" i="144"/>
  <c r="I29" i="144"/>
  <c r="H29" i="144"/>
  <c r="G29" i="144"/>
  <c r="F29" i="144"/>
  <c r="I28" i="144"/>
  <c r="H28" i="144"/>
  <c r="G28" i="144"/>
  <c r="F28" i="144"/>
  <c r="I27" i="144"/>
  <c r="H27" i="144"/>
  <c r="G27" i="144"/>
  <c r="F27" i="144"/>
  <c r="I26" i="144"/>
  <c r="H26" i="144"/>
  <c r="G26" i="144"/>
  <c r="F26" i="144"/>
  <c r="I25" i="144"/>
  <c r="H25" i="144"/>
  <c r="G25" i="144"/>
  <c r="F25" i="144"/>
  <c r="I24" i="144"/>
  <c r="H24" i="144"/>
  <c r="G24" i="144"/>
  <c r="F24" i="144"/>
  <c r="I23" i="144"/>
  <c r="H23" i="144"/>
  <c r="G23" i="144"/>
  <c r="F23" i="144"/>
  <c r="I22" i="144"/>
  <c r="H22" i="144"/>
  <c r="G22" i="144"/>
  <c r="F22" i="144"/>
  <c r="I21" i="144"/>
  <c r="H21" i="144"/>
  <c r="G21" i="144"/>
  <c r="F21" i="144"/>
  <c r="I20" i="144"/>
  <c r="H20" i="144"/>
  <c r="G20" i="144"/>
  <c r="F20" i="144"/>
  <c r="I19" i="144"/>
  <c r="H19" i="144"/>
  <c r="G19" i="144"/>
  <c r="F19" i="144"/>
  <c r="I18" i="144"/>
  <c r="H18" i="144"/>
  <c r="G18" i="144"/>
  <c r="F18" i="144"/>
  <c r="I17" i="144"/>
  <c r="H17" i="144"/>
  <c r="G17" i="144"/>
  <c r="F17" i="144"/>
  <c r="I16" i="144"/>
  <c r="H16" i="144"/>
  <c r="G16" i="144"/>
  <c r="F16" i="144"/>
  <c r="I15" i="144"/>
  <c r="G15" i="144"/>
  <c r="H15" i="144"/>
  <c r="F15" i="144"/>
  <c r="H14" i="144"/>
  <c r="G14" i="144"/>
  <c r="F14" i="144"/>
  <c r="H13" i="144"/>
  <c r="G13" i="144"/>
  <c r="F13" i="144"/>
  <c r="H12" i="144"/>
  <c r="G12" i="144"/>
  <c r="F12" i="144"/>
  <c r="H11" i="144"/>
  <c r="G11" i="144"/>
  <c r="F11" i="144"/>
  <c r="H10" i="144"/>
  <c r="G10" i="144"/>
  <c r="F10" i="144"/>
  <c r="H9" i="144"/>
  <c r="G9" i="144"/>
  <c r="F9" i="144"/>
  <c r="H8" i="144"/>
  <c r="G8" i="144"/>
  <c r="F8" i="144"/>
  <c r="H7" i="144"/>
  <c r="G7" i="144"/>
  <c r="F7" i="144"/>
  <c r="H6" i="144"/>
  <c r="G6" i="144"/>
  <c r="F6" i="144"/>
  <c r="H5" i="144"/>
  <c r="G5" i="144"/>
  <c r="F5" i="144"/>
  <c r="H4" i="144"/>
  <c r="G4" i="144"/>
  <c r="F4" i="144"/>
  <c r="H3" i="144"/>
  <c r="G3" i="144"/>
  <c r="F3" i="144"/>
  <c r="H2" i="144"/>
  <c r="G2" i="144"/>
  <c r="F2" i="144"/>
  <c r="H1" i="144"/>
  <c r="G1" i="144"/>
  <c r="F1" i="144"/>
  <c r="H24" i="143"/>
  <c r="H23" i="143"/>
  <c r="H22" i="143"/>
  <c r="H21" i="143"/>
  <c r="H20" i="143"/>
  <c r="H19" i="143"/>
  <c r="H18" i="143"/>
  <c r="H17" i="143"/>
  <c r="H16" i="143"/>
  <c r="H15" i="143"/>
  <c r="H14" i="143"/>
  <c r="H13" i="143"/>
  <c r="H12" i="143"/>
  <c r="H11" i="143"/>
  <c r="H10" i="143"/>
  <c r="H9" i="143"/>
  <c r="H8" i="143"/>
  <c r="H7" i="143"/>
  <c r="H6" i="143"/>
  <c r="H5" i="143"/>
  <c r="H4" i="143"/>
  <c r="H3" i="143"/>
  <c r="G24" i="143"/>
  <c r="F24" i="143"/>
  <c r="E24" i="143"/>
  <c r="G23" i="143"/>
  <c r="F23" i="143"/>
  <c r="E23" i="143"/>
  <c r="G22" i="143"/>
  <c r="F22" i="143"/>
  <c r="E22" i="143"/>
  <c r="G21" i="143"/>
  <c r="F21" i="143"/>
  <c r="E21" i="143"/>
  <c r="G20" i="143"/>
  <c r="F20" i="143"/>
  <c r="E20" i="143"/>
  <c r="G19" i="143"/>
  <c r="F19" i="143"/>
  <c r="E19" i="143"/>
  <c r="G18" i="143"/>
  <c r="F18" i="143"/>
  <c r="E18" i="143"/>
  <c r="G17" i="143"/>
  <c r="F17" i="143"/>
  <c r="E17" i="143"/>
  <c r="G16" i="143"/>
  <c r="F16" i="143"/>
  <c r="E16" i="143"/>
  <c r="G15" i="143"/>
  <c r="F15" i="143"/>
  <c r="E15" i="143"/>
  <c r="G14" i="143"/>
  <c r="F14" i="143"/>
  <c r="E14" i="143"/>
  <c r="G13" i="143"/>
  <c r="F13" i="143"/>
  <c r="E13" i="143"/>
  <c r="G12" i="143"/>
  <c r="F12" i="143"/>
  <c r="E12" i="143"/>
  <c r="G11" i="143"/>
  <c r="F11" i="143"/>
  <c r="E11" i="143"/>
  <c r="G10" i="143"/>
  <c r="F10" i="143"/>
  <c r="E10" i="143"/>
  <c r="G9" i="143"/>
  <c r="F9" i="143"/>
  <c r="E9" i="143"/>
  <c r="G8" i="143"/>
  <c r="F8" i="143"/>
  <c r="E8" i="143"/>
  <c r="G7" i="143"/>
  <c r="F7" i="143"/>
  <c r="E7" i="143"/>
  <c r="G6" i="143"/>
  <c r="F6" i="143"/>
  <c r="E6" i="143"/>
  <c r="G5" i="143"/>
  <c r="F5" i="143"/>
  <c r="E5" i="143"/>
  <c r="G4" i="143"/>
  <c r="F4" i="143"/>
  <c r="E4" i="143"/>
  <c r="G3" i="143"/>
  <c r="F3" i="143"/>
  <c r="E3" i="143"/>
  <c r="G2" i="143"/>
  <c r="F2" i="143"/>
  <c r="E2" i="143"/>
  <c r="G1" i="143"/>
  <c r="F1" i="143"/>
  <c r="E1" i="143"/>
  <c r="H59" i="142"/>
  <c r="G59" i="142"/>
  <c r="F59" i="142"/>
  <c r="E59" i="142"/>
  <c r="H58" i="142"/>
  <c r="G58" i="142"/>
  <c r="F58" i="142"/>
  <c r="E58" i="142"/>
  <c r="H57" i="142"/>
  <c r="G57" i="142"/>
  <c r="F57" i="142"/>
  <c r="E57" i="142"/>
  <c r="H56" i="142"/>
  <c r="G56" i="142"/>
  <c r="F56" i="142"/>
  <c r="E56" i="142"/>
  <c r="H55" i="142"/>
  <c r="G55" i="142"/>
  <c r="F55" i="142"/>
  <c r="E55" i="142"/>
  <c r="H54" i="142"/>
  <c r="G54" i="142"/>
  <c r="F54" i="142"/>
  <c r="E54" i="142"/>
  <c r="H53" i="142"/>
  <c r="G53" i="142"/>
  <c r="F53" i="142"/>
  <c r="E53" i="142"/>
  <c r="H52" i="142"/>
  <c r="G52" i="142"/>
  <c r="F52" i="142"/>
  <c r="E52" i="142"/>
  <c r="H51" i="142"/>
  <c r="G51" i="142"/>
  <c r="F51" i="142"/>
  <c r="E51" i="142"/>
  <c r="H50" i="142"/>
  <c r="G50" i="142"/>
  <c r="F50" i="142"/>
  <c r="E50" i="142"/>
  <c r="H49" i="142"/>
  <c r="G49" i="142"/>
  <c r="F49" i="142"/>
  <c r="E49" i="142"/>
  <c r="H48" i="142"/>
  <c r="G48" i="142"/>
  <c r="F48" i="142"/>
  <c r="E48" i="142"/>
  <c r="H47" i="142"/>
  <c r="G47" i="142"/>
  <c r="F47" i="142"/>
  <c r="E47" i="142"/>
  <c r="H46" i="142"/>
  <c r="G46" i="142"/>
  <c r="F46" i="142"/>
  <c r="E46" i="142"/>
  <c r="H45" i="142"/>
  <c r="G45" i="142"/>
  <c r="F45" i="142"/>
  <c r="E45" i="142"/>
  <c r="H44" i="142"/>
  <c r="G44" i="142"/>
  <c r="F44" i="142"/>
  <c r="E44" i="142"/>
  <c r="H43" i="142"/>
  <c r="G43" i="142"/>
  <c r="F43" i="142"/>
  <c r="E43" i="142"/>
  <c r="H42" i="142"/>
  <c r="G42" i="142"/>
  <c r="F42" i="142"/>
  <c r="E42" i="142"/>
  <c r="H41" i="142"/>
  <c r="G41" i="142"/>
  <c r="F41" i="142"/>
  <c r="E41" i="142"/>
  <c r="H40" i="142"/>
  <c r="G40" i="142"/>
  <c r="F40" i="142"/>
  <c r="E40" i="142"/>
  <c r="H39" i="142"/>
  <c r="G39" i="142"/>
  <c r="F39" i="142"/>
  <c r="E39" i="142"/>
  <c r="H38" i="142"/>
  <c r="G38" i="142"/>
  <c r="F38" i="142"/>
  <c r="E38" i="142"/>
  <c r="H37" i="142"/>
  <c r="G37" i="142"/>
  <c r="F37" i="142"/>
  <c r="E37" i="142"/>
  <c r="H36" i="142"/>
  <c r="G36" i="142"/>
  <c r="F36" i="142"/>
  <c r="E36" i="142"/>
  <c r="H35" i="142"/>
  <c r="G35" i="142"/>
  <c r="F35" i="142"/>
  <c r="E35" i="142"/>
  <c r="H34" i="142"/>
  <c r="G34" i="142"/>
  <c r="F34" i="142"/>
  <c r="E34" i="142"/>
  <c r="H33" i="142"/>
  <c r="G33" i="142"/>
  <c r="F33" i="142"/>
  <c r="E33" i="142"/>
  <c r="H32" i="142"/>
  <c r="G32" i="142"/>
  <c r="F32" i="142"/>
  <c r="E32" i="142"/>
  <c r="H31" i="142"/>
  <c r="G31" i="142"/>
  <c r="F31" i="142"/>
  <c r="E31" i="142"/>
  <c r="H30" i="142"/>
  <c r="G30" i="142"/>
  <c r="F30" i="142"/>
  <c r="E30" i="142"/>
  <c r="H29" i="142"/>
  <c r="G29" i="142"/>
  <c r="F29" i="142"/>
  <c r="E29" i="142"/>
  <c r="H28" i="142"/>
  <c r="G28" i="142"/>
  <c r="F28" i="142"/>
  <c r="E28" i="142"/>
  <c r="H27" i="142"/>
  <c r="G27" i="142"/>
  <c r="F27" i="142"/>
  <c r="E27" i="142"/>
  <c r="H26" i="142"/>
  <c r="G26" i="142"/>
  <c r="F26" i="142"/>
  <c r="E26" i="142"/>
  <c r="H25" i="142"/>
  <c r="G25" i="142"/>
  <c r="F25" i="142"/>
  <c r="E25" i="142"/>
  <c r="H24" i="142"/>
  <c r="G24" i="142"/>
  <c r="F24" i="142"/>
  <c r="E24" i="142"/>
  <c r="H23" i="142"/>
  <c r="G23" i="142"/>
  <c r="F23" i="142"/>
  <c r="E23" i="142"/>
  <c r="H22" i="142"/>
  <c r="G22" i="142"/>
  <c r="F22" i="142"/>
  <c r="E22" i="142"/>
  <c r="H21" i="142"/>
  <c r="G21" i="142"/>
  <c r="F21" i="142"/>
  <c r="E21" i="142"/>
  <c r="H20" i="142"/>
  <c r="G20" i="142"/>
  <c r="F20" i="142"/>
  <c r="E20" i="142"/>
  <c r="H19" i="142"/>
  <c r="G19" i="142"/>
  <c r="F19" i="142"/>
  <c r="E19" i="142"/>
  <c r="H18" i="142"/>
  <c r="G18" i="142"/>
  <c r="F18" i="142"/>
  <c r="E18" i="142"/>
  <c r="H17" i="142"/>
  <c r="G17" i="142"/>
  <c r="F17" i="142"/>
  <c r="E17" i="142"/>
  <c r="H16" i="142"/>
  <c r="G16" i="142"/>
  <c r="F16" i="142"/>
  <c r="E16" i="142"/>
  <c r="H15" i="142"/>
  <c r="G15" i="142"/>
  <c r="F15" i="142"/>
  <c r="E15" i="142"/>
  <c r="F13" i="142"/>
  <c r="E13" i="142"/>
  <c r="D13" i="142"/>
  <c r="F12" i="142"/>
  <c r="E12" i="142"/>
  <c r="D12" i="142"/>
  <c r="F11" i="142"/>
  <c r="E11" i="142"/>
  <c r="D11" i="142"/>
  <c r="F10" i="142"/>
  <c r="E10" i="142"/>
  <c r="D10" i="142"/>
  <c r="F9" i="142"/>
  <c r="E9" i="142"/>
  <c r="D9" i="142"/>
  <c r="F8" i="142"/>
  <c r="E8" i="142"/>
  <c r="D8" i="142"/>
  <c r="F7" i="142"/>
  <c r="E7" i="142"/>
  <c r="D7" i="142"/>
  <c r="F6" i="142"/>
  <c r="E6" i="142"/>
  <c r="D6" i="142"/>
  <c r="F5" i="142"/>
  <c r="E5" i="142"/>
  <c r="D5" i="142"/>
  <c r="F4" i="142"/>
  <c r="E4" i="142"/>
  <c r="D4" i="142"/>
  <c r="F3" i="142"/>
  <c r="E3" i="142"/>
  <c r="D3" i="142"/>
  <c r="F2" i="142"/>
  <c r="E2" i="142"/>
  <c r="D2" i="142"/>
  <c r="F1" i="142"/>
  <c r="E1" i="142"/>
  <c r="D1" i="142"/>
  <c r="H15" i="141"/>
  <c r="H14" i="141"/>
  <c r="H13" i="141"/>
  <c r="H12" i="141"/>
  <c r="H11" i="141"/>
  <c r="H10" i="141"/>
  <c r="H9" i="141"/>
  <c r="H8" i="141"/>
  <c r="H7" i="141"/>
  <c r="H6" i="141"/>
  <c r="I15" i="141"/>
  <c r="G15" i="141"/>
  <c r="F15" i="141"/>
  <c r="I14" i="141"/>
  <c r="G14" i="141"/>
  <c r="F14" i="141"/>
  <c r="I13" i="141"/>
  <c r="G13" i="141"/>
  <c r="F13" i="141"/>
  <c r="I12" i="141"/>
  <c r="G12" i="141"/>
  <c r="F12" i="141"/>
  <c r="I11" i="141"/>
  <c r="G11" i="141"/>
  <c r="F11" i="141"/>
  <c r="I10" i="141"/>
  <c r="G10" i="141"/>
  <c r="F10" i="141"/>
  <c r="I9" i="141"/>
  <c r="G9" i="141"/>
  <c r="F9" i="141"/>
  <c r="I8" i="141"/>
  <c r="G8" i="141"/>
  <c r="F8" i="141"/>
  <c r="I7" i="141"/>
  <c r="G7" i="141"/>
  <c r="F7" i="141"/>
  <c r="I6" i="141"/>
  <c r="G6" i="141"/>
  <c r="F6" i="141"/>
  <c r="H3" i="141"/>
  <c r="G3" i="141"/>
  <c r="F3" i="141"/>
  <c r="H2" i="141"/>
  <c r="G2" i="141"/>
  <c r="F2" i="141"/>
  <c r="H1" i="141"/>
  <c r="G1" i="141"/>
  <c r="F1" i="141"/>
  <c r="G79" i="140"/>
  <c r="F79" i="140"/>
  <c r="E79" i="140"/>
  <c r="I77" i="140"/>
  <c r="H77" i="140"/>
  <c r="G77" i="140"/>
  <c r="I76" i="140"/>
  <c r="H76" i="140"/>
  <c r="G76" i="140"/>
  <c r="I75" i="140"/>
  <c r="H75" i="140"/>
  <c r="G75" i="140"/>
  <c r="I74" i="140"/>
  <c r="H74" i="140"/>
  <c r="G74" i="140"/>
  <c r="I73" i="140"/>
  <c r="H73" i="140"/>
  <c r="G73" i="140"/>
  <c r="I72" i="140"/>
  <c r="H72" i="140"/>
  <c r="G72" i="140"/>
  <c r="I71" i="140"/>
  <c r="H71" i="140"/>
  <c r="G71" i="140"/>
  <c r="I70" i="140"/>
  <c r="H70" i="140"/>
  <c r="G70" i="140"/>
  <c r="I69" i="140"/>
  <c r="H69" i="140"/>
  <c r="G69" i="140"/>
  <c r="I68" i="140"/>
  <c r="H68" i="140"/>
  <c r="G68" i="140"/>
  <c r="I67" i="140"/>
  <c r="H67" i="140"/>
  <c r="G67" i="140"/>
  <c r="I66" i="140"/>
  <c r="H66" i="140"/>
  <c r="G66" i="140"/>
  <c r="I65" i="140"/>
  <c r="H65" i="140"/>
  <c r="G65" i="140"/>
  <c r="I64" i="140"/>
  <c r="H64" i="140"/>
  <c r="G64" i="140"/>
  <c r="I63" i="140"/>
  <c r="H63" i="140"/>
  <c r="G63" i="140"/>
  <c r="I62" i="140"/>
  <c r="H62" i="140"/>
  <c r="G62" i="140"/>
  <c r="I61" i="140"/>
  <c r="H61" i="140"/>
  <c r="G61" i="140"/>
  <c r="I60" i="140"/>
  <c r="H60" i="140"/>
  <c r="G60" i="140"/>
  <c r="I59" i="140"/>
  <c r="H59" i="140"/>
  <c r="G59" i="140"/>
  <c r="I58" i="140"/>
  <c r="H58" i="140"/>
  <c r="G58" i="140"/>
  <c r="I57" i="140"/>
  <c r="H57" i="140"/>
  <c r="G57" i="140"/>
  <c r="I56" i="140"/>
  <c r="H56" i="140"/>
  <c r="G56" i="140"/>
  <c r="I55" i="140"/>
  <c r="H55" i="140"/>
  <c r="G55" i="140"/>
  <c r="I54" i="140"/>
  <c r="H54" i="140"/>
  <c r="G54" i="140"/>
  <c r="I53" i="140"/>
  <c r="H53" i="140"/>
  <c r="G53" i="140"/>
  <c r="I52" i="140"/>
  <c r="H52" i="140"/>
  <c r="G52" i="140"/>
  <c r="I51" i="140"/>
  <c r="H51" i="140"/>
  <c r="G51" i="140"/>
  <c r="I50" i="140"/>
  <c r="H50" i="140"/>
  <c r="G50" i="140"/>
  <c r="I49" i="140"/>
  <c r="H49" i="140"/>
  <c r="G49" i="140"/>
  <c r="I48" i="140"/>
  <c r="H48" i="140"/>
  <c r="G48" i="140"/>
  <c r="I47" i="140"/>
  <c r="H47" i="140"/>
  <c r="G47" i="140"/>
  <c r="I46" i="140"/>
  <c r="H46" i="140"/>
  <c r="G46" i="140"/>
  <c r="I45" i="140"/>
  <c r="H45" i="140"/>
  <c r="G45" i="140"/>
  <c r="I44" i="140"/>
  <c r="H44" i="140"/>
  <c r="G44" i="140"/>
  <c r="I43" i="140"/>
  <c r="H43" i="140"/>
  <c r="G43" i="140"/>
  <c r="I42" i="140"/>
  <c r="H42" i="140"/>
  <c r="G42" i="140"/>
  <c r="I41" i="140"/>
  <c r="H41" i="140"/>
  <c r="G41" i="140"/>
  <c r="I40" i="140"/>
  <c r="H40" i="140"/>
  <c r="G40" i="140"/>
  <c r="I39" i="140"/>
  <c r="H39" i="140"/>
  <c r="G39" i="140"/>
  <c r="I38" i="140"/>
  <c r="H38" i="140"/>
  <c r="G38" i="140"/>
  <c r="I37" i="140"/>
  <c r="H37" i="140"/>
  <c r="G37" i="140"/>
  <c r="I36" i="140"/>
  <c r="H36" i="140"/>
  <c r="G36" i="140"/>
  <c r="I35" i="140"/>
  <c r="H35" i="140"/>
  <c r="G35" i="140"/>
  <c r="I34" i="140"/>
  <c r="H34" i="140"/>
  <c r="G34" i="140"/>
  <c r="I33" i="140"/>
  <c r="H33" i="140"/>
  <c r="G33" i="140"/>
  <c r="I32" i="140"/>
  <c r="H32" i="140"/>
  <c r="G32" i="140"/>
  <c r="I31" i="140"/>
  <c r="H31" i="140"/>
  <c r="G31" i="140"/>
  <c r="I30" i="140"/>
  <c r="H30" i="140"/>
  <c r="G30" i="140"/>
  <c r="I29" i="140"/>
  <c r="H29" i="140"/>
  <c r="G29" i="140"/>
  <c r="I28" i="140"/>
  <c r="H28" i="140"/>
  <c r="G28" i="140"/>
  <c r="I27" i="140"/>
  <c r="H27" i="140"/>
  <c r="G27" i="140"/>
  <c r="I26" i="140"/>
  <c r="H26" i="140"/>
  <c r="G26" i="140"/>
  <c r="I25" i="140"/>
  <c r="H25" i="140"/>
  <c r="G25" i="140"/>
  <c r="I24" i="140"/>
  <c r="H24" i="140"/>
  <c r="G24" i="140"/>
  <c r="I23" i="140"/>
  <c r="H23" i="140"/>
  <c r="G23" i="140"/>
  <c r="I22" i="140"/>
  <c r="H22" i="140"/>
  <c r="G22" i="140"/>
  <c r="I21" i="140"/>
  <c r="H21" i="140"/>
  <c r="G21" i="140"/>
  <c r="I20" i="140"/>
  <c r="H20" i="140"/>
  <c r="G20" i="140"/>
  <c r="I19" i="140"/>
  <c r="H19" i="140"/>
  <c r="G19" i="140"/>
  <c r="I18" i="140"/>
  <c r="H18" i="140"/>
  <c r="G18" i="140"/>
  <c r="I17" i="140"/>
  <c r="H17" i="140"/>
  <c r="G17" i="140"/>
  <c r="I16" i="140"/>
  <c r="H16" i="140"/>
  <c r="G16" i="140"/>
  <c r="I15" i="140"/>
  <c r="H15" i="140"/>
  <c r="G15" i="140"/>
  <c r="I14" i="140"/>
  <c r="H14" i="140"/>
  <c r="G14" i="140"/>
  <c r="I13" i="140"/>
  <c r="H13" i="140"/>
  <c r="G13" i="140"/>
  <c r="I12" i="140"/>
  <c r="H12" i="140"/>
  <c r="G12" i="140"/>
  <c r="I11" i="140"/>
  <c r="H11" i="140"/>
  <c r="G11" i="140"/>
  <c r="I10" i="140"/>
  <c r="H10" i="140"/>
  <c r="G10" i="140"/>
  <c r="I9" i="140"/>
  <c r="H9" i="140"/>
  <c r="G9" i="140"/>
  <c r="I8" i="140"/>
  <c r="H8" i="140"/>
  <c r="G8" i="140"/>
  <c r="I7" i="140"/>
  <c r="H7" i="140"/>
  <c r="G7" i="140"/>
  <c r="I6" i="140"/>
  <c r="H6" i="140"/>
  <c r="G6" i="140"/>
  <c r="I5" i="140"/>
  <c r="H5" i="140"/>
  <c r="G5" i="140"/>
  <c r="I4" i="140"/>
  <c r="H4" i="140"/>
  <c r="G4" i="140"/>
  <c r="I3" i="140"/>
  <c r="H3" i="140"/>
  <c r="G3" i="140"/>
  <c r="I2" i="140"/>
  <c r="H2" i="140"/>
  <c r="G2" i="140"/>
  <c r="I1" i="140"/>
  <c r="H1" i="140"/>
  <c r="G1" i="140"/>
  <c r="H70" i="139"/>
  <c r="G70" i="139"/>
  <c r="F70" i="139"/>
  <c r="E70" i="139"/>
  <c r="H69" i="139"/>
  <c r="G69" i="139"/>
  <c r="F69" i="139"/>
  <c r="E69" i="139"/>
  <c r="H68" i="139"/>
  <c r="G68" i="139"/>
  <c r="F68" i="139"/>
  <c r="E68" i="139"/>
  <c r="H67" i="139"/>
  <c r="G67" i="139"/>
  <c r="F67" i="139"/>
  <c r="E67" i="139"/>
  <c r="H66" i="139"/>
  <c r="G66" i="139"/>
  <c r="F66" i="139"/>
  <c r="E66" i="139"/>
  <c r="H65" i="139"/>
  <c r="G65" i="139"/>
  <c r="F65" i="139"/>
  <c r="E65" i="139"/>
  <c r="H64" i="139"/>
  <c r="G64" i="139"/>
  <c r="F64" i="139"/>
  <c r="E64" i="139"/>
  <c r="H63" i="139"/>
  <c r="G63" i="139"/>
  <c r="F63" i="139"/>
  <c r="E63" i="139"/>
  <c r="H62" i="139"/>
  <c r="G62" i="139"/>
  <c r="F62" i="139"/>
  <c r="E62" i="139"/>
  <c r="H61" i="139"/>
  <c r="G61" i="139"/>
  <c r="F61" i="139"/>
  <c r="E61" i="139"/>
  <c r="H60" i="139"/>
  <c r="G60" i="139"/>
  <c r="F60" i="139"/>
  <c r="E60" i="139"/>
  <c r="H59" i="139"/>
  <c r="G59" i="139"/>
  <c r="F59" i="139"/>
  <c r="E59" i="139"/>
  <c r="H58" i="139"/>
  <c r="G58" i="139"/>
  <c r="F58" i="139"/>
  <c r="E58" i="139"/>
  <c r="H57" i="139"/>
  <c r="G57" i="139"/>
  <c r="F57" i="139"/>
  <c r="E57" i="139"/>
  <c r="H56" i="139"/>
  <c r="G56" i="139"/>
  <c r="F56" i="139"/>
  <c r="E56" i="139"/>
  <c r="H55" i="139"/>
  <c r="G55" i="139"/>
  <c r="F55" i="139"/>
  <c r="E55" i="139"/>
  <c r="H54" i="139"/>
  <c r="G54" i="139"/>
  <c r="F54" i="139"/>
  <c r="E54" i="139"/>
  <c r="H53" i="139"/>
  <c r="G53" i="139"/>
  <c r="F53" i="139"/>
  <c r="E53" i="139"/>
  <c r="H52" i="139"/>
  <c r="G52" i="139"/>
  <c r="F52" i="139"/>
  <c r="E52" i="139"/>
  <c r="H51" i="139"/>
  <c r="G51" i="139"/>
  <c r="F51" i="139"/>
  <c r="E51" i="139"/>
  <c r="H50" i="139"/>
  <c r="G50" i="139"/>
  <c r="F50" i="139"/>
  <c r="E50" i="139"/>
  <c r="H49" i="139"/>
  <c r="G49" i="139"/>
  <c r="F49" i="139"/>
  <c r="E49" i="139"/>
  <c r="H48" i="139"/>
  <c r="G48" i="139"/>
  <c r="F48" i="139"/>
  <c r="E48" i="139"/>
  <c r="H47" i="139"/>
  <c r="G47" i="139"/>
  <c r="F47" i="139"/>
  <c r="E47" i="139"/>
  <c r="H46" i="139"/>
  <c r="G46" i="139"/>
  <c r="F46" i="139"/>
  <c r="E46" i="139"/>
  <c r="H45" i="139"/>
  <c r="G45" i="139"/>
  <c r="F45" i="139"/>
  <c r="E45" i="139"/>
  <c r="H44" i="139"/>
  <c r="G44" i="139"/>
  <c r="F44" i="139"/>
  <c r="E44" i="139"/>
  <c r="H43" i="139"/>
  <c r="G43" i="139"/>
  <c r="F43" i="139"/>
  <c r="E43" i="139"/>
  <c r="H42" i="139"/>
  <c r="G42" i="139"/>
  <c r="F42" i="139"/>
  <c r="E42" i="139"/>
  <c r="H41" i="139"/>
  <c r="G41" i="139"/>
  <c r="F41" i="139"/>
  <c r="E41" i="139"/>
  <c r="H40" i="139"/>
  <c r="G40" i="139"/>
  <c r="F40" i="139"/>
  <c r="E40" i="139"/>
  <c r="H39" i="139"/>
  <c r="G39" i="139"/>
  <c r="F39" i="139"/>
  <c r="E39" i="139"/>
  <c r="H38" i="139"/>
  <c r="G38" i="139"/>
  <c r="F38" i="139"/>
  <c r="E38" i="139"/>
  <c r="H37" i="139"/>
  <c r="G37" i="139"/>
  <c r="F37" i="139"/>
  <c r="E37" i="139"/>
  <c r="H36" i="139"/>
  <c r="G36" i="139"/>
  <c r="F36" i="139"/>
  <c r="E36" i="139"/>
  <c r="H35" i="139"/>
  <c r="G35" i="139"/>
  <c r="F35" i="139"/>
  <c r="E35" i="139"/>
  <c r="H34" i="139"/>
  <c r="G34" i="139"/>
  <c r="F34" i="139"/>
  <c r="E34" i="139"/>
  <c r="H33" i="139"/>
  <c r="G33" i="139"/>
  <c r="F33" i="139"/>
  <c r="E33" i="139"/>
  <c r="H32" i="139"/>
  <c r="G32" i="139"/>
  <c r="F32" i="139"/>
  <c r="E32" i="139"/>
  <c r="H31" i="139"/>
  <c r="G31" i="139"/>
  <c r="F31" i="139"/>
  <c r="E31" i="139"/>
  <c r="H30" i="139"/>
  <c r="G30" i="139"/>
  <c r="F30" i="139"/>
  <c r="E30" i="139"/>
  <c r="H29" i="139"/>
  <c r="G29" i="139"/>
  <c r="F29" i="139"/>
  <c r="E29" i="139"/>
  <c r="H28" i="139"/>
  <c r="G28" i="139"/>
  <c r="F28" i="139"/>
  <c r="E28" i="139"/>
  <c r="H27" i="139"/>
  <c r="G27" i="139"/>
  <c r="F27" i="139"/>
  <c r="E27" i="139"/>
  <c r="H26" i="139"/>
  <c r="G26" i="139"/>
  <c r="F26" i="139"/>
  <c r="E26" i="139"/>
  <c r="H25" i="139"/>
  <c r="G25" i="139"/>
  <c r="F25" i="139"/>
  <c r="E25" i="139"/>
  <c r="H24" i="139"/>
  <c r="G24" i="139"/>
  <c r="F24" i="139"/>
  <c r="E24" i="139"/>
  <c r="H23" i="139"/>
  <c r="G23" i="139"/>
  <c r="F23" i="139"/>
  <c r="E23" i="139"/>
  <c r="H22" i="139"/>
  <c r="G22" i="139"/>
  <c r="F22" i="139"/>
  <c r="E22" i="139"/>
  <c r="H21" i="139"/>
  <c r="E21" i="139"/>
  <c r="G21" i="139"/>
  <c r="F21" i="139"/>
  <c r="H19" i="139"/>
  <c r="G19" i="139"/>
  <c r="F19" i="139"/>
  <c r="H18" i="139"/>
  <c r="G18" i="139"/>
  <c r="F18" i="139"/>
  <c r="H17" i="139"/>
  <c r="G17" i="139"/>
  <c r="F17" i="139"/>
  <c r="H16" i="139"/>
  <c r="G16" i="139"/>
  <c r="F16" i="139"/>
  <c r="H15" i="139"/>
  <c r="G15" i="139"/>
  <c r="F15" i="139"/>
  <c r="H14" i="139"/>
  <c r="G14" i="139"/>
  <c r="F14" i="139"/>
  <c r="H13" i="139"/>
  <c r="G13" i="139"/>
  <c r="F13" i="139"/>
  <c r="H12" i="139"/>
  <c r="G12" i="139"/>
  <c r="F12" i="139"/>
  <c r="H11" i="139"/>
  <c r="G11" i="139"/>
  <c r="F11" i="139"/>
  <c r="H10" i="139"/>
  <c r="G10" i="139"/>
  <c r="F10" i="139"/>
  <c r="H9" i="139"/>
  <c r="G9" i="139"/>
  <c r="F9" i="139"/>
  <c r="H8" i="139"/>
  <c r="G8" i="139"/>
  <c r="F8" i="139"/>
  <c r="H7" i="139"/>
  <c r="G7" i="139"/>
  <c r="F7" i="139"/>
  <c r="H6" i="139"/>
  <c r="G6" i="139"/>
  <c r="F6" i="139"/>
  <c r="H5" i="139"/>
  <c r="G5" i="139"/>
  <c r="F5" i="139"/>
  <c r="H4" i="139"/>
  <c r="G4" i="139"/>
  <c r="F4" i="139"/>
  <c r="H3" i="139"/>
  <c r="G3" i="139"/>
  <c r="F3" i="139"/>
  <c r="H2" i="139"/>
  <c r="G2" i="139"/>
  <c r="F2" i="139"/>
  <c r="H1" i="139"/>
  <c r="G1" i="139"/>
  <c r="F1" i="139"/>
  <c r="H123" i="138"/>
  <c r="G123" i="138"/>
  <c r="F123" i="138"/>
  <c r="E123" i="138"/>
  <c r="H122" i="138"/>
  <c r="G122" i="138"/>
  <c r="F122" i="138"/>
  <c r="E122" i="138"/>
  <c r="H121" i="138"/>
  <c r="G121" i="138"/>
  <c r="F121" i="138"/>
  <c r="E121" i="138"/>
  <c r="H120" i="138"/>
  <c r="G120" i="138"/>
  <c r="F120" i="138"/>
  <c r="E120" i="138"/>
  <c r="H119" i="138"/>
  <c r="G119" i="138"/>
  <c r="F119" i="138"/>
  <c r="E119" i="138"/>
  <c r="H118" i="138"/>
  <c r="G118" i="138"/>
  <c r="F118" i="138"/>
  <c r="E118" i="138"/>
  <c r="H117" i="138"/>
  <c r="G117" i="138"/>
  <c r="F117" i="138"/>
  <c r="E117" i="138"/>
  <c r="H116" i="138"/>
  <c r="G116" i="138"/>
  <c r="F116" i="138"/>
  <c r="E116" i="138"/>
  <c r="H115" i="138"/>
  <c r="G115" i="138"/>
  <c r="F115" i="138"/>
  <c r="E115" i="138"/>
  <c r="H114" i="138"/>
  <c r="G114" i="138"/>
  <c r="F114" i="138"/>
  <c r="E114" i="138"/>
  <c r="H113" i="138"/>
  <c r="G113" i="138"/>
  <c r="F113" i="138"/>
  <c r="E113" i="138"/>
  <c r="H112" i="138"/>
  <c r="G112" i="138"/>
  <c r="F112" i="138"/>
  <c r="E112" i="138"/>
  <c r="H111" i="138"/>
  <c r="G111" i="138"/>
  <c r="F111" i="138"/>
  <c r="E111" i="138"/>
  <c r="E110" i="138"/>
  <c r="H110" i="138"/>
  <c r="G110" i="138"/>
  <c r="F110" i="138"/>
  <c r="H109" i="138"/>
  <c r="G109" i="138"/>
  <c r="F109" i="138"/>
  <c r="E109" i="138"/>
  <c r="H108" i="138"/>
  <c r="G108" i="138"/>
  <c r="F108" i="138"/>
  <c r="E108" i="138"/>
  <c r="H107" i="138"/>
  <c r="G107" i="138"/>
  <c r="F107" i="138"/>
  <c r="E107" i="138"/>
  <c r="H106" i="138"/>
  <c r="G106" i="138"/>
  <c r="F106" i="138"/>
  <c r="E106" i="138"/>
  <c r="H105" i="138"/>
  <c r="G105" i="138"/>
  <c r="F105" i="138"/>
  <c r="E105" i="138"/>
  <c r="E104" i="138"/>
  <c r="H104" i="138"/>
  <c r="G104" i="138"/>
  <c r="F104" i="138"/>
  <c r="E103" i="138"/>
  <c r="E102" i="138"/>
  <c r="H103" i="138"/>
  <c r="G103" i="138"/>
  <c r="F103" i="138"/>
  <c r="H102" i="138"/>
  <c r="G102" i="138"/>
  <c r="F102" i="138"/>
  <c r="H101" i="138"/>
  <c r="G101" i="138"/>
  <c r="F101" i="138"/>
  <c r="E101" i="138"/>
  <c r="H100" i="138"/>
  <c r="G100" i="138"/>
  <c r="F100" i="138"/>
  <c r="E100" i="138"/>
  <c r="H99" i="138"/>
  <c r="G99" i="138"/>
  <c r="F99" i="138"/>
  <c r="E99" i="138"/>
  <c r="H98" i="138"/>
  <c r="G98" i="138"/>
  <c r="F98" i="138"/>
  <c r="E98" i="138"/>
  <c r="H97" i="138"/>
  <c r="G97" i="138"/>
  <c r="F97" i="138"/>
  <c r="E97" i="138"/>
  <c r="H96" i="138"/>
  <c r="G96" i="138"/>
  <c r="F96" i="138"/>
  <c r="E96" i="138"/>
  <c r="H95" i="138"/>
  <c r="G95" i="138"/>
  <c r="F95" i="138"/>
  <c r="E95" i="138"/>
  <c r="H94" i="138"/>
  <c r="G94" i="138"/>
  <c r="F94" i="138"/>
  <c r="E94" i="138"/>
  <c r="H93" i="138"/>
  <c r="G93" i="138"/>
  <c r="F93" i="138"/>
  <c r="E93" i="138"/>
  <c r="H92" i="138"/>
  <c r="G92" i="138"/>
  <c r="F92" i="138"/>
  <c r="E92" i="138"/>
  <c r="H91" i="138"/>
  <c r="G91" i="138"/>
  <c r="F91" i="138"/>
  <c r="E91" i="138"/>
  <c r="H90" i="138"/>
  <c r="G90" i="138"/>
  <c r="F90" i="138"/>
  <c r="E90" i="138"/>
  <c r="H89" i="138"/>
  <c r="G89" i="138"/>
  <c r="F89" i="138"/>
  <c r="E89" i="138"/>
  <c r="H88" i="138"/>
  <c r="G88" i="138"/>
  <c r="F88" i="138"/>
  <c r="E88" i="138"/>
  <c r="H87" i="138"/>
  <c r="G87" i="138"/>
  <c r="F87" i="138"/>
  <c r="E87" i="138"/>
  <c r="H86" i="138"/>
  <c r="G86" i="138"/>
  <c r="F86" i="138"/>
  <c r="E86" i="138"/>
  <c r="H85" i="138"/>
  <c r="G85" i="138"/>
  <c r="F85" i="138"/>
  <c r="E85" i="138"/>
  <c r="H84" i="138"/>
  <c r="G84" i="138"/>
  <c r="F84" i="138"/>
  <c r="E84" i="138"/>
  <c r="H83" i="138"/>
  <c r="G83" i="138"/>
  <c r="F83" i="138"/>
  <c r="E83" i="138"/>
  <c r="H82" i="138"/>
  <c r="G82" i="138"/>
  <c r="F82" i="138"/>
  <c r="E82" i="138"/>
  <c r="H81" i="138"/>
  <c r="G81" i="138"/>
  <c r="F81" i="138"/>
  <c r="E81" i="138"/>
  <c r="H80" i="138"/>
  <c r="G80" i="138"/>
  <c r="F80" i="138"/>
  <c r="E80" i="138"/>
  <c r="H79" i="138"/>
  <c r="G79" i="138"/>
  <c r="F79" i="138"/>
  <c r="E79" i="138"/>
  <c r="H78" i="138"/>
  <c r="G78" i="138"/>
  <c r="F78" i="138"/>
  <c r="E78" i="138"/>
  <c r="H77" i="138"/>
  <c r="G77" i="138"/>
  <c r="F77" i="138"/>
  <c r="E77" i="138"/>
  <c r="H76" i="138"/>
  <c r="G76" i="138"/>
  <c r="F76" i="138"/>
  <c r="E76" i="138"/>
  <c r="H75" i="138"/>
  <c r="G75" i="138"/>
  <c r="F75" i="138"/>
  <c r="E75" i="138"/>
  <c r="H74" i="138"/>
  <c r="G74" i="138"/>
  <c r="F74" i="138"/>
  <c r="E74" i="138"/>
  <c r="H73" i="138"/>
  <c r="G73" i="138"/>
  <c r="F73" i="138"/>
  <c r="E73" i="138"/>
  <c r="H72" i="138"/>
  <c r="G72" i="138"/>
  <c r="F72" i="138"/>
  <c r="E72" i="138"/>
  <c r="H71" i="138"/>
  <c r="G71" i="138"/>
  <c r="F71" i="138"/>
  <c r="E71" i="138"/>
  <c r="H70" i="138"/>
  <c r="G70" i="138"/>
  <c r="F70" i="138"/>
  <c r="E70" i="138"/>
  <c r="H69" i="138"/>
  <c r="G69" i="138"/>
  <c r="F69" i="138"/>
  <c r="E69" i="138"/>
  <c r="H68" i="138"/>
  <c r="G68" i="138"/>
  <c r="F68" i="138"/>
  <c r="E68" i="138"/>
  <c r="H67" i="138"/>
  <c r="G67" i="138"/>
  <c r="F67" i="138"/>
  <c r="E67" i="138"/>
  <c r="H66" i="138"/>
  <c r="G66" i="138"/>
  <c r="F66" i="138"/>
  <c r="E66" i="138"/>
  <c r="H65" i="138"/>
  <c r="G65" i="138"/>
  <c r="F65" i="138"/>
  <c r="E65" i="138"/>
  <c r="H64" i="138"/>
  <c r="G64" i="138"/>
  <c r="F64" i="138"/>
  <c r="E64" i="138"/>
  <c r="H63" i="138"/>
  <c r="G63" i="138"/>
  <c r="F63" i="138"/>
  <c r="E63" i="138"/>
  <c r="H62" i="138"/>
  <c r="G62" i="138"/>
  <c r="F62" i="138"/>
  <c r="E62" i="138"/>
  <c r="H61" i="138"/>
  <c r="G61" i="138"/>
  <c r="F61" i="138"/>
  <c r="E61" i="138"/>
  <c r="H60" i="138"/>
  <c r="G60" i="138"/>
  <c r="F60" i="138"/>
  <c r="E60" i="138"/>
  <c r="H59" i="138"/>
  <c r="G59" i="138"/>
  <c r="F59" i="138"/>
  <c r="E59" i="138"/>
  <c r="H58" i="138"/>
  <c r="G58" i="138"/>
  <c r="F58" i="138"/>
  <c r="E58" i="138"/>
  <c r="H57" i="138"/>
  <c r="G57" i="138"/>
  <c r="F57" i="138"/>
  <c r="E57" i="138"/>
  <c r="H56" i="138"/>
  <c r="G56" i="138"/>
  <c r="F56" i="138"/>
  <c r="E56" i="138"/>
  <c r="H55" i="138"/>
  <c r="G55" i="138"/>
  <c r="F55" i="138"/>
  <c r="E55" i="138"/>
  <c r="H54" i="138"/>
  <c r="G54" i="138"/>
  <c r="F54" i="138"/>
  <c r="E54" i="138"/>
  <c r="H53" i="138"/>
  <c r="G53" i="138"/>
  <c r="F53" i="138"/>
  <c r="E53" i="138"/>
  <c r="H52" i="138"/>
  <c r="G52" i="138"/>
  <c r="F52" i="138"/>
  <c r="E52" i="138"/>
  <c r="H51" i="138"/>
  <c r="G51" i="138"/>
  <c r="F51" i="138"/>
  <c r="E51" i="138"/>
  <c r="H50" i="138"/>
  <c r="G50" i="138"/>
  <c r="F50" i="138"/>
  <c r="E50" i="138"/>
  <c r="H49" i="138"/>
  <c r="G49" i="138"/>
  <c r="F49" i="138"/>
  <c r="E49" i="138"/>
  <c r="H48" i="138"/>
  <c r="G48" i="138"/>
  <c r="F48" i="138"/>
  <c r="E48" i="138"/>
  <c r="H47" i="138"/>
  <c r="G47" i="138"/>
  <c r="F47" i="138"/>
  <c r="E47" i="138"/>
  <c r="H46" i="138"/>
  <c r="G46" i="138"/>
  <c r="F46" i="138"/>
  <c r="E46" i="138"/>
  <c r="H45" i="138"/>
  <c r="G45" i="138"/>
  <c r="F45" i="138"/>
  <c r="E45" i="138"/>
  <c r="H44" i="138"/>
  <c r="G44" i="138"/>
  <c r="F44" i="138"/>
  <c r="E44" i="138"/>
  <c r="H43" i="138"/>
  <c r="G43" i="138"/>
  <c r="F43" i="138"/>
  <c r="E43" i="138"/>
  <c r="H42" i="138"/>
  <c r="G42" i="138"/>
  <c r="F42" i="138"/>
  <c r="E42" i="138"/>
  <c r="H41" i="138"/>
  <c r="G41" i="138"/>
  <c r="F41" i="138"/>
  <c r="E41" i="138"/>
  <c r="H40" i="138"/>
  <c r="G40" i="138"/>
  <c r="F40" i="138"/>
  <c r="E40" i="138"/>
  <c r="H39" i="138"/>
  <c r="G39" i="138"/>
  <c r="F39" i="138"/>
  <c r="E39" i="138"/>
  <c r="H38" i="138"/>
  <c r="G38" i="138"/>
  <c r="F38" i="138"/>
  <c r="E38" i="138"/>
  <c r="H37" i="138"/>
  <c r="G37" i="138"/>
  <c r="F37" i="138"/>
  <c r="E37" i="138"/>
  <c r="H36" i="138"/>
  <c r="G36" i="138"/>
  <c r="F36" i="138"/>
  <c r="E36" i="138"/>
  <c r="H35" i="138"/>
  <c r="G35" i="138"/>
  <c r="F35" i="138"/>
  <c r="E35" i="138"/>
  <c r="H34" i="138"/>
  <c r="G34" i="138"/>
  <c r="F34" i="138"/>
  <c r="E34" i="138"/>
  <c r="H33" i="138"/>
  <c r="G33" i="138"/>
  <c r="F33" i="138"/>
  <c r="E33" i="138"/>
  <c r="H32" i="138"/>
  <c r="G32" i="138"/>
  <c r="F32" i="138"/>
  <c r="E32" i="138"/>
  <c r="H31" i="138"/>
  <c r="G31" i="138"/>
  <c r="F31" i="138"/>
  <c r="E31" i="138"/>
  <c r="H30" i="138"/>
  <c r="G30" i="138"/>
  <c r="F30" i="138"/>
  <c r="E30" i="138"/>
  <c r="H29" i="138"/>
  <c r="G29" i="138"/>
  <c r="F29" i="138"/>
  <c r="E29" i="138"/>
  <c r="H28" i="138"/>
  <c r="G28" i="138"/>
  <c r="F28" i="138"/>
  <c r="E28" i="138"/>
  <c r="H27" i="138"/>
  <c r="G27" i="138"/>
  <c r="F27" i="138"/>
  <c r="E27" i="138"/>
  <c r="H26" i="138"/>
  <c r="G26" i="138"/>
  <c r="F26" i="138"/>
  <c r="E26" i="138"/>
  <c r="H25" i="138"/>
  <c r="G25" i="138"/>
  <c r="F25" i="138"/>
  <c r="E25" i="138"/>
  <c r="H24" i="138"/>
  <c r="G24" i="138"/>
  <c r="F24" i="138"/>
  <c r="E24" i="138"/>
  <c r="H23" i="138"/>
  <c r="G23" i="138"/>
  <c r="F23" i="138"/>
  <c r="E23" i="138"/>
  <c r="H22" i="138"/>
  <c r="E22" i="138"/>
  <c r="G22" i="138"/>
  <c r="F22" i="138"/>
  <c r="G20" i="138"/>
  <c r="F20" i="138"/>
  <c r="E20" i="138"/>
  <c r="G19" i="138"/>
  <c r="F19" i="138"/>
  <c r="E19" i="138"/>
  <c r="G18" i="138"/>
  <c r="F18" i="138"/>
  <c r="E18" i="138"/>
  <c r="G17" i="138"/>
  <c r="F17" i="138"/>
  <c r="E17" i="138"/>
  <c r="E16" i="138"/>
  <c r="G16" i="138"/>
  <c r="F16" i="138"/>
  <c r="G15" i="138"/>
  <c r="F15" i="138"/>
  <c r="E15" i="138"/>
  <c r="G14" i="138"/>
  <c r="F14" i="138"/>
  <c r="E14" i="138"/>
  <c r="G13" i="138"/>
  <c r="F13" i="138"/>
  <c r="E13" i="138"/>
  <c r="G12" i="138"/>
  <c r="F12" i="138"/>
  <c r="E12" i="138"/>
  <c r="G11" i="138"/>
  <c r="F11" i="138"/>
  <c r="E11" i="138"/>
  <c r="G10" i="138"/>
  <c r="F10" i="138"/>
  <c r="E10" i="138"/>
  <c r="G9" i="138"/>
  <c r="F9" i="138"/>
  <c r="E9" i="138"/>
  <c r="G8" i="138"/>
  <c r="F8" i="138"/>
  <c r="E8" i="138"/>
  <c r="G7" i="138"/>
  <c r="F7" i="138"/>
  <c r="E7" i="138"/>
  <c r="G6" i="138"/>
  <c r="F6" i="138"/>
  <c r="E6" i="138"/>
  <c r="G5" i="138"/>
  <c r="F5" i="138"/>
  <c r="E5" i="138"/>
  <c r="G4" i="138"/>
  <c r="F4" i="138"/>
  <c r="E4" i="138"/>
  <c r="G3" i="138"/>
  <c r="F3" i="138"/>
  <c r="E3" i="138"/>
  <c r="G2" i="138"/>
  <c r="F2" i="138"/>
  <c r="E2" i="138"/>
  <c r="G1" i="138"/>
  <c r="F1" i="138"/>
  <c r="E1" i="138"/>
  <c r="J113" i="137"/>
  <c r="I113" i="137"/>
  <c r="H113" i="137"/>
  <c r="G113" i="137"/>
  <c r="J112" i="137"/>
  <c r="I112" i="137"/>
  <c r="H112" i="137"/>
  <c r="G112" i="137"/>
  <c r="J111" i="137"/>
  <c r="I111" i="137"/>
  <c r="H111" i="137"/>
  <c r="G111" i="137"/>
  <c r="J110" i="137"/>
  <c r="I110" i="137"/>
  <c r="H110" i="137"/>
  <c r="G110" i="137"/>
  <c r="J109" i="137"/>
  <c r="I109" i="137"/>
  <c r="H109" i="137"/>
  <c r="G109" i="137"/>
  <c r="J108" i="137"/>
  <c r="I108" i="137"/>
  <c r="H108" i="137"/>
  <c r="G108" i="137"/>
  <c r="J107" i="137"/>
  <c r="I107" i="137"/>
  <c r="H107" i="137"/>
  <c r="G107" i="137"/>
  <c r="J106" i="137"/>
  <c r="I106" i="137"/>
  <c r="H106" i="137"/>
  <c r="G106" i="137"/>
  <c r="J105" i="137"/>
  <c r="I105" i="137"/>
  <c r="H105" i="137"/>
  <c r="G105" i="137"/>
  <c r="J104" i="137"/>
  <c r="I104" i="137"/>
  <c r="H104" i="137"/>
  <c r="G104" i="137"/>
  <c r="J103" i="137"/>
  <c r="I103" i="137"/>
  <c r="H103" i="137"/>
  <c r="G103" i="137"/>
  <c r="J102" i="137"/>
  <c r="I102" i="137"/>
  <c r="H102" i="137"/>
  <c r="G102" i="137"/>
  <c r="J101" i="137"/>
  <c r="I101" i="137"/>
  <c r="H101" i="137"/>
  <c r="G101" i="137"/>
  <c r="J100" i="137"/>
  <c r="I100" i="137"/>
  <c r="H100" i="137"/>
  <c r="G100" i="137"/>
  <c r="J99" i="137"/>
  <c r="I99" i="137"/>
  <c r="H99" i="137"/>
  <c r="G99" i="137"/>
  <c r="J98" i="137"/>
  <c r="I98" i="137"/>
  <c r="H98" i="137"/>
  <c r="G98" i="137"/>
  <c r="J97" i="137"/>
  <c r="I97" i="137"/>
  <c r="H97" i="137"/>
  <c r="G97" i="137"/>
  <c r="J96" i="137"/>
  <c r="I96" i="137"/>
  <c r="H96" i="137"/>
  <c r="G96" i="137"/>
  <c r="J95" i="137"/>
  <c r="I95" i="137"/>
  <c r="H95" i="137"/>
  <c r="G95" i="137"/>
  <c r="J94" i="137"/>
  <c r="I94" i="137"/>
  <c r="H94" i="137"/>
  <c r="G94" i="137"/>
  <c r="J93" i="137"/>
  <c r="I93" i="137"/>
  <c r="H93" i="137"/>
  <c r="G93" i="137"/>
  <c r="J92" i="137"/>
  <c r="I92" i="137"/>
  <c r="H92" i="137"/>
  <c r="G92" i="137"/>
  <c r="J91" i="137"/>
  <c r="I91" i="137"/>
  <c r="H91" i="137"/>
  <c r="G91" i="137"/>
  <c r="J90" i="137"/>
  <c r="I90" i="137"/>
  <c r="H90" i="137"/>
  <c r="G90" i="137"/>
  <c r="J89" i="137"/>
  <c r="I89" i="137"/>
  <c r="H89" i="137"/>
  <c r="G89" i="137"/>
  <c r="J88" i="137"/>
  <c r="I88" i="137"/>
  <c r="H88" i="137"/>
  <c r="G88" i="137"/>
  <c r="J87" i="137"/>
  <c r="I87" i="137"/>
  <c r="H87" i="137"/>
  <c r="G87" i="137"/>
  <c r="J86" i="137"/>
  <c r="I86" i="137"/>
  <c r="H86" i="137"/>
  <c r="G86" i="137"/>
  <c r="J85" i="137"/>
  <c r="I85" i="137"/>
  <c r="H85" i="137"/>
  <c r="G85" i="137"/>
  <c r="J84" i="137"/>
  <c r="I84" i="137"/>
  <c r="H84" i="137"/>
  <c r="G84" i="137"/>
  <c r="J83" i="137"/>
  <c r="I83" i="137"/>
  <c r="H83" i="137"/>
  <c r="G83" i="137"/>
  <c r="J82" i="137"/>
  <c r="I82" i="137"/>
  <c r="H82" i="137"/>
  <c r="G82" i="137"/>
  <c r="J81" i="137"/>
  <c r="I81" i="137"/>
  <c r="H81" i="137"/>
  <c r="G81" i="137"/>
  <c r="J80" i="137"/>
  <c r="I80" i="137"/>
  <c r="H80" i="137"/>
  <c r="G80" i="137"/>
  <c r="J79" i="137"/>
  <c r="I79" i="137"/>
  <c r="H79" i="137"/>
  <c r="G79" i="137"/>
  <c r="J78" i="137"/>
  <c r="I78" i="137"/>
  <c r="H78" i="137"/>
  <c r="G78" i="137"/>
  <c r="J77" i="137"/>
  <c r="I77" i="137"/>
  <c r="H77" i="137"/>
  <c r="G77" i="137"/>
  <c r="J76" i="137"/>
  <c r="I76" i="137"/>
  <c r="H76" i="137"/>
  <c r="G76" i="137"/>
  <c r="J75" i="137"/>
  <c r="I75" i="137"/>
  <c r="H75" i="137"/>
  <c r="G75" i="137"/>
  <c r="J74" i="137"/>
  <c r="I74" i="137"/>
  <c r="H74" i="137"/>
  <c r="G74" i="137"/>
  <c r="J73" i="137"/>
  <c r="I73" i="137"/>
  <c r="H73" i="137"/>
  <c r="G73" i="137"/>
  <c r="J72" i="137"/>
  <c r="I72" i="137"/>
  <c r="H72" i="137"/>
  <c r="G72" i="137"/>
  <c r="J71" i="137"/>
  <c r="I71" i="137"/>
  <c r="H71" i="137"/>
  <c r="G71" i="137"/>
  <c r="J70" i="137"/>
  <c r="I70" i="137"/>
  <c r="H70" i="137"/>
  <c r="G70" i="137"/>
  <c r="J69" i="137"/>
  <c r="I69" i="137"/>
  <c r="H69" i="137"/>
  <c r="G69" i="137"/>
  <c r="J68" i="137"/>
  <c r="I68" i="137"/>
  <c r="H68" i="137"/>
  <c r="G68" i="137"/>
  <c r="J67" i="137"/>
  <c r="I67" i="137"/>
  <c r="H67" i="137"/>
  <c r="G67" i="137"/>
  <c r="J66" i="137"/>
  <c r="I66" i="137"/>
  <c r="H66" i="137"/>
  <c r="G66" i="137"/>
  <c r="J65" i="137"/>
  <c r="I65" i="137"/>
  <c r="H65" i="137"/>
  <c r="G65" i="137"/>
  <c r="J64" i="137"/>
  <c r="I64" i="137"/>
  <c r="H64" i="137"/>
  <c r="G64" i="137"/>
  <c r="J63" i="137"/>
  <c r="I63" i="137"/>
  <c r="H63" i="137"/>
  <c r="G63" i="137"/>
  <c r="J62" i="137"/>
  <c r="I62" i="137"/>
  <c r="H62" i="137"/>
  <c r="G62" i="137"/>
  <c r="J61" i="137"/>
  <c r="I61" i="137"/>
  <c r="H61" i="137"/>
  <c r="G61" i="137"/>
  <c r="J60" i="137"/>
  <c r="I60" i="137"/>
  <c r="H60" i="137"/>
  <c r="G60" i="137"/>
  <c r="J59" i="137"/>
  <c r="I59" i="137"/>
  <c r="H59" i="137"/>
  <c r="G59" i="137"/>
  <c r="J58" i="137"/>
  <c r="I58" i="137"/>
  <c r="H58" i="137"/>
  <c r="G58" i="137"/>
  <c r="J57" i="137"/>
  <c r="I57" i="137"/>
  <c r="H57" i="137"/>
  <c r="G57" i="137"/>
  <c r="J56" i="137"/>
  <c r="I56" i="137"/>
  <c r="H56" i="137"/>
  <c r="G56" i="137"/>
  <c r="J55" i="137"/>
  <c r="I55" i="137"/>
  <c r="H55" i="137"/>
  <c r="G55" i="137"/>
  <c r="J54" i="137"/>
  <c r="I54" i="137"/>
  <c r="H54" i="137"/>
  <c r="G54" i="137"/>
  <c r="J53" i="137"/>
  <c r="I53" i="137"/>
  <c r="H53" i="137"/>
  <c r="G53" i="137"/>
  <c r="J52" i="137"/>
  <c r="I52" i="137"/>
  <c r="H52" i="137"/>
  <c r="G52" i="137"/>
  <c r="J51" i="137"/>
  <c r="I51" i="137"/>
  <c r="H51" i="137"/>
  <c r="G51" i="137"/>
  <c r="J50" i="137"/>
  <c r="I50" i="137"/>
  <c r="H50" i="137"/>
  <c r="G50" i="137"/>
  <c r="J49" i="137"/>
  <c r="I49" i="137"/>
  <c r="H49" i="137"/>
  <c r="G49" i="137"/>
  <c r="J48" i="137"/>
  <c r="I48" i="137"/>
  <c r="H48" i="137"/>
  <c r="G48" i="137"/>
  <c r="J47" i="137"/>
  <c r="I47" i="137"/>
  <c r="H47" i="137"/>
  <c r="G47" i="137"/>
  <c r="J46" i="137"/>
  <c r="I46" i="137"/>
  <c r="H46" i="137"/>
  <c r="G46" i="137"/>
  <c r="J45" i="137"/>
  <c r="I45" i="137"/>
  <c r="H45" i="137"/>
  <c r="G45" i="137"/>
  <c r="J44" i="137"/>
  <c r="I44" i="137"/>
  <c r="H44" i="137"/>
  <c r="G44" i="137"/>
  <c r="J43" i="137"/>
  <c r="I43" i="137"/>
  <c r="H43" i="137"/>
  <c r="G43" i="137"/>
  <c r="J42" i="137"/>
  <c r="I42" i="137"/>
  <c r="H42" i="137"/>
  <c r="G42" i="137"/>
  <c r="J41" i="137"/>
  <c r="I41" i="137"/>
  <c r="H41" i="137"/>
  <c r="G41" i="137"/>
  <c r="J40" i="137"/>
  <c r="I40" i="137"/>
  <c r="H40" i="137"/>
  <c r="G40" i="137"/>
  <c r="J39" i="137"/>
  <c r="I39" i="137"/>
  <c r="H39" i="137"/>
  <c r="G39" i="137"/>
  <c r="J38" i="137"/>
  <c r="I38" i="137"/>
  <c r="H38" i="137"/>
  <c r="G38" i="137"/>
  <c r="J37" i="137"/>
  <c r="I37" i="137"/>
  <c r="H37" i="137"/>
  <c r="G37" i="137"/>
  <c r="J36" i="137"/>
  <c r="I36" i="137"/>
  <c r="H36" i="137"/>
  <c r="G36" i="137"/>
  <c r="J35" i="137"/>
  <c r="I35" i="137"/>
  <c r="H35" i="137"/>
  <c r="G35" i="137"/>
  <c r="J34" i="137"/>
  <c r="I34" i="137"/>
  <c r="H34" i="137"/>
  <c r="G34" i="137"/>
  <c r="J33" i="137"/>
  <c r="I33" i="137"/>
  <c r="H33" i="137"/>
  <c r="G33" i="137"/>
  <c r="J32" i="137"/>
  <c r="I32" i="137"/>
  <c r="H32" i="137"/>
  <c r="G32" i="137"/>
  <c r="J31" i="137"/>
  <c r="I31" i="137"/>
  <c r="H31" i="137"/>
  <c r="G31" i="137"/>
  <c r="J30" i="137"/>
  <c r="I30" i="137"/>
  <c r="H30" i="137"/>
  <c r="G30" i="137"/>
  <c r="J29" i="137"/>
  <c r="I29" i="137"/>
  <c r="H29" i="137"/>
  <c r="G29" i="137"/>
  <c r="J28" i="137"/>
  <c r="I28" i="137"/>
  <c r="H28" i="137"/>
  <c r="G28" i="137"/>
  <c r="J27" i="137"/>
  <c r="I27" i="137"/>
  <c r="H27" i="137"/>
  <c r="G27" i="137"/>
  <c r="J26" i="137"/>
  <c r="I26" i="137"/>
  <c r="H26" i="137"/>
  <c r="G26" i="137"/>
  <c r="J25" i="137"/>
  <c r="I25" i="137"/>
  <c r="H25" i="137"/>
  <c r="G25" i="137"/>
  <c r="J24" i="137"/>
  <c r="I24" i="137"/>
  <c r="H24" i="137"/>
  <c r="G24" i="137"/>
  <c r="J23" i="137"/>
  <c r="I23" i="137"/>
  <c r="H23" i="137"/>
  <c r="G23" i="137"/>
  <c r="J22" i="137"/>
  <c r="I22" i="137"/>
  <c r="H22" i="137"/>
  <c r="G22" i="137"/>
  <c r="J21" i="137"/>
  <c r="I21" i="137"/>
  <c r="H21" i="137"/>
  <c r="G21" i="137"/>
  <c r="J20" i="137"/>
  <c r="I20" i="137"/>
  <c r="H20" i="137"/>
  <c r="G20" i="137"/>
  <c r="H19" i="137"/>
  <c r="I19" i="137"/>
  <c r="J19" i="137"/>
  <c r="G19" i="137"/>
  <c r="G16" i="137"/>
  <c r="F16" i="137"/>
  <c r="E16" i="137"/>
  <c r="G13" i="137"/>
  <c r="F13" i="137"/>
  <c r="E13" i="137"/>
  <c r="G12" i="137"/>
  <c r="F12" i="137"/>
  <c r="E12" i="137"/>
  <c r="G11" i="137"/>
  <c r="F11" i="137"/>
  <c r="E11" i="137"/>
  <c r="G10" i="137"/>
  <c r="F10" i="137"/>
  <c r="E10" i="137"/>
  <c r="G9" i="137"/>
  <c r="F9" i="137"/>
  <c r="E9" i="137"/>
  <c r="G8" i="137"/>
  <c r="F8" i="137"/>
  <c r="E8" i="137"/>
  <c r="G7" i="137"/>
  <c r="F7" i="137"/>
  <c r="E7" i="137"/>
  <c r="G6" i="137"/>
  <c r="F6" i="137"/>
  <c r="E6" i="137"/>
  <c r="G5" i="137"/>
  <c r="F5" i="137"/>
  <c r="E5" i="137"/>
  <c r="G4" i="137"/>
  <c r="F4" i="137"/>
  <c r="E4" i="137"/>
  <c r="G3" i="137"/>
  <c r="F3" i="137"/>
  <c r="E3" i="137"/>
  <c r="G2" i="137"/>
  <c r="F2" i="137"/>
  <c r="E2" i="137"/>
  <c r="G1" i="137"/>
  <c r="F1" i="137"/>
  <c r="E1" i="137"/>
  <c r="F10" i="136"/>
  <c r="E10" i="136"/>
  <c r="D10" i="136"/>
  <c r="F9" i="136"/>
  <c r="E9" i="136"/>
  <c r="D9" i="136"/>
  <c r="F8" i="136"/>
  <c r="E8" i="136"/>
  <c r="D8" i="136"/>
  <c r="F7" i="136"/>
  <c r="E7" i="136"/>
  <c r="D7" i="136"/>
  <c r="F6" i="136"/>
  <c r="E6" i="136"/>
  <c r="D6" i="136"/>
  <c r="F5" i="136"/>
  <c r="E5" i="136"/>
  <c r="D5" i="136"/>
  <c r="F4" i="136"/>
  <c r="E4" i="136"/>
  <c r="D4" i="136"/>
  <c r="F3" i="136"/>
  <c r="E3" i="136"/>
  <c r="D3" i="136"/>
  <c r="F2" i="136"/>
  <c r="E2" i="136"/>
  <c r="D2" i="136"/>
  <c r="F1" i="136"/>
  <c r="E1" i="136"/>
  <c r="D1" i="136"/>
  <c r="E22" i="135"/>
  <c r="E21" i="135"/>
  <c r="E20" i="135"/>
  <c r="E19" i="135"/>
  <c r="E18" i="135"/>
  <c r="E17" i="135"/>
  <c r="E16" i="135"/>
  <c r="E15" i="135"/>
  <c r="E14" i="135"/>
  <c r="E13" i="135"/>
  <c r="E12" i="135"/>
  <c r="E11" i="135"/>
  <c r="E10" i="135"/>
  <c r="E9" i="135"/>
  <c r="E8" i="135"/>
  <c r="E7" i="135"/>
  <c r="E6" i="135"/>
  <c r="E5" i="135"/>
  <c r="E4" i="135"/>
  <c r="E3" i="135"/>
  <c r="E2" i="135"/>
  <c r="E1" i="135"/>
  <c r="G22" i="135"/>
  <c r="F22" i="135"/>
  <c r="G21" i="135"/>
  <c r="F21" i="135"/>
  <c r="G20" i="135"/>
  <c r="F20" i="135"/>
  <c r="G19" i="135"/>
  <c r="F19" i="135"/>
  <c r="G18" i="135"/>
  <c r="F18" i="135"/>
  <c r="G17" i="135"/>
  <c r="F17" i="135"/>
  <c r="G16" i="135"/>
  <c r="F16" i="135"/>
  <c r="G15" i="135"/>
  <c r="F15" i="135"/>
  <c r="G14" i="135"/>
  <c r="F14" i="135"/>
  <c r="G13" i="135"/>
  <c r="F13" i="135"/>
  <c r="G12" i="135"/>
  <c r="F12" i="135"/>
  <c r="G11" i="135"/>
  <c r="F11" i="135"/>
  <c r="G10" i="135"/>
  <c r="F10" i="135"/>
  <c r="G9" i="135"/>
  <c r="F9" i="135"/>
  <c r="G8" i="135"/>
  <c r="F8" i="135"/>
  <c r="G7" i="135"/>
  <c r="F7" i="135"/>
  <c r="G6" i="135"/>
  <c r="F6" i="135"/>
  <c r="G5" i="135"/>
  <c r="F5" i="135"/>
  <c r="G4" i="135"/>
  <c r="F4" i="135"/>
  <c r="G3" i="135"/>
  <c r="F3" i="135"/>
  <c r="G2" i="135"/>
  <c r="F2" i="135"/>
  <c r="G1" i="135"/>
  <c r="F1" i="135"/>
  <c r="F6" i="134"/>
  <c r="E6" i="134"/>
  <c r="D6" i="134"/>
  <c r="F5" i="134"/>
  <c r="E5" i="134"/>
  <c r="D5" i="134"/>
  <c r="F4" i="134"/>
  <c r="E4" i="134"/>
  <c r="D4" i="134"/>
  <c r="F3" i="134"/>
  <c r="E3" i="134"/>
  <c r="D3" i="134"/>
  <c r="F2" i="134"/>
  <c r="E2" i="134"/>
  <c r="D2" i="134"/>
  <c r="F1" i="134"/>
  <c r="E1" i="134"/>
  <c r="D1" i="134"/>
  <c r="G25" i="133"/>
  <c r="F25" i="133"/>
  <c r="E25" i="133"/>
  <c r="G24" i="133"/>
  <c r="F24" i="133"/>
  <c r="E24" i="133"/>
  <c r="G23" i="133"/>
  <c r="F23" i="133"/>
  <c r="E23" i="133"/>
  <c r="G22" i="133"/>
  <c r="F22" i="133"/>
  <c r="E22" i="133"/>
  <c r="G21" i="133"/>
  <c r="F21" i="133"/>
  <c r="E21" i="133"/>
  <c r="G20" i="133"/>
  <c r="F20" i="133"/>
  <c r="E20" i="133"/>
  <c r="G19" i="133"/>
  <c r="F19" i="133"/>
  <c r="E19" i="133"/>
  <c r="G18" i="133"/>
  <c r="F18" i="133"/>
  <c r="E18" i="133"/>
  <c r="G17" i="133"/>
  <c r="F17" i="133"/>
  <c r="E17" i="133"/>
  <c r="G16" i="133"/>
  <c r="F16" i="133"/>
  <c r="E16" i="133"/>
  <c r="G15" i="133"/>
  <c r="F15" i="133"/>
  <c r="E15" i="133"/>
  <c r="G14" i="133"/>
  <c r="F14" i="133"/>
  <c r="E14" i="133"/>
  <c r="G13" i="133"/>
  <c r="F13" i="133"/>
  <c r="E13" i="133"/>
  <c r="G12" i="133"/>
  <c r="F12" i="133"/>
  <c r="E12" i="133"/>
  <c r="G11" i="133"/>
  <c r="F11" i="133"/>
  <c r="E11" i="133"/>
  <c r="G10" i="133"/>
  <c r="F10" i="133"/>
  <c r="E10" i="133"/>
  <c r="G9" i="133"/>
  <c r="F9" i="133"/>
  <c r="E9" i="133"/>
  <c r="G8" i="133"/>
  <c r="F8" i="133"/>
  <c r="E8" i="133"/>
  <c r="G7" i="133"/>
  <c r="F7" i="133"/>
  <c r="E7" i="133"/>
  <c r="G6" i="133"/>
  <c r="F6" i="133"/>
  <c r="E6" i="133"/>
  <c r="G5" i="133"/>
  <c r="F5" i="133"/>
  <c r="E5" i="133"/>
  <c r="G4" i="133"/>
  <c r="F4" i="133"/>
  <c r="E4" i="133"/>
  <c r="G3" i="133"/>
  <c r="F3" i="133"/>
  <c r="E3" i="133"/>
  <c r="G2" i="133"/>
  <c r="F2" i="133"/>
  <c r="E2" i="133"/>
  <c r="G1" i="133"/>
  <c r="F1" i="133"/>
  <c r="E1" i="133"/>
  <c r="F6" i="132"/>
  <c r="E6" i="132"/>
  <c r="D6" i="132"/>
  <c r="F5" i="132"/>
  <c r="E5" i="132"/>
  <c r="D5" i="132"/>
  <c r="F4" i="132"/>
  <c r="E4" i="132"/>
  <c r="D4" i="132"/>
  <c r="F3" i="132"/>
  <c r="E3" i="132"/>
  <c r="D3" i="132"/>
  <c r="F2" i="132"/>
  <c r="E2" i="132"/>
  <c r="D2" i="132"/>
  <c r="F1" i="132"/>
  <c r="E1" i="132"/>
  <c r="D1" i="132"/>
  <c r="G14" i="131"/>
  <c r="F14" i="131"/>
  <c r="E14" i="131"/>
  <c r="G13" i="131"/>
  <c r="F13" i="131"/>
  <c r="E13" i="131"/>
  <c r="G12" i="131"/>
  <c r="F12" i="131"/>
  <c r="E12" i="131"/>
  <c r="G11" i="131"/>
  <c r="F11" i="131"/>
  <c r="E11" i="131"/>
  <c r="G10" i="131"/>
  <c r="F10" i="131"/>
  <c r="E10" i="131"/>
  <c r="G9" i="131"/>
  <c r="F9" i="131"/>
  <c r="E9" i="131"/>
  <c r="G8" i="131"/>
  <c r="F8" i="131"/>
  <c r="E8" i="131"/>
  <c r="G7" i="131"/>
  <c r="F7" i="131"/>
  <c r="E7" i="131"/>
  <c r="G6" i="131"/>
  <c r="F6" i="131"/>
  <c r="E6" i="131"/>
  <c r="G5" i="131"/>
  <c r="F5" i="131"/>
  <c r="E5" i="131"/>
  <c r="G4" i="131"/>
  <c r="F4" i="131"/>
  <c r="E4" i="131"/>
  <c r="G3" i="131"/>
  <c r="F3" i="131"/>
  <c r="E3" i="131"/>
  <c r="G2" i="131"/>
  <c r="F2" i="131"/>
  <c r="E2" i="131"/>
  <c r="G1" i="131"/>
  <c r="F1" i="131"/>
  <c r="E1" i="131"/>
  <c r="F19" i="130"/>
  <c r="E19" i="130"/>
  <c r="D19" i="130"/>
  <c r="F18" i="130"/>
  <c r="E18" i="130"/>
  <c r="D18" i="130"/>
  <c r="F17" i="130"/>
  <c r="E17" i="130"/>
  <c r="D17" i="130"/>
  <c r="F16" i="130"/>
  <c r="E16" i="130"/>
  <c r="D16" i="130"/>
  <c r="F15" i="130"/>
  <c r="E15" i="130"/>
  <c r="D15" i="130"/>
  <c r="F14" i="130"/>
  <c r="E14" i="130"/>
  <c r="D14" i="130"/>
  <c r="F13" i="130"/>
  <c r="E13" i="130"/>
  <c r="D13" i="130"/>
  <c r="F12" i="130"/>
  <c r="E12" i="130"/>
  <c r="D12" i="130"/>
  <c r="F11" i="130"/>
  <c r="E11" i="130"/>
  <c r="D11" i="130"/>
  <c r="F10" i="130"/>
  <c r="E10" i="130"/>
  <c r="D10" i="130"/>
  <c r="F9" i="130"/>
  <c r="E9" i="130"/>
  <c r="D9" i="130"/>
  <c r="F8" i="130"/>
  <c r="E8" i="130"/>
  <c r="D8" i="130"/>
  <c r="F7" i="130"/>
  <c r="E7" i="130"/>
  <c r="D7" i="130"/>
  <c r="F6" i="130"/>
  <c r="E6" i="130"/>
  <c r="D6" i="130"/>
  <c r="F5" i="130"/>
  <c r="E5" i="130"/>
  <c r="D5" i="130"/>
  <c r="F4" i="130"/>
  <c r="E4" i="130"/>
  <c r="D4" i="130"/>
  <c r="F3" i="130"/>
  <c r="E3" i="130"/>
  <c r="D3" i="130"/>
  <c r="F2" i="130"/>
  <c r="E2" i="130"/>
  <c r="D2" i="130"/>
  <c r="F1" i="130"/>
  <c r="E1" i="130"/>
  <c r="D1" i="130"/>
  <c r="F9" i="129"/>
  <c r="E9" i="129"/>
  <c r="D9" i="129"/>
  <c r="F8" i="129"/>
  <c r="E8" i="129"/>
  <c r="D8" i="129"/>
  <c r="F7" i="129"/>
  <c r="E7" i="129"/>
  <c r="D7" i="129"/>
  <c r="F6" i="129"/>
  <c r="E6" i="129"/>
  <c r="D6" i="129"/>
  <c r="F5" i="129"/>
  <c r="E5" i="129"/>
  <c r="D5" i="129"/>
  <c r="F4" i="129"/>
  <c r="E4" i="129"/>
  <c r="D4" i="129"/>
  <c r="F3" i="129"/>
  <c r="E3" i="129"/>
  <c r="D3" i="129"/>
  <c r="F2" i="129"/>
  <c r="E2" i="129"/>
  <c r="D2" i="129"/>
  <c r="F1" i="129"/>
  <c r="E1" i="129"/>
  <c r="D1" i="129"/>
  <c r="G31" i="128"/>
  <c r="F31" i="128"/>
  <c r="E31" i="128"/>
  <c r="G30" i="128"/>
  <c r="F30" i="128"/>
  <c r="E30" i="128"/>
  <c r="G29" i="128"/>
  <c r="F29" i="128"/>
  <c r="E29" i="128"/>
  <c r="G28" i="128"/>
  <c r="F28" i="128"/>
  <c r="E28" i="128"/>
  <c r="G27" i="128"/>
  <c r="F27" i="128"/>
  <c r="E27" i="128"/>
  <c r="G26" i="128"/>
  <c r="F26" i="128"/>
  <c r="E26" i="128"/>
  <c r="G25" i="128"/>
  <c r="F25" i="128"/>
  <c r="E25" i="128"/>
  <c r="G24" i="128"/>
  <c r="F24" i="128"/>
  <c r="E24" i="128"/>
  <c r="G23" i="128"/>
  <c r="F23" i="128"/>
  <c r="E23" i="128"/>
  <c r="G22" i="128"/>
  <c r="F22" i="128"/>
  <c r="E22" i="128"/>
  <c r="G21" i="128"/>
  <c r="F21" i="128"/>
  <c r="E21" i="128"/>
  <c r="G20" i="128"/>
  <c r="F20" i="128"/>
  <c r="E20" i="128"/>
  <c r="G19" i="128"/>
  <c r="F19" i="128"/>
  <c r="E19" i="128"/>
  <c r="G18" i="128"/>
  <c r="F18" i="128"/>
  <c r="E18" i="128"/>
  <c r="G17" i="128"/>
  <c r="F17" i="128"/>
  <c r="E17" i="128"/>
  <c r="G16" i="128"/>
  <c r="F16" i="128"/>
  <c r="E16" i="128"/>
  <c r="G15" i="128"/>
  <c r="F15" i="128"/>
  <c r="E15" i="128"/>
  <c r="G14" i="128"/>
  <c r="F14" i="128"/>
  <c r="E14" i="128"/>
  <c r="G13" i="128"/>
  <c r="F13" i="128"/>
  <c r="E13" i="128"/>
  <c r="G12" i="128"/>
  <c r="F12" i="128"/>
  <c r="E12" i="128"/>
  <c r="G11" i="128"/>
  <c r="F11" i="128"/>
  <c r="E11" i="128"/>
  <c r="G10" i="128"/>
  <c r="F10" i="128"/>
  <c r="E10" i="128"/>
  <c r="G9" i="128"/>
  <c r="F9" i="128"/>
  <c r="E9" i="128"/>
  <c r="G8" i="128"/>
  <c r="F8" i="128"/>
  <c r="E8" i="128"/>
  <c r="G7" i="128"/>
  <c r="F7" i="128"/>
  <c r="E7" i="128"/>
  <c r="G6" i="128"/>
  <c r="F6" i="128"/>
  <c r="E6" i="128"/>
  <c r="G5" i="128"/>
  <c r="F5" i="128"/>
  <c r="E5" i="128"/>
  <c r="G4" i="128"/>
  <c r="F4" i="128"/>
  <c r="E4" i="128"/>
  <c r="G3" i="128"/>
  <c r="F3" i="128"/>
  <c r="E3" i="128"/>
  <c r="G2" i="128"/>
  <c r="F2" i="128"/>
  <c r="E2" i="128"/>
  <c r="G1" i="128"/>
  <c r="F1" i="128"/>
  <c r="E1" i="128"/>
  <c r="G8" i="127"/>
  <c r="F8" i="127"/>
  <c r="E8" i="127"/>
  <c r="G7" i="127"/>
  <c r="F7" i="127"/>
  <c r="E7" i="127"/>
  <c r="G6" i="127"/>
  <c r="F6" i="127"/>
  <c r="E6" i="127"/>
  <c r="G5" i="127"/>
  <c r="F5" i="127"/>
  <c r="E5" i="127"/>
  <c r="G4" i="127"/>
  <c r="F4" i="127"/>
  <c r="E4" i="127"/>
  <c r="G3" i="127"/>
  <c r="F3" i="127"/>
  <c r="E3" i="127"/>
  <c r="G2" i="127"/>
  <c r="F2" i="127"/>
  <c r="E2" i="127"/>
  <c r="G1" i="127"/>
  <c r="F1" i="127"/>
  <c r="E1" i="127"/>
  <c r="G15" i="126"/>
  <c r="F15" i="126"/>
  <c r="E15" i="126"/>
  <c r="G14" i="126"/>
  <c r="F14" i="126"/>
  <c r="E14" i="126"/>
  <c r="G13" i="126"/>
  <c r="F13" i="126"/>
  <c r="E13" i="126"/>
  <c r="G12" i="126"/>
  <c r="F12" i="126"/>
  <c r="E12" i="126"/>
  <c r="G11" i="126"/>
  <c r="F11" i="126"/>
  <c r="E11" i="126"/>
  <c r="G10" i="126"/>
  <c r="F10" i="126"/>
  <c r="E10" i="126"/>
  <c r="G9" i="126"/>
  <c r="F9" i="126"/>
  <c r="E9" i="126"/>
  <c r="G8" i="126"/>
  <c r="F8" i="126"/>
  <c r="E8" i="126"/>
  <c r="G7" i="126"/>
  <c r="F7" i="126"/>
  <c r="E7" i="126"/>
  <c r="G6" i="126"/>
  <c r="F6" i="126"/>
  <c r="E6" i="126"/>
  <c r="G5" i="126"/>
  <c r="F5" i="126"/>
  <c r="E5" i="126"/>
  <c r="G4" i="126"/>
  <c r="F4" i="126"/>
  <c r="E4" i="126"/>
  <c r="G3" i="126"/>
  <c r="F3" i="126"/>
  <c r="E3" i="126"/>
  <c r="G2" i="126"/>
  <c r="F2" i="126"/>
  <c r="E2" i="126"/>
  <c r="G1" i="126"/>
  <c r="F1" i="126"/>
  <c r="E1" i="126"/>
  <c r="F81" i="125"/>
  <c r="E81" i="125"/>
  <c r="D81" i="125"/>
  <c r="F80" i="125"/>
  <c r="E80" i="125"/>
  <c r="D80" i="125"/>
  <c r="F79" i="125"/>
  <c r="E79" i="125"/>
  <c r="D79" i="125"/>
  <c r="F78" i="125"/>
  <c r="E78" i="125"/>
  <c r="D78" i="125"/>
  <c r="F77" i="125"/>
  <c r="E77" i="125"/>
  <c r="D77" i="125"/>
  <c r="F76" i="125"/>
  <c r="E76" i="125"/>
  <c r="D76" i="125"/>
  <c r="F75" i="125"/>
  <c r="E75" i="125"/>
  <c r="D75" i="125"/>
  <c r="F74" i="125"/>
  <c r="E74" i="125"/>
  <c r="D74" i="125"/>
  <c r="F73" i="125"/>
  <c r="E73" i="125"/>
  <c r="D73" i="125"/>
  <c r="F72" i="125"/>
  <c r="E72" i="125"/>
  <c r="D72" i="125"/>
  <c r="F71" i="125"/>
  <c r="E71" i="125"/>
  <c r="D71" i="125"/>
  <c r="F70" i="125"/>
  <c r="E70" i="125"/>
  <c r="D70" i="125"/>
  <c r="F69" i="125"/>
  <c r="E69" i="125"/>
  <c r="D69" i="125"/>
  <c r="F68" i="125"/>
  <c r="E68" i="125"/>
  <c r="D68" i="125"/>
  <c r="F67" i="125"/>
  <c r="E67" i="125"/>
  <c r="D67" i="125"/>
  <c r="F66" i="125"/>
  <c r="E66" i="125"/>
  <c r="D66" i="125"/>
  <c r="F65" i="125"/>
  <c r="E65" i="125"/>
  <c r="D65" i="125"/>
  <c r="F64" i="125"/>
  <c r="E64" i="125"/>
  <c r="D64" i="125"/>
  <c r="F63" i="125"/>
  <c r="E63" i="125"/>
  <c r="D63" i="125"/>
  <c r="F62" i="125"/>
  <c r="E62" i="125"/>
  <c r="D62" i="125"/>
  <c r="F61" i="125"/>
  <c r="E61" i="125"/>
  <c r="D61" i="125"/>
  <c r="F60" i="125"/>
  <c r="E60" i="125"/>
  <c r="D60" i="125"/>
  <c r="F59" i="125"/>
  <c r="E59" i="125"/>
  <c r="D59" i="125"/>
  <c r="F58" i="125"/>
  <c r="E58" i="125"/>
  <c r="D58" i="125"/>
  <c r="F57" i="125"/>
  <c r="E57" i="125"/>
  <c r="D57" i="125"/>
  <c r="F56" i="125"/>
  <c r="E56" i="125"/>
  <c r="D56" i="125"/>
  <c r="F55" i="125"/>
  <c r="E55" i="125"/>
  <c r="D55" i="125"/>
  <c r="F54" i="125"/>
  <c r="E54" i="125"/>
  <c r="D54" i="125"/>
  <c r="F53" i="125"/>
  <c r="E53" i="125"/>
  <c r="D53" i="125"/>
  <c r="F52" i="125"/>
  <c r="E52" i="125"/>
  <c r="D52" i="125"/>
  <c r="F51" i="125"/>
  <c r="E51" i="125"/>
  <c r="D51" i="125"/>
  <c r="F50" i="125"/>
  <c r="E50" i="125"/>
  <c r="D50" i="125"/>
  <c r="F49" i="125"/>
  <c r="E49" i="125"/>
  <c r="D49" i="125"/>
  <c r="F48" i="125"/>
  <c r="E48" i="125"/>
  <c r="D48" i="125"/>
  <c r="F47" i="125"/>
  <c r="E47" i="125"/>
  <c r="D47" i="125"/>
  <c r="F46" i="125"/>
  <c r="E46" i="125"/>
  <c r="D46" i="125"/>
  <c r="F45" i="125"/>
  <c r="E45" i="125"/>
  <c r="D45" i="125"/>
  <c r="F44" i="125"/>
  <c r="E44" i="125"/>
  <c r="D44" i="125"/>
  <c r="F43" i="125"/>
  <c r="E43" i="125"/>
  <c r="D43" i="125"/>
  <c r="F42" i="125"/>
  <c r="E42" i="125"/>
  <c r="D42" i="125"/>
  <c r="F41" i="125"/>
  <c r="E41" i="125"/>
  <c r="D41" i="125"/>
  <c r="F40" i="125"/>
  <c r="E40" i="125"/>
  <c r="D40" i="125"/>
  <c r="F39" i="125"/>
  <c r="E39" i="125"/>
  <c r="D39" i="125"/>
  <c r="F38" i="125"/>
  <c r="E38" i="125"/>
  <c r="D38" i="125"/>
  <c r="F37" i="125"/>
  <c r="E37" i="125"/>
  <c r="D37" i="125"/>
  <c r="F36" i="125"/>
  <c r="E36" i="125"/>
  <c r="D36" i="125"/>
  <c r="F35" i="125"/>
  <c r="E35" i="125"/>
  <c r="D35" i="125"/>
  <c r="F34" i="125"/>
  <c r="E34" i="125"/>
  <c r="D34" i="125"/>
  <c r="F33" i="125"/>
  <c r="E33" i="125"/>
  <c r="D33" i="125"/>
  <c r="F32" i="125"/>
  <c r="E32" i="125"/>
  <c r="D32" i="125"/>
  <c r="F31" i="125"/>
  <c r="E31" i="125"/>
  <c r="D31" i="125"/>
  <c r="F30" i="125"/>
  <c r="E30" i="125"/>
  <c r="D30" i="125"/>
  <c r="F29" i="125"/>
  <c r="E29" i="125"/>
  <c r="D29" i="125"/>
  <c r="F28" i="125"/>
  <c r="E28" i="125"/>
  <c r="D28" i="125"/>
  <c r="F27" i="125"/>
  <c r="E27" i="125"/>
  <c r="D27" i="125"/>
  <c r="F26" i="125"/>
  <c r="E26" i="125"/>
  <c r="D26" i="125"/>
  <c r="F25" i="125"/>
  <c r="E25" i="125"/>
  <c r="D25" i="125"/>
  <c r="F24" i="125"/>
  <c r="E24" i="125"/>
  <c r="D24" i="125"/>
  <c r="F23" i="125"/>
  <c r="E23" i="125"/>
  <c r="D23" i="125"/>
  <c r="F22" i="125"/>
  <c r="E22" i="125"/>
  <c r="D22" i="125"/>
  <c r="F21" i="125"/>
  <c r="E21" i="125"/>
  <c r="D21" i="125"/>
  <c r="F20" i="125"/>
  <c r="E20" i="125"/>
  <c r="D20" i="125"/>
  <c r="F19" i="125"/>
  <c r="E19" i="125"/>
  <c r="D19" i="125"/>
  <c r="F18" i="125"/>
  <c r="E18" i="125"/>
  <c r="D18" i="125"/>
  <c r="F17" i="125"/>
  <c r="E17" i="125"/>
  <c r="D17" i="125"/>
  <c r="F16" i="125"/>
  <c r="E16" i="125"/>
  <c r="D16" i="125"/>
  <c r="F15" i="125"/>
  <c r="E15" i="125"/>
  <c r="D15" i="125"/>
  <c r="F14" i="125"/>
  <c r="E14" i="125"/>
  <c r="D14" i="125"/>
  <c r="F13" i="125"/>
  <c r="E13" i="125"/>
  <c r="D13" i="125"/>
  <c r="F12" i="125"/>
  <c r="E12" i="125"/>
  <c r="D12" i="125"/>
  <c r="F11" i="125"/>
  <c r="E11" i="125"/>
  <c r="D11" i="125"/>
  <c r="F10" i="125"/>
  <c r="E10" i="125"/>
  <c r="D10" i="125"/>
  <c r="F9" i="125"/>
  <c r="E9" i="125"/>
  <c r="D9" i="125"/>
  <c r="F8" i="125"/>
  <c r="E8" i="125"/>
  <c r="D8" i="125"/>
  <c r="F7" i="125"/>
  <c r="E7" i="125"/>
  <c r="D7" i="125"/>
  <c r="F6" i="125"/>
  <c r="E6" i="125"/>
  <c r="D6" i="125"/>
  <c r="F5" i="125"/>
  <c r="E5" i="125"/>
  <c r="D5" i="125"/>
  <c r="F4" i="125"/>
  <c r="E4" i="125"/>
  <c r="D4" i="125"/>
  <c r="F3" i="125"/>
  <c r="E3" i="125"/>
  <c r="D3" i="125"/>
  <c r="F2" i="125"/>
  <c r="E2" i="125"/>
  <c r="D2" i="125"/>
  <c r="F1" i="125"/>
  <c r="E1" i="125"/>
  <c r="D1" i="125"/>
  <c r="H14" i="124"/>
  <c r="G14" i="124"/>
  <c r="F14" i="124"/>
  <c r="H13" i="124"/>
  <c r="G13" i="124"/>
  <c r="F13" i="124"/>
  <c r="H12" i="124"/>
  <c r="G12" i="124"/>
  <c r="F12" i="124"/>
  <c r="H11" i="124"/>
  <c r="G11" i="124"/>
  <c r="F11" i="124"/>
  <c r="H10" i="124"/>
  <c r="G10" i="124"/>
  <c r="F10" i="124"/>
  <c r="H9" i="124"/>
  <c r="G9" i="124"/>
  <c r="F9" i="124"/>
  <c r="H8" i="124"/>
  <c r="G8" i="124"/>
  <c r="F8" i="124"/>
  <c r="H7" i="124"/>
  <c r="G7" i="124"/>
  <c r="F7" i="124"/>
  <c r="H6" i="124"/>
  <c r="G6" i="124"/>
  <c r="F6" i="124"/>
  <c r="H5" i="124"/>
  <c r="G5" i="124"/>
  <c r="F5" i="124"/>
  <c r="H4" i="124"/>
  <c r="G4" i="124"/>
  <c r="F4" i="124"/>
  <c r="H3" i="124"/>
  <c r="G3" i="124"/>
  <c r="F3" i="124"/>
  <c r="H2" i="124"/>
  <c r="G2" i="124"/>
  <c r="F2" i="124"/>
  <c r="H1" i="124"/>
  <c r="G1" i="124"/>
  <c r="F1" i="124"/>
  <c r="F5" i="123"/>
  <c r="E5" i="123"/>
  <c r="D5" i="123"/>
  <c r="F4" i="123"/>
  <c r="E4" i="123"/>
  <c r="D4" i="123"/>
  <c r="F3" i="123"/>
  <c r="E3" i="123"/>
  <c r="D3" i="123"/>
  <c r="F2" i="123"/>
  <c r="E2" i="123"/>
  <c r="D2" i="123"/>
  <c r="F1" i="123"/>
  <c r="E1" i="123"/>
  <c r="D1" i="123"/>
  <c r="F24" i="122"/>
  <c r="E24" i="122"/>
  <c r="D24" i="122"/>
  <c r="F23" i="122"/>
  <c r="E23" i="122"/>
  <c r="D23" i="122"/>
  <c r="F22" i="122"/>
  <c r="E22" i="122"/>
  <c r="D22" i="122"/>
  <c r="F21" i="122"/>
  <c r="E21" i="122"/>
  <c r="D21" i="122"/>
  <c r="F20" i="122"/>
  <c r="E20" i="122"/>
  <c r="D20" i="122"/>
  <c r="F19" i="122"/>
  <c r="E19" i="122"/>
  <c r="D19" i="122"/>
  <c r="F18" i="122"/>
  <c r="E18" i="122"/>
  <c r="D18" i="122"/>
  <c r="F17" i="122"/>
  <c r="E17" i="122"/>
  <c r="D17" i="122"/>
  <c r="F16" i="122"/>
  <c r="E16" i="122"/>
  <c r="D16" i="122"/>
  <c r="F15" i="122"/>
  <c r="E15" i="122"/>
  <c r="D15" i="122"/>
  <c r="F14" i="122"/>
  <c r="E14" i="122"/>
  <c r="D14" i="122"/>
  <c r="F13" i="122"/>
  <c r="E13" i="122"/>
  <c r="D13" i="122"/>
  <c r="F12" i="122"/>
  <c r="E12" i="122"/>
  <c r="D12" i="122"/>
  <c r="F11" i="122"/>
  <c r="E11" i="122"/>
  <c r="D11" i="122"/>
  <c r="F10" i="122"/>
  <c r="E10" i="122"/>
  <c r="D10" i="122"/>
  <c r="F9" i="122"/>
  <c r="E9" i="122"/>
  <c r="D9" i="122"/>
  <c r="F8" i="122"/>
  <c r="E8" i="122"/>
  <c r="D8" i="122"/>
  <c r="F7" i="122"/>
  <c r="E7" i="122"/>
  <c r="D7" i="122"/>
  <c r="F6" i="122"/>
  <c r="E6" i="122"/>
  <c r="D6" i="122"/>
  <c r="F5" i="122"/>
  <c r="E5" i="122"/>
  <c r="D5" i="122"/>
  <c r="F4" i="122"/>
  <c r="E4" i="122"/>
  <c r="D4" i="122"/>
  <c r="F3" i="122"/>
  <c r="E3" i="122"/>
  <c r="D3" i="122"/>
  <c r="F2" i="122"/>
  <c r="E2" i="122"/>
  <c r="D2" i="122"/>
  <c r="F1" i="122"/>
  <c r="E1" i="122"/>
  <c r="D1" i="122"/>
  <c r="G6" i="121"/>
  <c r="F6" i="121"/>
  <c r="E6" i="121"/>
  <c r="G5" i="121"/>
  <c r="F5" i="121"/>
  <c r="E5" i="121"/>
  <c r="G4" i="121"/>
  <c r="F4" i="121"/>
  <c r="E4" i="121"/>
  <c r="G3" i="121"/>
  <c r="F3" i="121"/>
  <c r="E3" i="121"/>
  <c r="G2" i="121"/>
  <c r="F2" i="121"/>
  <c r="E2" i="121"/>
  <c r="G1" i="121"/>
  <c r="F1" i="121"/>
  <c r="E1" i="121"/>
  <c r="G5" i="120"/>
  <c r="G4" i="120"/>
  <c r="F4" i="120"/>
  <c r="E4" i="120"/>
  <c r="G3" i="120"/>
  <c r="F3" i="120"/>
  <c r="E3" i="120"/>
  <c r="G2" i="120"/>
  <c r="F2" i="120"/>
  <c r="E2" i="120"/>
  <c r="G1" i="120"/>
  <c r="F1" i="120"/>
  <c r="E1" i="120"/>
  <c r="G23" i="119"/>
  <c r="F23" i="119"/>
  <c r="E23" i="119"/>
  <c r="G22" i="119"/>
  <c r="F22" i="119"/>
  <c r="E22" i="119"/>
  <c r="G21" i="119"/>
  <c r="F21" i="119"/>
  <c r="E21" i="119"/>
  <c r="G20" i="119"/>
  <c r="F20" i="119"/>
  <c r="E20" i="119"/>
  <c r="G19" i="119"/>
  <c r="F19" i="119"/>
  <c r="E19" i="119"/>
  <c r="G18" i="119"/>
  <c r="F18" i="119"/>
  <c r="E18" i="119"/>
  <c r="G17" i="119"/>
  <c r="F17" i="119"/>
  <c r="E17" i="119"/>
  <c r="G16" i="119"/>
  <c r="F16" i="119"/>
  <c r="E16" i="119"/>
  <c r="G15" i="119"/>
  <c r="F15" i="119"/>
  <c r="E15" i="119"/>
  <c r="G14" i="119"/>
  <c r="F14" i="119"/>
  <c r="E14" i="119"/>
  <c r="G13" i="119"/>
  <c r="F13" i="119"/>
  <c r="E13" i="119"/>
  <c r="G12" i="119"/>
  <c r="F12" i="119"/>
  <c r="E12" i="119"/>
  <c r="G11" i="119"/>
  <c r="F11" i="119"/>
  <c r="E11" i="119"/>
  <c r="G10" i="119"/>
  <c r="F10" i="119"/>
  <c r="E10" i="119"/>
  <c r="G9" i="119"/>
  <c r="F9" i="119"/>
  <c r="E9" i="119"/>
  <c r="G8" i="119"/>
  <c r="F8" i="119"/>
  <c r="E8" i="119"/>
  <c r="G7" i="119"/>
  <c r="F7" i="119"/>
  <c r="E7" i="119"/>
  <c r="G6" i="119"/>
  <c r="F6" i="119"/>
  <c r="E6" i="119"/>
  <c r="G5" i="119"/>
  <c r="F5" i="119"/>
  <c r="E5" i="119"/>
  <c r="G4" i="119"/>
  <c r="F4" i="119"/>
  <c r="E4" i="119"/>
  <c r="G3" i="119"/>
  <c r="F3" i="119"/>
  <c r="E3" i="119"/>
  <c r="G2" i="119"/>
  <c r="F2" i="119"/>
  <c r="E2" i="119"/>
  <c r="G1" i="119"/>
  <c r="F1" i="119"/>
  <c r="E1" i="119"/>
  <c r="F4" i="118"/>
  <c r="E4" i="118"/>
  <c r="D4" i="118"/>
  <c r="F3" i="118"/>
  <c r="E3" i="118"/>
  <c r="D3" i="118"/>
  <c r="F2" i="118"/>
  <c r="E2" i="118"/>
  <c r="D2" i="118"/>
  <c r="F1" i="118"/>
  <c r="E1" i="118"/>
  <c r="D1" i="118"/>
  <c r="F14" i="117"/>
  <c r="E14" i="117"/>
  <c r="D14" i="117"/>
  <c r="F13" i="117"/>
  <c r="E13" i="117"/>
  <c r="D13" i="117"/>
  <c r="F12" i="117"/>
  <c r="E12" i="117"/>
  <c r="D12" i="117"/>
  <c r="F11" i="117"/>
  <c r="E11" i="117"/>
  <c r="D11" i="117"/>
  <c r="F10" i="117"/>
  <c r="E10" i="117"/>
  <c r="D10" i="117"/>
  <c r="F9" i="117"/>
  <c r="E9" i="117"/>
  <c r="D9" i="117"/>
  <c r="F8" i="117"/>
  <c r="E8" i="117"/>
  <c r="D8" i="117"/>
  <c r="F7" i="117"/>
  <c r="E7" i="117"/>
  <c r="D7" i="117"/>
  <c r="F6" i="117"/>
  <c r="E6" i="117"/>
  <c r="D6" i="117"/>
  <c r="F5" i="117"/>
  <c r="E5" i="117"/>
  <c r="D5" i="117"/>
  <c r="F4" i="117"/>
  <c r="E4" i="117"/>
  <c r="D4" i="117"/>
  <c r="F3" i="117"/>
  <c r="E3" i="117"/>
  <c r="D3" i="117"/>
  <c r="F2" i="117"/>
  <c r="E2" i="117"/>
  <c r="D2" i="117"/>
  <c r="F1" i="117"/>
  <c r="E1" i="117"/>
  <c r="D1" i="117"/>
  <c r="G7" i="116"/>
  <c r="F7" i="116"/>
  <c r="E7" i="116"/>
  <c r="G6" i="116"/>
  <c r="F6" i="116"/>
  <c r="E6" i="116"/>
  <c r="G5" i="116"/>
  <c r="F5" i="116"/>
  <c r="E5" i="116"/>
  <c r="G4" i="116"/>
  <c r="F4" i="116"/>
  <c r="E4" i="116"/>
  <c r="G3" i="116"/>
  <c r="F3" i="116"/>
  <c r="E3" i="116"/>
  <c r="G2" i="116"/>
  <c r="F2" i="116"/>
  <c r="E2" i="116"/>
  <c r="G1" i="116"/>
  <c r="F1" i="116"/>
  <c r="E1" i="116"/>
  <c r="F14" i="115"/>
  <c r="E14" i="115"/>
  <c r="D14" i="115"/>
  <c r="F13" i="115"/>
  <c r="E13" i="115"/>
  <c r="D13" i="115"/>
  <c r="F12" i="115"/>
  <c r="E12" i="115"/>
  <c r="D12" i="115"/>
  <c r="F11" i="115"/>
  <c r="E11" i="115"/>
  <c r="D11" i="115"/>
  <c r="F10" i="115"/>
  <c r="E10" i="115"/>
  <c r="D10" i="115"/>
  <c r="F9" i="115"/>
  <c r="E9" i="115"/>
  <c r="D9" i="115"/>
  <c r="F8" i="115"/>
  <c r="E8" i="115"/>
  <c r="D8" i="115"/>
  <c r="F7" i="115"/>
  <c r="E7" i="115"/>
  <c r="D7" i="115"/>
  <c r="F6" i="115"/>
  <c r="E6" i="115"/>
  <c r="D6" i="115"/>
  <c r="F5" i="115"/>
  <c r="E5" i="115"/>
  <c r="D5" i="115"/>
  <c r="F4" i="115"/>
  <c r="E4" i="115"/>
  <c r="D4" i="115"/>
  <c r="F3" i="115"/>
  <c r="E3" i="115"/>
  <c r="D3" i="115"/>
  <c r="F2" i="115"/>
  <c r="E2" i="115"/>
  <c r="D2" i="115"/>
  <c r="F1" i="115"/>
  <c r="E1" i="115"/>
  <c r="D1" i="115"/>
  <c r="F10" i="114"/>
  <c r="E10" i="114"/>
  <c r="D10" i="114"/>
  <c r="F9" i="114"/>
  <c r="E9" i="114"/>
  <c r="D9" i="114"/>
  <c r="F8" i="114"/>
  <c r="E8" i="114"/>
  <c r="D8" i="114"/>
  <c r="F7" i="114"/>
  <c r="E7" i="114"/>
  <c r="D7" i="114"/>
  <c r="F6" i="114"/>
  <c r="E6" i="114"/>
  <c r="D6" i="114"/>
  <c r="F5" i="114"/>
  <c r="E5" i="114"/>
  <c r="D5" i="114"/>
  <c r="F4" i="114"/>
  <c r="E4" i="114"/>
  <c r="D4" i="114"/>
  <c r="F3" i="114"/>
  <c r="E3" i="114"/>
  <c r="D3" i="114"/>
  <c r="F2" i="114"/>
  <c r="E2" i="114"/>
  <c r="D2" i="114"/>
  <c r="F1" i="114"/>
  <c r="E1" i="114"/>
  <c r="D1" i="114"/>
  <c r="F10" i="113"/>
  <c r="E10" i="113"/>
  <c r="D10" i="113"/>
  <c r="F9" i="113"/>
  <c r="E9" i="113"/>
  <c r="D9" i="113"/>
  <c r="F8" i="113"/>
  <c r="E8" i="113"/>
  <c r="D8" i="113"/>
  <c r="F7" i="113"/>
  <c r="E7" i="113"/>
  <c r="D7" i="113"/>
  <c r="F6" i="113"/>
  <c r="E6" i="113"/>
  <c r="D6" i="113"/>
  <c r="F5" i="113"/>
  <c r="E5" i="113"/>
  <c r="D5" i="113"/>
  <c r="F4" i="113"/>
  <c r="E4" i="113"/>
  <c r="D4" i="113"/>
  <c r="F3" i="113"/>
  <c r="E3" i="113"/>
  <c r="D3" i="113"/>
  <c r="F2" i="113"/>
  <c r="E2" i="113"/>
  <c r="D2" i="113"/>
  <c r="F1" i="113"/>
  <c r="E1" i="113"/>
  <c r="D1" i="113"/>
  <c r="F18" i="111"/>
  <c r="E18" i="111"/>
  <c r="D18" i="111"/>
  <c r="F17" i="111"/>
  <c r="E17" i="111"/>
  <c r="D17" i="111"/>
  <c r="F16" i="111"/>
  <c r="E16" i="111"/>
  <c r="D16" i="111"/>
  <c r="F15" i="111"/>
  <c r="E15" i="111"/>
  <c r="D15" i="111"/>
  <c r="F14" i="111"/>
  <c r="E14" i="111"/>
  <c r="D14" i="111"/>
  <c r="F13" i="111"/>
  <c r="E13" i="111"/>
  <c r="D13" i="111"/>
  <c r="F12" i="111"/>
  <c r="E12" i="111"/>
  <c r="D12" i="111"/>
  <c r="F11" i="111"/>
  <c r="E11" i="111"/>
  <c r="D11" i="111"/>
  <c r="F10" i="111"/>
  <c r="E10" i="111"/>
  <c r="D10" i="111"/>
  <c r="F9" i="111"/>
  <c r="E9" i="111"/>
  <c r="D9" i="111"/>
  <c r="F8" i="111"/>
  <c r="E8" i="111"/>
  <c r="D8" i="111"/>
  <c r="F7" i="111"/>
  <c r="E7" i="111"/>
  <c r="D7" i="111"/>
  <c r="F6" i="111"/>
  <c r="E6" i="111"/>
  <c r="D6" i="111"/>
  <c r="F5" i="111"/>
  <c r="E5" i="111"/>
  <c r="D5" i="111"/>
  <c r="F4" i="111"/>
  <c r="E4" i="111"/>
  <c r="D4" i="111"/>
  <c r="F3" i="111"/>
  <c r="E3" i="111"/>
  <c r="D3" i="111"/>
  <c r="F2" i="111"/>
  <c r="E2" i="111"/>
  <c r="D2" i="111"/>
  <c r="F1" i="111"/>
  <c r="E1" i="111"/>
  <c r="D1" i="111"/>
  <c r="F14" i="110"/>
  <c r="E14" i="110"/>
  <c r="D14" i="110"/>
  <c r="F13" i="110"/>
  <c r="E13" i="110"/>
  <c r="D13" i="110"/>
  <c r="F12" i="110"/>
  <c r="E12" i="110"/>
  <c r="D12" i="110"/>
  <c r="F11" i="110"/>
  <c r="E11" i="110"/>
  <c r="D11" i="110"/>
  <c r="F10" i="110"/>
  <c r="E10" i="110"/>
  <c r="D10" i="110"/>
  <c r="F9" i="110"/>
  <c r="E9" i="110"/>
  <c r="D9" i="110"/>
  <c r="F8" i="110"/>
  <c r="E8" i="110"/>
  <c r="D8" i="110"/>
  <c r="F7" i="110"/>
  <c r="E7" i="110"/>
  <c r="D7" i="110"/>
  <c r="F6" i="110"/>
  <c r="E6" i="110"/>
  <c r="D6" i="110"/>
  <c r="F5" i="110"/>
  <c r="E5" i="110"/>
  <c r="D5" i="110"/>
  <c r="F4" i="110"/>
  <c r="E4" i="110"/>
  <c r="D4" i="110"/>
  <c r="F3" i="110"/>
  <c r="E3" i="110"/>
  <c r="D3" i="110"/>
  <c r="F2" i="110"/>
  <c r="E2" i="110"/>
  <c r="D2" i="110"/>
  <c r="F1" i="110"/>
  <c r="E1" i="110"/>
  <c r="D1" i="110"/>
  <c r="F10" i="109"/>
  <c r="E10" i="109"/>
  <c r="D10" i="109"/>
  <c r="F9" i="109"/>
  <c r="E9" i="109"/>
  <c r="D9" i="109"/>
  <c r="F8" i="109"/>
  <c r="E8" i="109"/>
  <c r="D8" i="109"/>
  <c r="F7" i="109"/>
  <c r="E7" i="109"/>
  <c r="D7" i="109"/>
  <c r="F6" i="109"/>
  <c r="E6" i="109"/>
  <c r="D6" i="109"/>
  <c r="F5" i="109"/>
  <c r="E5" i="109"/>
  <c r="D5" i="109"/>
  <c r="F4" i="109"/>
  <c r="E4" i="109"/>
  <c r="D4" i="109"/>
  <c r="F3" i="109"/>
  <c r="E3" i="109"/>
  <c r="D3" i="109"/>
  <c r="F2" i="109"/>
  <c r="E2" i="109"/>
  <c r="D2" i="109"/>
  <c r="F1" i="109"/>
  <c r="E1" i="109"/>
  <c r="D1" i="109"/>
  <c r="G5" i="108"/>
  <c r="F5" i="108"/>
  <c r="E5" i="108"/>
  <c r="G4" i="108"/>
  <c r="F4" i="108"/>
  <c r="E4" i="108"/>
  <c r="G3" i="108"/>
  <c r="F3" i="108"/>
  <c r="E3" i="108"/>
  <c r="G2" i="108"/>
  <c r="F2" i="108"/>
  <c r="E2" i="108"/>
  <c r="G1" i="108"/>
  <c r="F1" i="108"/>
  <c r="E1" i="108"/>
  <c r="F3" i="107"/>
  <c r="E3" i="107"/>
  <c r="D3" i="107"/>
  <c r="F2" i="107"/>
  <c r="E2" i="107"/>
  <c r="D2" i="107"/>
  <c r="F1" i="107"/>
  <c r="E1" i="107"/>
  <c r="D1" i="107"/>
  <c r="G18" i="106"/>
  <c r="F18" i="106"/>
  <c r="E18" i="106"/>
  <c r="G17" i="106"/>
  <c r="F17" i="106"/>
  <c r="E17" i="106"/>
  <c r="G16" i="106"/>
  <c r="F16" i="106"/>
  <c r="E16" i="106"/>
  <c r="G15" i="106"/>
  <c r="F15" i="106"/>
  <c r="E15" i="106"/>
  <c r="G14" i="106"/>
  <c r="F14" i="106"/>
  <c r="E14" i="106"/>
  <c r="G13" i="106"/>
  <c r="F13" i="106"/>
  <c r="E13" i="106"/>
  <c r="G12" i="106"/>
  <c r="F12" i="106"/>
  <c r="E12" i="106"/>
  <c r="G11" i="106"/>
  <c r="F11" i="106"/>
  <c r="E11" i="106"/>
  <c r="G10" i="106"/>
  <c r="F10" i="106"/>
  <c r="E10" i="106"/>
  <c r="G9" i="106"/>
  <c r="F9" i="106"/>
  <c r="E9" i="106"/>
  <c r="G8" i="106"/>
  <c r="F8" i="106"/>
  <c r="E8" i="106"/>
  <c r="G7" i="106"/>
  <c r="F7" i="106"/>
  <c r="E7" i="106"/>
  <c r="G6" i="106"/>
  <c r="F6" i="106"/>
  <c r="E6" i="106"/>
  <c r="G5" i="106"/>
  <c r="F5" i="106"/>
  <c r="E5" i="106"/>
  <c r="G4" i="106"/>
  <c r="F4" i="106"/>
  <c r="E4" i="106"/>
  <c r="G3" i="106"/>
  <c r="F3" i="106"/>
  <c r="E3" i="106"/>
  <c r="G2" i="106"/>
  <c r="F2" i="106"/>
  <c r="E2" i="106"/>
  <c r="G1" i="106"/>
  <c r="F1" i="106"/>
  <c r="E1" i="106"/>
  <c r="H27" i="105"/>
  <c r="G27" i="105"/>
  <c r="F27" i="105"/>
  <c r="H26" i="105"/>
  <c r="G26" i="105"/>
  <c r="F26" i="105"/>
  <c r="H25" i="105"/>
  <c r="G25" i="105"/>
  <c r="F25" i="105"/>
  <c r="H24" i="105"/>
  <c r="G24" i="105"/>
  <c r="F24" i="105"/>
  <c r="H23" i="105"/>
  <c r="G23" i="105"/>
  <c r="F23" i="105"/>
  <c r="H22" i="105"/>
  <c r="G22" i="105"/>
  <c r="F22" i="105"/>
  <c r="H21" i="105"/>
  <c r="G21" i="105"/>
  <c r="F21" i="105"/>
  <c r="H20" i="105"/>
  <c r="G20" i="105"/>
  <c r="F20" i="105"/>
  <c r="H19" i="105"/>
  <c r="G19" i="105"/>
  <c r="F19" i="105"/>
  <c r="H18" i="105"/>
  <c r="G18" i="105"/>
  <c r="F18" i="105"/>
  <c r="H17" i="105"/>
  <c r="G17" i="105"/>
  <c r="F17" i="105"/>
  <c r="H16" i="105"/>
  <c r="G16" i="105"/>
  <c r="F16" i="105"/>
  <c r="H15" i="105"/>
  <c r="G15" i="105"/>
  <c r="F15" i="105"/>
  <c r="H14" i="105"/>
  <c r="G14" i="105"/>
  <c r="F14" i="105"/>
  <c r="H13" i="105"/>
  <c r="G13" i="105"/>
  <c r="F13" i="105"/>
  <c r="H12" i="105"/>
  <c r="G12" i="105"/>
  <c r="F12" i="105"/>
  <c r="H11" i="105"/>
  <c r="G11" i="105"/>
  <c r="F11" i="105"/>
  <c r="H10" i="105"/>
  <c r="G10" i="105"/>
  <c r="F10" i="105"/>
  <c r="H9" i="105"/>
  <c r="G9" i="105"/>
  <c r="F9" i="105"/>
  <c r="H8" i="105"/>
  <c r="G8" i="105"/>
  <c r="F8" i="105"/>
  <c r="H7" i="105"/>
  <c r="G7" i="105"/>
  <c r="F7" i="105"/>
  <c r="H6" i="105"/>
  <c r="G6" i="105"/>
  <c r="F6" i="105"/>
  <c r="H5" i="105"/>
  <c r="G5" i="105"/>
  <c r="F5" i="105"/>
  <c r="H4" i="105"/>
  <c r="G4" i="105"/>
  <c r="F4" i="105"/>
  <c r="H3" i="105"/>
  <c r="G3" i="105"/>
  <c r="F3" i="105"/>
  <c r="H2" i="105"/>
  <c r="G2" i="105"/>
  <c r="F2" i="105"/>
  <c r="H1" i="105"/>
  <c r="G1" i="105"/>
  <c r="F1" i="105"/>
  <c r="G10" i="104"/>
  <c r="F10" i="104"/>
  <c r="E10" i="104"/>
  <c r="G9" i="104"/>
  <c r="F9" i="104"/>
  <c r="E9" i="104"/>
  <c r="G8" i="104"/>
  <c r="F8" i="104"/>
  <c r="E8" i="104"/>
  <c r="G7" i="104"/>
  <c r="F7" i="104"/>
  <c r="E7" i="104"/>
  <c r="G6" i="104"/>
  <c r="F6" i="104"/>
  <c r="E6" i="104"/>
  <c r="G5" i="104"/>
  <c r="F5" i="104"/>
  <c r="E5" i="104"/>
  <c r="G4" i="104"/>
  <c r="F4" i="104"/>
  <c r="E4" i="104"/>
  <c r="G3" i="104"/>
  <c r="F3" i="104"/>
  <c r="E3" i="104"/>
  <c r="G2" i="104"/>
  <c r="F2" i="104"/>
  <c r="E2" i="104"/>
  <c r="G1" i="104"/>
  <c r="F1" i="104"/>
  <c r="E1" i="104"/>
  <c r="F13" i="103"/>
  <c r="E13" i="103"/>
  <c r="D13" i="103"/>
  <c r="F12" i="103"/>
  <c r="E12" i="103"/>
  <c r="D12" i="103"/>
  <c r="F11" i="103"/>
  <c r="E11" i="103"/>
  <c r="D11" i="103"/>
  <c r="F10" i="103"/>
  <c r="E10" i="103"/>
  <c r="D10" i="103"/>
  <c r="F9" i="103"/>
  <c r="E9" i="103"/>
  <c r="D9" i="103"/>
  <c r="F8" i="103"/>
  <c r="E8" i="103"/>
  <c r="D8" i="103"/>
  <c r="F7" i="103"/>
  <c r="E7" i="103"/>
  <c r="D7" i="103"/>
  <c r="F6" i="103"/>
  <c r="E6" i="103"/>
  <c r="D6" i="103"/>
  <c r="F5" i="103"/>
  <c r="E5" i="103"/>
  <c r="D5" i="103"/>
  <c r="F4" i="103"/>
  <c r="E4" i="103"/>
  <c r="D4" i="103"/>
  <c r="F3" i="103"/>
  <c r="E3" i="103"/>
  <c r="D3" i="103"/>
  <c r="F2" i="103"/>
  <c r="E2" i="103"/>
  <c r="D2" i="103"/>
  <c r="F1" i="103"/>
  <c r="E1" i="103"/>
  <c r="D1" i="103"/>
  <c r="I5" i="102"/>
  <c r="H5" i="102"/>
  <c r="G5" i="102"/>
  <c r="I4" i="102"/>
  <c r="H4" i="102"/>
  <c r="G4" i="102"/>
  <c r="I3" i="102"/>
  <c r="H3" i="102"/>
  <c r="G3" i="102"/>
  <c r="I2" i="102"/>
  <c r="H2" i="102"/>
  <c r="G2" i="102"/>
  <c r="I1" i="102"/>
  <c r="H1" i="102"/>
  <c r="G1" i="102"/>
  <c r="G13" i="101"/>
  <c r="F13" i="101"/>
  <c r="E13" i="101"/>
  <c r="G12" i="101"/>
  <c r="F12" i="101"/>
  <c r="E12" i="101"/>
  <c r="G11" i="101"/>
  <c r="F11" i="101"/>
  <c r="E11" i="101"/>
  <c r="G10" i="101"/>
  <c r="F10" i="101"/>
  <c r="E10" i="101"/>
  <c r="G9" i="101"/>
  <c r="F9" i="101"/>
  <c r="E9" i="101"/>
  <c r="G8" i="101"/>
  <c r="F8" i="101"/>
  <c r="E8" i="101"/>
  <c r="G7" i="101"/>
  <c r="F7" i="101"/>
  <c r="E7" i="101"/>
  <c r="G6" i="101"/>
  <c r="F6" i="101"/>
  <c r="E6" i="101"/>
  <c r="G5" i="101"/>
  <c r="F5" i="101"/>
  <c r="E5" i="101"/>
  <c r="G4" i="101"/>
  <c r="F4" i="101"/>
  <c r="E4" i="101"/>
  <c r="G3" i="101"/>
  <c r="F3" i="101"/>
  <c r="E3" i="101"/>
  <c r="G2" i="101"/>
  <c r="F2" i="101"/>
  <c r="E2" i="101"/>
  <c r="G1" i="101"/>
  <c r="F1" i="101"/>
  <c r="E1" i="101"/>
  <c r="H68" i="100"/>
  <c r="G68" i="100"/>
  <c r="F68" i="100"/>
  <c r="H67" i="100"/>
  <c r="G67" i="100"/>
  <c r="F67" i="100"/>
  <c r="H66" i="100"/>
  <c r="G66" i="100"/>
  <c r="F66" i="100"/>
  <c r="H65" i="100"/>
  <c r="G65" i="100"/>
  <c r="F65" i="100"/>
  <c r="H64" i="100"/>
  <c r="G64" i="100"/>
  <c r="F64" i="100"/>
  <c r="H63" i="100"/>
  <c r="G63" i="100"/>
  <c r="F63" i="100"/>
  <c r="H62" i="100"/>
  <c r="G62" i="100"/>
  <c r="F62" i="100"/>
  <c r="H61" i="100"/>
  <c r="G61" i="100"/>
  <c r="F61" i="100"/>
  <c r="H60" i="100"/>
  <c r="G60" i="100"/>
  <c r="F60" i="100"/>
  <c r="H59" i="100"/>
  <c r="G59" i="100"/>
  <c r="F59" i="100"/>
  <c r="H58" i="100"/>
  <c r="G58" i="100"/>
  <c r="F58" i="100"/>
  <c r="H57" i="100"/>
  <c r="G57" i="100"/>
  <c r="F57" i="100"/>
  <c r="H56" i="100"/>
  <c r="G56" i="100"/>
  <c r="F56" i="100"/>
  <c r="H55" i="100"/>
  <c r="G55" i="100"/>
  <c r="F55" i="100"/>
  <c r="H54" i="100"/>
  <c r="G54" i="100"/>
  <c r="F54" i="100"/>
  <c r="H53" i="100"/>
  <c r="G53" i="100"/>
  <c r="F53" i="100"/>
  <c r="H52" i="100"/>
  <c r="G52" i="100"/>
  <c r="F52" i="100"/>
  <c r="H51" i="100"/>
  <c r="G51" i="100"/>
  <c r="F51" i="100"/>
  <c r="H50" i="100"/>
  <c r="G50" i="100"/>
  <c r="F50" i="100"/>
  <c r="H49" i="100"/>
  <c r="G49" i="100"/>
  <c r="F49" i="100"/>
  <c r="H48" i="100"/>
  <c r="G48" i="100"/>
  <c r="F48" i="100"/>
  <c r="H47" i="100"/>
  <c r="G47" i="100"/>
  <c r="F47" i="100"/>
  <c r="H46" i="100"/>
  <c r="G46" i="100"/>
  <c r="F46" i="100"/>
  <c r="H45" i="100"/>
  <c r="G45" i="100"/>
  <c r="F45" i="100"/>
  <c r="H44" i="100"/>
  <c r="G44" i="100"/>
  <c r="F44" i="100"/>
  <c r="H43" i="100"/>
  <c r="G43" i="100"/>
  <c r="F43" i="100"/>
  <c r="H42" i="100"/>
  <c r="G42" i="100"/>
  <c r="F42" i="100"/>
  <c r="H41" i="100"/>
  <c r="G41" i="100"/>
  <c r="F41" i="100"/>
  <c r="H40" i="100"/>
  <c r="G40" i="100"/>
  <c r="F40" i="100"/>
  <c r="H39" i="100"/>
  <c r="G39" i="100"/>
  <c r="F39" i="100"/>
  <c r="H38" i="100"/>
  <c r="G38" i="100"/>
  <c r="F38" i="100"/>
  <c r="H37" i="100"/>
  <c r="G37" i="100"/>
  <c r="F37" i="100"/>
  <c r="H36" i="100"/>
  <c r="G36" i="100"/>
  <c r="F36" i="100"/>
  <c r="H35" i="100"/>
  <c r="G35" i="100"/>
  <c r="F35" i="100"/>
  <c r="H34" i="100"/>
  <c r="G34" i="100"/>
  <c r="F34" i="100"/>
  <c r="H33" i="100"/>
  <c r="G33" i="100"/>
  <c r="F33" i="100"/>
  <c r="H32" i="100"/>
  <c r="G32" i="100"/>
  <c r="F32" i="100"/>
  <c r="H31" i="100"/>
  <c r="G31" i="100"/>
  <c r="F31" i="100"/>
  <c r="H30" i="100"/>
  <c r="G30" i="100"/>
  <c r="F30" i="100"/>
  <c r="H29" i="100"/>
  <c r="G29" i="100"/>
  <c r="F29" i="100"/>
  <c r="H28" i="100"/>
  <c r="G28" i="100"/>
  <c r="F28" i="100"/>
  <c r="H27" i="100"/>
  <c r="G27" i="100"/>
  <c r="F27" i="100"/>
  <c r="H26" i="100"/>
  <c r="G26" i="100"/>
  <c r="F26" i="100"/>
  <c r="H25" i="100"/>
  <c r="G25" i="100"/>
  <c r="F25" i="100"/>
  <c r="H24" i="100"/>
  <c r="G24" i="100"/>
  <c r="F24" i="100"/>
  <c r="H23" i="100"/>
  <c r="G23" i="100"/>
  <c r="F23" i="100"/>
  <c r="H22" i="100"/>
  <c r="G22" i="100"/>
  <c r="F22" i="100"/>
  <c r="H21" i="100"/>
  <c r="G21" i="100"/>
  <c r="F21" i="100"/>
  <c r="H20" i="100"/>
  <c r="G20" i="100"/>
  <c r="F20" i="100"/>
  <c r="H19" i="100"/>
  <c r="G19" i="100"/>
  <c r="F19" i="100"/>
  <c r="H18" i="100"/>
  <c r="G18" i="100"/>
  <c r="F18" i="100"/>
  <c r="H17" i="100"/>
  <c r="G17" i="100"/>
  <c r="F17" i="100"/>
  <c r="H16" i="100"/>
  <c r="G16" i="100"/>
  <c r="F16" i="100"/>
  <c r="H15" i="100"/>
  <c r="G15" i="100"/>
  <c r="F15" i="100"/>
  <c r="H14" i="100"/>
  <c r="G14" i="100"/>
  <c r="F14" i="100"/>
  <c r="H13" i="100"/>
  <c r="G13" i="100"/>
  <c r="F13" i="100"/>
  <c r="H12" i="100"/>
  <c r="G12" i="100"/>
  <c r="F12" i="100"/>
  <c r="H11" i="100"/>
  <c r="G11" i="100"/>
  <c r="F11" i="100"/>
  <c r="H10" i="100"/>
  <c r="G10" i="100"/>
  <c r="F10" i="100"/>
  <c r="H9" i="100"/>
  <c r="G9" i="100"/>
  <c r="F9" i="100"/>
  <c r="H8" i="100"/>
  <c r="G8" i="100"/>
  <c r="F8" i="100"/>
  <c r="H7" i="100"/>
  <c r="G7" i="100"/>
  <c r="F7" i="100"/>
  <c r="H6" i="100"/>
  <c r="G6" i="100"/>
  <c r="F6" i="100"/>
  <c r="H5" i="100"/>
  <c r="G5" i="100"/>
  <c r="F5" i="100"/>
  <c r="H4" i="100"/>
  <c r="G4" i="100"/>
  <c r="F4" i="100"/>
  <c r="H3" i="100"/>
  <c r="G3" i="100"/>
  <c r="F3" i="100"/>
  <c r="H2" i="100"/>
  <c r="G2" i="100"/>
  <c r="F2" i="100"/>
  <c r="H1" i="100"/>
  <c r="G1" i="100"/>
  <c r="F1" i="100"/>
  <c r="F8" i="99"/>
  <c r="E8" i="99"/>
  <c r="D8" i="99"/>
  <c r="F7" i="99"/>
  <c r="E7" i="99"/>
  <c r="D7" i="99"/>
  <c r="F6" i="99"/>
  <c r="E6" i="99"/>
  <c r="D6" i="99"/>
  <c r="F5" i="99"/>
  <c r="E5" i="99"/>
  <c r="D5" i="99"/>
  <c r="F4" i="99"/>
  <c r="E4" i="99"/>
  <c r="D4" i="99"/>
  <c r="F3" i="99"/>
  <c r="E3" i="99"/>
  <c r="D3" i="99"/>
  <c r="F2" i="99"/>
  <c r="E2" i="99"/>
  <c r="D2" i="99"/>
  <c r="F1" i="99"/>
  <c r="E1" i="99"/>
  <c r="D1" i="99"/>
  <c r="G18" i="98"/>
  <c r="F18" i="98"/>
  <c r="E18" i="98"/>
  <c r="G17" i="98"/>
  <c r="F17" i="98"/>
  <c r="E17" i="98"/>
  <c r="G16" i="98"/>
  <c r="F16" i="98"/>
  <c r="E16" i="98"/>
  <c r="G15" i="98"/>
  <c r="F15" i="98"/>
  <c r="E15" i="98"/>
  <c r="G14" i="98"/>
  <c r="F14" i="98"/>
  <c r="E14" i="98"/>
  <c r="G13" i="98"/>
  <c r="F13" i="98"/>
  <c r="E13" i="98"/>
  <c r="G12" i="98"/>
  <c r="F12" i="98"/>
  <c r="E12" i="98"/>
  <c r="G11" i="98"/>
  <c r="F11" i="98"/>
  <c r="E11" i="98"/>
  <c r="G10" i="98"/>
  <c r="F10" i="98"/>
  <c r="E10" i="98"/>
  <c r="G9" i="98"/>
  <c r="F9" i="98"/>
  <c r="E9" i="98"/>
  <c r="G8" i="98"/>
  <c r="F8" i="98"/>
  <c r="E8" i="98"/>
  <c r="G7" i="98"/>
  <c r="F7" i="98"/>
  <c r="E7" i="98"/>
  <c r="G6" i="98"/>
  <c r="F6" i="98"/>
  <c r="E6" i="98"/>
  <c r="G5" i="98"/>
  <c r="F5" i="98"/>
  <c r="E5" i="98"/>
  <c r="G4" i="98"/>
  <c r="F4" i="98"/>
  <c r="E4" i="98"/>
  <c r="G3" i="98"/>
  <c r="F3" i="98"/>
  <c r="E3" i="98"/>
  <c r="G2" i="98"/>
  <c r="F2" i="98"/>
  <c r="E2" i="98"/>
  <c r="G1" i="98"/>
  <c r="F1" i="98"/>
  <c r="E1" i="98"/>
  <c r="F16" i="97"/>
  <c r="E16" i="97"/>
  <c r="D16" i="97"/>
  <c r="F15" i="97"/>
  <c r="E15" i="97"/>
  <c r="D15" i="97"/>
  <c r="F14" i="97"/>
  <c r="E14" i="97"/>
  <c r="D14" i="97"/>
  <c r="F13" i="97"/>
  <c r="E13" i="97"/>
  <c r="D13" i="97"/>
  <c r="F12" i="97"/>
  <c r="E12" i="97"/>
  <c r="D12" i="97"/>
  <c r="F11" i="97"/>
  <c r="E11" i="97"/>
  <c r="D11" i="97"/>
  <c r="F10" i="97"/>
  <c r="E10" i="97"/>
  <c r="D10" i="97"/>
  <c r="F9" i="97"/>
  <c r="E9" i="97"/>
  <c r="D9" i="97"/>
  <c r="F8" i="97"/>
  <c r="E8" i="97"/>
  <c r="D8" i="97"/>
  <c r="F7" i="97"/>
  <c r="E7" i="97"/>
  <c r="D7" i="97"/>
  <c r="F6" i="97"/>
  <c r="E6" i="97"/>
  <c r="D6" i="97"/>
  <c r="F5" i="97"/>
  <c r="E5" i="97"/>
  <c r="D5" i="97"/>
  <c r="F4" i="97"/>
  <c r="E4" i="97"/>
  <c r="D4" i="97"/>
  <c r="F3" i="97"/>
  <c r="E3" i="97"/>
  <c r="D3" i="97"/>
  <c r="F2" i="97"/>
  <c r="E2" i="97"/>
  <c r="D2" i="97"/>
  <c r="F1" i="97"/>
  <c r="E1" i="97"/>
  <c r="D1" i="97"/>
  <c r="G16" i="96"/>
  <c r="F16" i="96"/>
  <c r="E16" i="96"/>
  <c r="G15" i="96"/>
  <c r="F15" i="96"/>
  <c r="E15" i="96"/>
  <c r="G14" i="96"/>
  <c r="F14" i="96"/>
  <c r="E14" i="96"/>
  <c r="G13" i="96"/>
  <c r="F13" i="96"/>
  <c r="E13" i="96"/>
  <c r="G12" i="96"/>
  <c r="F12" i="96"/>
  <c r="E12" i="96"/>
  <c r="G11" i="96"/>
  <c r="F11" i="96"/>
  <c r="E11" i="96"/>
  <c r="G10" i="96"/>
  <c r="F10" i="96"/>
  <c r="E10" i="96"/>
  <c r="G9" i="96"/>
  <c r="F9" i="96"/>
  <c r="E9" i="96"/>
  <c r="G8" i="96"/>
  <c r="F8" i="96"/>
  <c r="E8" i="96"/>
  <c r="G7" i="96"/>
  <c r="F7" i="96"/>
  <c r="E7" i="96"/>
  <c r="G6" i="96"/>
  <c r="F6" i="96"/>
  <c r="E6" i="96"/>
  <c r="G5" i="96"/>
  <c r="F5" i="96"/>
  <c r="E5" i="96"/>
  <c r="G4" i="96"/>
  <c r="F4" i="96"/>
  <c r="E4" i="96"/>
  <c r="G3" i="96"/>
  <c r="F3" i="96"/>
  <c r="E3" i="96"/>
  <c r="G2" i="96"/>
  <c r="F2" i="96"/>
  <c r="E2" i="96"/>
  <c r="G1" i="96"/>
  <c r="F1" i="96"/>
  <c r="E1" i="96"/>
  <c r="H8" i="95"/>
  <c r="G8" i="95"/>
  <c r="F8" i="95"/>
  <c r="F6" i="95"/>
  <c r="H6" i="95"/>
  <c r="G6" i="95"/>
  <c r="H5" i="95"/>
  <c r="G5" i="95"/>
  <c r="F5" i="95"/>
  <c r="H4" i="95"/>
  <c r="G4" i="95"/>
  <c r="F4" i="95"/>
  <c r="H3" i="95"/>
  <c r="G3" i="95"/>
  <c r="F3" i="95"/>
  <c r="H2" i="95"/>
  <c r="G2" i="95"/>
  <c r="F2" i="95"/>
  <c r="H1" i="95"/>
  <c r="G1" i="95"/>
  <c r="F1" i="95"/>
  <c r="G22" i="94"/>
  <c r="F22" i="94"/>
  <c r="E22" i="94"/>
  <c r="G21" i="94"/>
  <c r="F21" i="94"/>
  <c r="E21" i="94"/>
  <c r="G20" i="94"/>
  <c r="F20" i="94"/>
  <c r="E20" i="94"/>
  <c r="G19" i="94"/>
  <c r="F19" i="94"/>
  <c r="E19" i="94"/>
  <c r="G18" i="94"/>
  <c r="F18" i="94"/>
  <c r="E18" i="94"/>
  <c r="G17" i="94"/>
  <c r="F17" i="94"/>
  <c r="E17" i="94"/>
  <c r="G16" i="94"/>
  <c r="F16" i="94"/>
  <c r="E16" i="94"/>
  <c r="G15" i="94"/>
  <c r="F15" i="94"/>
  <c r="E15" i="94"/>
  <c r="G14" i="94"/>
  <c r="F14" i="94"/>
  <c r="E14" i="94"/>
  <c r="G13" i="94"/>
  <c r="F13" i="94"/>
  <c r="E13" i="94"/>
  <c r="G12" i="94"/>
  <c r="F12" i="94"/>
  <c r="E12" i="94"/>
  <c r="G11" i="94"/>
  <c r="F11" i="94"/>
  <c r="E11" i="94"/>
  <c r="G10" i="94"/>
  <c r="F10" i="94"/>
  <c r="E10" i="94"/>
  <c r="G9" i="94"/>
  <c r="F9" i="94"/>
  <c r="E9" i="94"/>
  <c r="G8" i="94"/>
  <c r="F8" i="94"/>
  <c r="E8" i="94"/>
  <c r="G7" i="94"/>
  <c r="F7" i="94"/>
  <c r="E7" i="94"/>
  <c r="G6" i="94"/>
  <c r="F6" i="94"/>
  <c r="E6" i="94"/>
  <c r="G5" i="94"/>
  <c r="F5" i="94"/>
  <c r="E5" i="94"/>
  <c r="G4" i="94"/>
  <c r="F4" i="94"/>
  <c r="E4" i="94"/>
  <c r="G3" i="94"/>
  <c r="F3" i="94"/>
  <c r="E3" i="94"/>
  <c r="G2" i="94"/>
  <c r="F2" i="94"/>
  <c r="E2" i="94"/>
  <c r="G1" i="94"/>
  <c r="F1" i="94"/>
  <c r="E1" i="94"/>
  <c r="I27" i="93"/>
  <c r="H27" i="93"/>
  <c r="G27" i="93"/>
  <c r="I26" i="93"/>
  <c r="H26" i="93"/>
  <c r="G26" i="93"/>
  <c r="I25" i="93"/>
  <c r="H25" i="93"/>
  <c r="G25" i="93"/>
  <c r="I24" i="93"/>
  <c r="H24" i="93"/>
  <c r="G24" i="93"/>
  <c r="I23" i="93"/>
  <c r="H23" i="93"/>
  <c r="G23" i="93"/>
  <c r="I22" i="93"/>
  <c r="H22" i="93"/>
  <c r="G22" i="93"/>
  <c r="I21" i="93"/>
  <c r="H21" i="93"/>
  <c r="G21" i="93"/>
  <c r="I20" i="93"/>
  <c r="H20" i="93"/>
  <c r="G20" i="93"/>
  <c r="I19" i="93"/>
  <c r="H19" i="93"/>
  <c r="G19" i="93"/>
  <c r="I18" i="93"/>
  <c r="H18" i="93"/>
  <c r="G18" i="93"/>
  <c r="I17" i="93"/>
  <c r="H17" i="93"/>
  <c r="G17" i="93"/>
  <c r="I16" i="93"/>
  <c r="H16" i="93"/>
  <c r="G16" i="93"/>
  <c r="I15" i="93"/>
  <c r="H15" i="93"/>
  <c r="G15" i="93"/>
  <c r="I14" i="93"/>
  <c r="H14" i="93"/>
  <c r="G14" i="93"/>
  <c r="I13" i="93"/>
  <c r="H13" i="93"/>
  <c r="G13" i="93"/>
  <c r="I12" i="93"/>
  <c r="H12" i="93"/>
  <c r="G12" i="93"/>
  <c r="I11" i="93"/>
  <c r="H11" i="93"/>
  <c r="G11" i="93"/>
  <c r="I10" i="93"/>
  <c r="H10" i="93"/>
  <c r="G10" i="93"/>
  <c r="I8" i="93"/>
  <c r="H8" i="93"/>
  <c r="G8" i="93"/>
  <c r="I7" i="93"/>
  <c r="H7" i="93"/>
  <c r="G7" i="93"/>
  <c r="I6" i="93"/>
  <c r="H6" i="93"/>
  <c r="G6" i="93"/>
  <c r="I5" i="93"/>
  <c r="H5" i="93"/>
  <c r="G5" i="93"/>
  <c r="I4" i="93"/>
  <c r="H4" i="93"/>
  <c r="G4" i="93"/>
  <c r="I3" i="93"/>
  <c r="H3" i="93"/>
  <c r="G3" i="93"/>
  <c r="I2" i="93"/>
  <c r="H2" i="93"/>
  <c r="G2" i="93"/>
  <c r="I1" i="93"/>
  <c r="H1" i="93"/>
  <c r="G1" i="93"/>
  <c r="G15" i="92"/>
  <c r="F15" i="92"/>
  <c r="E15" i="92"/>
  <c r="G14" i="92"/>
  <c r="F14" i="92"/>
  <c r="E14" i="92"/>
  <c r="G13" i="92"/>
  <c r="F13" i="92"/>
  <c r="E13" i="92"/>
  <c r="G12" i="92"/>
  <c r="F12" i="92"/>
  <c r="E12" i="92"/>
  <c r="G11" i="92"/>
  <c r="F11" i="92"/>
  <c r="E11" i="92"/>
  <c r="G10" i="92"/>
  <c r="F10" i="92"/>
  <c r="E10" i="92"/>
  <c r="G9" i="92"/>
  <c r="F9" i="92"/>
  <c r="E9" i="92"/>
  <c r="G7" i="92"/>
  <c r="F7" i="92"/>
  <c r="E7" i="92"/>
  <c r="G6" i="92"/>
  <c r="F6" i="92"/>
  <c r="E6" i="92"/>
  <c r="G5" i="92"/>
  <c r="F5" i="92"/>
  <c r="E5" i="92"/>
  <c r="G4" i="92"/>
  <c r="F4" i="92"/>
  <c r="E4" i="92"/>
  <c r="G3" i="92"/>
  <c r="F3" i="92"/>
  <c r="E3" i="92"/>
  <c r="G2" i="92"/>
  <c r="F2" i="92"/>
  <c r="E2" i="92"/>
  <c r="G1" i="92"/>
  <c r="F1" i="92"/>
  <c r="E1" i="92"/>
  <c r="H11" i="91"/>
  <c r="G11" i="91"/>
  <c r="F11" i="91"/>
  <c r="H10" i="91"/>
  <c r="G10" i="91"/>
  <c r="F10" i="91"/>
  <c r="H9" i="91"/>
  <c r="G9" i="91"/>
  <c r="F9" i="91"/>
  <c r="H8" i="91"/>
  <c r="G8" i="91"/>
  <c r="F8" i="91"/>
  <c r="H7" i="91"/>
  <c r="G7" i="91"/>
  <c r="F7" i="91"/>
  <c r="H6" i="91"/>
  <c r="G6" i="91"/>
  <c r="F6" i="91"/>
  <c r="H5" i="91"/>
  <c r="G5" i="91"/>
  <c r="F5" i="91"/>
  <c r="H4" i="91"/>
  <c r="G4" i="91"/>
  <c r="F4" i="91"/>
  <c r="H3" i="91"/>
  <c r="G3" i="91"/>
  <c r="F3" i="91"/>
  <c r="H2" i="91"/>
  <c r="G2" i="91"/>
  <c r="F2" i="91"/>
  <c r="H1" i="91"/>
  <c r="G1" i="91"/>
  <c r="F1" i="91"/>
  <c r="H17" i="90"/>
  <c r="G17" i="90"/>
  <c r="F17" i="90"/>
  <c r="H16" i="90"/>
  <c r="G16" i="90"/>
  <c r="F16" i="90"/>
  <c r="H15" i="90"/>
  <c r="G15" i="90"/>
  <c r="F15" i="90"/>
  <c r="H14" i="90"/>
  <c r="G14" i="90"/>
  <c r="F14" i="90"/>
  <c r="H13" i="90"/>
  <c r="G13" i="90"/>
  <c r="F13" i="90"/>
  <c r="H12" i="90"/>
  <c r="G12" i="90"/>
  <c r="F12" i="90"/>
  <c r="H11" i="90"/>
  <c r="G11" i="90"/>
  <c r="F11" i="90"/>
  <c r="H10" i="90"/>
  <c r="G10" i="90"/>
  <c r="F10" i="90"/>
  <c r="H9" i="90"/>
  <c r="G9" i="90"/>
  <c r="F9" i="90"/>
  <c r="H8" i="90"/>
  <c r="G8" i="90"/>
  <c r="F8" i="90"/>
  <c r="H7" i="90"/>
  <c r="G7" i="90"/>
  <c r="F7" i="90"/>
  <c r="H6" i="90"/>
  <c r="G6" i="90"/>
  <c r="F6" i="90"/>
  <c r="H5" i="90"/>
  <c r="G5" i="90"/>
  <c r="F5" i="90"/>
  <c r="H4" i="90"/>
  <c r="G4" i="90"/>
  <c r="F4" i="90"/>
  <c r="H3" i="90"/>
  <c r="G3" i="90"/>
  <c r="F3" i="90"/>
  <c r="H2" i="90"/>
  <c r="G2" i="90"/>
  <c r="F2" i="90"/>
  <c r="H1" i="90"/>
  <c r="G1" i="90"/>
  <c r="F1" i="90"/>
  <c r="F14" i="89"/>
  <c r="E14" i="89"/>
  <c r="D14" i="89"/>
  <c r="F13" i="89"/>
  <c r="E13" i="89"/>
  <c r="D13" i="89"/>
  <c r="F12" i="89"/>
  <c r="E12" i="89"/>
  <c r="D12" i="89"/>
  <c r="F11" i="89"/>
  <c r="E11" i="89"/>
  <c r="D11" i="89"/>
  <c r="F10" i="89"/>
  <c r="E10" i="89"/>
  <c r="D10" i="89"/>
  <c r="F9" i="89"/>
  <c r="E9" i="89"/>
  <c r="D9" i="89"/>
  <c r="F8" i="89"/>
  <c r="E8" i="89"/>
  <c r="D8" i="89"/>
  <c r="F7" i="89"/>
  <c r="E7" i="89"/>
  <c r="D7" i="89"/>
  <c r="F6" i="89"/>
  <c r="E6" i="89"/>
  <c r="D6" i="89"/>
  <c r="F5" i="89"/>
  <c r="E5" i="89"/>
  <c r="D5" i="89"/>
  <c r="F4" i="89"/>
  <c r="E4" i="89"/>
  <c r="D4" i="89"/>
  <c r="F3" i="89"/>
  <c r="E3" i="89"/>
  <c r="D3" i="89"/>
  <c r="F2" i="89"/>
  <c r="E2" i="89"/>
  <c r="D2" i="89"/>
  <c r="F1" i="89"/>
  <c r="E1" i="89"/>
  <c r="D1" i="89"/>
  <c r="G17" i="88"/>
  <c r="F17" i="88"/>
  <c r="E17" i="88"/>
  <c r="G16" i="88"/>
  <c r="F16" i="88"/>
  <c r="E16" i="88"/>
  <c r="G15" i="88"/>
  <c r="F15" i="88"/>
  <c r="E15" i="88"/>
  <c r="G14" i="88"/>
  <c r="F14" i="88"/>
  <c r="E14" i="88"/>
  <c r="G13" i="88"/>
  <c r="F13" i="88"/>
  <c r="E13" i="88"/>
  <c r="G12" i="88"/>
  <c r="F12" i="88"/>
  <c r="E12" i="88"/>
  <c r="G11" i="88"/>
  <c r="F11" i="88"/>
  <c r="E11" i="88"/>
  <c r="G10" i="88"/>
  <c r="F10" i="88"/>
  <c r="E10" i="88"/>
  <c r="G9" i="88"/>
  <c r="F9" i="88"/>
  <c r="E9" i="88"/>
  <c r="G8" i="88"/>
  <c r="F8" i="88"/>
  <c r="E8" i="88"/>
  <c r="G7" i="88"/>
  <c r="F7" i="88"/>
  <c r="E7" i="88"/>
  <c r="G6" i="88"/>
  <c r="F6" i="88"/>
  <c r="E6" i="88"/>
  <c r="G5" i="88"/>
  <c r="F5" i="88"/>
  <c r="E5" i="88"/>
  <c r="G4" i="88"/>
  <c r="F4" i="88"/>
  <c r="E4" i="88"/>
  <c r="G3" i="88"/>
  <c r="F3" i="88"/>
  <c r="E3" i="88"/>
  <c r="G2" i="88"/>
  <c r="F2" i="88"/>
  <c r="E2" i="88"/>
  <c r="G1" i="88"/>
  <c r="F1" i="88"/>
  <c r="E1" i="88"/>
  <c r="F15" i="87"/>
  <c r="E15" i="87"/>
  <c r="D15" i="87"/>
  <c r="F14" i="87"/>
  <c r="E14" i="87"/>
  <c r="D14" i="87"/>
  <c r="F13" i="87"/>
  <c r="E13" i="87"/>
  <c r="D13" i="87"/>
  <c r="F12" i="87"/>
  <c r="E12" i="87"/>
  <c r="D12" i="87"/>
  <c r="F11" i="87"/>
  <c r="E11" i="87"/>
  <c r="D11" i="87"/>
  <c r="F10" i="87"/>
  <c r="E10" i="87"/>
  <c r="D10" i="87"/>
  <c r="F9" i="87"/>
  <c r="E9" i="87"/>
  <c r="D9" i="87"/>
  <c r="F8" i="87"/>
  <c r="E8" i="87"/>
  <c r="D8" i="87"/>
  <c r="F7" i="87"/>
  <c r="E7" i="87"/>
  <c r="D7" i="87"/>
  <c r="F6" i="87"/>
  <c r="E6" i="87"/>
  <c r="D6" i="87"/>
  <c r="F5" i="87"/>
  <c r="E5" i="87"/>
  <c r="D5" i="87"/>
  <c r="F3" i="87"/>
  <c r="E3" i="87"/>
  <c r="D3" i="87"/>
  <c r="F2" i="87"/>
  <c r="E2" i="87"/>
  <c r="D2" i="87"/>
  <c r="F1" i="87"/>
  <c r="E1" i="87"/>
  <c r="D1" i="87"/>
  <c r="E11" i="86"/>
  <c r="E10" i="86"/>
  <c r="E9" i="86"/>
  <c r="E8" i="86"/>
  <c r="E7" i="86"/>
  <c r="E6" i="86"/>
  <c r="E5" i="86"/>
  <c r="E4" i="86"/>
  <c r="E3" i="86"/>
  <c r="E2" i="86"/>
  <c r="E1" i="86"/>
  <c r="G11" i="86"/>
  <c r="F11" i="86"/>
  <c r="G10" i="86"/>
  <c r="F10" i="86"/>
  <c r="G9" i="86"/>
  <c r="F9" i="86"/>
  <c r="G8" i="86"/>
  <c r="F8" i="86"/>
  <c r="G7" i="86"/>
  <c r="F7" i="86"/>
  <c r="G6" i="86"/>
  <c r="F6" i="86"/>
  <c r="G5" i="86"/>
  <c r="F5" i="86"/>
  <c r="G4" i="86"/>
  <c r="F4" i="86"/>
  <c r="G3" i="86"/>
  <c r="F3" i="86"/>
  <c r="G2" i="86"/>
  <c r="F2" i="86"/>
  <c r="G1" i="86"/>
  <c r="F1" i="86"/>
  <c r="G16" i="85"/>
  <c r="F16" i="85"/>
  <c r="E16" i="85"/>
  <c r="G15" i="85"/>
  <c r="F15" i="85"/>
  <c r="E15" i="85"/>
  <c r="G14" i="85"/>
  <c r="F14" i="85"/>
  <c r="E14" i="85"/>
  <c r="G13" i="85"/>
  <c r="F13" i="85"/>
  <c r="E13" i="85"/>
  <c r="G12" i="85"/>
  <c r="F12" i="85"/>
  <c r="E12" i="85"/>
  <c r="G11" i="85"/>
  <c r="F11" i="85"/>
  <c r="E11" i="85"/>
  <c r="G10" i="85"/>
  <c r="F10" i="85"/>
  <c r="E10" i="85"/>
  <c r="G9" i="85"/>
  <c r="F9" i="85"/>
  <c r="E9" i="85"/>
  <c r="G8" i="85"/>
  <c r="F8" i="85"/>
  <c r="E8" i="85"/>
  <c r="G7" i="85"/>
  <c r="F7" i="85"/>
  <c r="E7" i="85"/>
  <c r="G6" i="85"/>
  <c r="F6" i="85"/>
  <c r="E6" i="85"/>
  <c r="G5" i="85"/>
  <c r="F5" i="85"/>
  <c r="E5" i="85"/>
  <c r="G4" i="85"/>
  <c r="F4" i="85"/>
  <c r="E4" i="85"/>
  <c r="G3" i="85"/>
  <c r="F3" i="85"/>
  <c r="E3" i="85"/>
  <c r="G2" i="85"/>
  <c r="F2" i="85"/>
  <c r="E2" i="85"/>
  <c r="G1" i="85"/>
  <c r="F1" i="85"/>
  <c r="E1" i="85"/>
  <c r="H15" i="84"/>
  <c r="G15" i="84"/>
  <c r="F15" i="84"/>
  <c r="H14" i="84"/>
  <c r="G14" i="84"/>
  <c r="F14" i="84"/>
  <c r="H13" i="84"/>
  <c r="G13" i="84"/>
  <c r="F13" i="84"/>
  <c r="H12" i="84"/>
  <c r="G12" i="84"/>
  <c r="F12" i="84"/>
  <c r="H11" i="84"/>
  <c r="G11" i="84"/>
  <c r="F11" i="84"/>
  <c r="H10" i="84"/>
  <c r="G10" i="84"/>
  <c r="F10" i="84"/>
  <c r="H9" i="84"/>
  <c r="G9" i="84"/>
  <c r="F9" i="84"/>
  <c r="H8" i="84"/>
  <c r="G8" i="84"/>
  <c r="F8" i="84"/>
  <c r="H7" i="84"/>
  <c r="G7" i="84"/>
  <c r="F7" i="84"/>
  <c r="H6" i="84"/>
  <c r="G6" i="84"/>
  <c r="F6" i="84"/>
  <c r="H5" i="84"/>
  <c r="G5" i="84"/>
  <c r="F5" i="84"/>
  <c r="H4" i="84"/>
  <c r="G4" i="84"/>
  <c r="F4" i="84"/>
  <c r="H3" i="84"/>
  <c r="G3" i="84"/>
  <c r="F3" i="84"/>
  <c r="H2" i="84"/>
  <c r="G2" i="84"/>
  <c r="F2" i="84"/>
  <c r="H1" i="84"/>
  <c r="G1" i="84"/>
  <c r="F1" i="84"/>
  <c r="G15" i="83"/>
  <c r="F15" i="83"/>
  <c r="E15" i="83"/>
  <c r="G14" i="83"/>
  <c r="F14" i="83"/>
  <c r="E14" i="83"/>
  <c r="G13" i="83"/>
  <c r="F13" i="83"/>
  <c r="E13" i="83"/>
  <c r="G12" i="83"/>
  <c r="F12" i="83"/>
  <c r="E12" i="83"/>
  <c r="G11" i="83"/>
  <c r="F11" i="83"/>
  <c r="E11" i="83"/>
  <c r="G10" i="83"/>
  <c r="F10" i="83"/>
  <c r="E10" i="83"/>
  <c r="G9" i="83"/>
  <c r="F9" i="83"/>
  <c r="E9" i="83"/>
  <c r="G8" i="83"/>
  <c r="F8" i="83"/>
  <c r="E8" i="83"/>
  <c r="G7" i="83"/>
  <c r="F7" i="83"/>
  <c r="E7" i="83"/>
  <c r="G6" i="83"/>
  <c r="F6" i="83"/>
  <c r="E6" i="83"/>
  <c r="G5" i="83"/>
  <c r="F5" i="83"/>
  <c r="E5" i="83"/>
  <c r="G4" i="83"/>
  <c r="F4" i="83"/>
  <c r="E4" i="83"/>
  <c r="G3" i="83"/>
  <c r="F3" i="83"/>
  <c r="E3" i="83"/>
  <c r="G2" i="83"/>
  <c r="F2" i="83"/>
  <c r="E2" i="83"/>
  <c r="G1" i="83"/>
  <c r="F1" i="83"/>
  <c r="E1" i="83"/>
  <c r="G12" i="82"/>
  <c r="F12" i="82"/>
  <c r="E12" i="82"/>
  <c r="G10" i="82"/>
  <c r="F10" i="82"/>
  <c r="E10" i="82"/>
  <c r="G9" i="82"/>
  <c r="F9" i="82"/>
  <c r="E9" i="82"/>
  <c r="G8" i="82"/>
  <c r="F8" i="82"/>
  <c r="E8" i="82"/>
  <c r="G7" i="82"/>
  <c r="F7" i="82"/>
  <c r="E7" i="82"/>
  <c r="G6" i="82"/>
  <c r="F6" i="82"/>
  <c r="E6" i="82"/>
  <c r="G5" i="82"/>
  <c r="F5" i="82"/>
  <c r="E5" i="82"/>
  <c r="G4" i="82"/>
  <c r="F4" i="82"/>
  <c r="E4" i="82"/>
  <c r="G3" i="82"/>
  <c r="F3" i="82"/>
  <c r="E3" i="82"/>
  <c r="G2" i="82"/>
  <c r="F2" i="82"/>
  <c r="E2" i="82"/>
  <c r="G1" i="82"/>
  <c r="F1" i="82"/>
  <c r="E1" i="82"/>
  <c r="F80" i="81"/>
  <c r="E80" i="81"/>
  <c r="D80" i="81"/>
  <c r="F79" i="81"/>
  <c r="E79" i="81"/>
  <c r="D79" i="81"/>
  <c r="F78" i="81"/>
  <c r="E78" i="81"/>
  <c r="D78" i="81"/>
  <c r="F77" i="81"/>
  <c r="E77" i="81"/>
  <c r="D77" i="81"/>
  <c r="F76" i="81"/>
  <c r="E76" i="81"/>
  <c r="D76" i="81"/>
  <c r="F75" i="81"/>
  <c r="E75" i="81"/>
  <c r="D75" i="81"/>
  <c r="F74" i="81"/>
  <c r="E74" i="81"/>
  <c r="D74" i="81"/>
  <c r="F73" i="81"/>
  <c r="E73" i="81"/>
  <c r="D73" i="81"/>
  <c r="F72" i="81"/>
  <c r="E72" i="81"/>
  <c r="D72" i="81"/>
  <c r="F71" i="81"/>
  <c r="E71" i="81"/>
  <c r="D71" i="81"/>
  <c r="F70" i="81"/>
  <c r="E70" i="81"/>
  <c r="D70" i="81"/>
  <c r="F69" i="81"/>
  <c r="E69" i="81"/>
  <c r="D69" i="81"/>
  <c r="F68" i="81"/>
  <c r="E68" i="81"/>
  <c r="D68" i="81"/>
  <c r="F67" i="81"/>
  <c r="E67" i="81"/>
  <c r="D67" i="81"/>
  <c r="F66" i="81"/>
  <c r="E66" i="81"/>
  <c r="D66" i="81"/>
  <c r="F65" i="81"/>
  <c r="E65" i="81"/>
  <c r="D65" i="81"/>
  <c r="F64" i="81"/>
  <c r="E64" i="81"/>
  <c r="D64" i="81"/>
  <c r="F63" i="81"/>
  <c r="E63" i="81"/>
  <c r="D63" i="81"/>
  <c r="F62" i="81"/>
  <c r="E62" i="81"/>
  <c r="D62" i="81"/>
  <c r="F61" i="81"/>
  <c r="E61" i="81"/>
  <c r="D61" i="81"/>
  <c r="F60" i="81"/>
  <c r="E60" i="81"/>
  <c r="D60" i="81"/>
  <c r="F59" i="81"/>
  <c r="E59" i="81"/>
  <c r="D59" i="81"/>
  <c r="F58" i="81"/>
  <c r="E58" i="81"/>
  <c r="D58" i="81"/>
  <c r="F57" i="81"/>
  <c r="E57" i="81"/>
  <c r="D57" i="81"/>
  <c r="F56" i="81"/>
  <c r="E56" i="81"/>
  <c r="D56" i="81"/>
  <c r="F55" i="81"/>
  <c r="E55" i="81"/>
  <c r="D55" i="81"/>
  <c r="F54" i="81"/>
  <c r="E54" i="81"/>
  <c r="D54" i="81"/>
  <c r="F53" i="81"/>
  <c r="E53" i="81"/>
  <c r="D53" i="81"/>
  <c r="F52" i="81"/>
  <c r="E52" i="81"/>
  <c r="D52" i="81"/>
  <c r="F51" i="81"/>
  <c r="E51" i="81"/>
  <c r="D51" i="81"/>
  <c r="F50" i="81"/>
  <c r="E50" i="81"/>
  <c r="D50" i="81"/>
  <c r="F49" i="81"/>
  <c r="E49" i="81"/>
  <c r="D49" i="81"/>
  <c r="F48" i="81"/>
  <c r="E48" i="81"/>
  <c r="D48" i="81"/>
  <c r="F47" i="81"/>
  <c r="E47" i="81"/>
  <c r="D47" i="81"/>
  <c r="F46" i="81"/>
  <c r="E46" i="81"/>
  <c r="D46" i="81"/>
  <c r="F45" i="81"/>
  <c r="E45" i="81"/>
  <c r="D45" i="81"/>
  <c r="F44" i="81"/>
  <c r="E44" i="81"/>
  <c r="D44" i="81"/>
  <c r="F43" i="81"/>
  <c r="E43" i="81"/>
  <c r="D43" i="81"/>
  <c r="F42" i="81"/>
  <c r="E42" i="81"/>
  <c r="D42" i="81"/>
  <c r="F41" i="81"/>
  <c r="E41" i="81"/>
  <c r="D41" i="81"/>
  <c r="F40" i="81"/>
  <c r="E40" i="81"/>
  <c r="D40" i="81"/>
  <c r="F39" i="81"/>
  <c r="E39" i="81"/>
  <c r="D39" i="81"/>
  <c r="F38" i="81"/>
  <c r="E38" i="81"/>
  <c r="D38" i="81"/>
  <c r="F37" i="81"/>
  <c r="E37" i="81"/>
  <c r="D37" i="81"/>
  <c r="F36" i="81"/>
  <c r="E36" i="81"/>
  <c r="D36" i="81"/>
  <c r="F35" i="81"/>
  <c r="E35" i="81"/>
  <c r="D35" i="81"/>
  <c r="F34" i="81"/>
  <c r="E34" i="81"/>
  <c r="D34" i="81"/>
  <c r="F33" i="81"/>
  <c r="E33" i="81"/>
  <c r="D33" i="81"/>
  <c r="F32" i="81"/>
  <c r="E32" i="81"/>
  <c r="D32" i="81"/>
  <c r="F31" i="81"/>
  <c r="E31" i="81"/>
  <c r="D31" i="81"/>
  <c r="F30" i="81"/>
  <c r="E30" i="81"/>
  <c r="D30" i="81"/>
  <c r="F29" i="81"/>
  <c r="E29" i="81"/>
  <c r="D29" i="81"/>
  <c r="F28" i="81"/>
  <c r="E28" i="81"/>
  <c r="D28" i="81"/>
  <c r="F27" i="81"/>
  <c r="E27" i="81"/>
  <c r="D27" i="81"/>
  <c r="F26" i="81"/>
  <c r="E26" i="81"/>
  <c r="D26" i="81"/>
  <c r="F25" i="81"/>
  <c r="E25" i="81"/>
  <c r="D25" i="81"/>
  <c r="F24" i="81"/>
  <c r="E24" i="81"/>
  <c r="D24" i="81"/>
  <c r="F23" i="81"/>
  <c r="E23" i="81"/>
  <c r="D23" i="81"/>
  <c r="F22" i="81"/>
  <c r="E22" i="81"/>
  <c r="D22" i="81"/>
  <c r="F21" i="81"/>
  <c r="E21" i="81"/>
  <c r="D21" i="81"/>
  <c r="F20" i="81"/>
  <c r="E20" i="81"/>
  <c r="D20" i="81"/>
  <c r="F19" i="81"/>
  <c r="E19" i="81"/>
  <c r="D19" i="81"/>
  <c r="F18" i="81"/>
  <c r="E18" i="81"/>
  <c r="D18" i="81"/>
  <c r="F17" i="81"/>
  <c r="E17" i="81"/>
  <c r="D17" i="81"/>
  <c r="F16" i="81"/>
  <c r="E16" i="81"/>
  <c r="D16" i="81"/>
  <c r="F15" i="81"/>
  <c r="E15" i="81"/>
  <c r="D15" i="81"/>
  <c r="F14" i="81"/>
  <c r="E14" i="81"/>
  <c r="D14" i="81"/>
  <c r="F13" i="81"/>
  <c r="E13" i="81"/>
  <c r="D13" i="81"/>
  <c r="F12" i="81"/>
  <c r="E12" i="81"/>
  <c r="D12" i="81"/>
  <c r="F11" i="81"/>
  <c r="E11" i="81"/>
  <c r="D11" i="81"/>
  <c r="F10" i="81"/>
  <c r="E10" i="81"/>
  <c r="D10" i="81"/>
  <c r="F9" i="81"/>
  <c r="E9" i="81"/>
  <c r="D9" i="81"/>
  <c r="F8" i="81"/>
  <c r="E8" i="81"/>
  <c r="D8" i="81"/>
  <c r="F7" i="81"/>
  <c r="E7" i="81"/>
  <c r="D7" i="81"/>
  <c r="F6" i="81"/>
  <c r="E6" i="81"/>
  <c r="D6" i="81"/>
  <c r="F5" i="81"/>
  <c r="E5" i="81"/>
  <c r="D5" i="81"/>
  <c r="F4" i="81"/>
  <c r="E4" i="81"/>
  <c r="D4" i="81"/>
  <c r="F3" i="81"/>
  <c r="E3" i="81"/>
  <c r="D3" i="81"/>
  <c r="F2" i="81"/>
  <c r="E2" i="81"/>
  <c r="D2" i="81"/>
  <c r="F1" i="81"/>
  <c r="E1" i="81"/>
  <c r="D1" i="81"/>
  <c r="F6" i="80"/>
  <c r="E6" i="80"/>
  <c r="D6" i="80"/>
  <c r="F5" i="80"/>
  <c r="E5" i="80"/>
  <c r="D5" i="80"/>
  <c r="F4" i="80"/>
  <c r="E4" i="80"/>
  <c r="D4" i="80"/>
  <c r="F3" i="80"/>
  <c r="E3" i="80"/>
  <c r="D3" i="80"/>
  <c r="F2" i="80"/>
  <c r="E2" i="80"/>
  <c r="D2" i="80"/>
  <c r="F1" i="80"/>
  <c r="E1" i="80"/>
  <c r="D1" i="80"/>
  <c r="F24" i="79"/>
  <c r="E24" i="79"/>
  <c r="D24" i="79"/>
  <c r="F23" i="79"/>
  <c r="E23" i="79"/>
  <c r="D23" i="79"/>
  <c r="F22" i="79"/>
  <c r="E22" i="79"/>
  <c r="D22" i="79"/>
  <c r="F21" i="79"/>
  <c r="E21" i="79"/>
  <c r="D21" i="79"/>
  <c r="F20" i="79"/>
  <c r="E20" i="79"/>
  <c r="D20" i="79"/>
  <c r="F19" i="79"/>
  <c r="E19" i="79"/>
  <c r="D19" i="79"/>
  <c r="F18" i="79"/>
  <c r="E18" i="79"/>
  <c r="D18" i="79"/>
  <c r="F17" i="79"/>
  <c r="E17" i="79"/>
  <c r="D17" i="79"/>
  <c r="F16" i="79"/>
  <c r="E16" i="79"/>
  <c r="D16" i="79"/>
  <c r="F15" i="79"/>
  <c r="E15" i="79"/>
  <c r="D15" i="79"/>
  <c r="F14" i="79"/>
  <c r="E14" i="79"/>
  <c r="D14" i="79"/>
  <c r="F13" i="79"/>
  <c r="E13" i="79"/>
  <c r="D13" i="79"/>
  <c r="F12" i="79"/>
  <c r="E12" i="79"/>
  <c r="D12" i="79"/>
  <c r="F11" i="79"/>
  <c r="E11" i="79"/>
  <c r="D11" i="79"/>
  <c r="F10" i="79"/>
  <c r="E10" i="79"/>
  <c r="D10" i="79"/>
  <c r="F9" i="79"/>
  <c r="E9" i="79"/>
  <c r="D9" i="79"/>
  <c r="F8" i="79"/>
  <c r="E8" i="79"/>
  <c r="D8" i="79"/>
  <c r="F7" i="79"/>
  <c r="E7" i="79"/>
  <c r="D7" i="79"/>
  <c r="F6" i="79"/>
  <c r="E6" i="79"/>
  <c r="D6" i="79"/>
  <c r="F5" i="79"/>
  <c r="E5" i="79"/>
  <c r="D5" i="79"/>
  <c r="F4" i="79"/>
  <c r="E4" i="79"/>
  <c r="D4" i="79"/>
  <c r="F3" i="79"/>
  <c r="E3" i="79"/>
  <c r="D3" i="79"/>
  <c r="F2" i="79"/>
  <c r="E2" i="79"/>
  <c r="D2" i="79"/>
  <c r="F1" i="79"/>
  <c r="E1" i="79"/>
  <c r="D1" i="79"/>
  <c r="F17" i="78"/>
  <c r="E17" i="78"/>
  <c r="D17" i="78"/>
  <c r="F16" i="78"/>
  <c r="E16" i="78"/>
  <c r="D16" i="78"/>
  <c r="F15" i="78"/>
  <c r="E15" i="78"/>
  <c r="D15" i="78"/>
  <c r="F14" i="78"/>
  <c r="E14" i="78"/>
  <c r="D14" i="78"/>
  <c r="F13" i="78"/>
  <c r="E13" i="78"/>
  <c r="D13" i="78"/>
  <c r="F12" i="78"/>
  <c r="E12" i="78"/>
  <c r="D12" i="78"/>
  <c r="F11" i="78"/>
  <c r="E11" i="78"/>
  <c r="D11" i="78"/>
  <c r="F10" i="78"/>
  <c r="E10" i="78"/>
  <c r="D10" i="78"/>
  <c r="F9" i="78"/>
  <c r="E9" i="78"/>
  <c r="D9" i="78"/>
  <c r="F8" i="78"/>
  <c r="E8" i="78"/>
  <c r="D8" i="78"/>
  <c r="F7" i="78"/>
  <c r="E7" i="78"/>
  <c r="D7" i="78"/>
  <c r="F6" i="78"/>
  <c r="E6" i="78"/>
  <c r="D6" i="78"/>
  <c r="F5" i="78"/>
  <c r="E5" i="78"/>
  <c r="D5" i="78"/>
  <c r="F4" i="78"/>
  <c r="E4" i="78"/>
  <c r="D4" i="78"/>
  <c r="F3" i="78"/>
  <c r="E3" i="78"/>
  <c r="D3" i="78"/>
  <c r="F2" i="78"/>
  <c r="E2" i="78"/>
  <c r="D2" i="78"/>
  <c r="F1" i="78"/>
  <c r="E1" i="78"/>
  <c r="D1" i="78"/>
  <c r="F16" i="77"/>
  <c r="E16" i="77"/>
  <c r="D16" i="77"/>
  <c r="F15" i="77"/>
  <c r="E15" i="77"/>
  <c r="D15" i="77"/>
  <c r="F13" i="77"/>
  <c r="E13" i="77"/>
  <c r="D13" i="77"/>
  <c r="F12" i="77"/>
  <c r="E12" i="77"/>
  <c r="D12" i="77"/>
  <c r="F11" i="77"/>
  <c r="E11" i="77"/>
  <c r="D11" i="77"/>
  <c r="F10" i="77"/>
  <c r="E10" i="77"/>
  <c r="D10" i="77"/>
  <c r="F9" i="77"/>
  <c r="E9" i="77"/>
  <c r="D9" i="77"/>
  <c r="F8" i="77"/>
  <c r="E8" i="77"/>
  <c r="D8" i="77"/>
  <c r="F7" i="77"/>
  <c r="E7" i="77"/>
  <c r="D7" i="77"/>
  <c r="F6" i="77"/>
  <c r="E6" i="77"/>
  <c r="D6" i="77"/>
  <c r="F5" i="77"/>
  <c r="E5" i="77"/>
  <c r="D5" i="77"/>
  <c r="F4" i="77"/>
  <c r="E4" i="77"/>
  <c r="D4" i="77"/>
  <c r="F3" i="77"/>
  <c r="E3" i="77"/>
  <c r="D3" i="77"/>
  <c r="F2" i="77"/>
  <c r="E2" i="77"/>
  <c r="D2" i="77"/>
  <c r="F1" i="77"/>
  <c r="E1" i="77"/>
  <c r="D1" i="77"/>
  <c r="F22" i="76"/>
  <c r="E22" i="76"/>
  <c r="D22" i="76"/>
  <c r="F21" i="76"/>
  <c r="E21" i="76"/>
  <c r="D21" i="76"/>
  <c r="F20" i="76"/>
  <c r="E20" i="76"/>
  <c r="D20" i="76"/>
  <c r="F19" i="76"/>
  <c r="E19" i="76"/>
  <c r="D19" i="76"/>
  <c r="F18" i="76"/>
  <c r="E18" i="76"/>
  <c r="D18" i="76"/>
  <c r="F17" i="76"/>
  <c r="E17" i="76"/>
  <c r="D17" i="76"/>
  <c r="F16" i="76"/>
  <c r="E16" i="76"/>
  <c r="D16" i="76"/>
  <c r="F15" i="76"/>
  <c r="E15" i="76"/>
  <c r="D15" i="76"/>
  <c r="F14" i="76"/>
  <c r="E14" i="76"/>
  <c r="D14" i="76"/>
  <c r="F13" i="76"/>
  <c r="E13" i="76"/>
  <c r="D13" i="76"/>
  <c r="F12" i="76"/>
  <c r="E12" i="76"/>
  <c r="D12" i="76"/>
  <c r="F11" i="76"/>
  <c r="E11" i="76"/>
  <c r="D11" i="76"/>
  <c r="F10" i="76"/>
  <c r="E10" i="76"/>
  <c r="D10" i="76"/>
  <c r="F9" i="76"/>
  <c r="E9" i="76"/>
  <c r="D9" i="76"/>
  <c r="F8" i="76"/>
  <c r="E8" i="76"/>
  <c r="D8" i="76"/>
  <c r="F7" i="76"/>
  <c r="E7" i="76"/>
  <c r="D7" i="76"/>
  <c r="F6" i="76"/>
  <c r="E6" i="76"/>
  <c r="D6" i="76"/>
  <c r="F5" i="76"/>
  <c r="E5" i="76"/>
  <c r="D5" i="76"/>
  <c r="F4" i="76"/>
  <c r="E4" i="76"/>
  <c r="D4" i="76"/>
  <c r="F3" i="76"/>
  <c r="E3" i="76"/>
  <c r="D3" i="76"/>
  <c r="F2" i="76"/>
  <c r="E2" i="76"/>
  <c r="D2" i="76"/>
  <c r="F1" i="76"/>
  <c r="E1" i="76"/>
  <c r="D1" i="76"/>
  <c r="F11" i="75"/>
  <c r="E11" i="75"/>
  <c r="D11" i="75"/>
  <c r="F10" i="75"/>
  <c r="E10" i="75"/>
  <c r="D10" i="75"/>
  <c r="F9" i="75"/>
  <c r="E9" i="75"/>
  <c r="D9" i="75"/>
  <c r="F8" i="75"/>
  <c r="E8" i="75"/>
  <c r="D8" i="75"/>
  <c r="F7" i="75"/>
  <c r="E7" i="75"/>
  <c r="D7" i="75"/>
  <c r="F6" i="75"/>
  <c r="E6" i="75"/>
  <c r="D6" i="75"/>
  <c r="F5" i="75"/>
  <c r="E5" i="75"/>
  <c r="D5" i="75"/>
  <c r="F4" i="75"/>
  <c r="E4" i="75"/>
  <c r="D4" i="75"/>
  <c r="F3" i="75"/>
  <c r="E3" i="75"/>
  <c r="D3" i="75"/>
  <c r="F2" i="75"/>
  <c r="E2" i="75"/>
  <c r="D2" i="75"/>
  <c r="F1" i="75"/>
  <c r="E1" i="75"/>
  <c r="D1" i="75"/>
  <c r="F10" i="74"/>
  <c r="E10" i="74"/>
  <c r="D10" i="74"/>
  <c r="F9" i="74"/>
  <c r="E9" i="74"/>
  <c r="D9" i="74"/>
  <c r="F8" i="74"/>
  <c r="E8" i="74"/>
  <c r="D8" i="74"/>
  <c r="F7" i="74"/>
  <c r="E7" i="74"/>
  <c r="D7" i="74"/>
  <c r="F6" i="74"/>
  <c r="E6" i="74"/>
  <c r="D6" i="74"/>
  <c r="F5" i="74"/>
  <c r="E5" i="74"/>
  <c r="D5" i="74"/>
  <c r="F4" i="74"/>
  <c r="E4" i="74"/>
  <c r="D4" i="74"/>
  <c r="F3" i="74"/>
  <c r="E3" i="74"/>
  <c r="D3" i="74"/>
  <c r="F2" i="74"/>
  <c r="E2" i="74"/>
  <c r="D2" i="74"/>
  <c r="F1" i="74"/>
  <c r="E1" i="74"/>
  <c r="D1" i="74"/>
  <c r="G8" i="73"/>
  <c r="F8" i="73"/>
  <c r="E8" i="73"/>
  <c r="G7" i="73"/>
  <c r="F7" i="73"/>
  <c r="E7" i="73"/>
  <c r="G6" i="73"/>
  <c r="F6" i="73"/>
  <c r="E6" i="73"/>
  <c r="G5" i="73"/>
  <c r="F5" i="73"/>
  <c r="E5" i="73"/>
  <c r="G4" i="73"/>
  <c r="F4" i="73"/>
  <c r="E4" i="73"/>
  <c r="G3" i="73"/>
  <c r="F3" i="73"/>
  <c r="E3" i="73"/>
  <c r="G2" i="73"/>
  <c r="F2" i="73"/>
  <c r="E2" i="73"/>
  <c r="G1" i="73"/>
  <c r="F1" i="73"/>
  <c r="E1" i="73"/>
  <c r="H18" i="72"/>
  <c r="G18" i="72"/>
  <c r="F18" i="72"/>
  <c r="H17" i="72"/>
  <c r="G17" i="72"/>
  <c r="F17" i="72"/>
  <c r="H16" i="72"/>
  <c r="G16" i="72"/>
  <c r="F16" i="72"/>
  <c r="H15" i="72"/>
  <c r="G15" i="72"/>
  <c r="F15" i="72"/>
  <c r="H14" i="72"/>
  <c r="G14" i="72"/>
  <c r="F14" i="72"/>
  <c r="H13" i="72"/>
  <c r="G13" i="72"/>
  <c r="F13" i="72"/>
  <c r="H12" i="72"/>
  <c r="G12" i="72"/>
  <c r="F12" i="72"/>
  <c r="H11" i="72"/>
  <c r="G11" i="72"/>
  <c r="F11" i="72"/>
  <c r="H10" i="72"/>
  <c r="G10" i="72"/>
  <c r="F10" i="72"/>
  <c r="H9" i="72"/>
  <c r="G9" i="72"/>
  <c r="F9" i="72"/>
  <c r="H8" i="72"/>
  <c r="G8" i="72"/>
  <c r="F8" i="72"/>
  <c r="H7" i="72"/>
  <c r="G7" i="72"/>
  <c r="F7" i="72"/>
  <c r="H6" i="72"/>
  <c r="G6" i="72"/>
  <c r="F6" i="72"/>
  <c r="H5" i="72"/>
  <c r="G5" i="72"/>
  <c r="F5" i="72"/>
  <c r="H4" i="72"/>
  <c r="G4" i="72"/>
  <c r="F4" i="72"/>
  <c r="H3" i="72"/>
  <c r="G3" i="72"/>
  <c r="F3" i="72"/>
  <c r="H2" i="72"/>
  <c r="G2" i="72"/>
  <c r="F2" i="72"/>
  <c r="H1" i="72"/>
  <c r="G1" i="72"/>
  <c r="F1" i="72"/>
  <c r="I20" i="71"/>
  <c r="H20" i="71"/>
  <c r="G20" i="71"/>
  <c r="I19" i="71"/>
  <c r="H19" i="71"/>
  <c r="G19" i="71"/>
  <c r="I18" i="71"/>
  <c r="H18" i="71"/>
  <c r="G18" i="71"/>
  <c r="I17" i="71"/>
  <c r="H17" i="71"/>
  <c r="G17" i="71"/>
  <c r="I16" i="71"/>
  <c r="H16" i="71"/>
  <c r="G16" i="71"/>
  <c r="I15" i="71"/>
  <c r="H15" i="71"/>
  <c r="G15" i="71"/>
  <c r="I14" i="71"/>
  <c r="H14" i="71"/>
  <c r="G14" i="71"/>
  <c r="I13" i="71"/>
  <c r="H13" i="71"/>
  <c r="G13" i="71"/>
  <c r="I12" i="71"/>
  <c r="H12" i="71"/>
  <c r="G12" i="71"/>
  <c r="I11" i="71"/>
  <c r="H11" i="71"/>
  <c r="G11" i="71"/>
  <c r="I10" i="71"/>
  <c r="H10" i="71"/>
  <c r="G10" i="71"/>
  <c r="I9" i="71"/>
  <c r="H9" i="71"/>
  <c r="G9" i="71"/>
  <c r="I8" i="71"/>
  <c r="H8" i="71"/>
  <c r="G8" i="71"/>
  <c r="I7" i="71"/>
  <c r="H7" i="71"/>
  <c r="G7" i="71"/>
  <c r="I6" i="71"/>
  <c r="H6" i="71"/>
  <c r="G6" i="71"/>
  <c r="I5" i="71"/>
  <c r="H5" i="71"/>
  <c r="G5" i="71"/>
  <c r="I4" i="71"/>
  <c r="H4" i="71"/>
  <c r="G4" i="71"/>
  <c r="I3" i="71"/>
  <c r="H3" i="71"/>
  <c r="G3" i="71"/>
  <c r="I2" i="71"/>
  <c r="H2" i="71"/>
  <c r="G2" i="71"/>
  <c r="I1" i="71"/>
  <c r="H1" i="71"/>
  <c r="G1" i="71"/>
  <c r="G6" i="70"/>
  <c r="F6" i="70"/>
  <c r="E6" i="70"/>
  <c r="G5" i="70"/>
  <c r="F5" i="70"/>
  <c r="E5" i="70"/>
  <c r="G4" i="70"/>
  <c r="F4" i="70"/>
  <c r="E4" i="70"/>
  <c r="G3" i="70"/>
  <c r="F3" i="70"/>
  <c r="E3" i="70"/>
  <c r="G2" i="70"/>
  <c r="F2" i="70"/>
  <c r="E2" i="70"/>
  <c r="G1" i="70"/>
  <c r="F1" i="70"/>
  <c r="E1" i="70"/>
  <c r="I2" i="69"/>
  <c r="H2" i="69"/>
  <c r="G2" i="69"/>
  <c r="I14" i="69"/>
  <c r="H14" i="69"/>
  <c r="G14" i="69"/>
  <c r="I13" i="69"/>
  <c r="H13" i="69"/>
  <c r="G13" i="69"/>
  <c r="I12" i="69"/>
  <c r="H12" i="69"/>
  <c r="G12" i="69"/>
  <c r="I11" i="69"/>
  <c r="H11" i="69"/>
  <c r="G11" i="69"/>
  <c r="I10" i="69"/>
  <c r="H10" i="69"/>
  <c r="G10" i="69"/>
  <c r="I9" i="69"/>
  <c r="H9" i="69"/>
  <c r="G9" i="69"/>
  <c r="I8" i="69"/>
  <c r="H8" i="69"/>
  <c r="G8" i="69"/>
  <c r="I7" i="69"/>
  <c r="H7" i="69"/>
  <c r="G7" i="69"/>
  <c r="I6" i="69"/>
  <c r="H6" i="69"/>
  <c r="G6" i="69"/>
  <c r="I5" i="69"/>
  <c r="H5" i="69"/>
  <c r="G5" i="69"/>
  <c r="I4" i="69"/>
  <c r="H4" i="69"/>
  <c r="G4" i="69"/>
  <c r="I1" i="69"/>
  <c r="H1" i="69"/>
  <c r="G1" i="69"/>
  <c r="I3" i="68"/>
  <c r="H3" i="68"/>
  <c r="G3" i="68"/>
  <c r="I2" i="68"/>
  <c r="H2" i="68"/>
  <c r="G2" i="68"/>
  <c r="I1" i="68"/>
  <c r="H1" i="68"/>
  <c r="G1" i="68"/>
  <c r="F3" i="67"/>
  <c r="E3" i="67"/>
  <c r="D3" i="67"/>
  <c r="F2" i="67"/>
  <c r="E2" i="67"/>
  <c r="D2" i="67"/>
  <c r="F1" i="67"/>
  <c r="E1" i="67"/>
  <c r="D1" i="67"/>
  <c r="I9" i="66"/>
  <c r="H9" i="66"/>
  <c r="G9" i="66"/>
  <c r="I8" i="66"/>
  <c r="H8" i="66"/>
  <c r="G8" i="66"/>
  <c r="I7" i="66"/>
  <c r="H7" i="66"/>
  <c r="G7" i="66"/>
  <c r="I6" i="66"/>
  <c r="H6" i="66"/>
  <c r="G6" i="66"/>
  <c r="I5" i="66"/>
  <c r="H5" i="66"/>
  <c r="G5" i="66"/>
  <c r="I4" i="66"/>
  <c r="H4" i="66"/>
  <c r="G4" i="66"/>
  <c r="I3" i="66"/>
  <c r="H3" i="66"/>
  <c r="G3" i="66"/>
  <c r="I2" i="66"/>
  <c r="H2" i="66"/>
  <c r="G2" i="66"/>
  <c r="I1" i="66"/>
  <c r="H1" i="66"/>
  <c r="G1" i="66"/>
  <c r="G12" i="65"/>
  <c r="F12" i="65"/>
  <c r="E12" i="65"/>
  <c r="G11" i="65"/>
  <c r="F11" i="65"/>
  <c r="E11" i="65"/>
  <c r="G10" i="65"/>
  <c r="F10" i="65"/>
  <c r="E10" i="65"/>
  <c r="G9" i="65"/>
  <c r="F9" i="65"/>
  <c r="E9" i="65"/>
  <c r="G8" i="65"/>
  <c r="F8" i="65"/>
  <c r="E8" i="65"/>
  <c r="G7" i="65"/>
  <c r="F7" i="65"/>
  <c r="E7" i="65"/>
  <c r="G6" i="65"/>
  <c r="F6" i="65"/>
  <c r="E6" i="65"/>
  <c r="G5" i="65"/>
  <c r="F5" i="65"/>
  <c r="E5" i="65"/>
  <c r="G4" i="65"/>
  <c r="F4" i="65"/>
  <c r="E4" i="65"/>
  <c r="G3" i="65"/>
  <c r="F3" i="65"/>
  <c r="E3" i="65"/>
  <c r="G2" i="65"/>
  <c r="F2" i="65"/>
  <c r="E2" i="65"/>
  <c r="G1" i="65"/>
  <c r="F1" i="65"/>
  <c r="E1" i="65"/>
  <c r="F31" i="64"/>
  <c r="E31" i="64"/>
  <c r="D31" i="64"/>
  <c r="F30" i="64"/>
  <c r="E30" i="64"/>
  <c r="D30" i="64"/>
  <c r="F29" i="64"/>
  <c r="E29" i="64"/>
  <c r="D29" i="64"/>
  <c r="F28" i="64"/>
  <c r="E28" i="64"/>
  <c r="D28" i="64"/>
  <c r="F27" i="64"/>
  <c r="E27" i="64"/>
  <c r="D27" i="64"/>
  <c r="F26" i="64"/>
  <c r="E26" i="64"/>
  <c r="D26" i="64"/>
  <c r="F25" i="64"/>
  <c r="E25" i="64"/>
  <c r="D25" i="64"/>
  <c r="F24" i="64"/>
  <c r="E24" i="64"/>
  <c r="D24" i="64"/>
  <c r="F23" i="64"/>
  <c r="E23" i="64"/>
  <c r="D23" i="64"/>
  <c r="F22" i="64"/>
  <c r="E22" i="64"/>
  <c r="D22" i="64"/>
  <c r="F21" i="64"/>
  <c r="E21" i="64"/>
  <c r="D21" i="64"/>
  <c r="F20" i="64"/>
  <c r="E20" i="64"/>
  <c r="D20" i="64"/>
  <c r="F19" i="64"/>
  <c r="E19" i="64"/>
  <c r="D19" i="64"/>
  <c r="F18" i="64"/>
  <c r="E18" i="64"/>
  <c r="D18" i="64"/>
  <c r="F17" i="64"/>
  <c r="E17" i="64"/>
  <c r="D17" i="64"/>
  <c r="F16" i="64"/>
  <c r="E16" i="64"/>
  <c r="D16" i="64"/>
  <c r="F15" i="64"/>
  <c r="E15" i="64"/>
  <c r="D15" i="64"/>
  <c r="F14" i="64"/>
  <c r="E14" i="64"/>
  <c r="D14" i="64"/>
  <c r="F13" i="64"/>
  <c r="E13" i="64"/>
  <c r="D13" i="64"/>
  <c r="F12" i="64"/>
  <c r="E12" i="64"/>
  <c r="D12" i="64"/>
  <c r="F11" i="64"/>
  <c r="E11" i="64"/>
  <c r="D11" i="64"/>
  <c r="F10" i="64"/>
  <c r="E10" i="64"/>
  <c r="D10" i="64"/>
  <c r="F9" i="64"/>
  <c r="E9" i="64"/>
  <c r="D9" i="64"/>
  <c r="F8" i="64"/>
  <c r="E8" i="64"/>
  <c r="D8" i="64"/>
  <c r="F7" i="64"/>
  <c r="E7" i="64"/>
  <c r="D7" i="64"/>
  <c r="F6" i="64"/>
  <c r="E6" i="64"/>
  <c r="D6" i="64"/>
  <c r="F5" i="64"/>
  <c r="E5" i="64"/>
  <c r="D5" i="64"/>
  <c r="F4" i="64"/>
  <c r="E4" i="64"/>
  <c r="D4" i="64"/>
  <c r="F3" i="64"/>
  <c r="E3" i="64"/>
  <c r="D3" i="64"/>
  <c r="F2" i="64"/>
  <c r="E2" i="64"/>
  <c r="D2" i="64"/>
  <c r="F1" i="64"/>
  <c r="E1" i="64"/>
  <c r="D1" i="64"/>
  <c r="G10" i="62"/>
  <c r="F10" i="62"/>
  <c r="E10" i="62"/>
  <c r="G9" i="62"/>
  <c r="F9" i="62"/>
  <c r="E9" i="62"/>
  <c r="G8" i="62"/>
  <c r="F8" i="62"/>
  <c r="E8" i="62"/>
  <c r="G7" i="62"/>
  <c r="F7" i="62"/>
  <c r="E7" i="62"/>
  <c r="G6" i="62"/>
  <c r="F6" i="62"/>
  <c r="E6" i="62"/>
  <c r="G5" i="62"/>
  <c r="F5" i="62"/>
  <c r="E5" i="62"/>
  <c r="G4" i="62"/>
  <c r="F4" i="62"/>
  <c r="E4" i="62"/>
  <c r="G3" i="62"/>
  <c r="F3" i="62"/>
  <c r="E3" i="62"/>
  <c r="G2" i="62"/>
  <c r="F2" i="62"/>
  <c r="E2" i="62"/>
  <c r="G1" i="62"/>
  <c r="F1" i="62"/>
  <c r="E1" i="62"/>
  <c r="H21" i="61"/>
  <c r="G21" i="61"/>
  <c r="F21" i="61"/>
  <c r="H20" i="61"/>
  <c r="G20" i="61"/>
  <c r="F20" i="61"/>
  <c r="H19" i="61"/>
  <c r="G19" i="61"/>
  <c r="F19" i="61"/>
  <c r="H18" i="61"/>
  <c r="G18" i="61"/>
  <c r="F18" i="61"/>
  <c r="H17" i="61"/>
  <c r="G17" i="61"/>
  <c r="F17" i="61"/>
  <c r="H16" i="61"/>
  <c r="G16" i="61"/>
  <c r="F16" i="61"/>
  <c r="H15" i="61"/>
  <c r="G15" i="61"/>
  <c r="F15" i="61"/>
  <c r="H14" i="61"/>
  <c r="G14" i="61"/>
  <c r="F14" i="61"/>
  <c r="H13" i="61"/>
  <c r="G13" i="61"/>
  <c r="F13" i="61"/>
  <c r="H12" i="61"/>
  <c r="G12" i="61"/>
  <c r="F12" i="61"/>
  <c r="H11" i="61"/>
  <c r="G11" i="61"/>
  <c r="F11" i="61"/>
  <c r="H10" i="61"/>
  <c r="G10" i="61"/>
  <c r="F10" i="61"/>
  <c r="H9" i="61"/>
  <c r="G9" i="61"/>
  <c r="F9" i="61"/>
  <c r="H8" i="61"/>
  <c r="G8" i="61"/>
  <c r="F8" i="61"/>
  <c r="H7" i="61"/>
  <c r="G7" i="61"/>
  <c r="F7" i="61"/>
  <c r="H6" i="61"/>
  <c r="G6" i="61"/>
  <c r="F6" i="61"/>
  <c r="H5" i="61"/>
  <c r="G5" i="61"/>
  <c r="F5" i="61"/>
  <c r="H4" i="61"/>
  <c r="G4" i="61"/>
  <c r="F4" i="61"/>
  <c r="H3" i="61"/>
  <c r="G3" i="61"/>
  <c r="F3" i="61"/>
  <c r="H2" i="61"/>
  <c r="G2" i="61"/>
  <c r="F2" i="61"/>
  <c r="H1" i="61"/>
  <c r="G1" i="61"/>
  <c r="F1" i="61"/>
  <c r="F18" i="60"/>
  <c r="E18" i="60"/>
  <c r="D18" i="60"/>
  <c r="F17" i="60"/>
  <c r="E17" i="60"/>
  <c r="D17" i="60"/>
  <c r="F16" i="60"/>
  <c r="E16" i="60"/>
  <c r="D16" i="60"/>
  <c r="F15" i="60"/>
  <c r="E15" i="60"/>
  <c r="D15" i="60"/>
  <c r="F14" i="60"/>
  <c r="E14" i="60"/>
  <c r="D14" i="60"/>
  <c r="F13" i="60"/>
  <c r="E13" i="60"/>
  <c r="D13" i="60"/>
  <c r="F12" i="60"/>
  <c r="E12" i="60"/>
  <c r="D12" i="60"/>
  <c r="F11" i="60"/>
  <c r="E11" i="60"/>
  <c r="D11" i="60"/>
  <c r="F10" i="60"/>
  <c r="E10" i="60"/>
  <c r="D10" i="60"/>
  <c r="F9" i="60"/>
  <c r="E9" i="60"/>
  <c r="D9" i="60"/>
  <c r="F8" i="60"/>
  <c r="E8" i="60"/>
  <c r="D8" i="60"/>
  <c r="F7" i="60"/>
  <c r="E7" i="60"/>
  <c r="D7" i="60"/>
  <c r="F6" i="60"/>
  <c r="E6" i="60"/>
  <c r="D6" i="60"/>
  <c r="F5" i="60"/>
  <c r="E5" i="60"/>
  <c r="D5" i="60"/>
  <c r="F4" i="60"/>
  <c r="E4" i="60"/>
  <c r="D4" i="60"/>
  <c r="F3" i="60"/>
  <c r="E3" i="60"/>
  <c r="D3" i="60"/>
  <c r="F2" i="60"/>
  <c r="E2" i="60"/>
  <c r="D2" i="60"/>
  <c r="F1" i="60"/>
  <c r="E1" i="60"/>
  <c r="D1" i="60"/>
  <c r="F10" i="59"/>
  <c r="E10" i="59"/>
  <c r="D10" i="59"/>
  <c r="F9" i="59"/>
  <c r="E9" i="59"/>
  <c r="D9" i="59"/>
  <c r="F8" i="59"/>
  <c r="E8" i="59"/>
  <c r="D8" i="59"/>
  <c r="F7" i="59"/>
  <c r="E7" i="59"/>
  <c r="D7" i="59"/>
  <c r="F6" i="59"/>
  <c r="E6" i="59"/>
  <c r="D6" i="59"/>
  <c r="F5" i="59"/>
  <c r="E5" i="59"/>
  <c r="D5" i="59"/>
  <c r="F4" i="59"/>
  <c r="E4" i="59"/>
  <c r="D4" i="59"/>
  <c r="F3" i="59"/>
  <c r="E3" i="59"/>
  <c r="D3" i="59"/>
  <c r="F2" i="59"/>
  <c r="E2" i="59"/>
  <c r="D2" i="59"/>
  <c r="F1" i="59"/>
  <c r="E1" i="59"/>
  <c r="D1" i="59"/>
  <c r="I13" i="58"/>
  <c r="H13" i="58"/>
  <c r="G13" i="58"/>
  <c r="I12" i="58"/>
  <c r="H12" i="58"/>
  <c r="G12" i="58"/>
  <c r="I11" i="58"/>
  <c r="H11" i="58"/>
  <c r="G11" i="58"/>
  <c r="I10" i="58"/>
  <c r="H10" i="58"/>
  <c r="G10" i="58"/>
  <c r="I9" i="58"/>
  <c r="H9" i="58"/>
  <c r="G9" i="58"/>
  <c r="I8" i="58"/>
  <c r="H8" i="58"/>
  <c r="G8" i="58"/>
  <c r="I7" i="58"/>
  <c r="H7" i="58"/>
  <c r="G7" i="58"/>
  <c r="I6" i="58"/>
  <c r="H6" i="58"/>
  <c r="G6" i="58"/>
  <c r="I5" i="58"/>
  <c r="H5" i="58"/>
  <c r="G5" i="58"/>
  <c r="I4" i="58"/>
  <c r="H4" i="58"/>
  <c r="G4" i="58"/>
  <c r="I3" i="58"/>
  <c r="H3" i="58"/>
  <c r="G3" i="58"/>
  <c r="I2" i="58"/>
  <c r="H2" i="58"/>
  <c r="G2" i="58"/>
  <c r="I1" i="58"/>
  <c r="H1" i="58"/>
  <c r="G1" i="58"/>
  <c r="G6" i="57"/>
  <c r="F6" i="57"/>
  <c r="E6" i="57"/>
  <c r="G5" i="57"/>
  <c r="F5" i="57"/>
  <c r="E5" i="57"/>
  <c r="G4" i="57"/>
  <c r="F4" i="57"/>
  <c r="E4" i="57"/>
  <c r="G3" i="57"/>
  <c r="F3" i="57"/>
  <c r="E3" i="57"/>
  <c r="G2" i="57"/>
  <c r="F2" i="57"/>
  <c r="E2" i="57"/>
  <c r="G1" i="57"/>
  <c r="F1" i="57"/>
  <c r="E1" i="57"/>
  <c r="F5" i="56"/>
  <c r="E5" i="56"/>
  <c r="D5" i="56"/>
  <c r="F4" i="56"/>
  <c r="E4" i="56"/>
  <c r="D4" i="56"/>
  <c r="F3" i="56"/>
  <c r="E3" i="56"/>
  <c r="D3" i="56"/>
  <c r="F2" i="56"/>
  <c r="E2" i="56"/>
  <c r="D2" i="56"/>
  <c r="F1" i="56"/>
  <c r="E1" i="56"/>
  <c r="D1" i="56"/>
  <c r="F7" i="54"/>
  <c r="F6" i="54"/>
  <c r="F5" i="54"/>
  <c r="F4" i="54"/>
  <c r="F3" i="54"/>
  <c r="F2" i="54"/>
  <c r="F1" i="54"/>
  <c r="I12" i="55"/>
  <c r="H12" i="55"/>
  <c r="G12" i="55"/>
  <c r="I11" i="55"/>
  <c r="H11" i="55"/>
  <c r="G11" i="55"/>
  <c r="I10" i="55"/>
  <c r="H10" i="55"/>
  <c r="G10" i="55"/>
  <c r="I9" i="55"/>
  <c r="H9" i="55"/>
  <c r="G9" i="55"/>
  <c r="I8" i="55"/>
  <c r="H8" i="55"/>
  <c r="G8" i="55"/>
  <c r="I7" i="55"/>
  <c r="H7" i="55"/>
  <c r="G7" i="55"/>
  <c r="I6" i="55"/>
  <c r="H6" i="55"/>
  <c r="G6" i="55"/>
  <c r="I5" i="55"/>
  <c r="H5" i="55"/>
  <c r="G5" i="55"/>
  <c r="I4" i="55"/>
  <c r="H4" i="55"/>
  <c r="G4" i="55"/>
  <c r="I3" i="55"/>
  <c r="H3" i="55"/>
  <c r="G3" i="55"/>
  <c r="I2" i="55"/>
  <c r="H2" i="55"/>
  <c r="G2" i="55"/>
  <c r="I1" i="55"/>
  <c r="H1" i="55"/>
  <c r="G1" i="55"/>
  <c r="H7" i="54"/>
  <c r="G7" i="54"/>
  <c r="H6" i="54"/>
  <c r="G6" i="54"/>
  <c r="H5" i="54"/>
  <c r="G5" i="54"/>
  <c r="H4" i="54"/>
  <c r="G4" i="54"/>
  <c r="H3" i="54"/>
  <c r="G3" i="54"/>
  <c r="H2" i="54"/>
  <c r="G2" i="54"/>
  <c r="H1" i="54"/>
  <c r="G1" i="54"/>
  <c r="F9" i="53"/>
  <c r="E9" i="53"/>
  <c r="D9" i="53"/>
  <c r="F8" i="53"/>
  <c r="E8" i="53"/>
  <c r="D8" i="53"/>
  <c r="F7" i="53"/>
  <c r="E7" i="53"/>
  <c r="D7" i="53"/>
  <c r="F6" i="53"/>
  <c r="E6" i="53"/>
  <c r="D6" i="53"/>
  <c r="F5" i="53"/>
  <c r="E5" i="53"/>
  <c r="D5" i="53"/>
  <c r="F4" i="53"/>
  <c r="E4" i="53"/>
  <c r="D4" i="53"/>
  <c r="F3" i="53"/>
  <c r="E3" i="53"/>
  <c r="D3" i="53"/>
  <c r="F2" i="53"/>
  <c r="E2" i="53"/>
  <c r="D2" i="53"/>
  <c r="F1" i="53"/>
  <c r="E1" i="53"/>
  <c r="D1" i="53"/>
  <c r="F4" i="52"/>
  <c r="E4" i="52"/>
  <c r="D4" i="52"/>
  <c r="F3" i="52"/>
  <c r="E3" i="52"/>
  <c r="D3" i="52"/>
  <c r="F2" i="52"/>
  <c r="E2" i="52"/>
  <c r="D2" i="52"/>
  <c r="F1" i="52"/>
  <c r="E1" i="52"/>
  <c r="D1" i="52"/>
  <c r="H6" i="51"/>
  <c r="G6" i="51"/>
  <c r="F6" i="51"/>
  <c r="H5" i="51"/>
  <c r="G5" i="51"/>
  <c r="F5" i="51"/>
  <c r="H4" i="51"/>
  <c r="G4" i="51"/>
  <c r="F4" i="51"/>
  <c r="H3" i="51"/>
  <c r="G3" i="51"/>
  <c r="F3" i="51"/>
  <c r="H2" i="51"/>
  <c r="G2" i="51"/>
  <c r="F2" i="51"/>
  <c r="H1" i="51"/>
  <c r="G1" i="51"/>
  <c r="F1" i="51"/>
  <c r="I27" i="50"/>
  <c r="H27" i="50"/>
  <c r="G27" i="50"/>
  <c r="I26" i="50"/>
  <c r="H26" i="50"/>
  <c r="G26" i="50"/>
  <c r="I25" i="50"/>
  <c r="H25" i="50"/>
  <c r="G25" i="50"/>
  <c r="I24" i="50"/>
  <c r="H24" i="50"/>
  <c r="G24" i="50"/>
  <c r="I23" i="50"/>
  <c r="H23" i="50"/>
  <c r="G23" i="50"/>
  <c r="I22" i="50"/>
  <c r="H22" i="50"/>
  <c r="G22" i="50"/>
  <c r="I21" i="50"/>
  <c r="H21" i="50"/>
  <c r="G21" i="50"/>
  <c r="I20" i="50"/>
  <c r="H20" i="50"/>
  <c r="G20" i="50"/>
  <c r="I19" i="50"/>
  <c r="H19" i="50"/>
  <c r="G19" i="50"/>
  <c r="I18" i="50"/>
  <c r="H18" i="50"/>
  <c r="G18" i="50"/>
  <c r="I17" i="50"/>
  <c r="H17" i="50"/>
  <c r="G17" i="50"/>
  <c r="I16" i="50"/>
  <c r="H16" i="50"/>
  <c r="G16" i="50"/>
  <c r="I15" i="50"/>
  <c r="H15" i="50"/>
  <c r="G15" i="50"/>
  <c r="I14" i="50"/>
  <c r="H14" i="50"/>
  <c r="G14" i="50"/>
  <c r="I13" i="50"/>
  <c r="H13" i="50"/>
  <c r="G13" i="50"/>
  <c r="I12" i="50"/>
  <c r="H12" i="50"/>
  <c r="G12" i="50"/>
  <c r="I11" i="50"/>
  <c r="H11" i="50"/>
  <c r="G11" i="50"/>
  <c r="I10" i="50"/>
  <c r="H10" i="50"/>
  <c r="G10" i="50"/>
  <c r="I9" i="50"/>
  <c r="H9" i="50"/>
  <c r="G9" i="50"/>
  <c r="I8" i="50"/>
  <c r="H8" i="50"/>
  <c r="G8" i="50"/>
  <c r="I7" i="50"/>
  <c r="H7" i="50"/>
  <c r="G7" i="50"/>
  <c r="I6" i="50"/>
  <c r="H6" i="50"/>
  <c r="G6" i="50"/>
  <c r="I5" i="50"/>
  <c r="H5" i="50"/>
  <c r="G5" i="50"/>
  <c r="I4" i="50"/>
  <c r="H4" i="50"/>
  <c r="G4" i="50"/>
  <c r="I3" i="50"/>
  <c r="H3" i="50"/>
  <c r="G3" i="50"/>
  <c r="I2" i="50"/>
  <c r="H2" i="50"/>
  <c r="G2" i="50"/>
  <c r="I1" i="50"/>
  <c r="H1" i="50"/>
  <c r="G1" i="50"/>
  <c r="F24" i="49"/>
  <c r="E24" i="49"/>
  <c r="D24" i="49"/>
  <c r="F23" i="49"/>
  <c r="E23" i="49"/>
  <c r="D23" i="49"/>
  <c r="F22" i="49"/>
  <c r="E22" i="49"/>
  <c r="D22" i="49"/>
  <c r="F21" i="49"/>
  <c r="E21" i="49"/>
  <c r="D21" i="49"/>
  <c r="F20" i="49"/>
  <c r="E20" i="49"/>
  <c r="D20" i="49"/>
  <c r="F19" i="49"/>
  <c r="E19" i="49"/>
  <c r="D19" i="49"/>
  <c r="F18" i="49"/>
  <c r="E18" i="49"/>
  <c r="D18" i="49"/>
  <c r="F17" i="49"/>
  <c r="E17" i="49"/>
  <c r="D17" i="49"/>
  <c r="F16" i="49"/>
  <c r="E16" i="49"/>
  <c r="D16" i="49"/>
  <c r="F15" i="49"/>
  <c r="E15" i="49"/>
  <c r="D15" i="49"/>
  <c r="F14" i="49"/>
  <c r="E14" i="49"/>
  <c r="D14" i="49"/>
  <c r="F13" i="49"/>
  <c r="E13" i="49"/>
  <c r="D13" i="49"/>
  <c r="F12" i="49"/>
  <c r="E12" i="49"/>
  <c r="D12" i="49"/>
  <c r="F11" i="49"/>
  <c r="E11" i="49"/>
  <c r="D11" i="49"/>
  <c r="F10" i="49"/>
  <c r="E10" i="49"/>
  <c r="D10" i="49"/>
  <c r="F9" i="49"/>
  <c r="E9" i="49"/>
  <c r="D9" i="49"/>
  <c r="F8" i="49"/>
  <c r="E8" i="49"/>
  <c r="D8" i="49"/>
  <c r="F7" i="49"/>
  <c r="E7" i="49"/>
  <c r="D7" i="49"/>
  <c r="F6" i="49"/>
  <c r="E6" i="49"/>
  <c r="D6" i="49"/>
  <c r="F5" i="49"/>
  <c r="E5" i="49"/>
  <c r="D5" i="49"/>
  <c r="F4" i="49"/>
  <c r="E4" i="49"/>
  <c r="D4" i="49"/>
  <c r="F3" i="49"/>
  <c r="E3" i="49"/>
  <c r="D3" i="49"/>
  <c r="F2" i="49"/>
  <c r="E2" i="49"/>
  <c r="D2" i="49"/>
  <c r="F1" i="49"/>
  <c r="E1" i="49"/>
  <c r="D1" i="49"/>
  <c r="G58" i="48"/>
  <c r="F58" i="48"/>
  <c r="E58" i="48"/>
  <c r="G57" i="48"/>
  <c r="F57" i="48"/>
  <c r="E57" i="48"/>
  <c r="G56" i="48"/>
  <c r="F56" i="48"/>
  <c r="E56" i="48"/>
  <c r="G55" i="48"/>
  <c r="F55" i="48"/>
  <c r="E55" i="48"/>
  <c r="G54" i="48"/>
  <c r="F54" i="48"/>
  <c r="E54" i="48"/>
  <c r="G53" i="48"/>
  <c r="F53" i="48"/>
  <c r="E53" i="48"/>
  <c r="G52" i="48"/>
  <c r="F52" i="48"/>
  <c r="E52" i="48"/>
  <c r="G51" i="48"/>
  <c r="F51" i="48"/>
  <c r="E51" i="48"/>
  <c r="G50" i="48"/>
  <c r="F50" i="48"/>
  <c r="E50" i="48"/>
  <c r="G49" i="48"/>
  <c r="F49" i="48"/>
  <c r="E49" i="48"/>
  <c r="G48" i="48"/>
  <c r="F48" i="48"/>
  <c r="E48" i="48"/>
  <c r="G47" i="48"/>
  <c r="F47" i="48"/>
  <c r="E47" i="48"/>
  <c r="G46" i="48"/>
  <c r="F46" i="48"/>
  <c r="E46" i="48"/>
  <c r="G45" i="48"/>
  <c r="F45" i="48"/>
  <c r="E45" i="48"/>
  <c r="G44" i="48"/>
  <c r="F44" i="48"/>
  <c r="E44" i="48"/>
  <c r="G43" i="48"/>
  <c r="F43" i="48"/>
  <c r="E43" i="48"/>
  <c r="G42" i="48"/>
  <c r="F42" i="48"/>
  <c r="E42" i="48"/>
  <c r="G41" i="48"/>
  <c r="F41" i="48"/>
  <c r="E41" i="48"/>
  <c r="G40" i="48"/>
  <c r="F40" i="48"/>
  <c r="E40" i="48"/>
  <c r="G39" i="48"/>
  <c r="F39" i="48"/>
  <c r="E39" i="48"/>
  <c r="G38" i="48"/>
  <c r="F38" i="48"/>
  <c r="E38" i="48"/>
  <c r="G37" i="48"/>
  <c r="F37" i="48"/>
  <c r="E37" i="48"/>
  <c r="G36" i="48"/>
  <c r="F36" i="48"/>
  <c r="E36" i="48"/>
  <c r="G35" i="48"/>
  <c r="F35" i="48"/>
  <c r="E35" i="48"/>
  <c r="G34" i="48"/>
  <c r="F34" i="48"/>
  <c r="E34" i="48"/>
  <c r="G33" i="48"/>
  <c r="F33" i="48"/>
  <c r="E33" i="48"/>
  <c r="G32" i="48"/>
  <c r="F32" i="48"/>
  <c r="E32" i="48"/>
  <c r="G31" i="48"/>
  <c r="F31" i="48"/>
  <c r="E31" i="48"/>
  <c r="G30" i="48"/>
  <c r="F30" i="48"/>
  <c r="E30" i="48"/>
  <c r="G29" i="48"/>
  <c r="F29" i="48"/>
  <c r="E29" i="48"/>
  <c r="G28" i="48"/>
  <c r="F28" i="48"/>
  <c r="E28" i="48"/>
  <c r="G27" i="48"/>
  <c r="F27" i="48"/>
  <c r="E27" i="48"/>
  <c r="G26" i="48"/>
  <c r="F26" i="48"/>
  <c r="E26" i="48"/>
  <c r="G25" i="48"/>
  <c r="F25" i="48"/>
  <c r="E25" i="48"/>
  <c r="G24" i="48"/>
  <c r="F24" i="48"/>
  <c r="E24" i="48"/>
  <c r="G23" i="48"/>
  <c r="F23" i="48"/>
  <c r="E23" i="48"/>
  <c r="G22" i="48"/>
  <c r="F22" i="48"/>
  <c r="E22" i="48"/>
  <c r="G21" i="48"/>
  <c r="F21" i="48"/>
  <c r="E21" i="48"/>
  <c r="G20" i="48"/>
  <c r="F20" i="48"/>
  <c r="E20" i="48"/>
  <c r="G19" i="48"/>
  <c r="F19" i="48"/>
  <c r="E19" i="48"/>
  <c r="G18" i="48"/>
  <c r="F18" i="48"/>
  <c r="E18" i="48"/>
  <c r="G17" i="48"/>
  <c r="F17" i="48"/>
  <c r="E17" i="48"/>
  <c r="G16" i="48"/>
  <c r="F16" i="48"/>
  <c r="E16" i="48"/>
  <c r="G15" i="48"/>
  <c r="F15" i="48"/>
  <c r="E15" i="48"/>
  <c r="G14" i="48"/>
  <c r="F14" i="48"/>
  <c r="E14" i="48"/>
  <c r="G13" i="48"/>
  <c r="F13" i="48"/>
  <c r="E13" i="48"/>
  <c r="G12" i="48"/>
  <c r="F12" i="48"/>
  <c r="E12" i="48"/>
  <c r="G11" i="48"/>
  <c r="F11" i="48"/>
  <c r="E11" i="48"/>
  <c r="G10" i="48"/>
  <c r="F10" i="48"/>
  <c r="E10" i="48"/>
  <c r="G9" i="48"/>
  <c r="F9" i="48"/>
  <c r="E9" i="48"/>
  <c r="G8" i="48"/>
  <c r="F8" i="48"/>
  <c r="E8" i="48"/>
  <c r="G7" i="48"/>
  <c r="F7" i="48"/>
  <c r="E7" i="48"/>
  <c r="G6" i="48"/>
  <c r="F6" i="48"/>
  <c r="E6" i="48"/>
  <c r="G5" i="48"/>
  <c r="F5" i="48"/>
  <c r="E5" i="48"/>
  <c r="G4" i="48"/>
  <c r="F4" i="48"/>
  <c r="E4" i="48"/>
  <c r="G3" i="48"/>
  <c r="F3" i="48"/>
  <c r="E3" i="48"/>
  <c r="G2" i="48"/>
  <c r="F2" i="48"/>
  <c r="E2" i="48"/>
  <c r="G1" i="48"/>
  <c r="F1" i="48"/>
  <c r="E1" i="48"/>
  <c r="F10" i="47"/>
  <c r="E10" i="47"/>
  <c r="D10" i="47"/>
  <c r="F9" i="47"/>
  <c r="E9" i="47"/>
  <c r="D9" i="47"/>
  <c r="F8" i="47"/>
  <c r="E8" i="47"/>
  <c r="D8" i="47"/>
  <c r="F7" i="47"/>
  <c r="E7" i="47"/>
  <c r="D7" i="47"/>
  <c r="F6" i="47"/>
  <c r="E6" i="47"/>
  <c r="D6" i="47"/>
  <c r="F5" i="47"/>
  <c r="E5" i="47"/>
  <c r="D5" i="47"/>
  <c r="F4" i="47"/>
  <c r="E4" i="47"/>
  <c r="D4" i="47"/>
  <c r="F3" i="47"/>
  <c r="E3" i="47"/>
  <c r="D3" i="47"/>
  <c r="F2" i="47"/>
  <c r="E2" i="47"/>
  <c r="D2" i="47"/>
  <c r="F1" i="47"/>
  <c r="E1" i="47"/>
  <c r="D1" i="47"/>
  <c r="F6" i="46"/>
  <c r="F5" i="46"/>
  <c r="F4" i="46"/>
  <c r="F3" i="46"/>
  <c r="F2" i="46"/>
  <c r="F1" i="46"/>
  <c r="H6" i="46"/>
  <c r="G6" i="46"/>
  <c r="H5" i="46"/>
  <c r="G5" i="46"/>
  <c r="H4" i="46"/>
  <c r="G4" i="46"/>
  <c r="H3" i="46"/>
  <c r="G3" i="46"/>
  <c r="H2" i="46"/>
  <c r="G2" i="46"/>
  <c r="H1" i="46"/>
  <c r="G1" i="46"/>
  <c r="I6" i="45"/>
  <c r="H6" i="45"/>
  <c r="G6" i="45"/>
  <c r="I5" i="45"/>
  <c r="H5" i="45"/>
  <c r="G5" i="45"/>
  <c r="I4" i="45"/>
  <c r="H4" i="45"/>
  <c r="G4" i="45"/>
  <c r="I3" i="45"/>
  <c r="H3" i="45"/>
  <c r="G3" i="45"/>
  <c r="I2" i="45"/>
  <c r="H2" i="45"/>
  <c r="G2" i="45"/>
  <c r="G1" i="45"/>
  <c r="I1" i="45"/>
  <c r="H1" i="45"/>
  <c r="G16" i="44"/>
  <c r="F16" i="44"/>
  <c r="E16" i="44"/>
  <c r="G15" i="44"/>
  <c r="F15" i="44"/>
  <c r="E15" i="44"/>
  <c r="G14" i="44"/>
  <c r="F14" i="44"/>
  <c r="E14" i="44"/>
  <c r="G13" i="44"/>
  <c r="F13" i="44"/>
  <c r="E13" i="44"/>
  <c r="G12" i="44"/>
  <c r="F12" i="44"/>
  <c r="E12" i="44"/>
  <c r="G11" i="44"/>
  <c r="F11" i="44"/>
  <c r="E11" i="44"/>
  <c r="G10" i="44"/>
  <c r="F10" i="44"/>
  <c r="E10" i="44"/>
  <c r="G9" i="44"/>
  <c r="F9" i="44"/>
  <c r="E9" i="44"/>
  <c r="G8" i="44"/>
  <c r="F8" i="44"/>
  <c r="E8" i="44"/>
  <c r="G7" i="44"/>
  <c r="F7" i="44"/>
  <c r="E7" i="44"/>
  <c r="G6" i="44"/>
  <c r="F6" i="44"/>
  <c r="E6" i="44"/>
  <c r="G5" i="44"/>
  <c r="F5" i="44"/>
  <c r="E5" i="44"/>
  <c r="G4" i="44"/>
  <c r="F4" i="44"/>
  <c r="E4" i="44"/>
  <c r="G3" i="44"/>
  <c r="F3" i="44"/>
  <c r="E3" i="44"/>
  <c r="G2" i="44"/>
  <c r="F2" i="44"/>
  <c r="E2" i="44"/>
  <c r="G1" i="44"/>
  <c r="F1" i="44"/>
  <c r="E1" i="44"/>
  <c r="F7" i="43"/>
  <c r="E7" i="43"/>
  <c r="D7" i="43"/>
  <c r="F6" i="43"/>
  <c r="E6" i="43"/>
  <c r="D6" i="43"/>
  <c r="F5" i="43"/>
  <c r="E5" i="43"/>
  <c r="D5" i="43"/>
  <c r="F4" i="43"/>
  <c r="E4" i="43"/>
  <c r="D4" i="43"/>
  <c r="F3" i="43"/>
  <c r="E3" i="43"/>
  <c r="D3" i="43"/>
  <c r="F2" i="43"/>
  <c r="E2" i="43"/>
  <c r="D2" i="43"/>
  <c r="F1" i="43"/>
  <c r="E1" i="43"/>
  <c r="D1" i="43"/>
  <c r="G10" i="42"/>
  <c r="F10" i="42"/>
  <c r="E10" i="42"/>
  <c r="G9" i="42"/>
  <c r="F9" i="42"/>
  <c r="E9" i="42"/>
  <c r="G8" i="42"/>
  <c r="F8" i="42"/>
  <c r="E8" i="42"/>
  <c r="G7" i="42"/>
  <c r="F7" i="42"/>
  <c r="E7" i="42"/>
  <c r="G6" i="42"/>
  <c r="F6" i="42"/>
  <c r="E6" i="42"/>
  <c r="G5" i="42"/>
  <c r="F5" i="42"/>
  <c r="E5" i="42"/>
  <c r="G4" i="42"/>
  <c r="F4" i="42"/>
  <c r="E4" i="42"/>
  <c r="G3" i="42"/>
  <c r="F3" i="42"/>
  <c r="E3" i="42"/>
  <c r="G2" i="42"/>
  <c r="F2" i="42"/>
  <c r="E2" i="42"/>
  <c r="G1" i="42"/>
  <c r="F1" i="42"/>
  <c r="E1" i="42"/>
  <c r="G14" i="41"/>
  <c r="F14" i="41"/>
  <c r="E14" i="41"/>
  <c r="G13" i="41"/>
  <c r="F13" i="41"/>
  <c r="E13" i="41"/>
  <c r="G12" i="41"/>
  <c r="F12" i="41"/>
  <c r="E12" i="41"/>
  <c r="G11" i="41"/>
  <c r="F11" i="41"/>
  <c r="E11" i="41"/>
  <c r="G10" i="41"/>
  <c r="F10" i="41"/>
  <c r="E10" i="41"/>
  <c r="G9" i="41"/>
  <c r="F9" i="41"/>
  <c r="E9" i="41"/>
  <c r="G8" i="41"/>
  <c r="F8" i="41"/>
  <c r="E8" i="41"/>
  <c r="G7" i="41"/>
  <c r="F7" i="41"/>
  <c r="E7" i="41"/>
  <c r="G6" i="41"/>
  <c r="F6" i="41"/>
  <c r="E6" i="41"/>
  <c r="G5" i="41"/>
  <c r="F5" i="41"/>
  <c r="E5" i="41"/>
  <c r="G4" i="41"/>
  <c r="F4" i="41"/>
  <c r="E4" i="41"/>
  <c r="G3" i="41"/>
  <c r="F3" i="41"/>
  <c r="E3" i="41"/>
  <c r="G2" i="41"/>
  <c r="F2" i="41"/>
  <c r="E2" i="41"/>
  <c r="G1" i="41"/>
  <c r="F1" i="41"/>
  <c r="E1" i="41"/>
  <c r="D18" i="31"/>
  <c r="D17" i="31"/>
  <c r="D16" i="31"/>
  <c r="D15" i="31"/>
  <c r="D14" i="31"/>
  <c r="D13" i="31"/>
  <c r="D12" i="31"/>
  <c r="D11" i="31"/>
  <c r="D10" i="31"/>
  <c r="D9" i="31"/>
  <c r="D8" i="31"/>
  <c r="D7" i="31"/>
  <c r="D6" i="31"/>
  <c r="D5" i="31"/>
  <c r="D4" i="31"/>
  <c r="D3" i="31"/>
  <c r="D2" i="31"/>
  <c r="D1" i="31"/>
  <c r="G12" i="40"/>
  <c r="F12" i="40"/>
  <c r="E12" i="40"/>
  <c r="G11" i="40"/>
  <c r="F11" i="40"/>
  <c r="E11" i="40"/>
  <c r="G10" i="40"/>
  <c r="F10" i="40"/>
  <c r="E10" i="40"/>
  <c r="G9" i="40"/>
  <c r="F9" i="40"/>
  <c r="E9" i="40"/>
  <c r="G8" i="40"/>
  <c r="F8" i="40"/>
  <c r="E8" i="40"/>
  <c r="G7" i="40"/>
  <c r="F7" i="40"/>
  <c r="E7" i="40"/>
  <c r="G6" i="40"/>
  <c r="F6" i="40"/>
  <c r="E6" i="40"/>
  <c r="G5" i="40"/>
  <c r="F5" i="40"/>
  <c r="E5" i="40"/>
  <c r="G4" i="40"/>
  <c r="F4" i="40"/>
  <c r="E4" i="40"/>
  <c r="G3" i="40"/>
  <c r="F3" i="40"/>
  <c r="E3" i="40"/>
  <c r="G2" i="40"/>
  <c r="F2" i="40"/>
  <c r="E2" i="40"/>
  <c r="G1" i="40"/>
  <c r="F1" i="40"/>
  <c r="E1" i="40"/>
  <c r="H17" i="39"/>
  <c r="G17" i="39"/>
  <c r="F17" i="39"/>
  <c r="H16" i="39"/>
  <c r="G16" i="39"/>
  <c r="F16" i="39"/>
  <c r="H15" i="39"/>
  <c r="G15" i="39"/>
  <c r="F15" i="39"/>
  <c r="H14" i="39"/>
  <c r="G14" i="39"/>
  <c r="F14" i="39"/>
  <c r="H13" i="39"/>
  <c r="G13" i="39"/>
  <c r="F13" i="39"/>
  <c r="H12" i="39"/>
  <c r="G12" i="39"/>
  <c r="F12" i="39"/>
  <c r="H11" i="39"/>
  <c r="G11" i="39"/>
  <c r="F11" i="39"/>
  <c r="H10" i="39"/>
  <c r="G10" i="39"/>
  <c r="F10" i="39"/>
  <c r="H9" i="39"/>
  <c r="G9" i="39"/>
  <c r="F9" i="39"/>
  <c r="H8" i="39"/>
  <c r="G8" i="39"/>
  <c r="F8" i="39"/>
  <c r="H7" i="39"/>
  <c r="G7" i="39"/>
  <c r="F7" i="39"/>
  <c r="H6" i="39"/>
  <c r="G6" i="39"/>
  <c r="F6" i="39"/>
  <c r="H5" i="39"/>
  <c r="G5" i="39"/>
  <c r="F5" i="39"/>
  <c r="H4" i="39"/>
  <c r="G4" i="39"/>
  <c r="F4" i="39"/>
  <c r="H3" i="39"/>
  <c r="G3" i="39"/>
  <c r="F3" i="39"/>
  <c r="H2" i="39"/>
  <c r="G2" i="39"/>
  <c r="F2" i="39"/>
  <c r="H1" i="39"/>
  <c r="G1" i="39"/>
  <c r="F1" i="39"/>
  <c r="H26" i="38"/>
  <c r="G26" i="38"/>
  <c r="F26" i="38"/>
  <c r="H25" i="38"/>
  <c r="G25" i="38"/>
  <c r="F25" i="38"/>
  <c r="H24" i="38"/>
  <c r="G24" i="38"/>
  <c r="F24" i="38"/>
  <c r="H23" i="38"/>
  <c r="G23" i="38"/>
  <c r="F23" i="38"/>
  <c r="H22" i="38"/>
  <c r="G22" i="38"/>
  <c r="F22" i="38"/>
  <c r="H21" i="38"/>
  <c r="G21" i="38"/>
  <c r="F21" i="38"/>
  <c r="H20" i="38"/>
  <c r="G20" i="38"/>
  <c r="F20" i="38"/>
  <c r="H19" i="38"/>
  <c r="G19" i="38"/>
  <c r="F19" i="38"/>
  <c r="H18" i="38"/>
  <c r="G18" i="38"/>
  <c r="F18" i="38"/>
  <c r="H17" i="38"/>
  <c r="G17" i="38"/>
  <c r="F17" i="38"/>
  <c r="H16" i="38"/>
  <c r="G16" i="38"/>
  <c r="F16" i="38"/>
  <c r="H15" i="38"/>
  <c r="G15" i="38"/>
  <c r="F15" i="38"/>
  <c r="H14" i="38"/>
  <c r="G14" i="38"/>
  <c r="F14" i="38"/>
  <c r="H13" i="38"/>
  <c r="G13" i="38"/>
  <c r="F13" i="38"/>
  <c r="H12" i="38"/>
  <c r="G12" i="38"/>
  <c r="F12" i="38"/>
  <c r="H11" i="38"/>
  <c r="G11" i="38"/>
  <c r="F11" i="38"/>
  <c r="H10" i="38"/>
  <c r="G10" i="38"/>
  <c r="F10" i="38"/>
  <c r="H9" i="38"/>
  <c r="G9" i="38"/>
  <c r="F9" i="38"/>
  <c r="H8" i="38"/>
  <c r="G8" i="38"/>
  <c r="F8" i="38"/>
  <c r="H7" i="38"/>
  <c r="G7" i="38"/>
  <c r="F7" i="38"/>
  <c r="H6" i="38"/>
  <c r="G6" i="38"/>
  <c r="F6" i="38"/>
  <c r="H5" i="38"/>
  <c r="G5" i="38"/>
  <c r="F5" i="38"/>
  <c r="H4" i="38"/>
  <c r="G4" i="38"/>
  <c r="F4" i="38"/>
  <c r="H3" i="38"/>
  <c r="G3" i="38"/>
  <c r="F3" i="38"/>
  <c r="H2" i="38"/>
  <c r="G2" i="38"/>
  <c r="F2" i="38"/>
  <c r="H1" i="38"/>
  <c r="G1" i="38"/>
  <c r="F1" i="38"/>
  <c r="F6" i="37"/>
  <c r="E6" i="37"/>
  <c r="D6" i="37"/>
  <c r="F5" i="37"/>
  <c r="E5" i="37"/>
  <c r="D5" i="37"/>
  <c r="F4" i="37"/>
  <c r="E4" i="37"/>
  <c r="D4" i="37"/>
  <c r="F3" i="37"/>
  <c r="E3" i="37"/>
  <c r="D3" i="37"/>
  <c r="F2" i="37"/>
  <c r="E2" i="37"/>
  <c r="D2" i="37"/>
  <c r="F1" i="37"/>
  <c r="E1" i="37"/>
  <c r="D1" i="37"/>
  <c r="G16" i="36"/>
  <c r="F16" i="36"/>
  <c r="E16" i="36"/>
  <c r="G15" i="36"/>
  <c r="F15" i="36"/>
  <c r="E15" i="36"/>
  <c r="G14" i="36"/>
  <c r="F14" i="36"/>
  <c r="E14" i="36"/>
  <c r="G13" i="36"/>
  <c r="F13" i="36"/>
  <c r="E13" i="36"/>
  <c r="G12" i="36"/>
  <c r="F12" i="36"/>
  <c r="E12" i="36"/>
  <c r="G11" i="36"/>
  <c r="F11" i="36"/>
  <c r="E11" i="36"/>
  <c r="G10" i="36"/>
  <c r="F10" i="36"/>
  <c r="E10" i="36"/>
  <c r="G9" i="36"/>
  <c r="F9" i="36"/>
  <c r="E9" i="36"/>
  <c r="G8" i="36"/>
  <c r="F8" i="36"/>
  <c r="E8" i="36"/>
  <c r="G7" i="36"/>
  <c r="F7" i="36"/>
  <c r="E7" i="36"/>
  <c r="G6" i="36"/>
  <c r="F6" i="36"/>
  <c r="E6" i="36"/>
  <c r="G5" i="36"/>
  <c r="F5" i="36"/>
  <c r="E5" i="36"/>
  <c r="G4" i="36"/>
  <c r="F4" i="36"/>
  <c r="E4" i="36"/>
  <c r="G3" i="36"/>
  <c r="F3" i="36"/>
  <c r="E3" i="36"/>
  <c r="G2" i="36"/>
  <c r="F2" i="36"/>
  <c r="E2" i="36"/>
  <c r="G1" i="36"/>
  <c r="F1" i="36"/>
  <c r="E1" i="36"/>
  <c r="G20" i="35"/>
  <c r="F20" i="35"/>
  <c r="E20" i="35"/>
  <c r="G19" i="35"/>
  <c r="F19" i="35"/>
  <c r="E19" i="35"/>
  <c r="G18" i="35"/>
  <c r="F18" i="35"/>
  <c r="E18" i="35"/>
  <c r="G17" i="35"/>
  <c r="F17" i="35"/>
  <c r="E17" i="35"/>
  <c r="G16" i="35"/>
  <c r="F16" i="35"/>
  <c r="E16" i="35"/>
  <c r="G15" i="35"/>
  <c r="F15" i="35"/>
  <c r="E15" i="35"/>
  <c r="G14" i="35"/>
  <c r="F14" i="35"/>
  <c r="E14" i="35"/>
  <c r="G13" i="35"/>
  <c r="F13" i="35"/>
  <c r="E13" i="35"/>
  <c r="G12" i="35"/>
  <c r="F12" i="35"/>
  <c r="E12" i="35"/>
  <c r="G11" i="35"/>
  <c r="F11" i="35"/>
  <c r="E11" i="35"/>
  <c r="G10" i="35"/>
  <c r="F10" i="35"/>
  <c r="E10" i="35"/>
  <c r="G9" i="35"/>
  <c r="F9" i="35"/>
  <c r="E9" i="35"/>
  <c r="G8" i="35"/>
  <c r="F8" i="35"/>
  <c r="E8" i="35"/>
  <c r="G7" i="35"/>
  <c r="F7" i="35"/>
  <c r="E7" i="35"/>
  <c r="G6" i="35"/>
  <c r="F6" i="35"/>
  <c r="E6" i="35"/>
  <c r="G5" i="35"/>
  <c r="F5" i="35"/>
  <c r="E5" i="35"/>
  <c r="G4" i="35"/>
  <c r="F4" i="35"/>
  <c r="E4" i="35"/>
  <c r="G3" i="35"/>
  <c r="F3" i="35"/>
  <c r="E3" i="35"/>
  <c r="G2" i="35"/>
  <c r="F2" i="35"/>
  <c r="E2" i="35"/>
  <c r="G1" i="35"/>
  <c r="F1" i="35"/>
  <c r="E1" i="35"/>
  <c r="G32" i="34"/>
  <c r="F32" i="34"/>
  <c r="E32" i="34"/>
  <c r="G31" i="34"/>
  <c r="F31" i="34"/>
  <c r="E31" i="34"/>
  <c r="G30" i="34"/>
  <c r="F30" i="34"/>
  <c r="E30" i="34"/>
  <c r="G29" i="34"/>
  <c r="F29" i="34"/>
  <c r="E29" i="34"/>
  <c r="G28" i="34"/>
  <c r="F28" i="34"/>
  <c r="E28" i="34"/>
  <c r="G27" i="34"/>
  <c r="F27" i="34"/>
  <c r="E27" i="34"/>
  <c r="G26" i="34"/>
  <c r="F26" i="34"/>
  <c r="E26" i="34"/>
  <c r="G25" i="34"/>
  <c r="F25" i="34"/>
  <c r="E25" i="34"/>
  <c r="G24" i="34"/>
  <c r="F24" i="34"/>
  <c r="E24" i="34"/>
  <c r="G23" i="34"/>
  <c r="F23" i="34"/>
  <c r="E23" i="34"/>
  <c r="G22" i="34"/>
  <c r="F22" i="34"/>
  <c r="E22" i="34"/>
  <c r="G21" i="34"/>
  <c r="F21" i="34"/>
  <c r="E21" i="34"/>
  <c r="G20" i="34"/>
  <c r="F20" i="34"/>
  <c r="E20" i="34"/>
  <c r="G19" i="34"/>
  <c r="F19" i="34"/>
  <c r="E19" i="34"/>
  <c r="G18" i="34"/>
  <c r="F18" i="34"/>
  <c r="E18" i="34"/>
  <c r="G17" i="34"/>
  <c r="F17" i="34"/>
  <c r="E17" i="34"/>
  <c r="G16" i="34"/>
  <c r="F16" i="34"/>
  <c r="E16" i="34"/>
  <c r="G15" i="34"/>
  <c r="F15" i="34"/>
  <c r="E15" i="34"/>
  <c r="G14" i="34"/>
  <c r="F14" i="34"/>
  <c r="E14" i="34"/>
  <c r="G13" i="34"/>
  <c r="F13" i="34"/>
  <c r="E13" i="34"/>
  <c r="G12" i="34"/>
  <c r="F12" i="34"/>
  <c r="E12" i="34"/>
  <c r="G11" i="34"/>
  <c r="F11" i="34"/>
  <c r="E11" i="34"/>
  <c r="G10" i="34"/>
  <c r="F10" i="34"/>
  <c r="E10" i="34"/>
  <c r="G9" i="34"/>
  <c r="F9" i="34"/>
  <c r="E9" i="34"/>
  <c r="G8" i="34"/>
  <c r="F8" i="34"/>
  <c r="E8" i="34"/>
  <c r="G7" i="34"/>
  <c r="F7" i="34"/>
  <c r="E7" i="34"/>
  <c r="G6" i="34"/>
  <c r="F6" i="34"/>
  <c r="E6" i="34"/>
  <c r="G5" i="34"/>
  <c r="F5" i="34"/>
  <c r="E5" i="34"/>
  <c r="G4" i="34"/>
  <c r="F4" i="34"/>
  <c r="E4" i="34"/>
  <c r="G3" i="34"/>
  <c r="F3" i="34"/>
  <c r="E3" i="34"/>
  <c r="G2" i="34"/>
  <c r="F2" i="34"/>
  <c r="E2" i="34"/>
  <c r="G1" i="34"/>
  <c r="F1" i="34"/>
  <c r="E1" i="34"/>
  <c r="G4" i="33"/>
  <c r="F4" i="33"/>
  <c r="E4" i="33"/>
  <c r="G3" i="33"/>
  <c r="F3" i="33"/>
  <c r="E3" i="33"/>
  <c r="G2" i="33"/>
  <c r="F2" i="33"/>
  <c r="E2" i="33"/>
  <c r="G1" i="33"/>
  <c r="F1" i="33"/>
  <c r="E1" i="33"/>
  <c r="F12" i="32"/>
  <c r="E12" i="32"/>
  <c r="D12" i="32"/>
  <c r="F11" i="32"/>
  <c r="E11" i="32"/>
  <c r="D11" i="32"/>
  <c r="F10" i="32"/>
  <c r="E10" i="32"/>
  <c r="D10" i="32"/>
  <c r="F9" i="32"/>
  <c r="E9" i="32"/>
  <c r="D9" i="32"/>
  <c r="F8" i="32"/>
  <c r="E8" i="32"/>
  <c r="D8" i="32"/>
  <c r="F7" i="32"/>
  <c r="E7" i="32"/>
  <c r="D7" i="32"/>
  <c r="F6" i="32"/>
  <c r="E6" i="32"/>
  <c r="D6" i="32"/>
  <c r="F5" i="32"/>
  <c r="E5" i="32"/>
  <c r="D5" i="32"/>
  <c r="F4" i="32"/>
  <c r="E4" i="32"/>
  <c r="D4" i="32"/>
  <c r="F3" i="32"/>
  <c r="E3" i="32"/>
  <c r="D3" i="32"/>
  <c r="F2" i="32"/>
  <c r="E2" i="32"/>
  <c r="D2" i="32"/>
  <c r="F1" i="32"/>
  <c r="E1" i="32"/>
  <c r="D1" i="32"/>
  <c r="F18" i="31"/>
  <c r="E18" i="31"/>
  <c r="F17" i="31"/>
  <c r="E17" i="31"/>
  <c r="F16" i="31"/>
  <c r="E16" i="31"/>
  <c r="F15" i="31"/>
  <c r="E15" i="31"/>
  <c r="F14" i="31"/>
  <c r="E14" i="31"/>
  <c r="F13" i="31"/>
  <c r="E13" i="31"/>
  <c r="F12" i="31"/>
  <c r="E12" i="31"/>
  <c r="F11" i="31"/>
  <c r="E11" i="31"/>
  <c r="F10" i="31"/>
  <c r="E10" i="31"/>
  <c r="F9" i="31"/>
  <c r="E9" i="31"/>
  <c r="F8" i="31"/>
  <c r="E8" i="31"/>
  <c r="F7" i="31"/>
  <c r="E7" i="31"/>
  <c r="F6" i="31"/>
  <c r="E6" i="31"/>
  <c r="F5" i="31"/>
  <c r="E5" i="31"/>
  <c r="F4" i="31"/>
  <c r="E4" i="31"/>
  <c r="F3" i="31"/>
  <c r="E3" i="31"/>
  <c r="F2" i="31"/>
  <c r="E2" i="31"/>
  <c r="F1" i="31"/>
  <c r="E1" i="31"/>
  <c r="I4" i="30"/>
  <c r="H4" i="30"/>
  <c r="G4" i="30"/>
  <c r="I3" i="30"/>
  <c r="H3" i="30"/>
  <c r="G3" i="30"/>
  <c r="I2" i="30"/>
  <c r="H2" i="30"/>
  <c r="G2" i="30"/>
  <c r="H1" i="30"/>
  <c r="I1" i="30"/>
  <c r="G1" i="30"/>
  <c r="F11" i="29"/>
  <c r="E11" i="29"/>
  <c r="D11" i="29"/>
  <c r="F10" i="29"/>
  <c r="E10" i="29"/>
  <c r="D10" i="29"/>
  <c r="F9" i="29"/>
  <c r="E9" i="29"/>
  <c r="D9" i="29"/>
  <c r="F8" i="29"/>
  <c r="E8" i="29"/>
  <c r="D8" i="29"/>
  <c r="F7" i="29"/>
  <c r="E7" i="29"/>
  <c r="D7" i="29"/>
  <c r="F6" i="29"/>
  <c r="E6" i="29"/>
  <c r="D6" i="29"/>
  <c r="F5" i="29"/>
  <c r="E5" i="29"/>
  <c r="D5" i="29"/>
  <c r="F4" i="29"/>
  <c r="E4" i="29"/>
  <c r="D4" i="29"/>
  <c r="F3" i="29"/>
  <c r="E3" i="29"/>
  <c r="D3" i="29"/>
  <c r="F2" i="29"/>
  <c r="E2" i="29"/>
  <c r="D2" i="29"/>
  <c r="F1" i="29"/>
  <c r="E1" i="29"/>
  <c r="D1" i="29"/>
  <c r="G24" i="28"/>
  <c r="F24" i="28"/>
  <c r="E24" i="28"/>
  <c r="G23" i="28"/>
  <c r="F23" i="28"/>
  <c r="E23" i="28"/>
  <c r="G22" i="28"/>
  <c r="F22" i="28"/>
  <c r="E22" i="28"/>
  <c r="G21" i="28"/>
  <c r="F21" i="28"/>
  <c r="E21" i="28"/>
  <c r="G20" i="28"/>
  <c r="F20" i="28"/>
  <c r="E20" i="28"/>
  <c r="G19" i="28"/>
  <c r="F19" i="28"/>
  <c r="E19" i="28"/>
  <c r="G18" i="28"/>
  <c r="F18" i="28"/>
  <c r="E18" i="28"/>
  <c r="G17" i="28"/>
  <c r="F17" i="28"/>
  <c r="E17" i="28"/>
  <c r="G16" i="28"/>
  <c r="F16" i="28"/>
  <c r="E16" i="28"/>
  <c r="G15" i="28"/>
  <c r="F15" i="28"/>
  <c r="E15" i="28"/>
  <c r="G14" i="28"/>
  <c r="F14" i="28"/>
  <c r="E14" i="28"/>
  <c r="G13" i="28"/>
  <c r="F13" i="28"/>
  <c r="E13" i="28"/>
  <c r="G12" i="28"/>
  <c r="F12" i="28"/>
  <c r="E12" i="28"/>
  <c r="G11" i="28"/>
  <c r="F11" i="28"/>
  <c r="E11" i="28"/>
  <c r="G10" i="28"/>
  <c r="F10" i="28"/>
  <c r="E10" i="28"/>
  <c r="G9" i="28"/>
  <c r="F9" i="28"/>
  <c r="E9" i="28"/>
  <c r="G8" i="28"/>
  <c r="F8" i="28"/>
  <c r="E8" i="28"/>
  <c r="G7" i="28"/>
  <c r="F7" i="28"/>
  <c r="E7" i="28"/>
  <c r="G6" i="28"/>
  <c r="F6" i="28"/>
  <c r="E6" i="28"/>
  <c r="G5" i="28"/>
  <c r="F5" i="28"/>
  <c r="E5" i="28"/>
  <c r="G4" i="28"/>
  <c r="F4" i="28"/>
  <c r="E4" i="28"/>
  <c r="G3" i="28"/>
  <c r="F3" i="28"/>
  <c r="E3" i="28"/>
  <c r="G2" i="28"/>
  <c r="F2" i="28"/>
  <c r="E2" i="28"/>
  <c r="G1" i="28"/>
  <c r="F1" i="28"/>
  <c r="E1" i="28"/>
  <c r="G18" i="27"/>
  <c r="F18" i="27"/>
  <c r="E18" i="27"/>
  <c r="G17" i="27"/>
  <c r="F17" i="27"/>
  <c r="E17" i="27"/>
  <c r="G16" i="27"/>
  <c r="F16" i="27"/>
  <c r="E16" i="27"/>
  <c r="G15" i="27"/>
  <c r="F15" i="27"/>
  <c r="E15" i="27"/>
  <c r="G14" i="27"/>
  <c r="F14" i="27"/>
  <c r="E14" i="27"/>
  <c r="G13" i="27"/>
  <c r="F13" i="27"/>
  <c r="E13" i="27"/>
  <c r="G12" i="27"/>
  <c r="F12" i="27"/>
  <c r="E12" i="27"/>
  <c r="G11" i="27"/>
  <c r="F11" i="27"/>
  <c r="E11" i="27"/>
  <c r="G10" i="27"/>
  <c r="F10" i="27"/>
  <c r="E10" i="27"/>
  <c r="G9" i="27"/>
  <c r="F9" i="27"/>
  <c r="E9" i="27"/>
  <c r="G8" i="27"/>
  <c r="F8" i="27"/>
  <c r="E8" i="27"/>
  <c r="G7" i="27"/>
  <c r="F7" i="27"/>
  <c r="E7" i="27"/>
  <c r="G6" i="27"/>
  <c r="F6" i="27"/>
  <c r="E6" i="27"/>
  <c r="G5" i="27"/>
  <c r="F5" i="27"/>
  <c r="E5" i="27"/>
  <c r="G4" i="27"/>
  <c r="F4" i="27"/>
  <c r="E4" i="27"/>
  <c r="G3" i="27"/>
  <c r="F3" i="27"/>
  <c r="E3" i="27"/>
  <c r="G2" i="27"/>
  <c r="F2" i="27"/>
  <c r="E2" i="27"/>
  <c r="G1" i="27"/>
  <c r="F1" i="27"/>
  <c r="E1" i="27"/>
  <c r="G8" i="26"/>
  <c r="F8" i="26"/>
  <c r="E8" i="26"/>
  <c r="G7" i="26"/>
  <c r="F7" i="26"/>
  <c r="E7" i="26"/>
  <c r="G6" i="26"/>
  <c r="F6" i="26"/>
  <c r="E6" i="26"/>
  <c r="G5" i="26"/>
  <c r="F5" i="26"/>
  <c r="E5" i="26"/>
  <c r="G4" i="26"/>
  <c r="F4" i="26"/>
  <c r="E4" i="26"/>
  <c r="G3" i="26"/>
  <c r="F3" i="26"/>
  <c r="E3" i="26"/>
  <c r="G2" i="26"/>
  <c r="F2" i="26"/>
  <c r="E2" i="26"/>
  <c r="G1" i="26"/>
  <c r="F1" i="26"/>
  <c r="E1" i="26"/>
  <c r="G1" i="23"/>
  <c r="H1" i="23"/>
  <c r="I1" i="23"/>
  <c r="G2" i="23"/>
  <c r="H2" i="23"/>
  <c r="I2" i="23"/>
  <c r="G3" i="23"/>
  <c r="H3" i="23"/>
  <c r="I3" i="23"/>
  <c r="G4" i="23"/>
  <c r="H4" i="23"/>
  <c r="I4" i="23"/>
  <c r="G5" i="23"/>
  <c r="H5" i="23"/>
  <c r="I5" i="23"/>
  <c r="G6" i="23"/>
  <c r="H6" i="23"/>
  <c r="I6" i="23"/>
  <c r="G7" i="23"/>
  <c r="H7" i="23"/>
  <c r="I7" i="23"/>
  <c r="G8" i="23"/>
  <c r="H8" i="23"/>
  <c r="I8" i="23"/>
  <c r="G9" i="23"/>
  <c r="H9" i="23"/>
  <c r="I9" i="23"/>
  <c r="G10" i="23"/>
  <c r="H10" i="23"/>
  <c r="I10" i="23"/>
  <c r="G42" i="25"/>
  <c r="F42" i="25"/>
  <c r="E42" i="25"/>
  <c r="G41" i="25"/>
  <c r="F41" i="25"/>
  <c r="E41" i="25"/>
  <c r="G40" i="25"/>
  <c r="F40" i="25"/>
  <c r="E40" i="25"/>
  <c r="G39" i="25"/>
  <c r="F39" i="25"/>
  <c r="E39" i="25"/>
  <c r="G38" i="25"/>
  <c r="F38" i="25"/>
  <c r="E38" i="25"/>
  <c r="G37" i="25"/>
  <c r="F37" i="25"/>
  <c r="E37" i="25"/>
  <c r="G36" i="25"/>
  <c r="F36" i="25"/>
  <c r="E36" i="25"/>
  <c r="G35" i="25"/>
  <c r="F35" i="25"/>
  <c r="E35" i="25"/>
  <c r="G34" i="25"/>
  <c r="F34" i="25"/>
  <c r="E34" i="25"/>
  <c r="G33" i="25"/>
  <c r="F33" i="25"/>
  <c r="E33" i="25"/>
  <c r="G32" i="25"/>
  <c r="F32" i="25"/>
  <c r="E32" i="25"/>
  <c r="G31" i="25"/>
  <c r="F31" i="25"/>
  <c r="E31" i="25"/>
  <c r="G30" i="25"/>
  <c r="F30" i="25"/>
  <c r="E30" i="25"/>
  <c r="G29" i="25"/>
  <c r="F29" i="25"/>
  <c r="E29" i="25"/>
  <c r="G28" i="25"/>
  <c r="F28" i="25"/>
  <c r="E28" i="25"/>
  <c r="G27" i="25"/>
  <c r="F27" i="25"/>
  <c r="E27" i="25"/>
  <c r="G26" i="25"/>
  <c r="F26" i="25"/>
  <c r="E26" i="25"/>
  <c r="G25" i="25"/>
  <c r="F25" i="25"/>
  <c r="E25" i="25"/>
  <c r="G24" i="25"/>
  <c r="F24" i="25"/>
  <c r="E24" i="25"/>
  <c r="G23" i="25"/>
  <c r="F23" i="25"/>
  <c r="E23" i="25"/>
  <c r="G22" i="25"/>
  <c r="F22" i="25"/>
  <c r="E22" i="25"/>
  <c r="G21" i="25"/>
  <c r="F21" i="25"/>
  <c r="E21" i="25"/>
  <c r="G20" i="25"/>
  <c r="F20" i="25"/>
  <c r="E20" i="25"/>
  <c r="G19" i="25"/>
  <c r="F19" i="25"/>
  <c r="E19" i="25"/>
  <c r="G18" i="25"/>
  <c r="F18" i="25"/>
  <c r="E18" i="25"/>
  <c r="G17" i="25"/>
  <c r="F17" i="25"/>
  <c r="E17" i="25"/>
  <c r="G16" i="25"/>
  <c r="F16" i="25"/>
  <c r="E16" i="25"/>
  <c r="G15" i="25"/>
  <c r="F15" i="25"/>
  <c r="E15" i="25"/>
  <c r="G14" i="25"/>
  <c r="F14" i="25"/>
  <c r="E14" i="25"/>
  <c r="G13" i="25"/>
  <c r="F13" i="25"/>
  <c r="E13" i="25"/>
  <c r="G12" i="25"/>
  <c r="F12" i="25"/>
  <c r="E12" i="25"/>
  <c r="G11" i="25"/>
  <c r="F11" i="25"/>
  <c r="E11" i="25"/>
  <c r="G10" i="25"/>
  <c r="F10" i="25"/>
  <c r="E10" i="25"/>
  <c r="G9" i="25"/>
  <c r="F9" i="25"/>
  <c r="E9" i="25"/>
  <c r="G8" i="25"/>
  <c r="F8" i="25"/>
  <c r="E8" i="25"/>
  <c r="G7" i="25"/>
  <c r="F7" i="25"/>
  <c r="E7" i="25"/>
  <c r="G6" i="25"/>
  <c r="F6" i="25"/>
  <c r="E6" i="25"/>
  <c r="G5" i="25"/>
  <c r="F5" i="25"/>
  <c r="E5" i="25"/>
  <c r="G4" i="25"/>
  <c r="F4" i="25"/>
  <c r="E4" i="25"/>
  <c r="G3" i="25"/>
  <c r="F3" i="25"/>
  <c r="E3" i="25"/>
  <c r="G2" i="25"/>
  <c r="F2" i="25"/>
  <c r="E2" i="25"/>
  <c r="G1" i="25"/>
  <c r="F1" i="25"/>
  <c r="E1" i="25"/>
  <c r="I34" i="23"/>
  <c r="H34" i="23"/>
  <c r="G34" i="23"/>
  <c r="I33" i="23"/>
  <c r="H33" i="23"/>
  <c r="G33" i="23"/>
  <c r="I32" i="23"/>
  <c r="H32" i="23"/>
  <c r="G32" i="23"/>
  <c r="I31" i="23"/>
  <c r="H31" i="23"/>
  <c r="G31" i="23"/>
  <c r="I30" i="23"/>
  <c r="H30" i="23"/>
  <c r="G30" i="23"/>
  <c r="I29" i="23"/>
  <c r="H29" i="23"/>
  <c r="G29" i="23"/>
  <c r="I28" i="23"/>
  <c r="H28" i="23"/>
  <c r="G28" i="23"/>
  <c r="I27" i="23"/>
  <c r="H27" i="23"/>
  <c r="G27" i="23"/>
  <c r="I26" i="23"/>
  <c r="H26" i="23"/>
  <c r="G26" i="23"/>
  <c r="I25" i="23"/>
  <c r="H25" i="23"/>
  <c r="G25" i="23"/>
  <c r="I24" i="23"/>
  <c r="H24" i="23"/>
  <c r="G24" i="23"/>
  <c r="I23" i="23"/>
  <c r="H23" i="23"/>
  <c r="G23" i="23"/>
  <c r="I22" i="23"/>
  <c r="H22" i="23"/>
  <c r="G22" i="23"/>
  <c r="I21" i="23"/>
  <c r="H21" i="23"/>
  <c r="G21" i="23"/>
  <c r="I20" i="23"/>
  <c r="H20" i="23"/>
  <c r="G20" i="23"/>
  <c r="I19" i="23"/>
  <c r="H19" i="23"/>
  <c r="G19" i="23"/>
  <c r="I18" i="23"/>
  <c r="H18" i="23"/>
  <c r="G18" i="23"/>
  <c r="I17" i="23"/>
  <c r="H17" i="23"/>
  <c r="G17" i="23"/>
  <c r="I16" i="23"/>
  <c r="H16" i="23"/>
  <c r="G16" i="23"/>
  <c r="I15" i="23"/>
  <c r="H15" i="23"/>
  <c r="G15" i="23"/>
  <c r="I14" i="23"/>
  <c r="H14" i="23"/>
  <c r="G14" i="23"/>
  <c r="I13" i="23"/>
  <c r="H13" i="23"/>
  <c r="G13" i="23"/>
  <c r="I12" i="23"/>
  <c r="H12" i="23"/>
  <c r="G12" i="23"/>
  <c r="I11" i="23"/>
  <c r="H11" i="23"/>
  <c r="G11" i="23"/>
  <c r="G10" i="22"/>
  <c r="F10" i="22"/>
  <c r="E10" i="22"/>
  <c r="G9" i="22"/>
  <c r="F9" i="22"/>
  <c r="E9" i="22"/>
  <c r="G8" i="22"/>
  <c r="F8" i="22"/>
  <c r="E8" i="22"/>
  <c r="G7" i="22"/>
  <c r="F7" i="22"/>
  <c r="E7" i="22"/>
  <c r="G6" i="22"/>
  <c r="F6" i="22"/>
  <c r="E6" i="22"/>
  <c r="G5" i="22"/>
  <c r="F5" i="22"/>
  <c r="E5" i="22"/>
  <c r="G4" i="22"/>
  <c r="F4" i="22"/>
  <c r="E4" i="22"/>
  <c r="G3" i="22"/>
  <c r="F3" i="22"/>
  <c r="E3" i="22"/>
  <c r="G2" i="22"/>
  <c r="F2" i="22"/>
  <c r="E2" i="22"/>
  <c r="E1" i="22"/>
  <c r="G1" i="22"/>
  <c r="F1" i="22"/>
  <c r="F10" i="21"/>
  <c r="E10" i="21"/>
  <c r="D10" i="21"/>
  <c r="F9" i="21"/>
  <c r="E9" i="21"/>
  <c r="D9" i="21"/>
  <c r="F8" i="21"/>
  <c r="E8" i="21"/>
  <c r="D8" i="21"/>
  <c r="F7" i="21"/>
  <c r="E7" i="21"/>
  <c r="D7" i="21"/>
  <c r="F6" i="21"/>
  <c r="E6" i="21"/>
  <c r="D6" i="21"/>
  <c r="F5" i="21"/>
  <c r="E5" i="21"/>
  <c r="D5" i="21"/>
  <c r="F4" i="21"/>
  <c r="E4" i="21"/>
  <c r="D4" i="21"/>
  <c r="F3" i="21"/>
  <c r="E3" i="21"/>
  <c r="D3" i="21"/>
  <c r="F2" i="21"/>
  <c r="E2" i="21"/>
  <c r="D2" i="21"/>
  <c r="F1" i="21"/>
  <c r="E1" i="21"/>
  <c r="D1" i="21"/>
  <c r="K10" i="20"/>
  <c r="J10" i="20"/>
  <c r="I10" i="20"/>
  <c r="K9" i="20"/>
  <c r="J9" i="20"/>
  <c r="I9" i="20"/>
  <c r="K8" i="20"/>
  <c r="J8" i="20"/>
  <c r="I8" i="20"/>
  <c r="K7" i="20"/>
  <c r="J7" i="20"/>
  <c r="I7" i="20"/>
  <c r="K6" i="20"/>
  <c r="J6" i="20"/>
  <c r="I6" i="20"/>
  <c r="K5" i="20"/>
  <c r="J5" i="20"/>
  <c r="I5" i="20"/>
  <c r="K4" i="20"/>
  <c r="J4" i="20"/>
  <c r="I4" i="20"/>
  <c r="K2" i="20"/>
  <c r="J2" i="20"/>
  <c r="I2" i="20"/>
  <c r="K1" i="20"/>
  <c r="J1" i="20"/>
  <c r="I1" i="20"/>
  <c r="F11" i="19"/>
  <c r="E11" i="19"/>
  <c r="D11" i="19"/>
  <c r="F10" i="19"/>
  <c r="E10" i="19"/>
  <c r="D10" i="19"/>
  <c r="F9" i="19"/>
  <c r="E9" i="19"/>
  <c r="D9" i="19"/>
  <c r="F8" i="19"/>
  <c r="E8" i="19"/>
  <c r="D8" i="19"/>
  <c r="F7" i="19"/>
  <c r="E7" i="19"/>
  <c r="D7" i="19"/>
  <c r="F6" i="19"/>
  <c r="E6" i="19"/>
  <c r="D6" i="19"/>
  <c r="F5" i="19"/>
  <c r="E5" i="19"/>
  <c r="D5" i="19"/>
  <c r="F4" i="19"/>
  <c r="E4" i="19"/>
  <c r="D4" i="19"/>
  <c r="F3" i="19"/>
  <c r="E3" i="19"/>
  <c r="D3" i="19"/>
  <c r="F2" i="19"/>
  <c r="E2" i="19"/>
  <c r="D2" i="19"/>
  <c r="F1" i="19"/>
  <c r="E1" i="19"/>
  <c r="D1" i="19"/>
  <c r="G27" i="18"/>
  <c r="F27" i="18"/>
  <c r="E27" i="18"/>
  <c r="G26" i="18"/>
  <c r="F26" i="18"/>
  <c r="E26" i="18"/>
  <c r="G25" i="18"/>
  <c r="F25" i="18"/>
  <c r="E25" i="18"/>
  <c r="G24" i="18"/>
  <c r="F24" i="18"/>
  <c r="E24" i="18"/>
  <c r="G23" i="18"/>
  <c r="F23" i="18"/>
  <c r="E23" i="18"/>
  <c r="G22" i="18"/>
  <c r="F22" i="18"/>
  <c r="E22" i="18"/>
  <c r="G21" i="18"/>
  <c r="F21" i="18"/>
  <c r="E21" i="18"/>
  <c r="G20" i="18"/>
  <c r="F20" i="18"/>
  <c r="E20" i="18"/>
  <c r="G19" i="18"/>
  <c r="F19" i="18"/>
  <c r="E19" i="18"/>
  <c r="G18" i="18"/>
  <c r="F18" i="18"/>
  <c r="E18" i="18"/>
  <c r="G17" i="18"/>
  <c r="F17" i="18"/>
  <c r="E17" i="18"/>
  <c r="G16" i="18"/>
  <c r="F16" i="18"/>
  <c r="E16" i="18"/>
  <c r="G15" i="18"/>
  <c r="F15" i="18"/>
  <c r="E15" i="18"/>
  <c r="G14" i="18"/>
  <c r="F14" i="18"/>
  <c r="E14" i="18"/>
  <c r="G13" i="18"/>
  <c r="F13" i="18"/>
  <c r="E13" i="18"/>
  <c r="G12" i="18"/>
  <c r="F12" i="18"/>
  <c r="E12" i="18"/>
  <c r="G11" i="18"/>
  <c r="F11" i="18"/>
  <c r="E11" i="18"/>
  <c r="G10" i="18"/>
  <c r="F10" i="18"/>
  <c r="E10" i="18"/>
  <c r="G9" i="18"/>
  <c r="F9" i="18"/>
  <c r="E9" i="18"/>
  <c r="G8" i="18"/>
  <c r="F8" i="18"/>
  <c r="E8" i="18"/>
  <c r="G7" i="18"/>
  <c r="F7" i="18"/>
  <c r="E7" i="18"/>
  <c r="G6" i="18"/>
  <c r="F6" i="18"/>
  <c r="E6" i="18"/>
  <c r="G5" i="18"/>
  <c r="F5" i="18"/>
  <c r="E5" i="18"/>
  <c r="G4" i="18"/>
  <c r="F4" i="18"/>
  <c r="E4" i="18"/>
  <c r="G3" i="18"/>
  <c r="F3" i="18"/>
  <c r="E3" i="18"/>
  <c r="G2" i="18"/>
  <c r="F2" i="18"/>
  <c r="E2" i="18"/>
  <c r="G1" i="18"/>
  <c r="F1" i="18"/>
  <c r="E1" i="18"/>
  <c r="G22" i="17"/>
  <c r="F22" i="17"/>
  <c r="E22" i="17"/>
  <c r="G21" i="17"/>
  <c r="F21" i="17"/>
  <c r="E21" i="17"/>
  <c r="G20" i="17"/>
  <c r="F20" i="17"/>
  <c r="E20" i="17"/>
  <c r="G19" i="17"/>
  <c r="F19" i="17"/>
  <c r="E19" i="17"/>
  <c r="G18" i="17"/>
  <c r="F18" i="17"/>
  <c r="E18" i="17"/>
  <c r="G17" i="17"/>
  <c r="F17" i="17"/>
  <c r="E17" i="17"/>
  <c r="G16" i="17"/>
  <c r="F16" i="17"/>
  <c r="E16" i="17"/>
  <c r="G15" i="17"/>
  <c r="F15" i="17"/>
  <c r="E15" i="17"/>
  <c r="G14" i="17"/>
  <c r="F14" i="17"/>
  <c r="E14" i="17"/>
  <c r="G13" i="17"/>
  <c r="F13" i="17"/>
  <c r="E13" i="17"/>
  <c r="G12" i="17"/>
  <c r="F12" i="17"/>
  <c r="E12" i="17"/>
  <c r="G11" i="17"/>
  <c r="F11" i="17"/>
  <c r="E11" i="17"/>
  <c r="G10" i="17"/>
  <c r="F10" i="17"/>
  <c r="E10" i="17"/>
  <c r="G9" i="17"/>
  <c r="F9" i="17"/>
  <c r="E9" i="17"/>
  <c r="G8" i="17"/>
  <c r="F8" i="17"/>
  <c r="E8" i="17"/>
  <c r="G7" i="17"/>
  <c r="F7" i="17"/>
  <c r="E7" i="17"/>
  <c r="G6" i="17"/>
  <c r="F6" i="17"/>
  <c r="E6" i="17"/>
  <c r="G5" i="17"/>
  <c r="F5" i="17"/>
  <c r="E5" i="17"/>
  <c r="G4" i="17"/>
  <c r="F4" i="17"/>
  <c r="E4" i="17"/>
  <c r="G3" i="17"/>
  <c r="F3" i="17"/>
  <c r="E3" i="17"/>
  <c r="G2" i="17"/>
  <c r="F2" i="17"/>
  <c r="E2" i="17"/>
  <c r="G1" i="17"/>
  <c r="F1" i="17"/>
  <c r="E1" i="17"/>
  <c r="G79" i="16"/>
  <c r="F79" i="16"/>
  <c r="E79" i="16"/>
  <c r="G78" i="16"/>
  <c r="F78" i="16"/>
  <c r="E78" i="16"/>
  <c r="G77" i="16"/>
  <c r="F77" i="16"/>
  <c r="E77" i="16"/>
  <c r="G76" i="16"/>
  <c r="F76" i="16"/>
  <c r="E76" i="16"/>
  <c r="G75" i="16"/>
  <c r="F75" i="16"/>
  <c r="E75" i="16"/>
  <c r="G74" i="16"/>
  <c r="F74" i="16"/>
  <c r="E74" i="16"/>
  <c r="G73" i="16"/>
  <c r="F73" i="16"/>
  <c r="E73" i="16"/>
  <c r="G72" i="16"/>
  <c r="F72" i="16"/>
  <c r="E72" i="16"/>
  <c r="G71" i="16"/>
  <c r="F71" i="16"/>
  <c r="E71" i="16"/>
  <c r="G70" i="16"/>
  <c r="F70" i="16"/>
  <c r="E70" i="16"/>
  <c r="G69" i="16"/>
  <c r="F69" i="16"/>
  <c r="E69" i="16"/>
  <c r="G68" i="16"/>
  <c r="F68" i="16"/>
  <c r="E68" i="16"/>
  <c r="G67" i="16"/>
  <c r="F67" i="16"/>
  <c r="E67" i="16"/>
  <c r="G66" i="16"/>
  <c r="F66" i="16"/>
  <c r="E66" i="16"/>
  <c r="G65" i="16"/>
  <c r="F65" i="16"/>
  <c r="E65" i="16"/>
  <c r="G64" i="16"/>
  <c r="F64" i="16"/>
  <c r="E64" i="16"/>
  <c r="G63" i="16"/>
  <c r="F63" i="16"/>
  <c r="E63" i="16"/>
  <c r="G62" i="16"/>
  <c r="F62" i="16"/>
  <c r="E62" i="16"/>
  <c r="G61" i="16"/>
  <c r="F61" i="16"/>
  <c r="E61" i="16"/>
  <c r="G60" i="16"/>
  <c r="F60" i="16"/>
  <c r="E60" i="16"/>
  <c r="G59" i="16"/>
  <c r="F59" i="16"/>
  <c r="E59" i="16"/>
  <c r="G58" i="16"/>
  <c r="F58" i="16"/>
  <c r="E58" i="16"/>
  <c r="G57" i="16"/>
  <c r="F57" i="16"/>
  <c r="E57" i="16"/>
  <c r="G56" i="16"/>
  <c r="F56" i="16"/>
  <c r="E56" i="16"/>
  <c r="G55" i="16"/>
  <c r="F55" i="16"/>
  <c r="E55" i="16"/>
  <c r="G54" i="16"/>
  <c r="F54" i="16"/>
  <c r="E54" i="16"/>
  <c r="G53" i="16"/>
  <c r="F53" i="16"/>
  <c r="E53" i="16"/>
  <c r="G52" i="16"/>
  <c r="F52" i="16"/>
  <c r="E52" i="16"/>
  <c r="G51" i="16"/>
  <c r="F51" i="16"/>
  <c r="E51" i="16"/>
  <c r="G50" i="16"/>
  <c r="F50" i="16"/>
  <c r="E50" i="16"/>
  <c r="G49" i="16"/>
  <c r="F49" i="16"/>
  <c r="E49" i="16"/>
  <c r="G48" i="16"/>
  <c r="F48" i="16"/>
  <c r="E48" i="16"/>
  <c r="G47" i="16"/>
  <c r="F47" i="16"/>
  <c r="E47" i="16"/>
  <c r="G46" i="16"/>
  <c r="F46" i="16"/>
  <c r="E46" i="16"/>
  <c r="G45" i="16"/>
  <c r="F45" i="16"/>
  <c r="E45" i="16"/>
  <c r="G44" i="16"/>
  <c r="F44" i="16"/>
  <c r="E44" i="16"/>
  <c r="G43" i="16"/>
  <c r="F43" i="16"/>
  <c r="E43" i="16"/>
  <c r="G42" i="16"/>
  <c r="F42" i="16"/>
  <c r="E42" i="16"/>
  <c r="G41" i="16"/>
  <c r="F41" i="16"/>
  <c r="E41" i="16"/>
  <c r="G40" i="16"/>
  <c r="F40" i="16"/>
  <c r="E40" i="16"/>
  <c r="G39" i="16"/>
  <c r="F39" i="16"/>
  <c r="E39" i="16"/>
  <c r="G38" i="16"/>
  <c r="F38" i="16"/>
  <c r="E38" i="16"/>
  <c r="G37" i="16"/>
  <c r="F37" i="16"/>
  <c r="E37" i="16"/>
  <c r="G36" i="16"/>
  <c r="F36" i="16"/>
  <c r="E36" i="16"/>
  <c r="G35" i="16"/>
  <c r="F35" i="16"/>
  <c r="E35" i="16"/>
  <c r="G34" i="16"/>
  <c r="F34" i="16"/>
  <c r="E34" i="16"/>
  <c r="G33" i="16"/>
  <c r="F33" i="16"/>
  <c r="E33" i="16"/>
  <c r="G32" i="16"/>
  <c r="F32" i="16"/>
  <c r="E32" i="16"/>
  <c r="G31" i="16"/>
  <c r="F31" i="16"/>
  <c r="E31" i="16"/>
  <c r="G30" i="16"/>
  <c r="F30" i="16"/>
  <c r="E30" i="16"/>
  <c r="G29" i="16"/>
  <c r="F29" i="16"/>
  <c r="E29" i="16"/>
  <c r="G28" i="16"/>
  <c r="F28" i="16"/>
  <c r="E28" i="16"/>
  <c r="G27" i="16"/>
  <c r="F27" i="16"/>
  <c r="E27" i="16"/>
  <c r="G26" i="16"/>
  <c r="F26" i="16"/>
  <c r="E26" i="16"/>
  <c r="G25" i="16"/>
  <c r="F25" i="16"/>
  <c r="E25" i="16"/>
  <c r="G24" i="16"/>
  <c r="F24" i="16"/>
  <c r="E24" i="16"/>
  <c r="G23" i="16"/>
  <c r="F23" i="16"/>
  <c r="E23" i="16"/>
  <c r="G22" i="16"/>
  <c r="F22" i="16"/>
  <c r="E22" i="16"/>
  <c r="G21" i="16"/>
  <c r="F21" i="16"/>
  <c r="E21" i="16"/>
  <c r="G20" i="16"/>
  <c r="F20" i="16"/>
  <c r="E20" i="16"/>
  <c r="G19" i="16"/>
  <c r="F19" i="16"/>
  <c r="E19" i="16"/>
  <c r="G18" i="16"/>
  <c r="F18" i="16"/>
  <c r="E18" i="16"/>
  <c r="G17" i="16"/>
  <c r="F17" i="16"/>
  <c r="E17" i="16"/>
  <c r="G16" i="16"/>
  <c r="F16" i="16"/>
  <c r="E16" i="16"/>
  <c r="G15" i="16"/>
  <c r="F15" i="16"/>
  <c r="E15" i="16"/>
  <c r="G14" i="16"/>
  <c r="F14" i="16"/>
  <c r="E14" i="16"/>
  <c r="G13" i="16"/>
  <c r="F13" i="16"/>
  <c r="E13" i="16"/>
  <c r="G12" i="16"/>
  <c r="F12" i="16"/>
  <c r="E12" i="16"/>
  <c r="G11" i="16"/>
  <c r="F11" i="16"/>
  <c r="E11" i="16"/>
  <c r="G10" i="16"/>
  <c r="F10" i="16"/>
  <c r="E10" i="16"/>
  <c r="G9" i="16"/>
  <c r="F9" i="16"/>
  <c r="E9" i="16"/>
  <c r="G8" i="16"/>
  <c r="F8" i="16"/>
  <c r="E8" i="16"/>
  <c r="G7" i="16"/>
  <c r="F7" i="16"/>
  <c r="E7" i="16"/>
  <c r="G6" i="16"/>
  <c r="F6" i="16"/>
  <c r="E6" i="16"/>
  <c r="G5" i="16"/>
  <c r="F5" i="16"/>
  <c r="E5" i="16"/>
  <c r="G4" i="16"/>
  <c r="F4" i="16"/>
  <c r="E4" i="16"/>
  <c r="G3" i="16"/>
  <c r="F3" i="16"/>
  <c r="E3" i="16"/>
  <c r="G2" i="16"/>
  <c r="F2" i="16"/>
  <c r="E2" i="16"/>
  <c r="G1" i="16"/>
  <c r="F1" i="16"/>
  <c r="E1" i="16"/>
  <c r="F8" i="15"/>
  <c r="E8" i="15"/>
  <c r="D8" i="15"/>
  <c r="F7" i="15"/>
  <c r="E7" i="15"/>
  <c r="D7" i="15"/>
  <c r="F6" i="15"/>
  <c r="E6" i="15"/>
  <c r="D6" i="15"/>
  <c r="F5" i="15"/>
  <c r="E5" i="15"/>
  <c r="D5" i="15"/>
  <c r="F4" i="15"/>
  <c r="E4" i="15"/>
  <c r="D4" i="15"/>
  <c r="F3" i="15"/>
  <c r="E3" i="15"/>
  <c r="D3" i="15"/>
  <c r="F2" i="15"/>
  <c r="E2" i="15"/>
  <c r="D2" i="15"/>
  <c r="F1" i="15"/>
  <c r="E1" i="15"/>
  <c r="D1" i="15"/>
  <c r="F5" i="14"/>
  <c r="E5" i="14"/>
  <c r="D5" i="14"/>
  <c r="F4" i="14"/>
  <c r="E4" i="14"/>
  <c r="D4" i="14"/>
  <c r="F3" i="14"/>
  <c r="E3" i="14"/>
  <c r="D3" i="14"/>
  <c r="D2" i="14"/>
  <c r="F2" i="14"/>
  <c r="E2" i="14"/>
  <c r="F1" i="14"/>
  <c r="E1" i="14"/>
  <c r="D1" i="14"/>
  <c r="G16" i="13"/>
  <c r="F16" i="13"/>
  <c r="E16" i="13"/>
  <c r="G15" i="13"/>
  <c r="F15" i="13"/>
  <c r="E15" i="13"/>
  <c r="G14" i="13"/>
  <c r="F14" i="13"/>
  <c r="E14" i="13"/>
  <c r="G13" i="13"/>
  <c r="F13" i="13"/>
  <c r="E13" i="13"/>
  <c r="G12" i="13"/>
  <c r="F12" i="13"/>
  <c r="E12" i="13"/>
  <c r="G11" i="13"/>
  <c r="F11" i="13"/>
  <c r="E11" i="13"/>
  <c r="G10" i="13"/>
  <c r="F10" i="13"/>
  <c r="E10" i="13"/>
  <c r="G9" i="13"/>
  <c r="F9" i="13"/>
  <c r="E9" i="13"/>
  <c r="G8" i="13"/>
  <c r="F8" i="13"/>
  <c r="E8" i="13"/>
  <c r="G7" i="13"/>
  <c r="F7" i="13"/>
  <c r="E7" i="13"/>
  <c r="G6" i="13"/>
  <c r="F6" i="13"/>
  <c r="E6" i="13"/>
  <c r="G5" i="13"/>
  <c r="F5" i="13"/>
  <c r="E5" i="13"/>
  <c r="G4" i="13"/>
  <c r="F4" i="13"/>
  <c r="E4" i="13"/>
  <c r="G3" i="13"/>
  <c r="F3" i="13"/>
  <c r="E3" i="13"/>
  <c r="G2" i="13"/>
  <c r="F2" i="13"/>
  <c r="E2" i="13"/>
  <c r="G1" i="13"/>
  <c r="F1" i="13"/>
  <c r="E1" i="13"/>
  <c r="I7" i="12"/>
  <c r="H7" i="12"/>
  <c r="G7" i="12"/>
  <c r="I6" i="12"/>
  <c r="H6" i="12"/>
  <c r="G6" i="12"/>
  <c r="I5" i="12"/>
  <c r="H5" i="12"/>
  <c r="G5" i="12"/>
  <c r="I4" i="12"/>
  <c r="H4" i="12"/>
  <c r="G4" i="12"/>
  <c r="I3" i="12"/>
  <c r="H3" i="12"/>
  <c r="G3" i="12"/>
  <c r="I2" i="12"/>
  <c r="H2" i="12"/>
  <c r="G2" i="12"/>
  <c r="I1" i="12"/>
  <c r="H1" i="12"/>
  <c r="G1" i="12"/>
  <c r="G37" i="11"/>
  <c r="F37" i="11"/>
  <c r="E37" i="11"/>
  <c r="G36" i="11"/>
  <c r="F36" i="11"/>
  <c r="E36" i="11"/>
  <c r="G35" i="11"/>
  <c r="F35" i="11"/>
  <c r="E35" i="11"/>
  <c r="G34" i="11"/>
  <c r="F34" i="11"/>
  <c r="E34" i="11"/>
  <c r="G33" i="11"/>
  <c r="F33" i="11"/>
  <c r="E33" i="11"/>
  <c r="G32" i="11"/>
  <c r="F32" i="11"/>
  <c r="E32" i="11"/>
  <c r="G31" i="11"/>
  <c r="F31" i="11"/>
  <c r="E31" i="11"/>
  <c r="G30" i="11"/>
  <c r="F30" i="11"/>
  <c r="E30" i="11"/>
  <c r="G29" i="11"/>
  <c r="F29" i="11"/>
  <c r="E29" i="11"/>
  <c r="G28" i="11"/>
  <c r="F28" i="11"/>
  <c r="E28" i="11"/>
  <c r="G27" i="11"/>
  <c r="F27" i="11"/>
  <c r="E27" i="11"/>
  <c r="G26" i="11"/>
  <c r="F26" i="11"/>
  <c r="E26" i="11"/>
  <c r="G25" i="11"/>
  <c r="F25" i="11"/>
  <c r="E25" i="11"/>
  <c r="G24" i="11"/>
  <c r="F24" i="11"/>
  <c r="E24" i="11"/>
  <c r="G23" i="11"/>
  <c r="F23" i="11"/>
  <c r="E23" i="11"/>
  <c r="G22" i="11"/>
  <c r="F22" i="11"/>
  <c r="E22" i="11"/>
  <c r="G21" i="11"/>
  <c r="F21" i="11"/>
  <c r="E21" i="11"/>
  <c r="G20" i="11"/>
  <c r="F20" i="11"/>
  <c r="E20" i="11"/>
  <c r="G19" i="11"/>
  <c r="F19" i="11"/>
  <c r="E19" i="11"/>
  <c r="G18" i="11"/>
  <c r="F18" i="11"/>
  <c r="E18" i="11"/>
  <c r="G17" i="11"/>
  <c r="F17" i="11"/>
  <c r="E17" i="11"/>
  <c r="G16" i="11"/>
  <c r="F16" i="11"/>
  <c r="E16" i="11"/>
  <c r="G15" i="11"/>
  <c r="F15" i="11"/>
  <c r="E15" i="11"/>
  <c r="G14" i="11"/>
  <c r="F14" i="11"/>
  <c r="E14" i="11"/>
  <c r="G13" i="11"/>
  <c r="F13" i="11"/>
  <c r="E13" i="11"/>
  <c r="G12" i="11"/>
  <c r="F12" i="11"/>
  <c r="E12" i="11"/>
  <c r="G11" i="11"/>
  <c r="F11" i="11"/>
  <c r="E11" i="11"/>
  <c r="G10" i="11"/>
  <c r="F10" i="11"/>
  <c r="E10" i="11"/>
  <c r="G9" i="11"/>
  <c r="F9" i="11"/>
  <c r="E9" i="11"/>
  <c r="G8" i="11"/>
  <c r="F8" i="11"/>
  <c r="E8" i="11"/>
  <c r="G7" i="11"/>
  <c r="F7" i="11"/>
  <c r="E7" i="11"/>
  <c r="G6" i="11"/>
  <c r="F6" i="11"/>
  <c r="E6" i="11"/>
  <c r="G5" i="11"/>
  <c r="F5" i="11"/>
  <c r="E5" i="11"/>
  <c r="G4" i="11"/>
  <c r="F4" i="11"/>
  <c r="E4" i="11"/>
  <c r="G3" i="11"/>
  <c r="F3" i="11"/>
  <c r="E3" i="11"/>
  <c r="G2" i="11"/>
  <c r="F2" i="11"/>
  <c r="E2" i="11"/>
  <c r="G1" i="11"/>
  <c r="F1" i="11"/>
  <c r="E1" i="11"/>
  <c r="G32" i="10"/>
  <c r="F32" i="10"/>
  <c r="E32" i="10"/>
  <c r="G31" i="10"/>
  <c r="F31" i="10"/>
  <c r="E31" i="10"/>
  <c r="G30" i="10"/>
  <c r="F30" i="10"/>
  <c r="E30" i="10"/>
  <c r="G29" i="10"/>
  <c r="F29" i="10"/>
  <c r="E29" i="10"/>
  <c r="G28" i="10"/>
  <c r="F28" i="10"/>
  <c r="E28" i="10"/>
  <c r="G27" i="10"/>
  <c r="F27" i="10"/>
  <c r="E27" i="10"/>
  <c r="G26" i="10"/>
  <c r="F26" i="10"/>
  <c r="E26" i="10"/>
  <c r="G25" i="10"/>
  <c r="F25" i="10"/>
  <c r="E25" i="10"/>
  <c r="G24" i="10"/>
  <c r="F24" i="10"/>
  <c r="E24" i="10"/>
  <c r="G23" i="10"/>
  <c r="F23" i="10"/>
  <c r="E23" i="10"/>
  <c r="G22" i="10"/>
  <c r="F22" i="10"/>
  <c r="E22" i="10"/>
  <c r="G21" i="10"/>
  <c r="F21" i="10"/>
  <c r="E21" i="10"/>
  <c r="G20" i="10"/>
  <c r="F20" i="10"/>
  <c r="E20" i="10"/>
  <c r="G19" i="10"/>
  <c r="F19" i="10"/>
  <c r="E19" i="10"/>
  <c r="G18" i="10"/>
  <c r="F18" i="10"/>
  <c r="E18" i="10"/>
  <c r="G17" i="10"/>
  <c r="F17" i="10"/>
  <c r="E17" i="10"/>
  <c r="G16" i="10"/>
  <c r="F16" i="10"/>
  <c r="E16" i="10"/>
  <c r="G15" i="10"/>
  <c r="F15" i="10"/>
  <c r="E15" i="10"/>
  <c r="G14" i="10"/>
  <c r="F14" i="10"/>
  <c r="E14" i="10"/>
  <c r="G13" i="10"/>
  <c r="F13" i="10"/>
  <c r="E13" i="10"/>
  <c r="G12" i="10"/>
  <c r="F12" i="10"/>
  <c r="E12" i="10"/>
  <c r="G11" i="10"/>
  <c r="F11" i="10"/>
  <c r="E11" i="10"/>
  <c r="G10" i="10"/>
  <c r="F10" i="10"/>
  <c r="E10" i="10"/>
  <c r="G9" i="10"/>
  <c r="F9" i="10"/>
  <c r="E9" i="10"/>
  <c r="G8" i="10"/>
  <c r="F8" i="10"/>
  <c r="E8" i="10"/>
  <c r="G7" i="10"/>
  <c r="F7" i="10"/>
  <c r="E7" i="10"/>
  <c r="G6" i="10"/>
  <c r="F6" i="10"/>
  <c r="E6" i="10"/>
  <c r="G5" i="10"/>
  <c r="F5" i="10"/>
  <c r="E5" i="10"/>
  <c r="G4" i="10"/>
  <c r="F4" i="10"/>
  <c r="E4" i="10"/>
  <c r="G3" i="10"/>
  <c r="F3" i="10"/>
  <c r="E3" i="10"/>
  <c r="G2" i="10"/>
  <c r="F2" i="10"/>
  <c r="E2" i="10"/>
  <c r="G1" i="10"/>
  <c r="F1" i="10"/>
  <c r="E1" i="10"/>
  <c r="G22" i="9"/>
  <c r="F22" i="9"/>
  <c r="E22" i="9"/>
  <c r="G21" i="9"/>
  <c r="F21" i="9"/>
  <c r="E21" i="9"/>
  <c r="G20" i="9"/>
  <c r="F20" i="9"/>
  <c r="E20" i="9"/>
  <c r="G19" i="9"/>
  <c r="F19" i="9"/>
  <c r="E19" i="9"/>
  <c r="G18" i="9"/>
  <c r="F18" i="9"/>
  <c r="E18" i="9"/>
  <c r="G17" i="9"/>
  <c r="F17" i="9"/>
  <c r="E17" i="9"/>
  <c r="G16" i="9"/>
  <c r="F16" i="9"/>
  <c r="E16" i="9"/>
  <c r="G15" i="9"/>
  <c r="F15" i="9"/>
  <c r="E15" i="9"/>
  <c r="G14" i="9"/>
  <c r="F14" i="9"/>
  <c r="E14" i="9"/>
  <c r="G13" i="9"/>
  <c r="F13" i="9"/>
  <c r="E13" i="9"/>
  <c r="G12" i="9"/>
  <c r="F12" i="9"/>
  <c r="E12" i="9"/>
  <c r="G11" i="9"/>
  <c r="F11" i="9"/>
  <c r="E11" i="9"/>
  <c r="G10" i="9"/>
  <c r="F10" i="9"/>
  <c r="E10" i="9"/>
  <c r="G9" i="9"/>
  <c r="F9" i="9"/>
  <c r="E9" i="9"/>
  <c r="G8" i="9"/>
  <c r="F8" i="9"/>
  <c r="E8" i="9"/>
  <c r="G7" i="9"/>
  <c r="F7" i="9"/>
  <c r="E7" i="9"/>
  <c r="G6" i="9"/>
  <c r="F6" i="9"/>
  <c r="E6" i="9"/>
  <c r="G5" i="9"/>
  <c r="F5" i="9"/>
  <c r="E5" i="9"/>
  <c r="G4" i="9"/>
  <c r="F4" i="9"/>
  <c r="E4" i="9"/>
  <c r="G3" i="9"/>
  <c r="F3" i="9"/>
  <c r="E3" i="9"/>
  <c r="G2" i="9"/>
  <c r="F2" i="9"/>
  <c r="E2" i="9"/>
  <c r="G1" i="9"/>
  <c r="F1" i="9"/>
  <c r="E1" i="9"/>
  <c r="G37" i="8"/>
  <c r="F37" i="8"/>
  <c r="E37" i="8"/>
  <c r="G36" i="8"/>
  <c r="F36" i="8"/>
  <c r="E36" i="8"/>
  <c r="G35" i="8"/>
  <c r="F35" i="8"/>
  <c r="E35" i="8"/>
  <c r="G34" i="8"/>
  <c r="F34" i="8"/>
  <c r="E34" i="8"/>
  <c r="G33" i="8"/>
  <c r="F33" i="8"/>
  <c r="E33" i="8"/>
  <c r="G32" i="8"/>
  <c r="F32" i="8"/>
  <c r="E32" i="8"/>
  <c r="G31" i="8"/>
  <c r="F31" i="8"/>
  <c r="E31" i="8"/>
  <c r="G30" i="8"/>
  <c r="F30" i="8"/>
  <c r="E30" i="8"/>
  <c r="G29" i="8"/>
  <c r="F29" i="8"/>
  <c r="E29" i="8"/>
  <c r="G28" i="8"/>
  <c r="F28" i="8"/>
  <c r="E28" i="8"/>
  <c r="G27" i="8"/>
  <c r="F27" i="8"/>
  <c r="E27" i="8"/>
  <c r="G26" i="8"/>
  <c r="F26" i="8"/>
  <c r="E26" i="8"/>
  <c r="G25" i="8"/>
  <c r="F25" i="8"/>
  <c r="E25" i="8"/>
  <c r="G24" i="8"/>
  <c r="F24" i="8"/>
  <c r="E24" i="8"/>
  <c r="G23" i="8"/>
  <c r="F23" i="8"/>
  <c r="E23" i="8"/>
  <c r="G22" i="8"/>
  <c r="F22" i="8"/>
  <c r="E22" i="8"/>
  <c r="G21" i="8"/>
  <c r="F21" i="8"/>
  <c r="E21" i="8"/>
  <c r="G20" i="8"/>
  <c r="F20" i="8"/>
  <c r="E20" i="8"/>
  <c r="G19" i="8"/>
  <c r="F19" i="8"/>
  <c r="E19" i="8"/>
  <c r="G18" i="8"/>
  <c r="F18" i="8"/>
  <c r="E18" i="8"/>
  <c r="G17" i="8"/>
  <c r="F17" i="8"/>
  <c r="E17" i="8"/>
  <c r="G16" i="8"/>
  <c r="F16" i="8"/>
  <c r="E16" i="8"/>
  <c r="G15" i="8"/>
  <c r="F15" i="8"/>
  <c r="E15" i="8"/>
  <c r="G14" i="8"/>
  <c r="F14" i="8"/>
  <c r="E14" i="8"/>
  <c r="G13" i="8"/>
  <c r="F13" i="8"/>
  <c r="E13" i="8"/>
  <c r="G12" i="8"/>
  <c r="F12" i="8"/>
  <c r="E12" i="8"/>
  <c r="G11" i="8"/>
  <c r="F11" i="8"/>
  <c r="E11" i="8"/>
  <c r="G10" i="8"/>
  <c r="F10" i="8"/>
  <c r="E10" i="8"/>
  <c r="G9" i="8"/>
  <c r="F9" i="8"/>
  <c r="E9" i="8"/>
  <c r="G8" i="8"/>
  <c r="F8" i="8"/>
  <c r="E8" i="8"/>
  <c r="G7" i="8"/>
  <c r="F7" i="8"/>
  <c r="E7" i="8"/>
  <c r="G6" i="8"/>
  <c r="F6" i="8"/>
  <c r="E6" i="8"/>
  <c r="G5" i="8"/>
  <c r="F5" i="8"/>
  <c r="E5" i="8"/>
  <c r="G4" i="8"/>
  <c r="F4" i="8"/>
  <c r="E4" i="8"/>
  <c r="G3" i="8"/>
  <c r="F3" i="8"/>
  <c r="E3" i="8"/>
  <c r="G2" i="8"/>
  <c r="F2" i="8"/>
  <c r="E2" i="8"/>
  <c r="G1" i="8"/>
  <c r="F1" i="8"/>
  <c r="E1" i="8"/>
  <c r="H43" i="7"/>
  <c r="G43" i="7"/>
  <c r="F43" i="7"/>
  <c r="H42" i="7"/>
  <c r="G42" i="7"/>
  <c r="F42" i="7"/>
  <c r="H41" i="7"/>
  <c r="G41" i="7"/>
  <c r="F41" i="7"/>
  <c r="H40" i="7"/>
  <c r="G40" i="7"/>
  <c r="F40" i="7"/>
  <c r="H39" i="7"/>
  <c r="G39" i="7"/>
  <c r="F39" i="7"/>
  <c r="H38" i="7"/>
  <c r="G38" i="7"/>
  <c r="F38" i="7"/>
  <c r="H37" i="7"/>
  <c r="G37" i="7"/>
  <c r="F37" i="7"/>
  <c r="H36" i="7"/>
  <c r="G36" i="7"/>
  <c r="F36" i="7"/>
  <c r="H35" i="7"/>
  <c r="G35" i="7"/>
  <c r="F35" i="7"/>
  <c r="H34" i="7"/>
  <c r="G34" i="7"/>
  <c r="F34" i="7"/>
  <c r="H33" i="7"/>
  <c r="G33" i="7"/>
  <c r="F33" i="7"/>
  <c r="H32" i="7"/>
  <c r="G32" i="7"/>
  <c r="F32" i="7"/>
  <c r="H31" i="7"/>
  <c r="G31" i="7"/>
  <c r="F31" i="7"/>
  <c r="H30" i="7"/>
  <c r="G30" i="7"/>
  <c r="F30" i="7"/>
  <c r="H29" i="7"/>
  <c r="G29" i="7"/>
  <c r="F29" i="7"/>
  <c r="H28" i="7"/>
  <c r="G28" i="7"/>
  <c r="F28" i="7"/>
  <c r="H27" i="7"/>
  <c r="G27" i="7"/>
  <c r="F27" i="7"/>
  <c r="H26" i="7"/>
  <c r="G26" i="7"/>
  <c r="F26" i="7"/>
  <c r="H25" i="7"/>
  <c r="G25" i="7"/>
  <c r="F25" i="7"/>
  <c r="H24" i="7"/>
  <c r="G24" i="7"/>
  <c r="F24" i="7"/>
  <c r="H23" i="7"/>
  <c r="G23" i="7"/>
  <c r="F23" i="7"/>
  <c r="H22" i="7"/>
  <c r="G22" i="7"/>
  <c r="F22" i="7"/>
  <c r="H21" i="7"/>
  <c r="G21" i="7"/>
  <c r="F21" i="7"/>
  <c r="H20" i="7"/>
  <c r="G20" i="7"/>
  <c r="F20" i="7"/>
  <c r="H19" i="7"/>
  <c r="G19" i="7"/>
  <c r="F19" i="7"/>
  <c r="H18" i="7"/>
  <c r="G18" i="7"/>
  <c r="F18" i="7"/>
  <c r="H17" i="7"/>
  <c r="G17" i="7"/>
  <c r="F17" i="7"/>
  <c r="H16" i="7"/>
  <c r="G16" i="7"/>
  <c r="F16" i="7"/>
  <c r="H15" i="7"/>
  <c r="G15" i="7"/>
  <c r="F15" i="7"/>
  <c r="H14" i="7"/>
  <c r="G14" i="7"/>
  <c r="F14" i="7"/>
  <c r="H13" i="7"/>
  <c r="G13" i="7"/>
  <c r="F13" i="7"/>
  <c r="H12" i="7"/>
  <c r="G12" i="7"/>
  <c r="F12" i="7"/>
  <c r="H11" i="7"/>
  <c r="G11" i="7"/>
  <c r="F11" i="7"/>
  <c r="H10" i="7"/>
  <c r="G10" i="7"/>
  <c r="F10" i="7"/>
  <c r="H9" i="7"/>
  <c r="G9" i="7"/>
  <c r="F9" i="7"/>
  <c r="H8" i="7"/>
  <c r="G8" i="7"/>
  <c r="F8" i="7"/>
  <c r="H7" i="7"/>
  <c r="G7" i="7"/>
  <c r="F7" i="7"/>
  <c r="H6" i="7"/>
  <c r="G6" i="7"/>
  <c r="F6" i="7"/>
  <c r="H5" i="7"/>
  <c r="G5" i="7"/>
  <c r="F5" i="7"/>
  <c r="H4" i="7"/>
  <c r="G4" i="7"/>
  <c r="F4" i="7"/>
  <c r="H3" i="7"/>
  <c r="G3" i="7"/>
  <c r="F3" i="7"/>
  <c r="H2" i="7"/>
  <c r="G2" i="7"/>
  <c r="F2" i="7"/>
  <c r="H1" i="7"/>
  <c r="G1" i="7"/>
  <c r="F1" i="7"/>
  <c r="F12" i="6"/>
  <c r="E12" i="6"/>
  <c r="D12" i="6"/>
  <c r="F11" i="6"/>
  <c r="E11" i="6"/>
  <c r="D11" i="6"/>
  <c r="F10" i="6"/>
  <c r="E10" i="6"/>
  <c r="D10" i="6"/>
  <c r="F9" i="6"/>
  <c r="E9" i="6"/>
  <c r="D9" i="6"/>
  <c r="F8" i="6"/>
  <c r="E8" i="6"/>
  <c r="D8" i="6"/>
  <c r="F7" i="6"/>
  <c r="E7" i="6"/>
  <c r="D7" i="6"/>
  <c r="F6" i="6"/>
  <c r="E6" i="6"/>
  <c r="D6" i="6"/>
  <c r="F5" i="6"/>
  <c r="E5" i="6"/>
  <c r="D5" i="6"/>
  <c r="F4" i="6"/>
  <c r="E4" i="6"/>
  <c r="D4" i="6"/>
  <c r="F3" i="6"/>
  <c r="E3" i="6"/>
  <c r="D3" i="6"/>
  <c r="F2" i="6"/>
  <c r="E2" i="6"/>
  <c r="D2" i="6"/>
  <c r="F1" i="6"/>
  <c r="E1" i="6"/>
  <c r="D1" i="6"/>
  <c r="D10" i="5"/>
  <c r="D9" i="5"/>
  <c r="D8" i="5"/>
  <c r="D7" i="5"/>
  <c r="D6" i="5"/>
  <c r="D5" i="5"/>
  <c r="D4" i="5"/>
  <c r="D3" i="5"/>
  <c r="D2" i="5"/>
  <c r="D1" i="5"/>
  <c r="F10" i="5"/>
  <c r="E10" i="5"/>
  <c r="F9" i="5"/>
  <c r="E9" i="5"/>
  <c r="F8" i="5"/>
  <c r="E8" i="5"/>
  <c r="F7" i="5"/>
  <c r="E7" i="5"/>
  <c r="F6" i="5"/>
  <c r="E6" i="5"/>
  <c r="F5" i="5"/>
  <c r="E5" i="5"/>
  <c r="F4" i="5"/>
  <c r="E4" i="5"/>
  <c r="F3" i="5"/>
  <c r="E3" i="5"/>
  <c r="F2" i="5"/>
  <c r="E2" i="5"/>
  <c r="F1" i="5"/>
  <c r="E1" i="5"/>
  <c r="I17" i="4"/>
  <c r="H17" i="4"/>
  <c r="G17" i="4"/>
  <c r="I16" i="4"/>
  <c r="H16" i="4"/>
  <c r="G16" i="4"/>
  <c r="I15" i="4"/>
  <c r="H15" i="4"/>
  <c r="G15" i="4"/>
  <c r="I14" i="4"/>
  <c r="H14" i="4"/>
  <c r="G14" i="4"/>
  <c r="I13" i="4"/>
  <c r="H13" i="4"/>
  <c r="G13" i="4"/>
  <c r="I12" i="4"/>
  <c r="H12" i="4"/>
  <c r="G12" i="4"/>
  <c r="I11" i="4"/>
  <c r="H11" i="4"/>
  <c r="G11" i="4"/>
  <c r="I10" i="4"/>
  <c r="H10" i="4"/>
  <c r="G10" i="4"/>
  <c r="I9" i="4"/>
  <c r="H9" i="4"/>
  <c r="G9" i="4"/>
  <c r="I8" i="4"/>
  <c r="H8" i="4"/>
  <c r="G8" i="4"/>
  <c r="I7" i="4"/>
  <c r="H7" i="4"/>
  <c r="G7" i="4"/>
  <c r="I6" i="4"/>
  <c r="H6" i="4"/>
  <c r="G6" i="4"/>
  <c r="I5" i="4"/>
  <c r="H5" i="4"/>
  <c r="G5" i="4"/>
  <c r="I4" i="4"/>
  <c r="H4" i="4"/>
  <c r="G4" i="4"/>
  <c r="I3" i="4"/>
  <c r="H3" i="4"/>
  <c r="G3" i="4"/>
  <c r="I2" i="4"/>
  <c r="H2" i="4"/>
  <c r="G2" i="4"/>
  <c r="I1" i="4"/>
  <c r="H1" i="4"/>
  <c r="G1" i="4"/>
  <c r="I25" i="3"/>
  <c r="H25" i="3"/>
  <c r="G25" i="3"/>
  <c r="I24" i="3"/>
  <c r="H24" i="3"/>
  <c r="G24" i="3"/>
  <c r="I23" i="3"/>
  <c r="H23" i="3"/>
  <c r="G23" i="3"/>
  <c r="I22" i="3"/>
  <c r="H22" i="3"/>
  <c r="G22" i="3"/>
  <c r="I21" i="3"/>
  <c r="H21" i="3"/>
  <c r="G21" i="3"/>
  <c r="I20" i="3"/>
  <c r="H20" i="3"/>
  <c r="G20" i="3"/>
  <c r="I19" i="3"/>
  <c r="H19" i="3"/>
  <c r="G19" i="3"/>
  <c r="I18" i="3"/>
  <c r="H18" i="3"/>
  <c r="G18" i="3"/>
  <c r="I17" i="3"/>
  <c r="H17" i="3"/>
  <c r="G17" i="3"/>
  <c r="I16" i="3"/>
  <c r="H16" i="3"/>
  <c r="G16" i="3"/>
  <c r="I15" i="3"/>
  <c r="H15" i="3"/>
  <c r="G15" i="3"/>
  <c r="I14" i="3"/>
  <c r="H14" i="3"/>
  <c r="G14" i="3"/>
  <c r="I13" i="3"/>
  <c r="H13" i="3"/>
  <c r="G13" i="3"/>
  <c r="I12" i="3"/>
  <c r="H12" i="3"/>
  <c r="G12" i="3"/>
  <c r="I11" i="3"/>
  <c r="H11" i="3"/>
  <c r="G11" i="3"/>
  <c r="I10" i="3"/>
  <c r="H10" i="3"/>
  <c r="G10" i="3"/>
  <c r="I9" i="3"/>
  <c r="H9" i="3"/>
  <c r="G9" i="3"/>
  <c r="I8" i="3"/>
  <c r="H8" i="3"/>
  <c r="G8" i="3"/>
  <c r="I7" i="3"/>
  <c r="H7" i="3"/>
  <c r="G7" i="3"/>
  <c r="I6" i="3"/>
  <c r="H6" i="3"/>
  <c r="G6" i="3"/>
  <c r="I5" i="3"/>
  <c r="H5" i="3"/>
  <c r="G5" i="3"/>
  <c r="I4" i="3"/>
  <c r="H4" i="3"/>
  <c r="G4" i="3"/>
  <c r="I3" i="3"/>
  <c r="H3" i="3"/>
  <c r="G3" i="3"/>
  <c r="I2" i="3"/>
  <c r="H2" i="3"/>
  <c r="G2" i="3"/>
  <c r="I1" i="3"/>
  <c r="H1" i="3"/>
  <c r="G1" i="3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  <c r="F2" i="1"/>
  <c r="E2" i="1"/>
  <c r="D2" i="1"/>
  <c r="F1" i="1"/>
  <c r="E1" i="1"/>
  <c r="D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0AB4A8-99EB-4880-9610-D2550F7C3B71}" keepAlive="1" name="Query - direct_subdivisions" description="Connection to the 'direct_subdivisions' query in the workbook." type="5" refreshedVersion="0" background="1">
    <dbPr connection="Provider=Microsoft.Mashup.OleDb.1;Data Source=$Workbook$;Location=direct_subdivisions;Extended Properties=&quot;&quot;" command="SELECT * FROM [direct_subdivisions]"/>
  </connection>
</connections>
</file>

<file path=xl/sharedStrings.xml><?xml version="1.0" encoding="utf-8"?>
<sst xmlns="http://schemas.openxmlformats.org/spreadsheetml/2006/main" count="12606" uniqueCount="9024">
  <si>
    <t>KE-01</t>
  </si>
  <si>
    <t>Baringo</t>
  </si>
  <si>
    <t>KE-02</t>
  </si>
  <si>
    <t>Bomet</t>
  </si>
  <si>
    <t>KE-03</t>
  </si>
  <si>
    <t>Bungoma</t>
  </si>
  <si>
    <t>KE-04</t>
  </si>
  <si>
    <t>Busia</t>
  </si>
  <si>
    <t>KE-05</t>
  </si>
  <si>
    <t>Elgeyo/Marakwet</t>
  </si>
  <si>
    <t>KE-06</t>
  </si>
  <si>
    <t>Embu</t>
  </si>
  <si>
    <t>KE-07</t>
  </si>
  <si>
    <t>Garissa</t>
  </si>
  <si>
    <t>KE-08</t>
  </si>
  <si>
    <t>Homa Bay</t>
  </si>
  <si>
    <t>KE-09</t>
  </si>
  <si>
    <t>Isiolo</t>
  </si>
  <si>
    <t>KE-10</t>
  </si>
  <si>
    <t>Kajiado</t>
  </si>
  <si>
    <t>KE-11</t>
  </si>
  <si>
    <t>Kakamega</t>
  </si>
  <si>
    <t>KE-12</t>
  </si>
  <si>
    <t>Kericho</t>
  </si>
  <si>
    <t>KE-13</t>
  </si>
  <si>
    <t>Kiambu</t>
  </si>
  <si>
    <t>KE-14</t>
  </si>
  <si>
    <t>Kilifi</t>
  </si>
  <si>
    <t>KE-15</t>
  </si>
  <si>
    <t>Kirinyaga</t>
  </si>
  <si>
    <t>KE-16</t>
  </si>
  <si>
    <t>Kisii</t>
  </si>
  <si>
    <t>KE-17</t>
  </si>
  <si>
    <t>Kisumu</t>
  </si>
  <si>
    <t>KE-18</t>
  </si>
  <si>
    <t>Kitui</t>
  </si>
  <si>
    <t>KE-19</t>
  </si>
  <si>
    <t>Kwale</t>
  </si>
  <si>
    <t>KE-20</t>
  </si>
  <si>
    <t>Laikipia</t>
  </si>
  <si>
    <t>KE-21</t>
  </si>
  <si>
    <t>Lamu</t>
  </si>
  <si>
    <t>KE-22</t>
  </si>
  <si>
    <t>Machakos</t>
  </si>
  <si>
    <t>KE-23</t>
  </si>
  <si>
    <t>Makueni</t>
  </si>
  <si>
    <t>KE-24</t>
  </si>
  <si>
    <t>Mandera</t>
  </si>
  <si>
    <t>KE-25</t>
  </si>
  <si>
    <t>Marsabit</t>
  </si>
  <si>
    <t>KE-26</t>
  </si>
  <si>
    <t>Meru</t>
  </si>
  <si>
    <t>KE-27</t>
  </si>
  <si>
    <t>Migori</t>
  </si>
  <si>
    <t>KE-28</t>
  </si>
  <si>
    <t>Mombasa</t>
  </si>
  <si>
    <t>KE-29</t>
  </si>
  <si>
    <t>Murang'a</t>
  </si>
  <si>
    <t>KE-30</t>
  </si>
  <si>
    <t>Nairobi City</t>
  </si>
  <si>
    <t>KE-31</t>
  </si>
  <si>
    <t>Nakuru</t>
  </si>
  <si>
    <t>KE-32</t>
  </si>
  <si>
    <t>Nandi</t>
  </si>
  <si>
    <t>KE-33</t>
  </si>
  <si>
    <t>Narok</t>
  </si>
  <si>
    <t>KE-34</t>
  </si>
  <si>
    <t>Nyamira</t>
  </si>
  <si>
    <t>KE-35</t>
  </si>
  <si>
    <t>Nyandarua</t>
  </si>
  <si>
    <t>KE-36</t>
  </si>
  <si>
    <t>Nyeri</t>
  </si>
  <si>
    <t>KE-37</t>
  </si>
  <si>
    <t>Samburu</t>
  </si>
  <si>
    <t>KE-38</t>
  </si>
  <si>
    <t>Siaya</t>
  </si>
  <si>
    <t>KE-39</t>
  </si>
  <si>
    <t>Taita/Taveta</t>
  </si>
  <si>
    <t>KE-40</t>
  </si>
  <si>
    <t>Tana River</t>
  </si>
  <si>
    <t>KE-41</t>
  </si>
  <si>
    <t>Tharaka-Nithi</t>
  </si>
  <si>
    <t>KE-42</t>
  </si>
  <si>
    <t>Trans Nzoia</t>
  </si>
  <si>
    <t>KE-43</t>
  </si>
  <si>
    <t>Turkana</t>
  </si>
  <si>
    <t>KE-44</t>
  </si>
  <si>
    <t>Uasin Gishu</t>
  </si>
  <si>
    <t>KE-45</t>
  </si>
  <si>
    <t>Vihiga</t>
  </si>
  <si>
    <t>KE-46</t>
  </si>
  <si>
    <t>Wajir</t>
  </si>
  <si>
    <t>KE-47</t>
  </si>
  <si>
    <t>West Pokot</t>
  </si>
  <si>
    <t>Baringo (Kenyan county)</t>
  </si>
  <si>
    <t>Bomet (Kenyan county)</t>
  </si>
  <si>
    <t>Bungoma (Kenyan county)</t>
  </si>
  <si>
    <t>Busia (Kenyan county)</t>
  </si>
  <si>
    <t>Elgeyo/Marakwet (Kenyan county)</t>
  </si>
  <si>
    <t>Embu (Kenyan county)</t>
  </si>
  <si>
    <t>Garissa (Kenyan county)</t>
  </si>
  <si>
    <t>Homa Bay (Kenyan county)</t>
  </si>
  <si>
    <t>Isiolo (Kenyan county)</t>
  </si>
  <si>
    <t>Kajiado (Kenyan county)</t>
  </si>
  <si>
    <t>Kakamega (Kenyan county)</t>
  </si>
  <si>
    <t>Kericho (Kenyan county)</t>
  </si>
  <si>
    <t>Kiambu (Kenyan county)</t>
  </si>
  <si>
    <t>Kilifi (Kenyan county)</t>
  </si>
  <si>
    <t>Kirinyaga (Kenyan county)</t>
  </si>
  <si>
    <t>Kisii (Kenyan county)</t>
  </si>
  <si>
    <t>Kisumu (Kenyan county)</t>
  </si>
  <si>
    <t>Kitui (Kenyan county)</t>
  </si>
  <si>
    <t>Kwale (Kenyan county)</t>
  </si>
  <si>
    <t>Laikipia (Kenyan county)</t>
  </si>
  <si>
    <t>Lamu (Kenyan county)</t>
  </si>
  <si>
    <t>Machakos (Kenyan county)</t>
  </si>
  <si>
    <t>Makueni (Kenyan county)</t>
  </si>
  <si>
    <t>Mandera (Kenyan county)</t>
  </si>
  <si>
    <t>Marsabit (Kenyan county)</t>
  </si>
  <si>
    <t>Meru (Kenyan county)</t>
  </si>
  <si>
    <t>Migori (Kenyan county)</t>
  </si>
  <si>
    <t>Mombasa (Kenyan county)</t>
  </si>
  <si>
    <t>Murang'a (Kenyan county)</t>
  </si>
  <si>
    <t>Nairobi City (Kenyan county)</t>
  </si>
  <si>
    <t>Nakuru (Kenyan county)</t>
  </si>
  <si>
    <t>Nandi (Kenyan county)</t>
  </si>
  <si>
    <t>Narok (Kenyan county)</t>
  </si>
  <si>
    <t>Nyamira (Kenyan county)</t>
  </si>
  <si>
    <t>Nyandarua (Kenyan county)</t>
  </si>
  <si>
    <t>Nyeri (Kenyan county)</t>
  </si>
  <si>
    <t>Samburu (Kenyan county)</t>
  </si>
  <si>
    <t>Siaya (Kenyan county)</t>
  </si>
  <si>
    <t>Taita/Taveta (Kenyan county)</t>
  </si>
  <si>
    <t>Tana River (Kenyan county)</t>
  </si>
  <si>
    <t>Tharaka-Nithi (Kenyan county)</t>
  </si>
  <si>
    <t>Trans Nzoia (Kenyan county)</t>
  </si>
  <si>
    <t>Turkana (Kenyan county)</t>
  </si>
  <si>
    <t>Uasin Gishu (Kenyan county)</t>
  </si>
  <si>
    <t>Vihiga (Kenyan county)</t>
  </si>
  <si>
    <t>Wajir (Kenyan county)</t>
  </si>
  <si>
    <t>West Pokot (Kenyan county)</t>
  </si>
  <si>
    <t>KH-12</t>
  </si>
  <si>
    <t>Phnom Penh</t>
  </si>
  <si>
    <t>Phnum Pénh</t>
  </si>
  <si>
    <t>autonomous municipality</t>
  </si>
  <si>
    <t>KH-2</t>
  </si>
  <si>
    <t>Baat Dambang</t>
  </si>
  <si>
    <t>Bătdâmbâng</t>
  </si>
  <si>
    <t>Battambang</t>
  </si>
  <si>
    <t>province</t>
  </si>
  <si>
    <t>KH-1</t>
  </si>
  <si>
    <t>Banteay Mean Choăy</t>
  </si>
  <si>
    <t>Bântéay Méan Choăy</t>
  </si>
  <si>
    <t>Banteay Meanchey</t>
  </si>
  <si>
    <t>KH-23</t>
  </si>
  <si>
    <t>Kaeb</t>
  </si>
  <si>
    <t>Kêb</t>
  </si>
  <si>
    <t>Kep</t>
  </si>
  <si>
    <t>KH-3</t>
  </si>
  <si>
    <t>Kampong Chaam</t>
  </si>
  <si>
    <t>Kâmpóng Cham</t>
  </si>
  <si>
    <t>Kampong Cham</t>
  </si>
  <si>
    <t>KH-4</t>
  </si>
  <si>
    <t>Kampong Chhnang</t>
  </si>
  <si>
    <t>Kâmpóng Chhnăng</t>
  </si>
  <si>
    <t>KH-5</t>
  </si>
  <si>
    <t>Kampong Spueu</t>
  </si>
  <si>
    <t>Kâmpóng Spœ</t>
  </si>
  <si>
    <t>Kampong Speu</t>
  </si>
  <si>
    <t>KH-6</t>
  </si>
  <si>
    <t>Kampong Thum</t>
  </si>
  <si>
    <t>Kâmpóng Thum</t>
  </si>
  <si>
    <t>Kampong Thom</t>
  </si>
  <si>
    <t>KH-7</t>
  </si>
  <si>
    <t>Kampot</t>
  </si>
  <si>
    <t>Kâmpôt</t>
  </si>
  <si>
    <t>KH-8</t>
  </si>
  <si>
    <t>Kandaal</t>
  </si>
  <si>
    <t>Kândal</t>
  </si>
  <si>
    <t>Kandal</t>
  </si>
  <si>
    <t>KH-9</t>
  </si>
  <si>
    <t>Kaoh Kong</t>
  </si>
  <si>
    <t>Kaôh Kŏng</t>
  </si>
  <si>
    <t>Koh Kong</t>
  </si>
  <si>
    <t>KH-10</t>
  </si>
  <si>
    <t>Kracheh</t>
  </si>
  <si>
    <t>Krâchéh</t>
  </si>
  <si>
    <t>Kratie</t>
  </si>
  <si>
    <t>KH-11</t>
  </si>
  <si>
    <t>Mondol Kiri</t>
  </si>
  <si>
    <t>Môndól Kiri</t>
  </si>
  <si>
    <t>Mondolkiri</t>
  </si>
  <si>
    <t>KH-22</t>
  </si>
  <si>
    <t>Otdar Mean Chey</t>
  </si>
  <si>
    <t>Ŏtdâr Méan Choăy</t>
  </si>
  <si>
    <t>Oddar Meanchey</t>
  </si>
  <si>
    <t>KH-24</t>
  </si>
  <si>
    <t>Pailin</t>
  </si>
  <si>
    <t>Pailĭn</t>
  </si>
  <si>
    <t>KH-15</t>
  </si>
  <si>
    <t>Pousaat</t>
  </si>
  <si>
    <t>Poŭthĭsăt</t>
  </si>
  <si>
    <t>Pursat</t>
  </si>
  <si>
    <t>KH-18</t>
  </si>
  <si>
    <t>Preah Sihanouk</t>
  </si>
  <si>
    <t>Preăh Seihânŭ</t>
  </si>
  <si>
    <t>Sihanoukville</t>
  </si>
  <si>
    <t>KH-13</t>
  </si>
  <si>
    <t>Preah Vihear</t>
  </si>
  <si>
    <t>Preăh Vihéar</t>
  </si>
  <si>
    <t>KH-14</t>
  </si>
  <si>
    <t>Prey Veaeng</t>
  </si>
  <si>
    <t>Prey Vêng</t>
  </si>
  <si>
    <t>Prey Veng</t>
  </si>
  <si>
    <t>KH-16</t>
  </si>
  <si>
    <t>Rotanak Kiri</t>
  </si>
  <si>
    <t>Rôtânôkiri</t>
  </si>
  <si>
    <t>Ratanakiri</t>
  </si>
  <si>
    <t>KH-17</t>
  </si>
  <si>
    <t>Siem Reab</t>
  </si>
  <si>
    <t>Siĕmréab</t>
  </si>
  <si>
    <t>Siem Reap</t>
  </si>
  <si>
    <t>KH-19</t>
  </si>
  <si>
    <t>Stueng Traeng</t>
  </si>
  <si>
    <t>Stoĕng Trêng</t>
  </si>
  <si>
    <t>Stung Treng</t>
  </si>
  <si>
    <t>KH-20</t>
  </si>
  <si>
    <t>Svaay Rieng</t>
  </si>
  <si>
    <t>Svay Riĕng</t>
  </si>
  <si>
    <t>Svay Rieng</t>
  </si>
  <si>
    <t>KH-21</t>
  </si>
  <si>
    <t>Taakaev</t>
  </si>
  <si>
    <t>Takêv</t>
  </si>
  <si>
    <t>Takeo</t>
  </si>
  <si>
    <t>KH-25</t>
  </si>
  <si>
    <t>Tbong Khmum</t>
  </si>
  <si>
    <t>Tbong Khmŭm</t>
  </si>
  <si>
    <t>KR-11</t>
  </si>
  <si>
    <t>Seoul</t>
  </si>
  <si>
    <t>Seoul-teukbyeolsi</t>
  </si>
  <si>
    <t>special city</t>
  </si>
  <si>
    <t>KR-26</t>
  </si>
  <si>
    <t>Busan</t>
  </si>
  <si>
    <t>Busan-gwangyeoksi</t>
  </si>
  <si>
    <t>metropolitan city</t>
  </si>
  <si>
    <t>KR-27</t>
  </si>
  <si>
    <t>Daegu</t>
  </si>
  <si>
    <t>Daegu-gwangyeoksi</t>
  </si>
  <si>
    <t>KR-30</t>
  </si>
  <si>
    <t>Daejeon</t>
  </si>
  <si>
    <t>Daejeon-gwangyeoksi</t>
  </si>
  <si>
    <t>KR-29</t>
  </si>
  <si>
    <t>Gwangju</t>
  </si>
  <si>
    <t>Gwangju-gwangyeoksi</t>
  </si>
  <si>
    <t>KR-28</t>
  </si>
  <si>
    <t>Incheon</t>
  </si>
  <si>
    <t>Incheon-gwangyeoksi</t>
  </si>
  <si>
    <t>KR-31</t>
  </si>
  <si>
    <t>Ulsan</t>
  </si>
  <si>
    <t>Ulsan-gwangyeoksi</t>
  </si>
  <si>
    <t>KR-43</t>
  </si>
  <si>
    <t>North Chungcheong</t>
  </si>
  <si>
    <t>Chungcheongbuk-do</t>
  </si>
  <si>
    <t>Chungbuk</t>
  </si>
  <si>
    <t>KR-44</t>
  </si>
  <si>
    <t>South Chungcheong</t>
  </si>
  <si>
    <t>Chungcheongnam-do</t>
  </si>
  <si>
    <t>Chungnam</t>
  </si>
  <si>
    <t>KR-42</t>
  </si>
  <si>
    <t>Gangwon</t>
  </si>
  <si>
    <t>Gangwon-do</t>
  </si>
  <si>
    <t>KR-41</t>
  </si>
  <si>
    <t>Gyeonggi</t>
  </si>
  <si>
    <t>Gyeonggi-do</t>
  </si>
  <si>
    <t>KR-47</t>
  </si>
  <si>
    <t>North Gyeongsang</t>
  </si>
  <si>
    <t>Gyeongsangbuk-do</t>
  </si>
  <si>
    <t>Gyeongbuk</t>
  </si>
  <si>
    <t>KR-48</t>
  </si>
  <si>
    <t>South Gyeongsang</t>
  </si>
  <si>
    <t>Gyeongsangnam-do</t>
  </si>
  <si>
    <t>Gyeongnam</t>
  </si>
  <si>
    <t>KR-45</t>
  </si>
  <si>
    <t>North Jeolla</t>
  </si>
  <si>
    <t>Jeollabuk-do</t>
  </si>
  <si>
    <t>Jeonbuk</t>
  </si>
  <si>
    <t>KR-46</t>
  </si>
  <si>
    <t>South Jeolla</t>
  </si>
  <si>
    <t>Jeollanam-do</t>
  </si>
  <si>
    <t>Jeonnam</t>
  </si>
  <si>
    <t>KR-49</t>
  </si>
  <si>
    <t>Jeju</t>
  </si>
  <si>
    <t>Jeju-teukbyeoljachido</t>
  </si>
  <si>
    <t>special self-governing province</t>
  </si>
  <si>
    <t>KR-50</t>
  </si>
  <si>
    <t>Sejong</t>
  </si>
  <si>
    <t>special self-governing city</t>
  </si>
  <si>
    <t>LS-D</t>
  </si>
  <si>
    <t>Berea</t>
  </si>
  <si>
    <t>LS-B</t>
  </si>
  <si>
    <t>Botha-Bothe</t>
  </si>
  <si>
    <t>LS-C</t>
  </si>
  <si>
    <t>Leribe</t>
  </si>
  <si>
    <t>LS-E</t>
  </si>
  <si>
    <t>Mafeteng</t>
  </si>
  <si>
    <t>LS-A</t>
  </si>
  <si>
    <t>Maseru</t>
  </si>
  <si>
    <t>LS-F</t>
  </si>
  <si>
    <t>Mohale's Hoek</t>
  </si>
  <si>
    <t>LS-J</t>
  </si>
  <si>
    <t>Mokhotlong</t>
  </si>
  <si>
    <t>LS-H</t>
  </si>
  <si>
    <t>Qacha's Nek</t>
  </si>
  <si>
    <t>LS-G</t>
  </si>
  <si>
    <t>Quthing</t>
  </si>
  <si>
    <t>LS-K</t>
  </si>
  <si>
    <t>Thaba-Tseka</t>
  </si>
  <si>
    <t>LU-CA</t>
  </si>
  <si>
    <t>Capellen</t>
  </si>
  <si>
    <t>LU-CL</t>
  </si>
  <si>
    <t>Clervaux</t>
  </si>
  <si>
    <t>LU-DI</t>
  </si>
  <si>
    <t>Diekirch</t>
  </si>
  <si>
    <t>LU-EC</t>
  </si>
  <si>
    <t>Echternach</t>
  </si>
  <si>
    <t>LU-ES</t>
  </si>
  <si>
    <t>Esch-sur-Alzette</t>
  </si>
  <si>
    <t>LU-GR</t>
  </si>
  <si>
    <t>Grevenmacher</t>
  </si>
  <si>
    <t>LU-LU</t>
  </si>
  <si>
    <t>Luxembourg</t>
  </si>
  <si>
    <t>LU-ME</t>
  </si>
  <si>
    <t>Mersch</t>
  </si>
  <si>
    <t>LU-RD</t>
  </si>
  <si>
    <t>Redange</t>
  </si>
  <si>
    <t>LU-RM</t>
  </si>
  <si>
    <t>Remich</t>
  </si>
  <si>
    <t>LU-VD</t>
  </si>
  <si>
    <t>Vianden</t>
  </si>
  <si>
    <t>LU-WI</t>
  </si>
  <si>
    <t>Wiltz</t>
  </si>
  <si>
    <t>LV-002</t>
  </si>
  <si>
    <t>Aizkraukles novads</t>
  </si>
  <si>
    <t>Aizkraukle</t>
  </si>
  <si>
    <t>municipality</t>
  </si>
  <si>
    <t>LV-007</t>
  </si>
  <si>
    <t>Alūksnes novads</t>
  </si>
  <si>
    <t>Alūksne</t>
  </si>
  <si>
    <t>LV-011</t>
  </si>
  <si>
    <t>Ādažu novads</t>
  </si>
  <si>
    <t>Ādaži</t>
  </si>
  <si>
    <t>LV-015</t>
  </si>
  <si>
    <t>Balvu novads</t>
  </si>
  <si>
    <t>Balvi</t>
  </si>
  <si>
    <t>LV-016</t>
  </si>
  <si>
    <t>Bauskas novads</t>
  </si>
  <si>
    <t>Bauska</t>
  </si>
  <si>
    <t>LV-022</t>
  </si>
  <si>
    <t>Cēsu novads</t>
  </si>
  <si>
    <t>Cēsis</t>
  </si>
  <si>
    <t>LV-026</t>
  </si>
  <si>
    <t>Dobeles novads</t>
  </si>
  <si>
    <t>Dobele</t>
  </si>
  <si>
    <t>LV-033</t>
  </si>
  <si>
    <t>Gulbenes novads</t>
  </si>
  <si>
    <t>Gulbene</t>
  </si>
  <si>
    <t>LV-041</t>
  </si>
  <si>
    <t>Jelgavas novads</t>
  </si>
  <si>
    <t>Jelgava</t>
  </si>
  <si>
    <t>LV-042</t>
  </si>
  <si>
    <t>Jēkabpils novads</t>
  </si>
  <si>
    <t>Jēkabpils</t>
  </si>
  <si>
    <t>LV-047</t>
  </si>
  <si>
    <t>Krāslavas novads</t>
  </si>
  <si>
    <t>Krāslava</t>
  </si>
  <si>
    <t>LV-050</t>
  </si>
  <si>
    <t>Kuldīgas novads</t>
  </si>
  <si>
    <t>Kuldīga</t>
  </si>
  <si>
    <t>LV-052</t>
  </si>
  <si>
    <t>Ķekavas novads</t>
  </si>
  <si>
    <t>Ķekava</t>
  </si>
  <si>
    <t>LV-054</t>
  </si>
  <si>
    <t>Limbažu novads</t>
  </si>
  <si>
    <t>Limbaži</t>
  </si>
  <si>
    <t>LV-056</t>
  </si>
  <si>
    <t>Līvānu novads</t>
  </si>
  <si>
    <t>Līvāni</t>
  </si>
  <si>
    <t>LV-058</t>
  </si>
  <si>
    <t>Ludzas novads</t>
  </si>
  <si>
    <t>Ludza</t>
  </si>
  <si>
    <t>LV-059</t>
  </si>
  <si>
    <t>Madonas novads</t>
  </si>
  <si>
    <t>Madona</t>
  </si>
  <si>
    <t>LV-062</t>
  </si>
  <si>
    <t>Mārupes novads</t>
  </si>
  <si>
    <t>Mārupe</t>
  </si>
  <si>
    <t>LV-067</t>
  </si>
  <si>
    <t>Ogres novads</t>
  </si>
  <si>
    <t>Ogre</t>
  </si>
  <si>
    <t>LV-068</t>
  </si>
  <si>
    <t>Olaines novads</t>
  </si>
  <si>
    <t>Olaine</t>
  </si>
  <si>
    <t>LV-073</t>
  </si>
  <si>
    <t>Preiļu novads</t>
  </si>
  <si>
    <t>Preiļi</t>
  </si>
  <si>
    <t>LV-077</t>
  </si>
  <si>
    <t>Rēzeknes novads</t>
  </si>
  <si>
    <t>Rēzekne</t>
  </si>
  <si>
    <t>LV-080</t>
  </si>
  <si>
    <t>Ropažu novads</t>
  </si>
  <si>
    <t>Ropaži</t>
  </si>
  <si>
    <t>LV-087</t>
  </si>
  <si>
    <t>Salaspils novads</t>
  </si>
  <si>
    <t>Salaspils</t>
  </si>
  <si>
    <t>LV-088</t>
  </si>
  <si>
    <t>Saldus novads</t>
  </si>
  <si>
    <t>Saldus</t>
  </si>
  <si>
    <t>LV-089</t>
  </si>
  <si>
    <t>Saulkrastu novads</t>
  </si>
  <si>
    <t>Saulkrasti</t>
  </si>
  <si>
    <t>LV-091</t>
  </si>
  <si>
    <t>Siguldas novads</t>
  </si>
  <si>
    <t>Sigulda</t>
  </si>
  <si>
    <t>LV-094</t>
  </si>
  <si>
    <t>Smiltenes novads</t>
  </si>
  <si>
    <t>Smiltene</t>
  </si>
  <si>
    <t>LV-097</t>
  </si>
  <si>
    <t>Talsu novads</t>
  </si>
  <si>
    <t>Talsi</t>
  </si>
  <si>
    <t>LV-099</t>
  </si>
  <si>
    <t>Tukuma novads</t>
  </si>
  <si>
    <t>Tukums</t>
  </si>
  <si>
    <t>LV-101</t>
  </si>
  <si>
    <t>Valkas novads</t>
  </si>
  <si>
    <t>Valka</t>
  </si>
  <si>
    <t>LV-102</t>
  </si>
  <si>
    <t>Varakļānu novads</t>
  </si>
  <si>
    <t>Varakļāni</t>
  </si>
  <si>
    <t>LV-106</t>
  </si>
  <si>
    <t>Ventspils novads</t>
  </si>
  <si>
    <t>Ventspils</t>
  </si>
  <si>
    <t>LV-111</t>
  </si>
  <si>
    <t>Augšdaugavas novads</t>
  </si>
  <si>
    <t>Augšdaugava</t>
  </si>
  <si>
    <t>LV-112</t>
  </si>
  <si>
    <t>Dienvidkurzemes Novads</t>
  </si>
  <si>
    <t>Dienvidkurzeme</t>
  </si>
  <si>
    <t>LV-113</t>
  </si>
  <si>
    <t>Valmieras Novads</t>
  </si>
  <si>
    <t>Valmiera</t>
  </si>
  <si>
    <t>LV-DGV</t>
  </si>
  <si>
    <t>Daugavpils</t>
  </si>
  <si>
    <t>state city</t>
  </si>
  <si>
    <t>LV-JEL</t>
  </si>
  <si>
    <t>LV-JUR</t>
  </si>
  <si>
    <t>Jūrmala</t>
  </si>
  <si>
    <t>LV-LPX</t>
  </si>
  <si>
    <t>Liepāja</t>
  </si>
  <si>
    <t>LV-REZ</t>
  </si>
  <si>
    <t>LV-RIX</t>
  </si>
  <si>
    <t>Rīga</t>
  </si>
  <si>
    <t>LV-VEN</t>
  </si>
  <si>
    <t>MD-GA</t>
  </si>
  <si>
    <t>autonomous territorial unit</t>
  </si>
  <si>
    <t>MD-BA</t>
  </si>
  <si>
    <t>Bălți</t>
  </si>
  <si>
    <t>city</t>
  </si>
  <si>
    <t>MD-BD</t>
  </si>
  <si>
    <t>Bender [Tighina]</t>
  </si>
  <si>
    <t>MD-CU</t>
  </si>
  <si>
    <t>Chișinău</t>
  </si>
  <si>
    <t>MD-AN</t>
  </si>
  <si>
    <t>Anenii Noi</t>
  </si>
  <si>
    <t>district</t>
  </si>
  <si>
    <t>MD-BS</t>
  </si>
  <si>
    <t>Basarabeasca</t>
  </si>
  <si>
    <t>MD-BR</t>
  </si>
  <si>
    <t>Briceni</t>
  </si>
  <si>
    <t>MD-CA</t>
  </si>
  <si>
    <t>Cahul</t>
  </si>
  <si>
    <t>MD-CT</t>
  </si>
  <si>
    <t>Cantemir</t>
  </si>
  <si>
    <t>MD-CL</t>
  </si>
  <si>
    <t>Călărași</t>
  </si>
  <si>
    <t>MD-CS</t>
  </si>
  <si>
    <t>Căușeni</t>
  </si>
  <si>
    <t>MD-CM</t>
  </si>
  <si>
    <t>Cimișlia</t>
  </si>
  <si>
    <t>MD-CR</t>
  </si>
  <si>
    <t>Criuleni</t>
  </si>
  <si>
    <t>MD-DO</t>
  </si>
  <si>
    <t>Dondușeni</t>
  </si>
  <si>
    <t>MD-DR</t>
  </si>
  <si>
    <t>Drochia</t>
  </si>
  <si>
    <t>MD-DU</t>
  </si>
  <si>
    <t>Dubăsari</t>
  </si>
  <si>
    <t>MD-ED</t>
  </si>
  <si>
    <t>Edineț</t>
  </si>
  <si>
    <t>MD-FA</t>
  </si>
  <si>
    <t>Fălești</t>
  </si>
  <si>
    <t>MD-FL</t>
  </si>
  <si>
    <t>Florești</t>
  </si>
  <si>
    <t>MD-GL</t>
  </si>
  <si>
    <t>Glodeni</t>
  </si>
  <si>
    <t>MD-HI</t>
  </si>
  <si>
    <t>Hîncești</t>
  </si>
  <si>
    <t>MD-IA</t>
  </si>
  <si>
    <t>Ialoveni</t>
  </si>
  <si>
    <t>MD-LE</t>
  </si>
  <si>
    <t>Leova</t>
  </si>
  <si>
    <t>MD-NI</t>
  </si>
  <si>
    <t>Nisporeni</t>
  </si>
  <si>
    <t>MD-OC</t>
  </si>
  <si>
    <t>Ocnița</t>
  </si>
  <si>
    <t>MD-OR</t>
  </si>
  <si>
    <t>Orhei</t>
  </si>
  <si>
    <t>MD-RE</t>
  </si>
  <si>
    <t>Rezina</t>
  </si>
  <si>
    <t>MD-RI</t>
  </si>
  <si>
    <t>Rîșcani</t>
  </si>
  <si>
    <t>MD-SI</t>
  </si>
  <si>
    <t>Sîngerei</t>
  </si>
  <si>
    <t>MD-SO</t>
  </si>
  <si>
    <t>Soroca</t>
  </si>
  <si>
    <t>MD-ST</t>
  </si>
  <si>
    <t>Strășeni</t>
  </si>
  <si>
    <t>MD-SD</t>
  </si>
  <si>
    <t>Șoldănești</t>
  </si>
  <si>
    <t>MD-SV</t>
  </si>
  <si>
    <t>Ștefan Vodă</t>
  </si>
  <si>
    <t>MD-TA</t>
  </si>
  <si>
    <t>Taraclia</t>
  </si>
  <si>
    <t>MD-TE</t>
  </si>
  <si>
    <t>Telenești</t>
  </si>
  <si>
    <t>MD-UN</t>
  </si>
  <si>
    <t>Ungheni</t>
  </si>
  <si>
    <t>MD-SN</t>
  </si>
  <si>
    <t>territorial unit</t>
  </si>
  <si>
    <t>Gagauzia</t>
  </si>
  <si>
    <t>Transnistria</t>
  </si>
  <si>
    <t>MN-1</t>
  </si>
  <si>
    <t>Ulaanbaatar</t>
  </si>
  <si>
    <t>capital city</t>
  </si>
  <si>
    <t>MN-073</t>
  </si>
  <si>
    <t>Arhangay</t>
  </si>
  <si>
    <t>MN-069</t>
  </si>
  <si>
    <t>Bayanhongor</t>
  </si>
  <si>
    <t>MN-071</t>
  </si>
  <si>
    <t>Bayan-Ölgiy</t>
  </si>
  <si>
    <t>MN-067</t>
  </si>
  <si>
    <t>Bulgan</t>
  </si>
  <si>
    <t>MN-037</t>
  </si>
  <si>
    <t>Darhan uul</t>
  </si>
  <si>
    <t>MN-061</t>
  </si>
  <si>
    <t>Dornod</t>
  </si>
  <si>
    <t>MN-063</t>
  </si>
  <si>
    <t>Dornogovĭ</t>
  </si>
  <si>
    <t>MN-059</t>
  </si>
  <si>
    <t>Dundgovĭ</t>
  </si>
  <si>
    <t>MN-057</t>
  </si>
  <si>
    <t>Dzavhan</t>
  </si>
  <si>
    <t>MN-065</t>
  </si>
  <si>
    <t>Govĭ-Altay</t>
  </si>
  <si>
    <t>MN-064</t>
  </si>
  <si>
    <t>Govĭ-Sümber</t>
  </si>
  <si>
    <t>MN-039</t>
  </si>
  <si>
    <t>Hentiy</t>
  </si>
  <si>
    <t>MN-043</t>
  </si>
  <si>
    <t>Hovd</t>
  </si>
  <si>
    <t>MN-041</t>
  </si>
  <si>
    <t>Hövsgöl</t>
  </si>
  <si>
    <t>MN-053</t>
  </si>
  <si>
    <t>Ömnögovĭ</t>
  </si>
  <si>
    <t>MN-035</t>
  </si>
  <si>
    <t>Orhon</t>
  </si>
  <si>
    <t>MN-055</t>
  </si>
  <si>
    <t>Övörhangay</t>
  </si>
  <si>
    <t>MN-049</t>
  </si>
  <si>
    <t>Selenge</t>
  </si>
  <si>
    <t>MN-051</t>
  </si>
  <si>
    <t>Sühbaatar</t>
  </si>
  <si>
    <t>MN-047</t>
  </si>
  <si>
    <t>Töv</t>
  </si>
  <si>
    <t>MN-046</t>
  </si>
  <si>
    <t>Uvs</t>
  </si>
  <si>
    <t>MX-CMX</t>
  </si>
  <si>
    <t>Ciudad de México</t>
  </si>
  <si>
    <t>federal entity</t>
  </si>
  <si>
    <t>MX-AGU</t>
  </si>
  <si>
    <t>Aguascalientes</t>
  </si>
  <si>
    <t>state</t>
  </si>
  <si>
    <t>MX-BCN</t>
  </si>
  <si>
    <t>Baja California</t>
  </si>
  <si>
    <t>MX-BCS</t>
  </si>
  <si>
    <t>Baja California Sur</t>
  </si>
  <si>
    <t>MX-CAM</t>
  </si>
  <si>
    <t>Campeche</t>
  </si>
  <si>
    <t>MX-COA</t>
  </si>
  <si>
    <t>Coahuila de Zaragoza</t>
  </si>
  <si>
    <t>MX-COL</t>
  </si>
  <si>
    <t>Colima</t>
  </si>
  <si>
    <t>MX-CHP</t>
  </si>
  <si>
    <t>Chiapas</t>
  </si>
  <si>
    <t>MX-CHH</t>
  </si>
  <si>
    <t>Chihuahua</t>
  </si>
  <si>
    <t>MX-DUR</t>
  </si>
  <si>
    <t>Durango</t>
  </si>
  <si>
    <t>MX-GUA</t>
  </si>
  <si>
    <t>Guanajuato</t>
  </si>
  <si>
    <t>MX-GRO</t>
  </si>
  <si>
    <t>Guerrero</t>
  </si>
  <si>
    <t>MX-HID</t>
  </si>
  <si>
    <t>Hidalgo</t>
  </si>
  <si>
    <t>MX-JAL</t>
  </si>
  <si>
    <t>Jalisco</t>
  </si>
  <si>
    <t>MX-MEX</t>
  </si>
  <si>
    <t>México</t>
  </si>
  <si>
    <t>MX-MIC</t>
  </si>
  <si>
    <t>Michoacán de Ocampo</t>
  </si>
  <si>
    <t>MX-MOR</t>
  </si>
  <si>
    <t>Morelos</t>
  </si>
  <si>
    <t>MX-NAY</t>
  </si>
  <si>
    <t>Nayarit</t>
  </si>
  <si>
    <t>MX-NLE</t>
  </si>
  <si>
    <t>Nuevo León</t>
  </si>
  <si>
    <t>MX-OAX</t>
  </si>
  <si>
    <t>Oaxaca</t>
  </si>
  <si>
    <t>MX-PUE</t>
  </si>
  <si>
    <t>Puebla</t>
  </si>
  <si>
    <t>MX-QUE</t>
  </si>
  <si>
    <t>Querétaro</t>
  </si>
  <si>
    <t>MX-ROO</t>
  </si>
  <si>
    <t>Quintana Roo</t>
  </si>
  <si>
    <t>MX-SLP</t>
  </si>
  <si>
    <t>San Luis Potosí</t>
  </si>
  <si>
    <t>MX-SIN</t>
  </si>
  <si>
    <t>Sinaloa</t>
  </si>
  <si>
    <t>MX-SON</t>
  </si>
  <si>
    <t>Sonora</t>
  </si>
  <si>
    <t>MX-TAB</t>
  </si>
  <si>
    <t>Tabasco</t>
  </si>
  <si>
    <t>MX-TAM</t>
  </si>
  <si>
    <t>Tamaulipas</t>
  </si>
  <si>
    <t>MX-TLA</t>
  </si>
  <si>
    <t>Tlaxcala</t>
  </si>
  <si>
    <t>MX-VER</t>
  </si>
  <si>
    <t>Veracruz de Ignacio de la Llave</t>
  </si>
  <si>
    <t>MX-YUC</t>
  </si>
  <si>
    <t>Yucatán</t>
  </si>
  <si>
    <t>MX-ZAC</t>
  </si>
  <si>
    <t>Zacatecas</t>
  </si>
  <si>
    <t>NG-FC</t>
  </si>
  <si>
    <t>Abuja Federal Capital Territory</t>
  </si>
  <si>
    <t>capital territory</t>
  </si>
  <si>
    <t>NG-AB</t>
  </si>
  <si>
    <t>Abia</t>
  </si>
  <si>
    <t>NG-AD</t>
  </si>
  <si>
    <t>Adamawa</t>
  </si>
  <si>
    <t>NG-AK</t>
  </si>
  <si>
    <t>Akwa Ibom</t>
  </si>
  <si>
    <t>NG-AN</t>
  </si>
  <si>
    <t>Anambra</t>
  </si>
  <si>
    <t>NG-BA</t>
  </si>
  <si>
    <t>Bauchi</t>
  </si>
  <si>
    <t>NG-BY</t>
  </si>
  <si>
    <t>Bayelsa</t>
  </si>
  <si>
    <t>NG-BE</t>
  </si>
  <si>
    <t>Benue</t>
  </si>
  <si>
    <t>NG-BO</t>
  </si>
  <si>
    <t>Borno</t>
  </si>
  <si>
    <t>NG-CR</t>
  </si>
  <si>
    <t>Cross River</t>
  </si>
  <si>
    <t>NG-DE</t>
  </si>
  <si>
    <t>Delta</t>
  </si>
  <si>
    <t>NG-EB</t>
  </si>
  <si>
    <t>Ebonyi</t>
  </si>
  <si>
    <t>NG-ED</t>
  </si>
  <si>
    <t>Edo</t>
  </si>
  <si>
    <t>NG-EK</t>
  </si>
  <si>
    <t>Ekiti</t>
  </si>
  <si>
    <t>NG-EN</t>
  </si>
  <si>
    <t>Enugu</t>
  </si>
  <si>
    <t>NG-GO</t>
  </si>
  <si>
    <t>Gombe</t>
  </si>
  <si>
    <t>NG-IM</t>
  </si>
  <si>
    <t>Imo</t>
  </si>
  <si>
    <t>NG-JI</t>
  </si>
  <si>
    <t>Jigawa</t>
  </si>
  <si>
    <t>NG-KD</t>
  </si>
  <si>
    <t>Kaduna</t>
  </si>
  <si>
    <t>NG-KN</t>
  </si>
  <si>
    <t>Kano</t>
  </si>
  <si>
    <t>NG-KT</t>
  </si>
  <si>
    <t>Katsina</t>
  </si>
  <si>
    <t>NG-KE</t>
  </si>
  <si>
    <t>Kebbi</t>
  </si>
  <si>
    <t>NG-KO</t>
  </si>
  <si>
    <t>Kogi</t>
  </si>
  <si>
    <t>NG-KW</t>
  </si>
  <si>
    <t>Kwara</t>
  </si>
  <si>
    <t>NG-LA</t>
  </si>
  <si>
    <t>Lagos</t>
  </si>
  <si>
    <t>NG-NA</t>
  </si>
  <si>
    <t>Nasarawa</t>
  </si>
  <si>
    <t>NG-NI</t>
  </si>
  <si>
    <t>Niger</t>
  </si>
  <si>
    <t>NG-OG</t>
  </si>
  <si>
    <t>Ogun</t>
  </si>
  <si>
    <t>NG-ON</t>
  </si>
  <si>
    <t>Ondo</t>
  </si>
  <si>
    <t>NG-OS</t>
  </si>
  <si>
    <t>Osun</t>
  </si>
  <si>
    <t>NG-OY</t>
  </si>
  <si>
    <t>Oyo</t>
  </si>
  <si>
    <t>NG-PL</t>
  </si>
  <si>
    <t>Plateau</t>
  </si>
  <si>
    <t>NG-RI</t>
  </si>
  <si>
    <t>Rivers</t>
  </si>
  <si>
    <t>NG-SO</t>
  </si>
  <si>
    <t>Sokoto</t>
  </si>
  <si>
    <t>NG-TA</t>
  </si>
  <si>
    <t>Taraba</t>
  </si>
  <si>
    <t>NG-YO</t>
  </si>
  <si>
    <t>Yobe</t>
  </si>
  <si>
    <t>NG-ZA</t>
  </si>
  <si>
    <t>Zamfara</t>
  </si>
  <si>
    <t>NP-P1</t>
  </si>
  <si>
    <t>Pradesh 1</t>
  </si>
  <si>
    <t>Province 1</t>
  </si>
  <si>
    <t>NP-P2</t>
  </si>
  <si>
    <t>Madhesh</t>
  </si>
  <si>
    <t>Pradesh 2</t>
  </si>
  <si>
    <t>Province 2</t>
  </si>
  <si>
    <t>NP-P3</t>
  </si>
  <si>
    <t>Bāgmatī</t>
  </si>
  <si>
    <t>Pradesh 3</t>
  </si>
  <si>
    <t>Bagmati</t>
  </si>
  <si>
    <t>Province 3</t>
  </si>
  <si>
    <t>NP-P4</t>
  </si>
  <si>
    <t>Gaṇḍakī</t>
  </si>
  <si>
    <t>Pradesh 4</t>
  </si>
  <si>
    <t>Gandaki</t>
  </si>
  <si>
    <t>Province 4</t>
  </si>
  <si>
    <t>NP-P5</t>
  </si>
  <si>
    <t>Lumbinī</t>
  </si>
  <si>
    <t>Pradesh 5</t>
  </si>
  <si>
    <t>Lumbini</t>
  </si>
  <si>
    <t>Province 5</t>
  </si>
  <si>
    <t>NP-P6</t>
  </si>
  <si>
    <t>Karṇālī</t>
  </si>
  <si>
    <t>Pradesh 6</t>
  </si>
  <si>
    <t>Karnali</t>
  </si>
  <si>
    <t>Province 6</t>
  </si>
  <si>
    <t>NP-P7</t>
  </si>
  <si>
    <t>Sudūrpashchim</t>
  </si>
  <si>
    <t>Sudūr Pashchim; Pradesh 7</t>
  </si>
  <si>
    <t>Sudurpashchim</t>
  </si>
  <si>
    <t>Sudūr Pashchim; Province 7</t>
  </si>
  <si>
    <t>PL-02</t>
  </si>
  <si>
    <t>Dolnośląskie</t>
  </si>
  <si>
    <t>Lower Silesia</t>
  </si>
  <si>
    <t>PL-04</t>
  </si>
  <si>
    <t>Kujawsko-pomorskie</t>
  </si>
  <si>
    <t>Kuyavia-Pomerania</t>
  </si>
  <si>
    <t>PL-06</t>
  </si>
  <si>
    <t>Lubelskie</t>
  </si>
  <si>
    <t>Lublin</t>
  </si>
  <si>
    <t>PL-08</t>
  </si>
  <si>
    <t>Lubuskie</t>
  </si>
  <si>
    <t>Lubusz</t>
  </si>
  <si>
    <t>PL-10</t>
  </si>
  <si>
    <t>Łódzkie</t>
  </si>
  <si>
    <t>Łódź</t>
  </si>
  <si>
    <t>PL-12</t>
  </si>
  <si>
    <t>Małopolskie</t>
  </si>
  <si>
    <t>Lesser Poland</t>
  </si>
  <si>
    <t>PL-14</t>
  </si>
  <si>
    <t>Mazowieckie</t>
  </si>
  <si>
    <t>Mazovia</t>
  </si>
  <si>
    <t>PL-16</t>
  </si>
  <si>
    <t>Opolskie</t>
  </si>
  <si>
    <t>Opole (Upper Silesia)</t>
  </si>
  <si>
    <t>PL-18</t>
  </si>
  <si>
    <t>Podkarpackie</t>
  </si>
  <si>
    <t>Subcarpathia</t>
  </si>
  <si>
    <t>PL-20</t>
  </si>
  <si>
    <t>Podlaskie</t>
  </si>
  <si>
    <t>PL-22</t>
  </si>
  <si>
    <t>Pomorskie</t>
  </si>
  <si>
    <t>Pomerania</t>
  </si>
  <si>
    <t>PL-24</t>
  </si>
  <si>
    <t>Śląskie</t>
  </si>
  <si>
    <t>Silesia</t>
  </si>
  <si>
    <t>PL-26</t>
  </si>
  <si>
    <t>Świętokrzyskie</t>
  </si>
  <si>
    <t>Holy Cross</t>
  </si>
  <si>
    <t>PL-28</t>
  </si>
  <si>
    <t>Warmińsko-mazurskie</t>
  </si>
  <si>
    <t>Warmia-Masuria</t>
  </si>
  <si>
    <t>PL-30</t>
  </si>
  <si>
    <t>Wielkopolskie</t>
  </si>
  <si>
    <t>Greater Poland</t>
  </si>
  <si>
    <t>PL-32</t>
  </si>
  <si>
    <t>Zachodniopomorskie</t>
  </si>
  <si>
    <t>West Pomerania</t>
  </si>
  <si>
    <t>SG-01</t>
  </si>
  <si>
    <t>Central Singapore</t>
  </si>
  <si>
    <t>SG-02</t>
  </si>
  <si>
    <t>North East</t>
  </si>
  <si>
    <t>SG-03</t>
  </si>
  <si>
    <t>North West</t>
  </si>
  <si>
    <t>SG-04</t>
  </si>
  <si>
    <t>South East</t>
  </si>
  <si>
    <t>SG-05</t>
  </si>
  <si>
    <t>South West</t>
  </si>
  <si>
    <t>SK-BC</t>
  </si>
  <si>
    <t> Banskobystrický kraj</t>
  </si>
  <si>
    <t>SK-BL</t>
  </si>
  <si>
    <t> Bratislavský kraj</t>
  </si>
  <si>
    <t>SK-KI</t>
  </si>
  <si>
    <t> Košický kraj</t>
  </si>
  <si>
    <t>SK-NI</t>
  </si>
  <si>
    <t> Nitriansky kraj</t>
  </si>
  <si>
    <t>SK-PV</t>
  </si>
  <si>
    <t> Prešovský kraj</t>
  </si>
  <si>
    <t>SK-TC</t>
  </si>
  <si>
    <t> Trenčiansky kraj</t>
  </si>
  <si>
    <t>SK-TA</t>
  </si>
  <si>
    <t> Trnavský kraj</t>
  </si>
  <si>
    <t>SK-ZI</t>
  </si>
  <si>
    <t> Žilinský kraj</t>
  </si>
  <si>
    <t>TH-37</t>
  </si>
  <si>
    <t>Amnat Charoen</t>
  </si>
  <si>
    <t>TH-15</t>
  </si>
  <si>
    <t>Ang Thong</t>
  </si>
  <si>
    <t>TH-38</t>
  </si>
  <si>
    <t>Bueng Kan</t>
  </si>
  <si>
    <t>TH-31</t>
  </si>
  <si>
    <t>Buri Ram</t>
  </si>
  <si>
    <t>TH-24</t>
  </si>
  <si>
    <t>Chachoengsao</t>
  </si>
  <si>
    <t>TH-18</t>
  </si>
  <si>
    <t>Chai Nat</t>
  </si>
  <si>
    <t>TH-36</t>
  </si>
  <si>
    <t>Chaiyaphum</t>
  </si>
  <si>
    <t>TH-22</t>
  </si>
  <si>
    <t>Chanthaburi</t>
  </si>
  <si>
    <t>TH-50</t>
  </si>
  <si>
    <t>Chiang Mai</t>
  </si>
  <si>
    <t>TH-57</t>
  </si>
  <si>
    <t>Chiang Rai</t>
  </si>
  <si>
    <t>TH-20</t>
  </si>
  <si>
    <t>Chon Buri</t>
  </si>
  <si>
    <t>TH-86</t>
  </si>
  <si>
    <t>Chumphon</t>
  </si>
  <si>
    <t>TH-46</t>
  </si>
  <si>
    <t>Kalasin</t>
  </si>
  <si>
    <t>TH-62</t>
  </si>
  <si>
    <t>Kamphaeng Phet</t>
  </si>
  <si>
    <t>TH-71</t>
  </si>
  <si>
    <t>Kanchanaburi</t>
  </si>
  <si>
    <t>TH-40</t>
  </si>
  <si>
    <t>Khon Kaen</t>
  </si>
  <si>
    <t>TH-81</t>
  </si>
  <si>
    <t>Krabi</t>
  </si>
  <si>
    <t>TH-10</t>
  </si>
  <si>
    <t>Krung Thep Maha Nakhon</t>
  </si>
  <si>
    <t>(local variant is Bangkok)</t>
  </si>
  <si>
    <t>metropolitan administration</t>
  </si>
  <si>
    <t>TH-52</t>
  </si>
  <si>
    <t>Lampang</t>
  </si>
  <si>
    <t>TH-51</t>
  </si>
  <si>
    <t>Lamphun</t>
  </si>
  <si>
    <t>TH-42</t>
  </si>
  <si>
    <t>Loei</t>
  </si>
  <si>
    <t>TH-16</t>
  </si>
  <si>
    <t>Lop Buri</t>
  </si>
  <si>
    <t>TH-58</t>
  </si>
  <si>
    <t>Mae Hong Son</t>
  </si>
  <si>
    <t>TH-44</t>
  </si>
  <si>
    <t>Maha Sarakham</t>
  </si>
  <si>
    <t>TH-49</t>
  </si>
  <si>
    <t>Mukdahan</t>
  </si>
  <si>
    <t>TH-26</t>
  </si>
  <si>
    <t>Nakhon Nayok</t>
  </si>
  <si>
    <t>TH-73</t>
  </si>
  <si>
    <t>Nakhon Pathom</t>
  </si>
  <si>
    <t>TH-48</t>
  </si>
  <si>
    <t>Nakhon Phanom</t>
  </si>
  <si>
    <t>TH-30</t>
  </si>
  <si>
    <t>Nakhon Ratchasima</t>
  </si>
  <si>
    <t>TH-60</t>
  </si>
  <si>
    <t>Nakhon Sawan</t>
  </si>
  <si>
    <t>TH-80</t>
  </si>
  <si>
    <t>Nakhon Si Thammarat</t>
  </si>
  <si>
    <t>TH-55</t>
  </si>
  <si>
    <t>Nan</t>
  </si>
  <si>
    <t>TH-96</t>
  </si>
  <si>
    <t>Narathiwat</t>
  </si>
  <si>
    <t>TH-39</t>
  </si>
  <si>
    <t>Nong Bua Lam Phu</t>
  </si>
  <si>
    <t>TH-43</t>
  </si>
  <si>
    <t>Nong Khai</t>
  </si>
  <si>
    <t>TH-12</t>
  </si>
  <si>
    <t>Nonthaburi</t>
  </si>
  <si>
    <t>TH-13</t>
  </si>
  <si>
    <t>Pathum Thani</t>
  </si>
  <si>
    <t>TH-94</t>
  </si>
  <si>
    <t>Pattani</t>
  </si>
  <si>
    <t>TH-82</t>
  </si>
  <si>
    <t>Phangnga</t>
  </si>
  <si>
    <t>TH-93</t>
  </si>
  <si>
    <t>Phatthalung</t>
  </si>
  <si>
    <t>TH-S</t>
  </si>
  <si>
    <t>Phatthaya</t>
  </si>
  <si>
    <t>special administrative city</t>
  </si>
  <si>
    <t>TH-56</t>
  </si>
  <si>
    <t>Phayao</t>
  </si>
  <si>
    <t>TH-67</t>
  </si>
  <si>
    <t>Phetchabun</t>
  </si>
  <si>
    <t>TH-76</t>
  </si>
  <si>
    <t>Phetchaburi</t>
  </si>
  <si>
    <t>TH-66</t>
  </si>
  <si>
    <t>Phichit</t>
  </si>
  <si>
    <t>TH-65</t>
  </si>
  <si>
    <t>Phitsanulok</t>
  </si>
  <si>
    <t>TH-14</t>
  </si>
  <si>
    <t>Phra Nakhon Si Ayutthaya</t>
  </si>
  <si>
    <t>TH-54</t>
  </si>
  <si>
    <t>Phrae</t>
  </si>
  <si>
    <t>TH-83</t>
  </si>
  <si>
    <t>Phuket</t>
  </si>
  <si>
    <t>TH-25</t>
  </si>
  <si>
    <t>Prachin Buri</t>
  </si>
  <si>
    <t>TH-77</t>
  </si>
  <si>
    <t>Prachuap Khiri Khan</t>
  </si>
  <si>
    <t>TH-85</t>
  </si>
  <si>
    <t>Ranong</t>
  </si>
  <si>
    <t>TH-70</t>
  </si>
  <si>
    <t>Ratchaburi</t>
  </si>
  <si>
    <t>TH-21</t>
  </si>
  <si>
    <t>Rayong</t>
  </si>
  <si>
    <t>TH-45</t>
  </si>
  <si>
    <t>Roi Et</t>
  </si>
  <si>
    <t>TH-27</t>
  </si>
  <si>
    <t>Sa Kaeo</t>
  </si>
  <si>
    <t>TH-47</t>
  </si>
  <si>
    <t>Sakon Nakhon</t>
  </si>
  <si>
    <t>TH-11</t>
  </si>
  <si>
    <t>Samut Prakan</t>
  </si>
  <si>
    <t>TH-74</t>
  </si>
  <si>
    <t>Samut Sakhon</t>
  </si>
  <si>
    <t>TH-75</t>
  </si>
  <si>
    <t>Samut Songkhram</t>
  </si>
  <si>
    <t>TH-19</t>
  </si>
  <si>
    <t>Saraburi</t>
  </si>
  <si>
    <t>TH-91</t>
  </si>
  <si>
    <t>Satun</t>
  </si>
  <si>
    <t>TH-33</t>
  </si>
  <si>
    <t>Si Sa Ket</t>
  </si>
  <si>
    <t>TH-17</t>
  </si>
  <si>
    <t>Sing Buri</t>
  </si>
  <si>
    <t>TH-90</t>
  </si>
  <si>
    <t>Songkhla</t>
  </si>
  <si>
    <t>TH-64</t>
  </si>
  <si>
    <t>Sukhothai</t>
  </si>
  <si>
    <t>TH-72</t>
  </si>
  <si>
    <t>Suphan Buri</t>
  </si>
  <si>
    <t>TH-84</t>
  </si>
  <si>
    <t>Surat Thani</t>
  </si>
  <si>
    <t>TH-32</t>
  </si>
  <si>
    <t>Surin</t>
  </si>
  <si>
    <t>TH-63</t>
  </si>
  <si>
    <t>Tak</t>
  </si>
  <si>
    <t>TH-92</t>
  </si>
  <si>
    <t>Trang</t>
  </si>
  <si>
    <t>TH-23</t>
  </si>
  <si>
    <t>Trat</t>
  </si>
  <si>
    <t>TH-34</t>
  </si>
  <si>
    <t>Ubon Ratchathani</t>
  </si>
  <si>
    <t>TH-41</t>
  </si>
  <si>
    <t>Udon Thani</t>
  </si>
  <si>
    <t>TH-61</t>
  </si>
  <si>
    <t>Uthai Thani</t>
  </si>
  <si>
    <t>TH-53</t>
  </si>
  <si>
    <t>Uttaradit</t>
  </si>
  <si>
    <t>TH-95</t>
  </si>
  <si>
    <t>Yala</t>
  </si>
  <si>
    <t>TH-35</t>
  </si>
  <si>
    <t>Yasothon</t>
  </si>
  <si>
    <t>W-CHA</t>
  </si>
  <si>
    <t>Changhua</t>
  </si>
  <si>
    <t>county</t>
  </si>
  <si>
    <t>TW-CYI</t>
  </si>
  <si>
    <t>Chiayi</t>
  </si>
  <si>
    <t>TW-CYQ</t>
  </si>
  <si>
    <t>TW-HSZ</t>
  </si>
  <si>
    <t>Hsinchu</t>
  </si>
  <si>
    <t>TW-HSQ</t>
  </si>
  <si>
    <t>TW-HUA</t>
  </si>
  <si>
    <t>Hualien</t>
  </si>
  <si>
    <t>TW-KHH</t>
  </si>
  <si>
    <t>Kaohsiung</t>
  </si>
  <si>
    <t>special municipality</t>
  </si>
  <si>
    <t>TW-KEE</t>
  </si>
  <si>
    <t>Keelung</t>
  </si>
  <si>
    <t>TW-KIN</t>
  </si>
  <si>
    <t>Kinmen</t>
  </si>
  <si>
    <t>TW-LIE</t>
  </si>
  <si>
    <t>Lienchiang</t>
  </si>
  <si>
    <t>TW-MIA</t>
  </si>
  <si>
    <t>Miaoli</t>
  </si>
  <si>
    <t>TW-NAN</t>
  </si>
  <si>
    <t>Nantou</t>
  </si>
  <si>
    <t>TW-NWT</t>
  </si>
  <si>
    <t>New Taipei</t>
  </si>
  <si>
    <t>TW-PEN</t>
  </si>
  <si>
    <t>Penghu</t>
  </si>
  <si>
    <t>TW-PIF</t>
  </si>
  <si>
    <t>Pingtung</t>
  </si>
  <si>
    <t>TW-TXG</t>
  </si>
  <si>
    <t>Taichung</t>
  </si>
  <si>
    <t>TW-TNN</t>
  </si>
  <si>
    <t>Tainan</t>
  </si>
  <si>
    <t>TW-TPE</t>
  </si>
  <si>
    <t>Taipei</t>
  </si>
  <si>
    <t>TW-TTT</t>
  </si>
  <si>
    <t>Taitung</t>
  </si>
  <si>
    <t>TW-TAO</t>
  </si>
  <si>
    <t>Taoyuan</t>
  </si>
  <si>
    <t>TW-ILA</t>
  </si>
  <si>
    <t>Yilan</t>
  </si>
  <si>
    <t>TW-YUN</t>
  </si>
  <si>
    <t>Yunlin</t>
  </si>
  <si>
    <t>UA-71</t>
  </si>
  <si>
    <t> Cherkaska oblast</t>
  </si>
  <si>
    <t>region</t>
  </si>
  <si>
    <t>UA-74</t>
  </si>
  <si>
    <t> Chernihivska oblast</t>
  </si>
  <si>
    <t>UA-77</t>
  </si>
  <si>
    <t> Chernivetska oblast</t>
  </si>
  <si>
    <t>UA-12</t>
  </si>
  <si>
    <t> Dnipropetrovska oblast</t>
  </si>
  <si>
    <t>UA-14</t>
  </si>
  <si>
    <t> Donetska oblast</t>
  </si>
  <si>
    <t>UA-26</t>
  </si>
  <si>
    <t> Ivano-Frankivska oblast</t>
  </si>
  <si>
    <t>UA-63</t>
  </si>
  <si>
    <t> Kharkivska oblast</t>
  </si>
  <si>
    <t>UA-65</t>
  </si>
  <si>
    <t> Khersonska oblast</t>
  </si>
  <si>
    <t>UA-68</t>
  </si>
  <si>
    <t> Khmelnytska oblast</t>
  </si>
  <si>
    <t>UA-35</t>
  </si>
  <si>
    <t> Kirovohradska oblast</t>
  </si>
  <si>
    <t>UA-32</t>
  </si>
  <si>
    <t> Kyivska oblast</t>
  </si>
  <si>
    <t>UA-09</t>
  </si>
  <si>
    <t> Luhanska oblast</t>
  </si>
  <si>
    <t>UA-46</t>
  </si>
  <si>
    <t> Lvivska oblast</t>
  </si>
  <si>
    <t>UA-48</t>
  </si>
  <si>
    <t> Mykolaivska oblast</t>
  </si>
  <si>
    <t>UA-51</t>
  </si>
  <si>
    <t> Odeska oblast</t>
  </si>
  <si>
    <t>UA-53</t>
  </si>
  <si>
    <t> Poltavska oblast</t>
  </si>
  <si>
    <t>UA-56</t>
  </si>
  <si>
    <t> Rivnenska oblast</t>
  </si>
  <si>
    <t>UA-59</t>
  </si>
  <si>
    <t> Sumska oblast</t>
  </si>
  <si>
    <t>UA-61</t>
  </si>
  <si>
    <t> Ternopilska oblast</t>
  </si>
  <si>
    <t>UA-05</t>
  </si>
  <si>
    <t> Vinnytska oblast</t>
  </si>
  <si>
    <t>UA-07</t>
  </si>
  <si>
    <t> Volynska oblast</t>
  </si>
  <si>
    <t>UA-21</t>
  </si>
  <si>
    <t> Zakarpatska oblast</t>
  </si>
  <si>
    <t>UA-23</t>
  </si>
  <si>
    <t> Zaporizka oblast</t>
  </si>
  <si>
    <t>UA-18</t>
  </si>
  <si>
    <t> Zhytomyrska oblast</t>
  </si>
  <si>
    <t>UA-43</t>
  </si>
  <si>
    <t> Avtonomna Respublika Krym</t>
  </si>
  <si>
    <t>republic</t>
  </si>
  <si>
    <t>UA-30</t>
  </si>
  <si>
    <t> Kyiv</t>
  </si>
  <si>
    <t>UA-40</t>
  </si>
  <si>
    <t> Sevastopol</t>
  </si>
  <si>
    <t>WS-AA</t>
  </si>
  <si>
    <t>A'ana</t>
  </si>
  <si>
    <t>WS-AL</t>
  </si>
  <si>
    <t>Aiga-i-le-Tai</t>
  </si>
  <si>
    <t>WS-AT</t>
  </si>
  <si>
    <t>Atua</t>
  </si>
  <si>
    <t>WS-FA</t>
  </si>
  <si>
    <t>Fa'asaleleaga</t>
  </si>
  <si>
    <t>WS-GE</t>
  </si>
  <si>
    <t>Gaga'emauga</t>
  </si>
  <si>
    <t>WS-GI</t>
  </si>
  <si>
    <t>Gagaifomauga</t>
  </si>
  <si>
    <t>WS-PA</t>
  </si>
  <si>
    <t>Palauli</t>
  </si>
  <si>
    <t>WS-SA</t>
  </si>
  <si>
    <t>Satupa'itea</t>
  </si>
  <si>
    <t>WS-TU</t>
  </si>
  <si>
    <t>Tuamasaga</t>
  </si>
  <si>
    <t>WS-VF</t>
  </si>
  <si>
    <t>Va'a-o-Fonoti</t>
  </si>
  <si>
    <t>WS-VS</t>
  </si>
  <si>
    <t>Vaisigano</t>
  </si>
  <si>
    <t>ZA-EC</t>
  </si>
  <si>
    <t>Eastern Cape</t>
  </si>
  <si>
    <t>Oos-Kaap</t>
  </si>
  <si>
    <t>iPumalanga-Kapa</t>
  </si>
  <si>
    <t>Kapa Bohlabela</t>
  </si>
  <si>
    <t>Kapa Botjhabela</t>
  </si>
  <si>
    <t>ZA-FS</t>
  </si>
  <si>
    <t>Free State</t>
  </si>
  <si>
    <t>Vrystaat</t>
  </si>
  <si>
    <t>iFreyistata</t>
  </si>
  <si>
    <t>Freistata</t>
  </si>
  <si>
    <t>(local variant is Foreisetata)</t>
  </si>
  <si>
    <t>ZA-GP</t>
  </si>
  <si>
    <t>Gauteng</t>
  </si>
  <si>
    <t>iGauteng</t>
  </si>
  <si>
    <t>Kgauteng</t>
  </si>
  <si>
    <t>ZA-KZN</t>
  </si>
  <si>
    <t>Kwazulu-Natal</t>
  </si>
  <si>
    <t>KwaZulu-Natal</t>
  </si>
  <si>
    <t>iKwaZulu-Natal</t>
  </si>
  <si>
    <t>GaZulu-Natala</t>
  </si>
  <si>
    <t>Hazolo-Natala</t>
  </si>
  <si>
    <t>KwaZulu-Natali</t>
  </si>
  <si>
    <t>ZA-LP</t>
  </si>
  <si>
    <t>Limpopo</t>
  </si>
  <si>
    <t>ZA-MP</t>
  </si>
  <si>
    <t>Mpumalanga</t>
  </si>
  <si>
    <t>iMpumalanga</t>
  </si>
  <si>
    <t>ZA-NW</t>
  </si>
  <si>
    <t>North-West</t>
  </si>
  <si>
    <t>Noordwes</t>
  </si>
  <si>
    <t>iTlhagwini-Tjhingalanga</t>
  </si>
  <si>
    <t>Lebowa Bodikela</t>
  </si>
  <si>
    <t>Leboya (le) Bophirima</t>
  </si>
  <si>
    <t>ZA-NC</t>
  </si>
  <si>
    <t>Northern Cape</t>
  </si>
  <si>
    <t>Noord-Kaap</t>
  </si>
  <si>
    <t>iTlhagwini-Kapa</t>
  </si>
  <si>
    <t>Kapa Leboya</t>
  </si>
  <si>
    <t>ZA-WC</t>
  </si>
  <si>
    <t>Western Cape</t>
  </si>
  <si>
    <t>Wes-Kaap</t>
  </si>
  <si>
    <t>iTjhingalanga-Kapa</t>
  </si>
  <si>
    <t>Kapa Bodikela</t>
  </si>
  <si>
    <t>Kapa Bophirimela</t>
  </si>
  <si>
    <t>Eastern Cape (South African provice)</t>
  </si>
  <si>
    <t>Free State (South African provice)</t>
  </si>
  <si>
    <t>Gauteng (South African provice)</t>
  </si>
  <si>
    <t>Kwazulu-Natal (South African provice)</t>
  </si>
  <si>
    <t>Limpopo (South African provice)</t>
  </si>
  <si>
    <t>Mpumalanga (South African provice)</t>
  </si>
  <si>
    <t>North-West (South African provice)</t>
  </si>
  <si>
    <t>Northern Cape (South African provice)</t>
  </si>
  <si>
    <t>Western Cape (South African provice)</t>
  </si>
  <si>
    <t>ZM-02</t>
  </si>
  <si>
    <t>Central</t>
  </si>
  <si>
    <t>ZM-08</t>
  </si>
  <si>
    <t>Copperbelt</t>
  </si>
  <si>
    <t>ZM-03</t>
  </si>
  <si>
    <t>Eastern</t>
  </si>
  <si>
    <t>ZM-04</t>
  </si>
  <si>
    <t>Luapula</t>
  </si>
  <si>
    <t>ZM-09</t>
  </si>
  <si>
    <t>Lusaka</t>
  </si>
  <si>
    <t>ZM-10</t>
  </si>
  <si>
    <t>Muchinga</t>
  </si>
  <si>
    <t>ZM-06</t>
  </si>
  <si>
    <t>North-Western</t>
  </si>
  <si>
    <t>ZM-05</t>
  </si>
  <si>
    <t>Northern</t>
  </si>
  <si>
    <t>ZM-07</t>
  </si>
  <si>
    <t>Southern</t>
  </si>
  <si>
    <t>ZM-01</t>
  </si>
  <si>
    <t>Western</t>
  </si>
  <si>
    <t>LT-AL</t>
  </si>
  <si>
    <t>Alytaus apskritis</t>
  </si>
  <si>
    <t>LT-KU</t>
  </si>
  <si>
    <t>Kauno apskritis</t>
  </si>
  <si>
    <t>LT-KL</t>
  </si>
  <si>
    <t>Klaipėdos apskritis</t>
  </si>
  <si>
    <t>LT-MR</t>
  </si>
  <si>
    <t>Marijampolės apskritis</t>
  </si>
  <si>
    <t>LT-PN</t>
  </si>
  <si>
    <t>Panevėžio apskritis</t>
  </si>
  <si>
    <t>LT-SA</t>
  </si>
  <si>
    <t>Šiaulių apskritis</t>
  </si>
  <si>
    <t>LT-TA</t>
  </si>
  <si>
    <t>Tauragės apskritis</t>
  </si>
  <si>
    <t>LT-TE</t>
  </si>
  <si>
    <t>Telšių apskritis</t>
  </si>
  <si>
    <t>LT-UT</t>
  </si>
  <si>
    <t>Utenos apskritis</t>
  </si>
  <si>
    <t>LT-VL</t>
  </si>
  <si>
    <t>Vilniaus apskritis</t>
  </si>
  <si>
    <t>Alytus</t>
  </si>
  <si>
    <t>Kaunas</t>
  </si>
  <si>
    <t>Klaipėda</t>
  </si>
  <si>
    <t xml:space="preserve">Marijampolė </t>
  </si>
  <si>
    <t xml:space="preserve">Panevėžys </t>
  </si>
  <si>
    <t xml:space="preserve">Šiauliai </t>
  </si>
  <si>
    <t xml:space="preserve">Tauragė </t>
  </si>
  <si>
    <t xml:space="preserve">Telšiai </t>
  </si>
  <si>
    <t xml:space="preserve">Utena </t>
  </si>
  <si>
    <t xml:space="preserve">Vilnius </t>
  </si>
  <si>
    <t>AF-BDS</t>
  </si>
  <si>
    <t>Badakhshān</t>
  </si>
  <si>
    <t>Badakhshan</t>
  </si>
  <si>
    <t>بدخشان</t>
  </si>
  <si>
    <t>AF-BDG</t>
  </si>
  <si>
    <t>Bādghīs</t>
  </si>
  <si>
    <t>Badghis</t>
  </si>
  <si>
    <t>بادغیس</t>
  </si>
  <si>
    <t>AF-BGL</t>
  </si>
  <si>
    <t>Baghlān</t>
  </si>
  <si>
    <t>Baghlan</t>
  </si>
  <si>
    <t>بغلان</t>
  </si>
  <si>
    <t>AF-BAL</t>
  </si>
  <si>
    <t>Balkh</t>
  </si>
  <si>
    <t>بلخ</t>
  </si>
  <si>
    <t>AF-BAM</t>
  </si>
  <si>
    <t>Bāmyān</t>
  </si>
  <si>
    <t>Bamyan</t>
  </si>
  <si>
    <t>بامیان</t>
  </si>
  <si>
    <t>AF-DAY</t>
  </si>
  <si>
    <t>Dāykundī</t>
  </si>
  <si>
    <t>Daykundi</t>
  </si>
  <si>
    <t>دایکندی</t>
  </si>
  <si>
    <t>AF-FRA</t>
  </si>
  <si>
    <t>Farāh</t>
  </si>
  <si>
    <t>Farah</t>
  </si>
  <si>
    <t>فراه</t>
  </si>
  <si>
    <t>AF-FYB</t>
  </si>
  <si>
    <t>Fāryāb</t>
  </si>
  <si>
    <t>Faryab</t>
  </si>
  <si>
    <t>فاریاب</t>
  </si>
  <si>
    <t>AF-GHA</t>
  </si>
  <si>
    <t>Ghaznī</t>
  </si>
  <si>
    <t>Ghazni</t>
  </si>
  <si>
    <t>غزنى</t>
  </si>
  <si>
    <t>غزني</t>
  </si>
  <si>
    <t>AF-GHO</t>
  </si>
  <si>
    <t>Ghōr</t>
  </si>
  <si>
    <t>غور</t>
  </si>
  <si>
    <t>AF-HEL</t>
  </si>
  <si>
    <t>Helmand</t>
  </si>
  <si>
    <t>هلمند</t>
  </si>
  <si>
    <t>AF-HER</t>
  </si>
  <si>
    <t>Herāt</t>
  </si>
  <si>
    <t>Herat</t>
  </si>
  <si>
    <t>هرات</t>
  </si>
  <si>
    <t>AF-JOW</t>
  </si>
  <si>
    <t>Jowzjān</t>
  </si>
  <si>
    <t>Jowzjan</t>
  </si>
  <si>
    <t>جوزجان</t>
  </si>
  <si>
    <t>AF-KAB</t>
  </si>
  <si>
    <t>Kābul</t>
  </si>
  <si>
    <t>Kabul</t>
  </si>
  <si>
    <t>کابل</t>
  </si>
  <si>
    <t>AF-KAN</t>
  </si>
  <si>
    <t>Kandahār</t>
  </si>
  <si>
    <t>Kandahar</t>
  </si>
  <si>
    <t>قندهار</t>
  </si>
  <si>
    <t>کندھار</t>
  </si>
  <si>
    <t>AF-KAP</t>
  </si>
  <si>
    <t>Kāpīsā</t>
  </si>
  <si>
    <t>Kapisa</t>
  </si>
  <si>
    <t>کاپیسا</t>
  </si>
  <si>
    <t>کاپيسا</t>
  </si>
  <si>
    <t>AF-KHO</t>
  </si>
  <si>
    <t>Khōst</t>
  </si>
  <si>
    <t>Khost</t>
  </si>
  <si>
    <t>خوست</t>
  </si>
  <si>
    <t>AF-KNR</t>
  </si>
  <si>
    <t>Kunaṟ</t>
  </si>
  <si>
    <t>Kunar</t>
  </si>
  <si>
    <t>کنر</t>
  </si>
  <si>
    <t>کونړ</t>
  </si>
  <si>
    <t>AF-KDZ</t>
  </si>
  <si>
    <t>Kunduz</t>
  </si>
  <si>
    <t>قندوز</t>
  </si>
  <si>
    <t>کندوز</t>
  </si>
  <si>
    <t>AF-LAG</t>
  </si>
  <si>
    <t>Laghmān</t>
  </si>
  <si>
    <t>Laghman</t>
  </si>
  <si>
    <t>لغمان</t>
  </si>
  <si>
    <t>AF-LOG</t>
  </si>
  <si>
    <t>Lōgar</t>
  </si>
  <si>
    <t>Logar</t>
  </si>
  <si>
    <t>لوگَر</t>
  </si>
  <si>
    <t>لوګر</t>
  </si>
  <si>
    <t>AF-NAN</t>
  </si>
  <si>
    <t>Nangarhār</t>
  </si>
  <si>
    <t>Nangarhar</t>
  </si>
  <si>
    <t>ننگرهار</t>
  </si>
  <si>
    <t>ننګرهار</t>
  </si>
  <si>
    <t>AF-NIM</t>
  </si>
  <si>
    <t>Nīmrōz</t>
  </si>
  <si>
    <t>Nimruz</t>
  </si>
  <si>
    <t>نیمروز</t>
  </si>
  <si>
    <t>نيمروز</t>
  </si>
  <si>
    <t>AF-NUR</t>
  </si>
  <si>
    <t>Nūristān</t>
  </si>
  <si>
    <t>Nuristan</t>
  </si>
  <si>
    <t>نورستان</t>
  </si>
  <si>
    <t>AF-PKA</t>
  </si>
  <si>
    <t>Paktīkā</t>
  </si>
  <si>
    <t>Paktika</t>
  </si>
  <si>
    <t>پکتیکا</t>
  </si>
  <si>
    <t>AF-PIA</t>
  </si>
  <si>
    <t>Paktiyā</t>
  </si>
  <si>
    <t>Paktia</t>
  </si>
  <si>
    <t>پکتیا</t>
  </si>
  <si>
    <t>AF-PAN</t>
  </si>
  <si>
    <t>Panjshayr</t>
  </si>
  <si>
    <t>Panjshir</t>
  </si>
  <si>
    <t>پنجشیر</t>
  </si>
  <si>
    <t>AF-PAR</t>
  </si>
  <si>
    <t>Parwān</t>
  </si>
  <si>
    <t>Parwan</t>
  </si>
  <si>
    <t>پروان</t>
  </si>
  <si>
    <t>AF-SAM</t>
  </si>
  <si>
    <t>Samangān</t>
  </si>
  <si>
    <t>Samangan</t>
  </si>
  <si>
    <t>سمنگان</t>
  </si>
  <si>
    <t>سمنګان</t>
  </si>
  <si>
    <t>AF-SAR</t>
  </si>
  <si>
    <t>Sar-e Pul</t>
  </si>
  <si>
    <t>Sar-e Pol</t>
  </si>
  <si>
    <t>سرپل</t>
  </si>
  <si>
    <t>AF-TAK</t>
  </si>
  <si>
    <t>Takhār</t>
  </si>
  <si>
    <t>Takhar</t>
  </si>
  <si>
    <t>تخار</t>
  </si>
  <si>
    <t>AF-URU</t>
  </si>
  <si>
    <t>Uruzgān</t>
  </si>
  <si>
    <t>Urozgan</t>
  </si>
  <si>
    <t>اروزگان</t>
  </si>
  <si>
    <t>اروزګان</t>
  </si>
  <si>
    <t>AF-WAR</t>
  </si>
  <si>
    <t>Wardak</t>
  </si>
  <si>
    <t>Maidan Wardak</t>
  </si>
  <si>
    <t>ميدان وردگ</t>
  </si>
  <si>
    <t>AF-ZAB</t>
  </si>
  <si>
    <t>Zābul</t>
  </si>
  <si>
    <t>Zabul</t>
  </si>
  <si>
    <t>زابل</t>
  </si>
  <si>
    <t>Jura</t>
  </si>
  <si>
    <t>Alba</t>
  </si>
  <si>
    <t>RO-AB</t>
  </si>
  <si>
    <t>Arad</t>
  </si>
  <si>
    <t>RO-AR</t>
  </si>
  <si>
    <t>RO-AG</t>
  </si>
  <si>
    <t>RO-BC</t>
  </si>
  <si>
    <t>Bihor</t>
  </si>
  <si>
    <t>RO-BH</t>
  </si>
  <si>
    <t>RO-BN</t>
  </si>
  <si>
    <t>RO-BT</t>
  </si>
  <si>
    <t>RO-BV</t>
  </si>
  <si>
    <t>RO-BR</t>
  </si>
  <si>
    <t>RO-BZ</t>
  </si>
  <si>
    <t>RO-CS</t>
  </si>
  <si>
    <t>RO-CL</t>
  </si>
  <si>
    <t>Cluj</t>
  </si>
  <si>
    <t>RO-CJ</t>
  </si>
  <si>
    <t>RO-CT</t>
  </si>
  <si>
    <t>Covasna</t>
  </si>
  <si>
    <t>RO-CV</t>
  </si>
  <si>
    <t>RO-DB</t>
  </si>
  <si>
    <t>Dolj</t>
  </si>
  <si>
    <t>RO-DJ</t>
  </si>
  <si>
    <t>RO-GL</t>
  </si>
  <si>
    <t>Giurgiu</t>
  </si>
  <si>
    <t>RO-GR</t>
  </si>
  <si>
    <t>Gorj</t>
  </si>
  <si>
    <t>RO-GJ</t>
  </si>
  <si>
    <t>Harghita</t>
  </si>
  <si>
    <t>RO-HR</t>
  </si>
  <si>
    <t>Hunedoara</t>
  </si>
  <si>
    <t>RO-HD</t>
  </si>
  <si>
    <t>RO-IL</t>
  </si>
  <si>
    <t>RO-IS</t>
  </si>
  <si>
    <t>Ilfov</t>
  </si>
  <si>
    <t>RO-IF</t>
  </si>
  <si>
    <t>RO-MM</t>
  </si>
  <si>
    <t>RO-MH</t>
  </si>
  <si>
    <t>RO-MS</t>
  </si>
  <si>
    <t>RO-NT</t>
  </si>
  <si>
    <t>Olt</t>
  </si>
  <si>
    <t>RO-OT</t>
  </si>
  <si>
    <t>Prahova</t>
  </si>
  <si>
    <t>RO-PH</t>
  </si>
  <si>
    <t>Satu Mare</t>
  </si>
  <si>
    <t>RO-SM</t>
  </si>
  <si>
    <t>RO-SJ</t>
  </si>
  <si>
    <t>Sibiu</t>
  </si>
  <si>
    <t>RO-SB</t>
  </si>
  <si>
    <t>Suceava</t>
  </si>
  <si>
    <t>RO-SV</t>
  </si>
  <si>
    <t>RO-TR</t>
  </si>
  <si>
    <t>RO-TM</t>
  </si>
  <si>
    <t>Tulcea</t>
  </si>
  <si>
    <t>RO-TL</t>
  </si>
  <si>
    <t>Vaslui</t>
  </si>
  <si>
    <t>RO-VS</t>
  </si>
  <si>
    <t>Vâlcea</t>
  </si>
  <si>
    <t>RO-VL</t>
  </si>
  <si>
    <t>Vrancea</t>
  </si>
  <si>
    <t>RO-VN</t>
  </si>
  <si>
    <t>RO-B</t>
  </si>
  <si>
    <t>Central Region</t>
  </si>
  <si>
    <t>Northern Region</t>
  </si>
  <si>
    <t>La Paz</t>
  </si>
  <si>
    <t>Santa Cruz</t>
  </si>
  <si>
    <t>Amazonas</t>
  </si>
  <si>
    <t>Santa Catarina</t>
  </si>
  <si>
    <t>Los Ríos</t>
  </si>
  <si>
    <t>Bolívar</t>
  </si>
  <si>
    <t>Córdoba</t>
  </si>
  <si>
    <t>Jõgeva</t>
  </si>
  <si>
    <t>Järva</t>
  </si>
  <si>
    <t>Põlva</t>
  </si>
  <si>
    <t>Pärnu</t>
  </si>
  <si>
    <t>Rapla</t>
  </si>
  <si>
    <t>Tartu</t>
  </si>
  <si>
    <t>Valga</t>
  </si>
  <si>
    <t>Viljandi</t>
  </si>
  <si>
    <t>Võru</t>
  </si>
  <si>
    <t>Jerusalem</t>
  </si>
  <si>
    <t>Saint Andrew</t>
  </si>
  <si>
    <t>Saint James</t>
  </si>
  <si>
    <t>Saint Mary</t>
  </si>
  <si>
    <t>Saint Thomas</t>
  </si>
  <si>
    <t>department</t>
  </si>
  <si>
    <t>Argeș</t>
  </si>
  <si>
    <t>Bacău</t>
  </si>
  <si>
    <t>Bistrița-Năsăud</t>
  </si>
  <si>
    <t>Botoșani</t>
  </si>
  <si>
    <t>Brașov</t>
  </si>
  <si>
    <t>Brăila</t>
  </si>
  <si>
    <t>Buzău</t>
  </si>
  <si>
    <t>Caraș-Severin</t>
  </si>
  <si>
    <t>Constanța</t>
  </si>
  <si>
    <t>Dâmbovița</t>
  </si>
  <si>
    <t>Galați</t>
  </si>
  <si>
    <t>Ialomița</t>
  </si>
  <si>
    <t>Iași</t>
  </si>
  <si>
    <t>Maramureș</t>
  </si>
  <si>
    <t>Mehedinți</t>
  </si>
  <si>
    <t>Mureș</t>
  </si>
  <si>
    <t>Neamț</t>
  </si>
  <si>
    <t>Sălaj</t>
  </si>
  <si>
    <t>Teleorman</t>
  </si>
  <si>
    <t>Timiș</t>
  </si>
  <si>
    <t>București</t>
  </si>
  <si>
    <t>AG-03</t>
  </si>
  <si>
    <t>Saint George</t>
  </si>
  <si>
    <t>parish</t>
  </si>
  <si>
    <t>AG-04</t>
  </si>
  <si>
    <t>Saint John</t>
  </si>
  <si>
    <t>AG-05</t>
  </si>
  <si>
    <t>AG-06</t>
  </si>
  <si>
    <t>Saint Paul</t>
  </si>
  <si>
    <t>AG-07</t>
  </si>
  <si>
    <t>Saint Peter</t>
  </si>
  <si>
    <t>AG-08</t>
  </si>
  <si>
    <t>Saint Philip</t>
  </si>
  <si>
    <t>AG-10</t>
  </si>
  <si>
    <t>Barbuda</t>
  </si>
  <si>
    <t>dependency</t>
  </si>
  <si>
    <t>AG-11</t>
  </si>
  <si>
    <t>Redonda</t>
  </si>
  <si>
    <t>AO-BGO</t>
  </si>
  <si>
    <t>Bengo</t>
  </si>
  <si>
    <t>AO-BGU</t>
  </si>
  <si>
    <t>Benguela</t>
  </si>
  <si>
    <t>AO-BIE</t>
  </si>
  <si>
    <t>Bié</t>
  </si>
  <si>
    <t>AO-CAB</t>
  </si>
  <si>
    <t>Cabinda</t>
  </si>
  <si>
    <t>AO-CCU</t>
  </si>
  <si>
    <t>Cuando Cubango</t>
  </si>
  <si>
    <t>Kuando Kubango</t>
  </si>
  <si>
    <t>AO-CNO</t>
  </si>
  <si>
    <t>Cuanza-Norte</t>
  </si>
  <si>
    <t>Kwanza Norte</t>
  </si>
  <si>
    <t>AO-CUS</t>
  </si>
  <si>
    <t>Cuanza-Sul</t>
  </si>
  <si>
    <t>Kwanza Sul</t>
  </si>
  <si>
    <t>AO-CNN</t>
  </si>
  <si>
    <t>Cunene</t>
  </si>
  <si>
    <t>AO-HUA</t>
  </si>
  <si>
    <t>Huambo</t>
  </si>
  <si>
    <t>AO-HUI</t>
  </si>
  <si>
    <t>Huíla</t>
  </si>
  <si>
    <t>AO-LUA</t>
  </si>
  <si>
    <t>Luanda</t>
  </si>
  <si>
    <t>AO-LNO</t>
  </si>
  <si>
    <t>Lunda-Norte</t>
  </si>
  <si>
    <t>AO-LSU</t>
  </si>
  <si>
    <t>Lunda-Sul</t>
  </si>
  <si>
    <t>AO-MAL</t>
  </si>
  <si>
    <t>Malange</t>
  </si>
  <si>
    <t>AO-MOX</t>
  </si>
  <si>
    <t>Moxico</t>
  </si>
  <si>
    <t>AO-NAM</t>
  </si>
  <si>
    <t>Namibe</t>
  </si>
  <si>
    <t>AO-UIG</t>
  </si>
  <si>
    <t>Uíge</t>
  </si>
  <si>
    <t>AO-ZAI</t>
  </si>
  <si>
    <t>Zaire</t>
  </si>
  <si>
    <t>AR-C</t>
  </si>
  <si>
    <t> Ciudad Autónoma de Buenos Aires</t>
  </si>
  <si>
    <t>AR-B</t>
  </si>
  <si>
    <t> Buenos Aires</t>
  </si>
  <si>
    <t>AR-K</t>
  </si>
  <si>
    <t> Catamarca</t>
  </si>
  <si>
    <t>AR-H</t>
  </si>
  <si>
    <t> Chaco</t>
  </si>
  <si>
    <t>AR-U</t>
  </si>
  <si>
    <t> Chubut</t>
  </si>
  <si>
    <t>AR-X</t>
  </si>
  <si>
    <t> Córdoba</t>
  </si>
  <si>
    <t>AR-W</t>
  </si>
  <si>
    <t> Corrientes</t>
  </si>
  <si>
    <t>AR-E</t>
  </si>
  <si>
    <t> Entre Ríos</t>
  </si>
  <si>
    <t>AR-P</t>
  </si>
  <si>
    <t> Formosa</t>
  </si>
  <si>
    <t>AR-Y</t>
  </si>
  <si>
    <t> Jujuy</t>
  </si>
  <si>
    <t>AR-L</t>
  </si>
  <si>
    <t> La Pampa</t>
  </si>
  <si>
    <t>AR-F</t>
  </si>
  <si>
    <t> La Rioja</t>
  </si>
  <si>
    <t>AR-M</t>
  </si>
  <si>
    <t> Mendoza</t>
  </si>
  <si>
    <t>AR-N</t>
  </si>
  <si>
    <r>
      <t> </t>
    </r>
    <r>
      <rPr>
        <sz val="7"/>
        <color rgb="FF0645AD"/>
        <rFont val="Arial"/>
        <family val="2"/>
      </rPr>
      <t>Misiones</t>
    </r>
  </si>
  <si>
    <t> Misiones</t>
  </si>
  <si>
    <t>AR-Q</t>
  </si>
  <si>
    <t> Neuquén</t>
  </si>
  <si>
    <t>AR-R</t>
  </si>
  <si>
    <t> Río Negro</t>
  </si>
  <si>
    <t>AR-A</t>
  </si>
  <si>
    <t> Salta</t>
  </si>
  <si>
    <t>AR-J</t>
  </si>
  <si>
    <t> San Juan</t>
  </si>
  <si>
    <t>AR-D</t>
  </si>
  <si>
    <t> San Luis</t>
  </si>
  <si>
    <t>AR-Z</t>
  </si>
  <si>
    <t> Santa Cruz</t>
  </si>
  <si>
    <t>AR-S</t>
  </si>
  <si>
    <t> Santa Fe</t>
  </si>
  <si>
    <t>AR-G</t>
  </si>
  <si>
    <t> Santiago del Estero</t>
  </si>
  <si>
    <t>AR-V</t>
  </si>
  <si>
    <t> Tierra del Fuego</t>
  </si>
  <si>
    <t>AR-T</t>
  </si>
  <si>
    <t> Tucumán</t>
  </si>
  <si>
    <t>BB-01</t>
  </si>
  <si>
    <t>Christ Church</t>
  </si>
  <si>
    <t>BB-02</t>
  </si>
  <si>
    <t>BB-03</t>
  </si>
  <si>
    <t>BB-04</t>
  </si>
  <si>
    <t>BB-05</t>
  </si>
  <si>
    <t>BB-06</t>
  </si>
  <si>
    <t>Saint Joseph</t>
  </si>
  <si>
    <t>BB-07</t>
  </si>
  <si>
    <t>Saint Lucy</t>
  </si>
  <si>
    <t>BB-08</t>
  </si>
  <si>
    <t>Saint Michael</t>
  </si>
  <si>
    <t>BB-09</t>
  </si>
  <si>
    <t>BB-10</t>
  </si>
  <si>
    <t>BB-11</t>
  </si>
  <si>
    <t>BH-13</t>
  </si>
  <si>
    <t>Al ‘Āşimah</t>
  </si>
  <si>
    <t>Al Manāmah</t>
  </si>
  <si>
    <t>Capital Governorate</t>
  </si>
  <si>
    <t>محافظة العاصمة</t>
  </si>
  <si>
    <t>BH-14</t>
  </si>
  <si>
    <t>Al Janūbīyah</t>
  </si>
  <si>
    <t>Southern Governorate</t>
  </si>
  <si>
    <t>المحافظة الجنوبية</t>
  </si>
  <si>
    <t>BH-15</t>
  </si>
  <si>
    <t>Al Muḩarraq</t>
  </si>
  <si>
    <t>Muharraq Governorate</t>
  </si>
  <si>
    <t>محافظة المحرق</t>
  </si>
  <si>
    <t>BH-17</t>
  </si>
  <si>
    <t>Ash Shamālīyah</t>
  </si>
  <si>
    <t>Northern Governorate</t>
  </si>
  <si>
    <t>المحافظة الشمالية</t>
  </si>
  <si>
    <t>BI-BB</t>
  </si>
  <si>
    <t>Bubanza</t>
  </si>
  <si>
    <t>BI-BM</t>
  </si>
  <si>
    <t>Bujumbura Mairie</t>
  </si>
  <si>
    <t>BI-BL</t>
  </si>
  <si>
    <t>Bujumbura Rural</t>
  </si>
  <si>
    <t>BI-BR</t>
  </si>
  <si>
    <t>Bururi</t>
  </si>
  <si>
    <t>BI-CA</t>
  </si>
  <si>
    <t>Cankuzo</t>
  </si>
  <si>
    <t>BI-CI</t>
  </si>
  <si>
    <t>Cibitoke</t>
  </si>
  <si>
    <t>BI-GI</t>
  </si>
  <si>
    <t>Gitega</t>
  </si>
  <si>
    <t>BI-KR</t>
  </si>
  <si>
    <t>Karuzi</t>
  </si>
  <si>
    <t>BI-KY</t>
  </si>
  <si>
    <t>Kayanza</t>
  </si>
  <si>
    <t>BI-KI</t>
  </si>
  <si>
    <t>Kirundo</t>
  </si>
  <si>
    <t>BI-MA</t>
  </si>
  <si>
    <t>Makamba</t>
  </si>
  <si>
    <t>BI-MU</t>
  </si>
  <si>
    <t>Muramvya</t>
  </si>
  <si>
    <t>BI-MY</t>
  </si>
  <si>
    <t>Muyinga</t>
  </si>
  <si>
    <t>BI-MW</t>
  </si>
  <si>
    <t>Mwaro</t>
  </si>
  <si>
    <t>BI-NG</t>
  </si>
  <si>
    <t>Ngozi</t>
  </si>
  <si>
    <t>BI-RM</t>
  </si>
  <si>
    <t>Rumonge</t>
  </si>
  <si>
    <t>BI-RT</t>
  </si>
  <si>
    <t>Rutana</t>
  </si>
  <si>
    <t>BI-RY</t>
  </si>
  <si>
    <t>Ruyigi</t>
  </si>
  <si>
    <t>BJ-AL</t>
  </si>
  <si>
    <t>Alibori</t>
  </si>
  <si>
    <t>BJ-AK</t>
  </si>
  <si>
    <t>Atacora</t>
  </si>
  <si>
    <t>BJ-AQ</t>
  </si>
  <si>
    <t>Atlantique</t>
  </si>
  <si>
    <t>BJ-BO</t>
  </si>
  <si>
    <t>Borgou</t>
  </si>
  <si>
    <t>BJ-CO</t>
  </si>
  <si>
    <t>Collines</t>
  </si>
  <si>
    <t>BJ-KO</t>
  </si>
  <si>
    <t>Couffo</t>
  </si>
  <si>
    <t>BJ-DO</t>
  </si>
  <si>
    <t>Donga</t>
  </si>
  <si>
    <t>BJ-LI</t>
  </si>
  <si>
    <t>Littoral</t>
  </si>
  <si>
    <t>BJ-MO</t>
  </si>
  <si>
    <t>Mono</t>
  </si>
  <si>
    <t>BJ-OU</t>
  </si>
  <si>
    <t>Ouémé</t>
  </si>
  <si>
    <t>BJ-PL</t>
  </si>
  <si>
    <t>BJ-ZO</t>
  </si>
  <si>
    <t>Zou</t>
  </si>
  <si>
    <t>BN-BE</t>
  </si>
  <si>
    <t>Belait</t>
  </si>
  <si>
    <t>BN-BM</t>
  </si>
  <si>
    <t>Brunei-Muara</t>
  </si>
  <si>
    <t>Brunei dan Muara</t>
  </si>
  <si>
    <t>BN-TE</t>
  </si>
  <si>
    <t>Temburong</t>
  </si>
  <si>
    <t>BN-TU</t>
  </si>
  <si>
    <t>Tutong</t>
  </si>
  <si>
    <t>BS-AK</t>
  </si>
  <si>
    <t>Acklins</t>
  </si>
  <si>
    <t>BS-BY</t>
  </si>
  <si>
    <t>Berry Islands</t>
  </si>
  <si>
    <t>BS-BI</t>
  </si>
  <si>
    <t>Bimini</t>
  </si>
  <si>
    <t>BS-BP</t>
  </si>
  <si>
    <t>Black Point</t>
  </si>
  <si>
    <t>BS-CI</t>
  </si>
  <si>
    <t>Cat Island</t>
  </si>
  <si>
    <t>BS-CO</t>
  </si>
  <si>
    <t>Central Abaco</t>
  </si>
  <si>
    <t>BS-CS</t>
  </si>
  <si>
    <t>Central Andros</t>
  </si>
  <si>
    <t>BS-CE</t>
  </si>
  <si>
    <t>Central Eleuthera</t>
  </si>
  <si>
    <t>BS-FP</t>
  </si>
  <si>
    <t>City of Freeport</t>
  </si>
  <si>
    <t>BS-CK</t>
  </si>
  <si>
    <t>Crooked Island and Long Cay</t>
  </si>
  <si>
    <t>BS-EG</t>
  </si>
  <si>
    <t>East Grand Bahama</t>
  </si>
  <si>
    <t>BS-EX</t>
  </si>
  <si>
    <t>Exuma</t>
  </si>
  <si>
    <t>BS-GC</t>
  </si>
  <si>
    <t>Grand Cay</t>
  </si>
  <si>
    <t>BS-HI</t>
  </si>
  <si>
    <t>Harbour Island</t>
  </si>
  <si>
    <t>BS-HT</t>
  </si>
  <si>
    <t>Hope Town</t>
  </si>
  <si>
    <t>BS-IN</t>
  </si>
  <si>
    <t>Inagua</t>
  </si>
  <si>
    <t>BS-LI</t>
  </si>
  <si>
    <t>Long Island</t>
  </si>
  <si>
    <t>BS-MC</t>
  </si>
  <si>
    <t>Mangrove Cay</t>
  </si>
  <si>
    <t>BS-MG</t>
  </si>
  <si>
    <t>Mayaguana</t>
  </si>
  <si>
    <t>BS-MI</t>
  </si>
  <si>
    <t>Moore's Island</t>
  </si>
  <si>
    <t>BS-NP</t>
  </si>
  <si>
    <t>New Providence</t>
  </si>
  <si>
    <t>island</t>
  </si>
  <si>
    <t>BS-NO</t>
  </si>
  <si>
    <t>North Abaco</t>
  </si>
  <si>
    <t>BS-NS</t>
  </si>
  <si>
    <t>North Andros</t>
  </si>
  <si>
    <t>BS-NE</t>
  </si>
  <si>
    <t>North Eleuthera</t>
  </si>
  <si>
    <t>BS-RI</t>
  </si>
  <si>
    <t>Ragged Island</t>
  </si>
  <si>
    <t>BS-RC</t>
  </si>
  <si>
    <t>Rum Cay</t>
  </si>
  <si>
    <t>BS-SS</t>
  </si>
  <si>
    <t>San Salvador</t>
  </si>
  <si>
    <t>BS-SO</t>
  </si>
  <si>
    <t>South Abaco</t>
  </si>
  <si>
    <t>BS-SA</t>
  </si>
  <si>
    <t>South Andros</t>
  </si>
  <si>
    <t>BS-SE</t>
  </si>
  <si>
    <t>South Eleuthera</t>
  </si>
  <si>
    <t>BS-SW</t>
  </si>
  <si>
    <t>Spanish Wells</t>
  </si>
  <si>
    <t>BS-WG</t>
  </si>
  <si>
    <t>West Grand Bahama</t>
  </si>
  <si>
    <t>BT-33</t>
  </si>
  <si>
    <t>Bumthang</t>
  </si>
  <si>
    <t>བུམ་ཐང་</t>
  </si>
  <si>
    <t>BT-12</t>
  </si>
  <si>
    <t>Chhukha</t>
  </si>
  <si>
    <t>ཆུ་ཁ་</t>
  </si>
  <si>
    <t>BT-22</t>
  </si>
  <si>
    <t>Dagana</t>
  </si>
  <si>
    <t>དར་དཀར་ན་</t>
  </si>
  <si>
    <t>BT-GA</t>
  </si>
  <si>
    <t>Gasa</t>
  </si>
  <si>
    <t>མགར་ས་</t>
  </si>
  <si>
    <t>BT-13</t>
  </si>
  <si>
    <t>Haa</t>
  </si>
  <si>
    <t>ཧཱ་</t>
  </si>
  <si>
    <t>BT-44</t>
  </si>
  <si>
    <t>Lhuentse</t>
  </si>
  <si>
    <t>ལྷུན་རྩེ་</t>
  </si>
  <si>
    <t>BT-42</t>
  </si>
  <si>
    <t>Monggar</t>
  </si>
  <si>
    <t>མོང་སྒར་</t>
  </si>
  <si>
    <t>BT-11</t>
  </si>
  <si>
    <t>Paro</t>
  </si>
  <si>
    <t>སྤ་རོ་</t>
  </si>
  <si>
    <t>BT-43</t>
  </si>
  <si>
    <t>Pema Gatshel</t>
  </si>
  <si>
    <t>པད་མ་དགའ་ཚལ་</t>
  </si>
  <si>
    <t>BT-23</t>
  </si>
  <si>
    <t>Punakha</t>
  </si>
  <si>
    <t>སྤུ་ན་ཁ་</t>
  </si>
  <si>
    <t>BT-45</t>
  </si>
  <si>
    <t>Samdrup Jongkhar</t>
  </si>
  <si>
    <t>བསམ་གྲུབ་ལྗོངས་མཁར</t>
  </si>
  <si>
    <t>BT-14</t>
  </si>
  <si>
    <t>Samtse</t>
  </si>
  <si>
    <t>བསམ་རྩེ་</t>
  </si>
  <si>
    <t>BT-31</t>
  </si>
  <si>
    <t>Sarpang</t>
  </si>
  <si>
    <t>གསར་སྤང་</t>
  </si>
  <si>
    <t>BT-15</t>
  </si>
  <si>
    <t>Thimphu</t>
  </si>
  <si>
    <t>ཐིམ་ཕུ་</t>
  </si>
  <si>
    <t>BT-41</t>
  </si>
  <si>
    <t>Trashigang</t>
  </si>
  <si>
    <t>བཀྲ་ཤིས་སྒང་</t>
  </si>
  <si>
    <t>BT-TY</t>
  </si>
  <si>
    <t>Trashi Yangtse</t>
  </si>
  <si>
    <t>བཀྲ་ཤིས་གྱང་ཙེ་</t>
  </si>
  <si>
    <t>BT-32</t>
  </si>
  <si>
    <t>Trongsa</t>
  </si>
  <si>
    <t>ཀྲོང་གསར་</t>
  </si>
  <si>
    <t>BT-21</t>
  </si>
  <si>
    <t>Tsirang</t>
  </si>
  <si>
    <t>རྩི་རང་</t>
  </si>
  <si>
    <t>BT-24</t>
  </si>
  <si>
    <t>Wangdue Phodrang</t>
  </si>
  <si>
    <t>དབང་འདུས་ཕོ་བྲང་</t>
  </si>
  <si>
    <t>BT-34</t>
  </si>
  <si>
    <t>Zhemgang</t>
  </si>
  <si>
    <t>གཞམས་སྒང་</t>
  </si>
  <si>
    <t>BW-CE</t>
  </si>
  <si>
    <t>BW-CH</t>
  </si>
  <si>
    <t>Chobe</t>
  </si>
  <si>
    <t>BW-FR</t>
  </si>
  <si>
    <t>Francistown</t>
  </si>
  <si>
    <t>BW-GA</t>
  </si>
  <si>
    <t>Gaborone</t>
  </si>
  <si>
    <t>BW-GH</t>
  </si>
  <si>
    <t>Ghanzi</t>
  </si>
  <si>
    <t>BW-JW</t>
  </si>
  <si>
    <t>Jwaneng</t>
  </si>
  <si>
    <t>town</t>
  </si>
  <si>
    <t>BW-KG</t>
  </si>
  <si>
    <t>Kgalagadi</t>
  </si>
  <si>
    <t>BW-KL</t>
  </si>
  <si>
    <t>Kgatleng</t>
  </si>
  <si>
    <t>BW-KW</t>
  </si>
  <si>
    <t>Kweneng</t>
  </si>
  <si>
    <t>BW-LO</t>
  </si>
  <si>
    <t>Lobatse</t>
  </si>
  <si>
    <t>BW-NE</t>
  </si>
  <si>
    <t>BW-NW</t>
  </si>
  <si>
    <t>BW-SP</t>
  </si>
  <si>
    <t>Selibe Phikwe</t>
  </si>
  <si>
    <t>BW-SE</t>
  </si>
  <si>
    <t>BW-SO</t>
  </si>
  <si>
    <t>BW-ST</t>
  </si>
  <si>
    <t>Sowa Town</t>
  </si>
  <si>
    <t>BZ-BZ</t>
  </si>
  <si>
    <t>Belize</t>
  </si>
  <si>
    <t>BZ-CY</t>
  </si>
  <si>
    <t>Cayo</t>
  </si>
  <si>
    <t>BZ-CZL</t>
  </si>
  <si>
    <t>Corozal</t>
  </si>
  <si>
    <t>BZ-OW</t>
  </si>
  <si>
    <t>Orange Walk</t>
  </si>
  <si>
    <t>BZ-SC</t>
  </si>
  <si>
    <t>Stann Creek</t>
  </si>
  <si>
    <t>BZ-TOL</t>
  </si>
  <si>
    <t>Toledo</t>
  </si>
  <si>
    <t>CD-BU</t>
  </si>
  <si>
    <t>Bas-Uélé</t>
  </si>
  <si>
    <t>Bas-Uele</t>
  </si>
  <si>
    <t>CD-EQ</t>
  </si>
  <si>
    <t>Équateur</t>
  </si>
  <si>
    <t>Equator</t>
  </si>
  <si>
    <t>CD-HK</t>
  </si>
  <si>
    <t>Haut-Katanga</t>
  </si>
  <si>
    <t>CD-HL</t>
  </si>
  <si>
    <t>Haut-Lomami</t>
  </si>
  <si>
    <t>CD-HU</t>
  </si>
  <si>
    <t>Haut-Uélé</t>
  </si>
  <si>
    <t>Haut-Uele</t>
  </si>
  <si>
    <t>CD-IT</t>
  </si>
  <si>
    <t>Ituri</t>
  </si>
  <si>
    <t>CD-KS</t>
  </si>
  <si>
    <t>Kasaï</t>
  </si>
  <si>
    <t>Kasai</t>
  </si>
  <si>
    <t>CD-KC</t>
  </si>
  <si>
    <t>Kasaï Central</t>
  </si>
  <si>
    <t>Kasai Central</t>
  </si>
  <si>
    <t>CD-KE</t>
  </si>
  <si>
    <t>Kasaï Oriental</t>
  </si>
  <si>
    <t>Kasai-Oriental</t>
  </si>
  <si>
    <t>CD-KN</t>
  </si>
  <si>
    <t>Kinshasa</t>
  </si>
  <si>
    <t>CD-BC</t>
  </si>
  <si>
    <t>Kongo Central</t>
  </si>
  <si>
    <t>CD-KG</t>
  </si>
  <si>
    <t>Kwango</t>
  </si>
  <si>
    <t>CD-KL</t>
  </si>
  <si>
    <t>Kwilu</t>
  </si>
  <si>
    <t>CD-LO</t>
  </si>
  <si>
    <t>Lomami</t>
  </si>
  <si>
    <t>CD-LU</t>
  </si>
  <si>
    <t>Lualaba</t>
  </si>
  <si>
    <t>CD-MN</t>
  </si>
  <si>
    <t>Mai-Ndombe</t>
  </si>
  <si>
    <t>CD-MA</t>
  </si>
  <si>
    <t>Maniema</t>
  </si>
  <si>
    <t>CD-MO</t>
  </si>
  <si>
    <t>Mongala</t>
  </si>
  <si>
    <t>CD-NK</t>
  </si>
  <si>
    <t>Nord-Kivu</t>
  </si>
  <si>
    <t>North Kivu</t>
  </si>
  <si>
    <t>CD-NU</t>
  </si>
  <si>
    <t>Nord-Ubangi</t>
  </si>
  <si>
    <t>North Ubangi</t>
  </si>
  <si>
    <t>CD-SA</t>
  </si>
  <si>
    <t>Sankuru</t>
  </si>
  <si>
    <t>CD-SK</t>
  </si>
  <si>
    <t>Sud-Kivu</t>
  </si>
  <si>
    <t>South Kivu</t>
  </si>
  <si>
    <t>CD-SU</t>
  </si>
  <si>
    <t>Sud-Ubangi</t>
  </si>
  <si>
    <t>South Ubangi</t>
  </si>
  <si>
    <t>CD-TA</t>
  </si>
  <si>
    <t>Tanganyika</t>
  </si>
  <si>
    <t>CD-TO</t>
  </si>
  <si>
    <t>Tshopo</t>
  </si>
  <si>
    <t>CD-TU</t>
  </si>
  <si>
    <t>Tshuapa</t>
  </si>
  <si>
    <t>CF-BGF</t>
  </si>
  <si>
    <t>Bangui</t>
  </si>
  <si>
    <t>Bangî</t>
  </si>
  <si>
    <t>commune</t>
  </si>
  <si>
    <t>CF-BB</t>
  </si>
  <si>
    <t>Bamingui-Bangoran</t>
  </si>
  <si>
    <t>Bamïngï-Bangoran</t>
  </si>
  <si>
    <t>prefecture</t>
  </si>
  <si>
    <t>CF-BK</t>
  </si>
  <si>
    <t>Basse-Kotto</t>
  </si>
  <si>
    <t>Do-Kötö</t>
  </si>
  <si>
    <t>CF-HM</t>
  </si>
  <si>
    <t>Haut-Mbomou</t>
  </si>
  <si>
    <t>Tö-Mbömü</t>
  </si>
  <si>
    <t>CF-HK</t>
  </si>
  <si>
    <t>Haute-Kotto</t>
  </si>
  <si>
    <t>Tö-Kötö</t>
  </si>
  <si>
    <t>CF-HS</t>
  </si>
  <si>
    <t>Haute-Sangha / Mambéré-Kadéï</t>
  </si>
  <si>
    <t>Tö-Sangä / Mbaere-Kadeï</t>
  </si>
  <si>
    <t>CF-KG</t>
  </si>
  <si>
    <t>Kémo-Gribingui</t>
  </si>
  <si>
    <t>Kemö-Gïrïbïngï</t>
  </si>
  <si>
    <t>CF-LB</t>
  </si>
  <si>
    <t>Lobaye</t>
  </si>
  <si>
    <t>Lobâye</t>
  </si>
  <si>
    <t>CF-MB</t>
  </si>
  <si>
    <t>Mbomou</t>
  </si>
  <si>
    <t>Mbömü</t>
  </si>
  <si>
    <t>CF-NM</t>
  </si>
  <si>
    <t>Nana-Mambéré</t>
  </si>
  <si>
    <t>Nanä-Mbaere</t>
  </si>
  <si>
    <t>CF-MP</t>
  </si>
  <si>
    <t>Ombella-Mpoko</t>
  </si>
  <si>
    <t>Ömbëlä-Pökö</t>
  </si>
  <si>
    <t>CF-UK</t>
  </si>
  <si>
    <t>Ouaka</t>
  </si>
  <si>
    <t>Wäkä</t>
  </si>
  <si>
    <t>CF-AC</t>
  </si>
  <si>
    <t>Ouham</t>
  </si>
  <si>
    <t>Wâmo</t>
  </si>
  <si>
    <t>CF-OP</t>
  </si>
  <si>
    <t>Ouham-Pendé</t>
  </si>
  <si>
    <t>Wâmo-Pendë</t>
  </si>
  <si>
    <t>CF-VK</t>
  </si>
  <si>
    <t>Vakaga</t>
  </si>
  <si>
    <t>CF-KB</t>
  </si>
  <si>
    <t>Gribingui</t>
  </si>
  <si>
    <t>Gïrïbïngï</t>
  </si>
  <si>
    <t>economic prefecture</t>
  </si>
  <si>
    <t>CF-SE</t>
  </si>
  <si>
    <t>Sangha</t>
  </si>
  <si>
    <t>Sangä</t>
  </si>
  <si>
    <t>CG-BZV</t>
  </si>
  <si>
    <t>Brazzaville</t>
  </si>
  <si>
    <t>CG-11</t>
  </si>
  <si>
    <t>Bouenza</t>
  </si>
  <si>
    <t>CG-8</t>
  </si>
  <si>
    <t>Cuvette</t>
  </si>
  <si>
    <t>CG-15</t>
  </si>
  <si>
    <t>Cuvette-Ouest</t>
  </si>
  <si>
    <t>CG-5</t>
  </si>
  <si>
    <t>Kouilou</t>
  </si>
  <si>
    <t>CG-2</t>
  </si>
  <si>
    <t>Lékoumou</t>
  </si>
  <si>
    <t>CG-7</t>
  </si>
  <si>
    <t>Likouala</t>
  </si>
  <si>
    <t>CG-9</t>
  </si>
  <si>
    <t>Niari</t>
  </si>
  <si>
    <t>CG-14</t>
  </si>
  <si>
    <t>Plateaux</t>
  </si>
  <si>
    <t>CG-16</t>
  </si>
  <si>
    <t>Pointe-Noire</t>
  </si>
  <si>
    <t>CG-12</t>
  </si>
  <si>
    <t>Pool</t>
  </si>
  <si>
    <t>CG-13</t>
  </si>
  <si>
    <t>CI-AB</t>
  </si>
  <si>
    <t>Abidjan</t>
  </si>
  <si>
    <t>autonomous district</t>
  </si>
  <si>
    <t>CI-BS</t>
  </si>
  <si>
    <t>Bas-Sassandra</t>
  </si>
  <si>
    <t>CI-CM</t>
  </si>
  <si>
    <t>Comoé</t>
  </si>
  <si>
    <t>CI-DN</t>
  </si>
  <si>
    <t>Denguélé</t>
  </si>
  <si>
    <t>CI-GD</t>
  </si>
  <si>
    <t>Gôh-Djiboua</t>
  </si>
  <si>
    <t>CI-LC</t>
  </si>
  <si>
    <t>Lacs</t>
  </si>
  <si>
    <t>CI-LG</t>
  </si>
  <si>
    <t>Lagunes</t>
  </si>
  <si>
    <t>CI-MG</t>
  </si>
  <si>
    <t>Montagnes</t>
  </si>
  <si>
    <t>CI-SM</t>
  </si>
  <si>
    <t>Sassandra-Marahoué</t>
  </si>
  <si>
    <t>CI-SV</t>
  </si>
  <si>
    <t>Savanes</t>
  </si>
  <si>
    <t>CI-VB</t>
  </si>
  <si>
    <t>Vallée du Bandama</t>
  </si>
  <si>
    <t>CI-WR</t>
  </si>
  <si>
    <t>Woroba</t>
  </si>
  <si>
    <t>CI-YM</t>
  </si>
  <si>
    <t>Yamoussoukro</t>
  </si>
  <si>
    <t>CI-ZZ</t>
  </si>
  <si>
    <t>Zanzan</t>
  </si>
  <si>
    <t>CM-AD</t>
  </si>
  <si>
    <t>Adamaoua</t>
  </si>
  <si>
    <t>CM-CE</t>
  </si>
  <si>
    <t>Centre</t>
  </si>
  <si>
    <t>CM-ES</t>
  </si>
  <si>
    <t>East</t>
  </si>
  <si>
    <t>Est</t>
  </si>
  <si>
    <t>CM-EN</t>
  </si>
  <si>
    <t>Far North</t>
  </si>
  <si>
    <t>Extrême-Nord</t>
  </si>
  <si>
    <t>CM-LT</t>
  </si>
  <si>
    <t>CM-NO</t>
  </si>
  <si>
    <t>North</t>
  </si>
  <si>
    <t>Nord</t>
  </si>
  <si>
    <t>CM-NW</t>
  </si>
  <si>
    <t>Nord-Ouest</t>
  </si>
  <si>
    <t>CM-SU</t>
  </si>
  <si>
    <t>South</t>
  </si>
  <si>
    <t>Sud</t>
  </si>
  <si>
    <t>CM-SW</t>
  </si>
  <si>
    <t>South-West</t>
  </si>
  <si>
    <t>Sud-Ouest</t>
  </si>
  <si>
    <t>CM-OU</t>
  </si>
  <si>
    <t>West</t>
  </si>
  <si>
    <t>Ouest</t>
  </si>
  <si>
    <t>CR-A</t>
  </si>
  <si>
    <t>Alajuela</t>
  </si>
  <si>
    <t>CR-C</t>
  </si>
  <si>
    <t>Cartago</t>
  </si>
  <si>
    <t>CR-G</t>
  </si>
  <si>
    <t>Guanacaste</t>
  </si>
  <si>
    <t>CR-H</t>
  </si>
  <si>
    <t>Heredia</t>
  </si>
  <si>
    <t>CR-L</t>
  </si>
  <si>
    <t>Limón</t>
  </si>
  <si>
    <t>CR-P</t>
  </si>
  <si>
    <t>Puntarenas</t>
  </si>
  <si>
    <t>CR-SJ</t>
  </si>
  <si>
    <t>San José</t>
  </si>
  <si>
    <t>CU-15</t>
  </si>
  <si>
    <t>Artemisa</t>
  </si>
  <si>
    <t>CU-09</t>
  </si>
  <si>
    <t>Camagüey</t>
  </si>
  <si>
    <t>CU-08</t>
  </si>
  <si>
    <t>Ciego de Ávila</t>
  </si>
  <si>
    <t>CU-06</t>
  </si>
  <si>
    <t>Cienfuegos</t>
  </si>
  <si>
    <t>CU-12</t>
  </si>
  <si>
    <t>Granma</t>
  </si>
  <si>
    <t>CU-14</t>
  </si>
  <si>
    <t>Guantánamo</t>
  </si>
  <si>
    <t>CU-11</t>
  </si>
  <si>
    <t>Holguín</t>
  </si>
  <si>
    <t>CU-03</t>
  </si>
  <si>
    <t>La Habana</t>
  </si>
  <si>
    <t>CU-10</t>
  </si>
  <si>
    <t>Las Tunas</t>
  </si>
  <si>
    <t>CU-04</t>
  </si>
  <si>
    <t>Matanzas</t>
  </si>
  <si>
    <t>CU-16</t>
  </si>
  <si>
    <t>Mayabeque</t>
  </si>
  <si>
    <t>CU-01</t>
  </si>
  <si>
    <t>Pinar del Río</t>
  </si>
  <si>
    <t>CU-07</t>
  </si>
  <si>
    <t>Sancti Spíritus</t>
  </si>
  <si>
    <t>CU-13</t>
  </si>
  <si>
    <t>Santiago de Cuba</t>
  </si>
  <si>
    <t>CU-05</t>
  </si>
  <si>
    <t>Villa Clara</t>
  </si>
  <si>
    <t>CU-99</t>
  </si>
  <si>
    <t>Isla de la Juventud</t>
  </si>
  <si>
    <t>CY-04</t>
  </si>
  <si>
    <t>Ammochostos</t>
  </si>
  <si>
    <t>Αμμόχωστος</t>
  </si>
  <si>
    <t>Mağusa</t>
  </si>
  <si>
    <t>Famagusta</t>
  </si>
  <si>
    <t>CY-06</t>
  </si>
  <si>
    <t>Keryneia</t>
  </si>
  <si>
    <t>Κερύvεια</t>
  </si>
  <si>
    <t>Girne</t>
  </si>
  <si>
    <t>Kyrenia</t>
  </si>
  <si>
    <t>CY-03</t>
  </si>
  <si>
    <t>Larnaka</t>
  </si>
  <si>
    <t>Λάρνακα</t>
  </si>
  <si>
    <t>Larnaca</t>
  </si>
  <si>
    <t>CY-01</t>
  </si>
  <si>
    <t>Lefkosia</t>
  </si>
  <si>
    <t>Λευκωσία</t>
  </si>
  <si>
    <t>Lefkoşa</t>
  </si>
  <si>
    <t>Nicosia</t>
  </si>
  <si>
    <t>CY-02</t>
  </si>
  <si>
    <t>Lemesos</t>
  </si>
  <si>
    <t>Λεμεσός</t>
  </si>
  <si>
    <t>Leymasun</t>
  </si>
  <si>
    <t>Limassol</t>
  </si>
  <si>
    <t>CY-05</t>
  </si>
  <si>
    <t>Pafos</t>
  </si>
  <si>
    <t>Πάφος</t>
  </si>
  <si>
    <t>Baf</t>
  </si>
  <si>
    <t>Paphos</t>
  </si>
  <si>
    <t>DJ-AS</t>
  </si>
  <si>
    <t>Ali Sabieh</t>
  </si>
  <si>
    <t>‘Alī Şabīḩ</t>
  </si>
  <si>
    <t>DJ-AR</t>
  </si>
  <si>
    <t>Arta</t>
  </si>
  <si>
    <t>‘Artā</t>
  </si>
  <si>
    <t>DJ-DI</t>
  </si>
  <si>
    <t>Dikhil</t>
  </si>
  <si>
    <t>Dikhīl</t>
  </si>
  <si>
    <t>DJ-OB</t>
  </si>
  <si>
    <t>Obock</t>
  </si>
  <si>
    <t>Awbūk</t>
  </si>
  <si>
    <t>DJ-TA</t>
  </si>
  <si>
    <t>Tadjourah</t>
  </si>
  <si>
    <t>Tājūrah</t>
  </si>
  <si>
    <t>DJ-DJ</t>
  </si>
  <si>
    <t>Djibouti</t>
  </si>
  <si>
    <t>Jībūtī</t>
  </si>
  <si>
    <t>DM-02</t>
  </si>
  <si>
    <t>DM-03</t>
  </si>
  <si>
    <t>Saint David</t>
  </si>
  <si>
    <t>DM-04</t>
  </si>
  <si>
    <t>DM-05</t>
  </si>
  <si>
    <t>DM-06</t>
  </si>
  <si>
    <t>DM-07</t>
  </si>
  <si>
    <t>Saint Luke</t>
  </si>
  <si>
    <t>DM-08</t>
  </si>
  <si>
    <t>Saint Mark</t>
  </si>
  <si>
    <t>DM-09</t>
  </si>
  <si>
    <t>Saint Patrick</t>
  </si>
  <si>
    <t>DM-10</t>
  </si>
  <si>
    <t>DM-11</t>
  </si>
  <si>
    <t>DZ-01</t>
  </si>
  <si>
    <t>Adrar</t>
  </si>
  <si>
    <t>أدرار</t>
  </si>
  <si>
    <t>DZ-44</t>
  </si>
  <si>
    <t>Aïn Defla</t>
  </si>
  <si>
    <t>عين الدفلى</t>
  </si>
  <si>
    <t>DZ-46</t>
  </si>
  <si>
    <t>Aïn Témouchent</t>
  </si>
  <si>
    <t>عين تموشنت</t>
  </si>
  <si>
    <t>DZ-16</t>
  </si>
  <si>
    <t>Alger</t>
  </si>
  <si>
    <t>الجزائر</t>
  </si>
  <si>
    <t>DZ-23</t>
  </si>
  <si>
    <t>Annaba</t>
  </si>
  <si>
    <t>عنابة</t>
  </si>
  <si>
    <t>DZ-05</t>
  </si>
  <si>
    <t>Batna</t>
  </si>
  <si>
    <t>باتنة</t>
  </si>
  <si>
    <t>DZ-08</t>
  </si>
  <si>
    <t>Béchar</t>
  </si>
  <si>
    <t>بشار</t>
  </si>
  <si>
    <t>DZ-06</t>
  </si>
  <si>
    <t>Béjaïa</t>
  </si>
  <si>
    <t>بجاية</t>
  </si>
  <si>
    <t>DZ-52</t>
  </si>
  <si>
    <t>Béni Abbès</t>
  </si>
  <si>
    <t>ولاية بني عباس</t>
  </si>
  <si>
    <t>DZ-07</t>
  </si>
  <si>
    <t>Biskra</t>
  </si>
  <si>
    <t>بسكرة</t>
  </si>
  <si>
    <t>DZ-09</t>
  </si>
  <si>
    <t>Blida</t>
  </si>
  <si>
    <t>البليدة</t>
  </si>
  <si>
    <t>DZ-50</t>
  </si>
  <si>
    <t>Bordj Badji Mokhtar</t>
  </si>
  <si>
    <t>ولاية برج باجي مختار</t>
  </si>
  <si>
    <t>DZ-34</t>
  </si>
  <si>
    <t>Bordj Bou Arréridj</t>
  </si>
  <si>
    <t>برج بوعريريج</t>
  </si>
  <si>
    <t>DZ-10</t>
  </si>
  <si>
    <t>Bouira</t>
  </si>
  <si>
    <t>البويرة</t>
  </si>
  <si>
    <t>DZ-35</t>
  </si>
  <si>
    <t>Boumerdès</t>
  </si>
  <si>
    <t>بومرداس</t>
  </si>
  <si>
    <t>DZ-02</t>
  </si>
  <si>
    <t>Chlef</t>
  </si>
  <si>
    <t>الشلف</t>
  </si>
  <si>
    <t>DZ-25</t>
  </si>
  <si>
    <t>Constantine</t>
  </si>
  <si>
    <t>قسنطينة</t>
  </si>
  <si>
    <t>DZ-56</t>
  </si>
  <si>
    <t>Djanet</t>
  </si>
  <si>
    <t>ولاية جانت</t>
  </si>
  <si>
    <t>DZ-17</t>
  </si>
  <si>
    <t>Djelfa</t>
  </si>
  <si>
    <t>الجلفة</t>
  </si>
  <si>
    <t>DZ-32</t>
  </si>
  <si>
    <t>El Bayadh</t>
  </si>
  <si>
    <t>البيض</t>
  </si>
  <si>
    <t>DZ-57</t>
  </si>
  <si>
    <t>El Meghaier</t>
  </si>
  <si>
    <t>ولاية المغير</t>
  </si>
  <si>
    <t>DZ-58</t>
  </si>
  <si>
    <t>El Meniaa</t>
  </si>
  <si>
    <t>ولاية المنيعة</t>
  </si>
  <si>
    <t>DZ-39</t>
  </si>
  <si>
    <t>El Oued</t>
  </si>
  <si>
    <t>الوادي</t>
  </si>
  <si>
    <t>DZ-36</t>
  </si>
  <si>
    <t>El Tarf</t>
  </si>
  <si>
    <t>الطارف</t>
  </si>
  <si>
    <t>DZ-47</t>
  </si>
  <si>
    <t>Ghardaïa</t>
  </si>
  <si>
    <t>غرداية</t>
  </si>
  <si>
    <t>DZ-24</t>
  </si>
  <si>
    <t>Guelma</t>
  </si>
  <si>
    <t>قالمة</t>
  </si>
  <si>
    <t>DZ-33</t>
  </si>
  <si>
    <t>Illizi</t>
  </si>
  <si>
    <t>اليزي</t>
  </si>
  <si>
    <t>DZ-54</t>
  </si>
  <si>
    <t>In Guezzam</t>
  </si>
  <si>
    <t>ولاية عين قزّام</t>
  </si>
  <si>
    <t>DZ-53</t>
  </si>
  <si>
    <t>In Salah</t>
  </si>
  <si>
    <t>ولاية عين صالح</t>
  </si>
  <si>
    <t>DZ-18</t>
  </si>
  <si>
    <t>Jijel</t>
  </si>
  <si>
    <t>جيجل</t>
  </si>
  <si>
    <t>DZ-40</t>
  </si>
  <si>
    <t>Khenchela</t>
  </si>
  <si>
    <t>خنشلة</t>
  </si>
  <si>
    <t>DZ-03</t>
  </si>
  <si>
    <t>Laghouat</t>
  </si>
  <si>
    <t>الأغواط</t>
  </si>
  <si>
    <t>DZ-28</t>
  </si>
  <si>
    <t>M'sila</t>
  </si>
  <si>
    <t>المسيلة</t>
  </si>
  <si>
    <t>DZ-29</t>
  </si>
  <si>
    <t>Mascara</t>
  </si>
  <si>
    <t>معسكر</t>
  </si>
  <si>
    <t>DZ-26</t>
  </si>
  <si>
    <t>Médéa</t>
  </si>
  <si>
    <t>المدية</t>
  </si>
  <si>
    <t>DZ-43</t>
  </si>
  <si>
    <t>Mila</t>
  </si>
  <si>
    <t>ميلة</t>
  </si>
  <si>
    <t>DZ-27</t>
  </si>
  <si>
    <t>Mostaganem</t>
  </si>
  <si>
    <t>مستغانم</t>
  </si>
  <si>
    <t>DZ-45</t>
  </si>
  <si>
    <t>Naama</t>
  </si>
  <si>
    <t>النعامة</t>
  </si>
  <si>
    <t>DZ-31</t>
  </si>
  <si>
    <t>Oran</t>
  </si>
  <si>
    <t>وهران</t>
  </si>
  <si>
    <t>DZ-30</t>
  </si>
  <si>
    <t>Ouargla</t>
  </si>
  <si>
    <t>ورقلة</t>
  </si>
  <si>
    <t>DZ-51</t>
  </si>
  <si>
    <t>Ouled Djellal</t>
  </si>
  <si>
    <t>ولاية أولاد جلال</t>
  </si>
  <si>
    <t>DZ-04</t>
  </si>
  <si>
    <t>Oum el Bouaghi</t>
  </si>
  <si>
    <t>أم البواقي</t>
  </si>
  <si>
    <t>DZ-48</t>
  </si>
  <si>
    <t>Relizane</t>
  </si>
  <si>
    <t>غليزان</t>
  </si>
  <si>
    <t>DZ-20</t>
  </si>
  <si>
    <t>Saïda</t>
  </si>
  <si>
    <t>سعيدة</t>
  </si>
  <si>
    <t>DZ-19</t>
  </si>
  <si>
    <t>Sétif</t>
  </si>
  <si>
    <t>سطيف</t>
  </si>
  <si>
    <t>DZ-22</t>
  </si>
  <si>
    <t>Sidi Bel Abbès</t>
  </si>
  <si>
    <t>سيدي بلعباس</t>
  </si>
  <si>
    <t>DZ-21</t>
  </si>
  <si>
    <t>Skikda</t>
  </si>
  <si>
    <t>سكيكدة</t>
  </si>
  <si>
    <t>DZ-41</t>
  </si>
  <si>
    <t>Souk Ahras</t>
  </si>
  <si>
    <t>سوق أهراس</t>
  </si>
  <si>
    <t>DZ-11</t>
  </si>
  <si>
    <t>Tamanrasset</t>
  </si>
  <si>
    <t>تمنراست</t>
  </si>
  <si>
    <t>DZ-12</t>
  </si>
  <si>
    <t>Tébessa</t>
  </si>
  <si>
    <t>تبسة</t>
  </si>
  <si>
    <t>DZ-14</t>
  </si>
  <si>
    <t>Tiaret</t>
  </si>
  <si>
    <t>تيارت</t>
  </si>
  <si>
    <t>DZ-49</t>
  </si>
  <si>
    <t>Timimoun</t>
  </si>
  <si>
    <t>ولاية تيميمون</t>
  </si>
  <si>
    <t>DZ-37</t>
  </si>
  <si>
    <t>Tindouf</t>
  </si>
  <si>
    <t>تندوف</t>
  </si>
  <si>
    <t>DZ-42</t>
  </si>
  <si>
    <t>Tipaza</t>
  </si>
  <si>
    <t>تيبازة</t>
  </si>
  <si>
    <t>DZ-38</t>
  </si>
  <si>
    <t>Tissemsilt</t>
  </si>
  <si>
    <t>تسمسيلت</t>
  </si>
  <si>
    <t>DZ-15</t>
  </si>
  <si>
    <t>Tizi Ouzou</t>
  </si>
  <si>
    <t>تيزي وزو</t>
  </si>
  <si>
    <t>DZ-13</t>
  </si>
  <si>
    <t>Tlemcen</t>
  </si>
  <si>
    <t>تلمسان</t>
  </si>
  <si>
    <t>DZ-55</t>
  </si>
  <si>
    <t>Touggourt</t>
  </si>
  <si>
    <t>ولاية تقرت</t>
  </si>
  <si>
    <t>EC-A</t>
  </si>
  <si>
    <t>Azuay</t>
  </si>
  <si>
    <t>EC-B</t>
  </si>
  <si>
    <t>EC-F</t>
  </si>
  <si>
    <t>Cañar</t>
  </si>
  <si>
    <t>EC-C</t>
  </si>
  <si>
    <t>Carchi</t>
  </si>
  <si>
    <t>EC-H</t>
  </si>
  <si>
    <t>Chimborazo</t>
  </si>
  <si>
    <t>EC-X</t>
  </si>
  <si>
    <t>Cotopaxi</t>
  </si>
  <si>
    <t>EC-O</t>
  </si>
  <si>
    <t>El Oro</t>
  </si>
  <si>
    <t>EC-E</t>
  </si>
  <si>
    <t>Esmeraldas</t>
  </si>
  <si>
    <t>EC-W</t>
  </si>
  <si>
    <t>Galápagos</t>
  </si>
  <si>
    <t>EC-G</t>
  </si>
  <si>
    <t>Guayas</t>
  </si>
  <si>
    <t>EC-I</t>
  </si>
  <si>
    <t>Imbabura</t>
  </si>
  <si>
    <t>EC-L</t>
  </si>
  <si>
    <t>Loja</t>
  </si>
  <si>
    <t>EC-R</t>
  </si>
  <si>
    <t>EC-M</t>
  </si>
  <si>
    <t>Manabí</t>
  </si>
  <si>
    <t>EC-S</t>
  </si>
  <si>
    <t>Morona Santiago</t>
  </si>
  <si>
    <t>EC-N</t>
  </si>
  <si>
    <t>Napo</t>
  </si>
  <si>
    <t>EC-D</t>
  </si>
  <si>
    <t>Orellana</t>
  </si>
  <si>
    <t>EC-Y</t>
  </si>
  <si>
    <t>Pastaza</t>
  </si>
  <si>
    <t>EC-P</t>
  </si>
  <si>
    <t>Pichincha</t>
  </si>
  <si>
    <t>EC-SE</t>
  </si>
  <si>
    <t>Santa Elena</t>
  </si>
  <si>
    <t>EC-SD</t>
  </si>
  <si>
    <t>Santo Domingo de los Tsáchilas</t>
  </si>
  <si>
    <t>EC-U</t>
  </si>
  <si>
    <t>Sucumbíos</t>
  </si>
  <si>
    <t>EC-T</t>
  </si>
  <si>
    <t>Tungurahua</t>
  </si>
  <si>
    <t>EC-Z</t>
  </si>
  <si>
    <t>Zamora Chinchipe</t>
  </si>
  <si>
    <t>EG-DK</t>
  </si>
  <si>
    <t>Ad Daqahlīyah</t>
  </si>
  <si>
    <t>Dakahlia</t>
  </si>
  <si>
    <t>الدقهلية</t>
  </si>
  <si>
    <t>EG-BA</t>
  </si>
  <si>
    <t>Al Baḩr al Aḩmar</t>
  </si>
  <si>
    <t>Red Sea</t>
  </si>
  <si>
    <t>البحر الأحمر</t>
  </si>
  <si>
    <t>EG-BH</t>
  </si>
  <si>
    <t>Al Buḩayrah</t>
  </si>
  <si>
    <t>Beheira</t>
  </si>
  <si>
    <t>البحيرة</t>
  </si>
  <si>
    <t>EG-FYM</t>
  </si>
  <si>
    <t>Al Fayyūm</t>
  </si>
  <si>
    <t>Faiyum</t>
  </si>
  <si>
    <t>الفيوم</t>
  </si>
  <si>
    <t>EG-GH</t>
  </si>
  <si>
    <t>Al Gharbīyah</t>
  </si>
  <si>
    <t>Gharbia</t>
  </si>
  <si>
    <t>الغربية</t>
  </si>
  <si>
    <t>EG-ALX</t>
  </si>
  <si>
    <t>Al Iskandarīyah</t>
  </si>
  <si>
    <t>Alexandria</t>
  </si>
  <si>
    <t>الإسكندرية</t>
  </si>
  <si>
    <t>EG-IS</t>
  </si>
  <si>
    <t>Al Ismā'īlīyah</t>
  </si>
  <si>
    <t>Ismailia</t>
  </si>
  <si>
    <t>الإسماعيلية</t>
  </si>
  <si>
    <t>EG-GZ</t>
  </si>
  <si>
    <t>Al Jīzah</t>
  </si>
  <si>
    <t>Giza</t>
  </si>
  <si>
    <t>الجيزة</t>
  </si>
  <si>
    <t>EG-MNF</t>
  </si>
  <si>
    <t>Al Minūfīyah</t>
  </si>
  <si>
    <t>Monufia</t>
  </si>
  <si>
    <t>المنُوفيّة</t>
  </si>
  <si>
    <t>EG-MN</t>
  </si>
  <si>
    <t>Al Minyā</t>
  </si>
  <si>
    <t>Minya</t>
  </si>
  <si>
    <t>المنيا</t>
  </si>
  <si>
    <t>EG-C</t>
  </si>
  <si>
    <t>Al Qāhirah</t>
  </si>
  <si>
    <t>Cairo</t>
  </si>
  <si>
    <t>القاهرة</t>
  </si>
  <si>
    <t>EG-KB</t>
  </si>
  <si>
    <t>Al Qalyūbīyah</t>
  </si>
  <si>
    <t>Qalyubia</t>
  </si>
  <si>
    <t>القليوبية</t>
  </si>
  <si>
    <t>EG-LX</t>
  </si>
  <si>
    <t>Al Uqşur</t>
  </si>
  <si>
    <t>Luxor</t>
  </si>
  <si>
    <t>الأقصر</t>
  </si>
  <si>
    <t>EG-WAD</t>
  </si>
  <si>
    <t>Al Wādī al Jadīd</t>
  </si>
  <si>
    <t>New Valley</t>
  </si>
  <si>
    <t>الوادي الجديد</t>
  </si>
  <si>
    <t>EG-SUZ</t>
  </si>
  <si>
    <t>As Suways</t>
  </si>
  <si>
    <t>Suez</t>
  </si>
  <si>
    <t>السويس</t>
  </si>
  <si>
    <t>EG-SHR</t>
  </si>
  <si>
    <t>Ash Sharqīyah</t>
  </si>
  <si>
    <t>Al Sharqia</t>
  </si>
  <si>
    <t>الشرقية</t>
  </si>
  <si>
    <t>EG-ASN</t>
  </si>
  <si>
    <t>Aswān</t>
  </si>
  <si>
    <t>Aswan</t>
  </si>
  <si>
    <t>أسوان</t>
  </si>
  <si>
    <t>EG-AST</t>
  </si>
  <si>
    <t>Asyūţ</t>
  </si>
  <si>
    <t>Asyut</t>
  </si>
  <si>
    <t>أسيوط</t>
  </si>
  <si>
    <t>EG-BNS</t>
  </si>
  <si>
    <t>Banī Suwayf</t>
  </si>
  <si>
    <t>Beni Suef</t>
  </si>
  <si>
    <t>بني سويف</t>
  </si>
  <si>
    <t>EG-PTS</t>
  </si>
  <si>
    <t>Būr Sa‘īd</t>
  </si>
  <si>
    <t>Port Said</t>
  </si>
  <si>
    <t>بورسعيد</t>
  </si>
  <si>
    <t>EG-DT</t>
  </si>
  <si>
    <t>Dumyāţ</t>
  </si>
  <si>
    <t>Damietta</t>
  </si>
  <si>
    <t>دمياط</t>
  </si>
  <si>
    <t>EG-JS</t>
  </si>
  <si>
    <t>Janūb Sīnā'</t>
  </si>
  <si>
    <t>South Sinai</t>
  </si>
  <si>
    <t>جنوب سيناء</t>
  </si>
  <si>
    <t>EG-KFS</t>
  </si>
  <si>
    <t>Kafr ash Shaykh</t>
  </si>
  <si>
    <t>Kafr el-Sheikh</t>
  </si>
  <si>
    <t>كفر الشيخ</t>
  </si>
  <si>
    <t>EG-MT</t>
  </si>
  <si>
    <t>Maţrūḩ</t>
  </si>
  <si>
    <t>Matrouh</t>
  </si>
  <si>
    <t>مطروح</t>
  </si>
  <si>
    <t>EG-KN</t>
  </si>
  <si>
    <t>Qinā</t>
  </si>
  <si>
    <t>Qena</t>
  </si>
  <si>
    <t>قنا</t>
  </si>
  <si>
    <t>EG-SIN</t>
  </si>
  <si>
    <t>Shamāl Sīnā'</t>
  </si>
  <si>
    <t>North Sinai</t>
  </si>
  <si>
    <t>شمال سيناء</t>
  </si>
  <si>
    <t>EG-SHG</t>
  </si>
  <si>
    <t>Sūhāj</t>
  </si>
  <si>
    <t>Sohag</t>
  </si>
  <si>
    <t>سوهاج</t>
  </si>
  <si>
    <t>ER-MA</t>
  </si>
  <si>
    <t>Al Awsaţ</t>
  </si>
  <si>
    <t>Ma’ĭkel</t>
  </si>
  <si>
    <t>Maekel</t>
  </si>
  <si>
    <t>ER-DU</t>
  </si>
  <si>
    <t>Al Janūbī</t>
  </si>
  <si>
    <t>Debub</t>
  </si>
  <si>
    <t>ER-AN</t>
  </si>
  <si>
    <t>Ansabā</t>
  </si>
  <si>
    <t>‘Anseba</t>
  </si>
  <si>
    <t>Anseba</t>
  </si>
  <si>
    <t>ER-DK</t>
  </si>
  <si>
    <t>Janūbī al Baḩrī al Aḩmar</t>
  </si>
  <si>
    <t>Debubawi K’eyyĭḥ Baḥri</t>
  </si>
  <si>
    <t>Southern Red Sea</t>
  </si>
  <si>
    <t>ER-GB</t>
  </si>
  <si>
    <t>Qāsh-Barkah</t>
  </si>
  <si>
    <t>Gash-Barka</t>
  </si>
  <si>
    <t>ER-SK</t>
  </si>
  <si>
    <t>Shimālī al Baḩrī al Aḩmar</t>
  </si>
  <si>
    <t>Semienawi K’eyyĭḥ Baḥri</t>
  </si>
  <si>
    <t>Northern Red Sea</t>
  </si>
  <si>
    <t>FM-TRK</t>
  </si>
  <si>
    <t> Chuuk</t>
  </si>
  <si>
    <t>FM-KSA</t>
  </si>
  <si>
    <t> Kosrae</t>
  </si>
  <si>
    <t>FM-PNI</t>
  </si>
  <si>
    <t> Pohnpei</t>
  </si>
  <si>
    <t>FM-YAP</t>
  </si>
  <si>
    <t> Yap</t>
  </si>
  <si>
    <t>GA-1</t>
  </si>
  <si>
    <t>Estuaire</t>
  </si>
  <si>
    <t>GA-2</t>
  </si>
  <si>
    <t>Haut-Ogooué</t>
  </si>
  <si>
    <t>GA-3</t>
  </si>
  <si>
    <t>Moyen-Ogooué</t>
  </si>
  <si>
    <t>GA-4</t>
  </si>
  <si>
    <t>Ngounié</t>
  </si>
  <si>
    <t>GA-5</t>
  </si>
  <si>
    <t>Nyanga</t>
  </si>
  <si>
    <t>GA-6</t>
  </si>
  <si>
    <t>Ogooué-Ivindo</t>
  </si>
  <si>
    <t>GA-7</t>
  </si>
  <si>
    <t>Ogooué-Lolo</t>
  </si>
  <si>
    <t>GA-8</t>
  </si>
  <si>
    <t>Ogooué-Maritime</t>
  </si>
  <si>
    <t>GA-9</t>
  </si>
  <si>
    <t>Woleu-Ntem</t>
  </si>
  <si>
    <t>GD-01</t>
  </si>
  <si>
    <t>GD-02</t>
  </si>
  <si>
    <t>GD-03</t>
  </si>
  <si>
    <t>GD-04</t>
  </si>
  <si>
    <t>GD-05</t>
  </si>
  <si>
    <t>GD-06</t>
  </si>
  <si>
    <t>GD-10</t>
  </si>
  <si>
    <t>Southern Grenadine Islands</t>
  </si>
  <si>
    <t>Carriacou</t>
  </si>
  <si>
    <t>E-AB</t>
  </si>
  <si>
    <t>Abkhazia</t>
  </si>
  <si>
    <t>Apkhazeti</t>
  </si>
  <si>
    <t>აფხაზეთი</t>
  </si>
  <si>
    <t>autonomous republic</t>
  </si>
  <si>
    <t>GE-AJ</t>
  </si>
  <si>
    <t>Ajaria</t>
  </si>
  <si>
    <t>Ach'ara</t>
  </si>
  <si>
    <t>აჭარა</t>
  </si>
  <si>
    <t>GE-TB</t>
  </si>
  <si>
    <t>Tbilisi</t>
  </si>
  <si>
    <t>თბილისი</t>
  </si>
  <si>
    <t>GE-GU</t>
  </si>
  <si>
    <t>Guria</t>
  </si>
  <si>
    <t>გურია</t>
  </si>
  <si>
    <t>GE-IM</t>
  </si>
  <si>
    <t>Imereti</t>
  </si>
  <si>
    <t>იმერეთი</t>
  </si>
  <si>
    <t>GE-KA</t>
  </si>
  <si>
    <t>K'akheti</t>
  </si>
  <si>
    <t>კახეთი</t>
  </si>
  <si>
    <t>GE-KK</t>
  </si>
  <si>
    <t>Kvemo Kartli</t>
  </si>
  <si>
    <t>ქვემო ქართლი</t>
  </si>
  <si>
    <t>GE-MM</t>
  </si>
  <si>
    <t>Mtskheta-Mtianeti</t>
  </si>
  <si>
    <t>მცხეთა-მთიანეთი</t>
  </si>
  <si>
    <t>GE-RL</t>
  </si>
  <si>
    <t>Rach'a-Lechkhumi-Kvemo Svaneti</t>
  </si>
  <si>
    <t>რაჭა-ლეჩხუმი და ქვემო სვანეთი</t>
  </si>
  <si>
    <t>GE-SZ</t>
  </si>
  <si>
    <t>Samegrelo-Zemo Svaneti</t>
  </si>
  <si>
    <t>სამეგრელო-ზემო სვანეთი</t>
  </si>
  <si>
    <t>GE-SJ</t>
  </si>
  <si>
    <t>Samtskhe-Javakheti</t>
  </si>
  <si>
    <t>სამცხე-ჯავახეთი</t>
  </si>
  <si>
    <t>GE-SK</t>
  </si>
  <si>
    <t>Shida Kartli</t>
  </si>
  <si>
    <t>შიდა ქართლი</t>
  </si>
  <si>
    <t>GL-AV</t>
  </si>
  <si>
    <t>Avannaata Kommunia</t>
  </si>
  <si>
    <t>GL-KU</t>
  </si>
  <si>
    <t>Kommune Kujalleq</t>
  </si>
  <si>
    <t>GL-QT</t>
  </si>
  <si>
    <t>Kommune Qeqertalik</t>
  </si>
  <si>
    <t>GL-SM</t>
  </si>
  <si>
    <t>Kommuneqarfik Sermersooq</t>
  </si>
  <si>
    <t>GL-QE</t>
  </si>
  <si>
    <t>Qeqqata Kommunia</t>
  </si>
  <si>
    <t>GM-B</t>
  </si>
  <si>
    <t>Banjul</t>
  </si>
  <si>
    <t>GM-M</t>
  </si>
  <si>
    <t>Central River</t>
  </si>
  <si>
    <t>division</t>
  </si>
  <si>
    <t>GM-L</t>
  </si>
  <si>
    <t>Lower River</t>
  </si>
  <si>
    <t>GM-N</t>
  </si>
  <si>
    <t>North Bank</t>
  </si>
  <si>
    <t>GM-U</t>
  </si>
  <si>
    <t>Upper River</t>
  </si>
  <si>
    <t>GM-W</t>
  </si>
  <si>
    <t>GR-A</t>
  </si>
  <si>
    <t>Anatolikí Makedonía kai Thráki</t>
  </si>
  <si>
    <t>Eastern Macedonia and Thrace</t>
  </si>
  <si>
    <t>Ανατολική Μακεδονία και Θράκη</t>
  </si>
  <si>
    <t>GR-I</t>
  </si>
  <si>
    <t>Attikí</t>
  </si>
  <si>
    <t>Attica</t>
  </si>
  <si>
    <t>Αττική</t>
  </si>
  <si>
    <t>GR-G</t>
  </si>
  <si>
    <t>Dytikí Elláda</t>
  </si>
  <si>
    <t>Western Greece</t>
  </si>
  <si>
    <t>Δυτική Ελλάδα</t>
  </si>
  <si>
    <t>GR-C</t>
  </si>
  <si>
    <t>Dytikí Makedonía</t>
  </si>
  <si>
    <t>Western Macedonia</t>
  </si>
  <si>
    <t>Δυτική Μακεδονία</t>
  </si>
  <si>
    <t>GR-F</t>
  </si>
  <si>
    <t>Ionía Nísia</t>
  </si>
  <si>
    <t>Ionian Islands</t>
  </si>
  <si>
    <t>Ιόνια Νησιά</t>
  </si>
  <si>
    <t>GR-D</t>
  </si>
  <si>
    <t>Ípeiros</t>
  </si>
  <si>
    <t>Epirus</t>
  </si>
  <si>
    <t>Ήπειρος</t>
  </si>
  <si>
    <t>GR-B</t>
  </si>
  <si>
    <t>Kentrikí Makedonía</t>
  </si>
  <si>
    <t>Central Macedonia</t>
  </si>
  <si>
    <t>Κεντρική Μακεδονία</t>
  </si>
  <si>
    <t>GR-M</t>
  </si>
  <si>
    <t>Kríti</t>
  </si>
  <si>
    <t>Crete</t>
  </si>
  <si>
    <t>Κρήτη</t>
  </si>
  <si>
    <t>GR-L</t>
  </si>
  <si>
    <t>Nótio Aigaío</t>
  </si>
  <si>
    <t>Southern Aegean</t>
  </si>
  <si>
    <t>Νότιο Αιγαίο</t>
  </si>
  <si>
    <t>GR-J</t>
  </si>
  <si>
    <t>Pelopónnisos</t>
  </si>
  <si>
    <t>Peloponnese</t>
  </si>
  <si>
    <t>Πελοπόννησος</t>
  </si>
  <si>
    <t>GR-H</t>
  </si>
  <si>
    <t>Stereá Elláda</t>
  </si>
  <si>
    <t>Central Greece</t>
  </si>
  <si>
    <t>Στερεά Ελλάδα</t>
  </si>
  <si>
    <t>GR-E</t>
  </si>
  <si>
    <t>Thessalía</t>
  </si>
  <si>
    <t>Thessaly</t>
  </si>
  <si>
    <t>Θεσσαλία</t>
  </si>
  <si>
    <t>GR-K</t>
  </si>
  <si>
    <t>Vóreio Aigaío</t>
  </si>
  <si>
    <t>Northern Aegean</t>
  </si>
  <si>
    <t>Βόρειο Αιγαίο</t>
  </si>
  <si>
    <t>GR-69</t>
  </si>
  <si>
    <t>Ágion Óros</t>
  </si>
  <si>
    <t>Monastic community of Mount Athos</t>
  </si>
  <si>
    <t>administrative region</t>
  </si>
  <si>
    <t>autonomous region</t>
  </si>
  <si>
    <t>GY-BA</t>
  </si>
  <si>
    <t>Barima-Waini</t>
  </si>
  <si>
    <t>GY-CU</t>
  </si>
  <si>
    <t>Cuyuni-Mazaruni</t>
  </si>
  <si>
    <t>GY-DE</t>
  </si>
  <si>
    <t>Demerara-Mahaica</t>
  </si>
  <si>
    <t>GY-EB</t>
  </si>
  <si>
    <t>East Berbice-Corentyne</t>
  </si>
  <si>
    <t>GY-ES</t>
  </si>
  <si>
    <t>Essequibo Islands-West Demerara</t>
  </si>
  <si>
    <t>GY-MA</t>
  </si>
  <si>
    <t>Mahaica-Berbice</t>
  </si>
  <si>
    <t>GY-PM</t>
  </si>
  <si>
    <t>Pomeroon-Supenaam</t>
  </si>
  <si>
    <t>GY-PT</t>
  </si>
  <si>
    <t>Potaro-Siparuni</t>
  </si>
  <si>
    <t>GY-UD</t>
  </si>
  <si>
    <t>Upper Demerara-Berbice</t>
  </si>
  <si>
    <t>GY-UT</t>
  </si>
  <si>
    <t>Upper Takutu-Upper Essequibo</t>
  </si>
  <si>
    <t>HN-AT</t>
  </si>
  <si>
    <t>Atlántida</t>
  </si>
  <si>
    <t>HN-CH</t>
  </si>
  <si>
    <t>Choluteca</t>
  </si>
  <si>
    <t>HN-CL</t>
  </si>
  <si>
    <t>Colón</t>
  </si>
  <si>
    <t>HN-CM</t>
  </si>
  <si>
    <t>Comayagua</t>
  </si>
  <si>
    <t>HN-CP</t>
  </si>
  <si>
    <t>Copán</t>
  </si>
  <si>
    <t>HN-CR</t>
  </si>
  <si>
    <t>Cortés</t>
  </si>
  <si>
    <t>HN-EP</t>
  </si>
  <si>
    <t>El Paraíso</t>
  </si>
  <si>
    <t>HN-FM</t>
  </si>
  <si>
    <t>Francisco Morazán</t>
  </si>
  <si>
    <t>HN-GD</t>
  </si>
  <si>
    <t>Gracias a Dios</t>
  </si>
  <si>
    <t>HN-IN</t>
  </si>
  <si>
    <t>Intibucá</t>
  </si>
  <si>
    <t>HN-IB</t>
  </si>
  <si>
    <t>Islas de la Bahía</t>
  </si>
  <si>
    <t>HN-LP</t>
  </si>
  <si>
    <t>HN-LE</t>
  </si>
  <si>
    <t>Lempira</t>
  </si>
  <si>
    <t>HN-OC</t>
  </si>
  <si>
    <t>Ocotepeque</t>
  </si>
  <si>
    <t>HN-OL</t>
  </si>
  <si>
    <t>Olancho</t>
  </si>
  <si>
    <t>HN-SB</t>
  </si>
  <si>
    <t>Santa Bárbara</t>
  </si>
  <si>
    <t>HN-VA</t>
  </si>
  <si>
    <t>Valle</t>
  </si>
  <si>
    <t>HN-YO</t>
  </si>
  <si>
    <t>Yoro</t>
  </si>
  <si>
    <t>HR-21</t>
  </si>
  <si>
    <t>Grad Zagreb</t>
  </si>
  <si>
    <t>HR-07</t>
  </si>
  <si>
    <t>Bjelovarsko-bilogorska županija</t>
  </si>
  <si>
    <t>Bjelovar-Bilogora</t>
  </si>
  <si>
    <t>HR-12</t>
  </si>
  <si>
    <t>Brodsko-posavska županija</t>
  </si>
  <si>
    <t>Brod-Posavina</t>
  </si>
  <si>
    <t>HR-19</t>
  </si>
  <si>
    <t>Dubrovačko-neretvanska županija</t>
  </si>
  <si>
    <t>Dubrovnik-Neretva</t>
  </si>
  <si>
    <t>HR-18</t>
  </si>
  <si>
    <t>Istarska županija</t>
  </si>
  <si>
    <t>Istria</t>
  </si>
  <si>
    <t>HR-04</t>
  </si>
  <si>
    <t>Karlovačka županija</t>
  </si>
  <si>
    <t>Karlovac</t>
  </si>
  <si>
    <t>HR-06</t>
  </si>
  <si>
    <t>Koprivničko-križevačka županija</t>
  </si>
  <si>
    <t>Koprivnica-Križevci</t>
  </si>
  <si>
    <t>HR-02</t>
  </si>
  <si>
    <t>Krapinsko-zagorska županija</t>
  </si>
  <si>
    <t>Krapina-Zagorje</t>
  </si>
  <si>
    <t>HR-09</t>
  </si>
  <si>
    <t>Ličko-senjska županija</t>
  </si>
  <si>
    <t>Lika-Senj</t>
  </si>
  <si>
    <t>HR-20</t>
  </si>
  <si>
    <t>Međimurska županija</t>
  </si>
  <si>
    <t>Međimurje</t>
  </si>
  <si>
    <t>HR-14</t>
  </si>
  <si>
    <t>Osječko-baranjska županija</t>
  </si>
  <si>
    <t>Osijek-Baranja</t>
  </si>
  <si>
    <t>HR-11</t>
  </si>
  <si>
    <t>Požeško-slavonska županija</t>
  </si>
  <si>
    <t>Požega-Slavonia</t>
  </si>
  <si>
    <t>HR-08</t>
  </si>
  <si>
    <t>Primorsko-goranska županija</t>
  </si>
  <si>
    <t>Primorje-Gorski Kotar</t>
  </si>
  <si>
    <t>HR-03</t>
  </si>
  <si>
    <t>Sisačko-moslavačka županija</t>
  </si>
  <si>
    <t>Sisak-Moslavina</t>
  </si>
  <si>
    <t>HR-17</t>
  </si>
  <si>
    <t>Splitsko-dalmatinska županija</t>
  </si>
  <si>
    <t>Split-Dalmatia</t>
  </si>
  <si>
    <t>HR-15</t>
  </si>
  <si>
    <t>Šibensko-kninska županija</t>
  </si>
  <si>
    <t>Šibenik-Knin</t>
  </si>
  <si>
    <t>HR-05</t>
  </si>
  <si>
    <t>Varaždinska županija</t>
  </si>
  <si>
    <t>Varaždin</t>
  </si>
  <si>
    <t>HR-10</t>
  </si>
  <si>
    <t>Virovitičko-podravska županija</t>
  </si>
  <si>
    <t>Virovitica-Podravina</t>
  </si>
  <si>
    <t>HR-16</t>
  </si>
  <si>
    <t>Vukovarsko-srijemska županija</t>
  </si>
  <si>
    <t>Vukovar-Srijem</t>
  </si>
  <si>
    <t>HR-13</t>
  </si>
  <si>
    <t>Zadarska županija</t>
  </si>
  <si>
    <t>Zadar</t>
  </si>
  <si>
    <t>HR-01</t>
  </si>
  <si>
    <t>Zagrebačka županija</t>
  </si>
  <si>
    <t>Zagreb County</t>
  </si>
  <si>
    <t>Zagreb</t>
  </si>
  <si>
    <t>HT-AR</t>
  </si>
  <si>
    <t>Artibonite</t>
  </si>
  <si>
    <t>Latibonit</t>
  </si>
  <si>
    <t>HT-CE</t>
  </si>
  <si>
    <t>Sant</t>
  </si>
  <si>
    <t>HT-GA</t>
  </si>
  <si>
    <t>Grande’Anse</t>
  </si>
  <si>
    <t>Grandans</t>
  </si>
  <si>
    <t>HT-NI</t>
  </si>
  <si>
    <t>Nippes</t>
  </si>
  <si>
    <t>Nip</t>
  </si>
  <si>
    <t>HT-ND</t>
  </si>
  <si>
    <t>Nò</t>
  </si>
  <si>
    <t>HT-NE</t>
  </si>
  <si>
    <t>Nord-Est</t>
  </si>
  <si>
    <t>Nòdès</t>
  </si>
  <si>
    <t>HT-NO</t>
  </si>
  <si>
    <t>Nòdwès</t>
  </si>
  <si>
    <t>HT-OU</t>
  </si>
  <si>
    <t>Lwès</t>
  </si>
  <si>
    <t>HT-SD</t>
  </si>
  <si>
    <t>Sid</t>
  </si>
  <si>
    <t>HT-SE</t>
  </si>
  <si>
    <t>Sud-Est</t>
  </si>
  <si>
    <t>Sidès</t>
  </si>
  <si>
    <t>IQ-AN</t>
  </si>
  <si>
    <t>Al Anbār</t>
  </si>
  <si>
    <t>governorate</t>
  </si>
  <si>
    <t>IQ-BA</t>
  </si>
  <si>
    <t>Al Başrah</t>
  </si>
  <si>
    <t>IQ-MU</t>
  </si>
  <si>
    <t>Al Muthanná</t>
  </si>
  <si>
    <t>IQ-QA</t>
  </si>
  <si>
    <t>Al Qādisīyah</t>
  </si>
  <si>
    <t>IQ-NA</t>
  </si>
  <si>
    <t>An Najaf</t>
  </si>
  <si>
    <t>IQ-AR</t>
  </si>
  <si>
    <t>Arbīl</t>
  </si>
  <si>
    <t>Hewlêr</t>
  </si>
  <si>
    <t>KR</t>
  </si>
  <si>
    <t>IQ-SU</t>
  </si>
  <si>
    <t>As Sulaymānīyah</t>
  </si>
  <si>
    <t>Slêmanî</t>
  </si>
  <si>
    <t>IQ-BB</t>
  </si>
  <si>
    <t>Bābil</t>
  </si>
  <si>
    <t>IQ-BG</t>
  </si>
  <si>
    <t>Baghdād</t>
  </si>
  <si>
    <t>IQ-DA</t>
  </si>
  <si>
    <t>Dahūk</t>
  </si>
  <si>
    <t>Dihok</t>
  </si>
  <si>
    <t>IQ-DQ</t>
  </si>
  <si>
    <t>Dhī Qār</t>
  </si>
  <si>
    <t>IQ-DI</t>
  </si>
  <si>
    <t>Diyālá</t>
  </si>
  <si>
    <t>IQ-KR</t>
  </si>
  <si>
    <t>Iqlīm Kūrdistān</t>
  </si>
  <si>
    <t>Herêm-î Kurdistan</t>
  </si>
  <si>
    <t>IQ-KA</t>
  </si>
  <si>
    <t>Karbalā’</t>
  </si>
  <si>
    <t>IQ-KI</t>
  </si>
  <si>
    <t>Kirkūk</t>
  </si>
  <si>
    <t>IQ-MA</t>
  </si>
  <si>
    <t>Maysān</t>
  </si>
  <si>
    <t>IQ-NI</t>
  </si>
  <si>
    <t>Nīnawá</t>
  </si>
  <si>
    <t>IQ-SD</t>
  </si>
  <si>
    <t>Şalāḩ ad Dīn</t>
  </si>
  <si>
    <t>IQ-WA</t>
  </si>
  <si>
    <t>Wāsiţ</t>
  </si>
  <si>
    <t>IR-30</t>
  </si>
  <si>
    <t>Alborz</t>
  </si>
  <si>
    <t>IR-24</t>
  </si>
  <si>
    <t>Ardabīl</t>
  </si>
  <si>
    <t>IR-04</t>
  </si>
  <si>
    <t>Āz̄ārbāyjān-e Ghārbī</t>
  </si>
  <si>
    <t>IR-03</t>
  </si>
  <si>
    <t>Āz̄ārbāyjān-e Shārqī</t>
  </si>
  <si>
    <t>IR-18</t>
  </si>
  <si>
    <t>Būshehr</t>
  </si>
  <si>
    <t>IR-14</t>
  </si>
  <si>
    <t>Chahār Maḩāl va Bakhtīārī</t>
  </si>
  <si>
    <t>IR-10</t>
  </si>
  <si>
    <t>Eşfahān</t>
  </si>
  <si>
    <t>IR-07</t>
  </si>
  <si>
    <t>Fārs</t>
  </si>
  <si>
    <t>IR-01</t>
  </si>
  <si>
    <t>Gīlān</t>
  </si>
  <si>
    <t>IR-27</t>
  </si>
  <si>
    <t>Golestān</t>
  </si>
  <si>
    <t>IR-13</t>
  </si>
  <si>
    <t>Hamadān</t>
  </si>
  <si>
    <t>IR-22</t>
  </si>
  <si>
    <t>Hormozgān</t>
  </si>
  <si>
    <t>IR-16</t>
  </si>
  <si>
    <t>Īlām</t>
  </si>
  <si>
    <t>IR-08</t>
  </si>
  <si>
    <t>Kermān</t>
  </si>
  <si>
    <t>IR-05</t>
  </si>
  <si>
    <t>Kermānshāh</t>
  </si>
  <si>
    <t>IR-29</t>
  </si>
  <si>
    <t>Khorāsān-e Jonūbī</t>
  </si>
  <si>
    <t>IR-09</t>
  </si>
  <si>
    <t>Khorāsān-e Raẕavī</t>
  </si>
  <si>
    <t>IR-28</t>
  </si>
  <si>
    <t>Khorāsān-e Shomālī</t>
  </si>
  <si>
    <t>IR-06</t>
  </si>
  <si>
    <t>Khūzestān</t>
  </si>
  <si>
    <t>IR-17</t>
  </si>
  <si>
    <t>Kohgīlūyeh va Bowyer Aḩmad</t>
  </si>
  <si>
    <t>IR-12</t>
  </si>
  <si>
    <t>Kordestān</t>
  </si>
  <si>
    <t>IR-15</t>
  </si>
  <si>
    <t>Lorestān</t>
  </si>
  <si>
    <t>IR-00</t>
  </si>
  <si>
    <t>Markazī</t>
  </si>
  <si>
    <t>IR-02</t>
  </si>
  <si>
    <t>Māzandarān</t>
  </si>
  <si>
    <t>IR-26</t>
  </si>
  <si>
    <t>Qazvīn</t>
  </si>
  <si>
    <t>IR-25</t>
  </si>
  <si>
    <t>Qom</t>
  </si>
  <si>
    <t>IR-20</t>
  </si>
  <si>
    <t>Semnān</t>
  </si>
  <si>
    <t>IR-11</t>
  </si>
  <si>
    <t>Sīstān va Balūchestān</t>
  </si>
  <si>
    <t>IR-23</t>
  </si>
  <si>
    <t>Tehrān</t>
  </si>
  <si>
    <t>IR-21</t>
  </si>
  <si>
    <t>Yazd</t>
  </si>
  <si>
    <t>IR-19</t>
  </si>
  <si>
    <t>Zanjān</t>
  </si>
  <si>
    <t>JO-AJ</t>
  </si>
  <si>
    <t>‘Ajlūn</t>
  </si>
  <si>
    <t>JO-AQ</t>
  </si>
  <si>
    <t>Al ‘Aqabah</t>
  </si>
  <si>
    <t>Aqaba</t>
  </si>
  <si>
    <t>JO-AM</t>
  </si>
  <si>
    <t>Al ‘A̅şimah</t>
  </si>
  <si>
    <t>‘Ammān</t>
  </si>
  <si>
    <t>JO-BA</t>
  </si>
  <si>
    <t>Al Balqā’</t>
  </si>
  <si>
    <t>JO-KA</t>
  </si>
  <si>
    <t>Al Karak</t>
  </si>
  <si>
    <t>JO-MA</t>
  </si>
  <si>
    <t>Al Mafraq</t>
  </si>
  <si>
    <t>JO-AT</t>
  </si>
  <si>
    <t>Aţ Ţafīlah</t>
  </si>
  <si>
    <t>JO-AZ</t>
  </si>
  <si>
    <t>Az Zarqā’</t>
  </si>
  <si>
    <t>JO-IR</t>
  </si>
  <si>
    <t>Irbid</t>
  </si>
  <si>
    <t>JO-JA</t>
  </si>
  <si>
    <t>Jarash</t>
  </si>
  <si>
    <t>JO-MN</t>
  </si>
  <si>
    <t>Ma‘ān</t>
  </si>
  <si>
    <t>JO-MD</t>
  </si>
  <si>
    <t>Mādabā</t>
  </si>
  <si>
    <t>KG-GB</t>
  </si>
  <si>
    <t>Bishkek Shaary</t>
  </si>
  <si>
    <t>Gorod Bishkek</t>
  </si>
  <si>
    <t>Gorod Biškek</t>
  </si>
  <si>
    <t>KG-GO</t>
  </si>
  <si>
    <t>Osh Shaary</t>
  </si>
  <si>
    <t>Gorod Osh</t>
  </si>
  <si>
    <t>Gorod Oš</t>
  </si>
  <si>
    <t>KG-B</t>
  </si>
  <si>
    <t>Batken</t>
  </si>
  <si>
    <t>Batkenskaya oblast'</t>
  </si>
  <si>
    <t>Batkenskaja oblast'</t>
  </si>
  <si>
    <t>KG-C</t>
  </si>
  <si>
    <t>Chüy</t>
  </si>
  <si>
    <t>Chuyskaya oblast'</t>
  </si>
  <si>
    <t>Čujskaja oblast'</t>
  </si>
  <si>
    <t>KG-J</t>
  </si>
  <si>
    <t>Jalal-Abad</t>
  </si>
  <si>
    <t>Dzhalal-Abadskaya oblast'</t>
  </si>
  <si>
    <t>Džalal-Abadskaja oblast'</t>
  </si>
  <si>
    <t>KG-N</t>
  </si>
  <si>
    <t>Naryn</t>
  </si>
  <si>
    <t>Narynskaya oblast'</t>
  </si>
  <si>
    <t>Narynskaja oblast'</t>
  </si>
  <si>
    <t>KG-O</t>
  </si>
  <si>
    <t>Osh</t>
  </si>
  <si>
    <t>Oshskaya oblast'</t>
  </si>
  <si>
    <t>Ošskaja oblast'</t>
  </si>
  <si>
    <t>KG-T</t>
  </si>
  <si>
    <t>Talas</t>
  </si>
  <si>
    <t>Talasskaya oblast'</t>
  </si>
  <si>
    <t>Talasskaja oblast'</t>
  </si>
  <si>
    <t>KG-Y</t>
  </si>
  <si>
    <t>Ysyk-Köl</t>
  </si>
  <si>
    <t>Issyk-Kul'skaya oblast'</t>
  </si>
  <si>
    <t>Issyk-Kul'skaja oblast'</t>
  </si>
  <si>
    <t>KI-G</t>
  </si>
  <si>
    <t>Gilbert Islands</t>
  </si>
  <si>
    <t>KI-L</t>
  </si>
  <si>
    <t>Line Islands</t>
  </si>
  <si>
    <t>KI-P</t>
  </si>
  <si>
    <t>Phoenix Islands</t>
  </si>
  <si>
    <t>KM-G</t>
  </si>
  <si>
    <t> Grande Comore</t>
  </si>
  <si>
    <t>Andjazîdja</t>
  </si>
  <si>
    <t>Anjazījah</t>
  </si>
  <si>
    <t>Ngazidja</t>
  </si>
  <si>
    <t>KM-A</t>
  </si>
  <si>
    <t> Anjouan</t>
  </si>
  <si>
    <t>Andjouân</t>
  </si>
  <si>
    <t>Anjwān</t>
  </si>
  <si>
    <t>Ndzuwani</t>
  </si>
  <si>
    <t>KM-M</t>
  </si>
  <si>
    <t> Mohéli</t>
  </si>
  <si>
    <t>Moûhîlî</t>
  </si>
  <si>
    <t>Mūhīlī</t>
  </si>
  <si>
    <t>Mwali</t>
  </si>
  <si>
    <t>KP-01</t>
  </si>
  <si>
    <t>Pyongyang</t>
  </si>
  <si>
    <t>P'yǒngyang</t>
  </si>
  <si>
    <t>Phyeongyang</t>
  </si>
  <si>
    <t>KP-13</t>
  </si>
  <si>
    <t>Rason</t>
  </si>
  <si>
    <t>Rasǒn</t>
  </si>
  <si>
    <t>(local variant is Najin Sǒnbong)</t>
  </si>
  <si>
    <t>Raseon</t>
  </si>
  <si>
    <t>KP-15</t>
  </si>
  <si>
    <t>Kaesong</t>
  </si>
  <si>
    <t>Kaesŏng</t>
  </si>
  <si>
    <t>Kaeseong</t>
  </si>
  <si>
    <t>KP-14</t>
  </si>
  <si>
    <t>Nampo</t>
  </si>
  <si>
    <t>Namp’o</t>
  </si>
  <si>
    <t>Nampho</t>
  </si>
  <si>
    <t>KP-02</t>
  </si>
  <si>
    <t>South Pyongan</t>
  </si>
  <si>
    <t>P'yǒngan-namdo</t>
  </si>
  <si>
    <t>Phyeongannamto</t>
  </si>
  <si>
    <t>KP-03</t>
  </si>
  <si>
    <t>North Pyongan</t>
  </si>
  <si>
    <t>P'yǒngan-bukto</t>
  </si>
  <si>
    <t>Phyeonganpukto</t>
  </si>
  <si>
    <t>KP-04</t>
  </si>
  <si>
    <t>Chagang</t>
  </si>
  <si>
    <t>Chagang-do</t>
  </si>
  <si>
    <t>Jakangto</t>
  </si>
  <si>
    <t>KP-05</t>
  </si>
  <si>
    <t>South Hwanghae</t>
  </si>
  <si>
    <t>Hwanghae-namdo</t>
  </si>
  <si>
    <t>Hwanghainamto</t>
  </si>
  <si>
    <t>KP-06</t>
  </si>
  <si>
    <t>North Hwanghae</t>
  </si>
  <si>
    <t>Hwanghae-bukto</t>
  </si>
  <si>
    <t>Hwanghaipukto</t>
  </si>
  <si>
    <t>KP-07</t>
  </si>
  <si>
    <t>Kangwon</t>
  </si>
  <si>
    <t>Kangwǒn-do</t>
  </si>
  <si>
    <t>Kangweonto</t>
  </si>
  <si>
    <t>KP-08</t>
  </si>
  <si>
    <t>South Hamgyong</t>
  </si>
  <si>
    <t>Hamgyǒng-namdo</t>
  </si>
  <si>
    <t>Hamkyeongnamto</t>
  </si>
  <si>
    <t>KP-09</t>
  </si>
  <si>
    <t>North Hamgyong</t>
  </si>
  <si>
    <t>Hamgyǒng-bukto</t>
  </si>
  <si>
    <t>Hamkyeongpukto</t>
  </si>
  <si>
    <t>KP-10</t>
  </si>
  <si>
    <t>Ryanggang</t>
  </si>
  <si>
    <t>Ryanggang-do</t>
  </si>
  <si>
    <t>Ryangkangto</t>
  </si>
  <si>
    <t>Pyongyang (North Korean capital city)</t>
  </si>
  <si>
    <t>Rason (North Korean special city)</t>
  </si>
  <si>
    <t>Kaesong (North Korean metropolitan city)</t>
  </si>
  <si>
    <t>Nampo (North Korean metropolitan city)</t>
  </si>
  <si>
    <t>South Pyongan (North Korean province)</t>
  </si>
  <si>
    <t>North Pyongan (North Korean province)</t>
  </si>
  <si>
    <t>Chagang (North Korean province)</t>
  </si>
  <si>
    <t>South Hwanghae (North Korean province)</t>
  </si>
  <si>
    <t>North Hwanghae (North Korean province)</t>
  </si>
  <si>
    <t>Kangwon (North Korean province)</t>
  </si>
  <si>
    <t>South Hamgyong (North Korean province)</t>
  </si>
  <si>
    <t>North Hamgyong (North Korean province)</t>
  </si>
  <si>
    <t>Ryanggang (North Korean province)</t>
  </si>
  <si>
    <t>KW-AH</t>
  </si>
  <si>
    <t>Al Aḩmadī</t>
  </si>
  <si>
    <t>KW-FA</t>
  </si>
  <si>
    <t>Al Farwānīyah</t>
  </si>
  <si>
    <t>KW-JA</t>
  </si>
  <si>
    <t>Al Jahrā’</t>
  </si>
  <si>
    <t>KW-KU</t>
  </si>
  <si>
    <t>Al Kuwayt</t>
  </si>
  <si>
    <t>KW-HA</t>
  </si>
  <si>
    <t>Ḩawallī</t>
  </si>
  <si>
    <t>KW-MU</t>
  </si>
  <si>
    <t>Mubārak al Kabīr</t>
  </si>
  <si>
    <t>KZ-10</t>
  </si>
  <si>
    <t>Abay oblysy</t>
  </si>
  <si>
    <t>Abayskaya oblast'</t>
  </si>
  <si>
    <t>Abajskaja oblast'</t>
  </si>
  <si>
    <t>KZ-11</t>
  </si>
  <si>
    <t>Aqmola oblysy</t>
  </si>
  <si>
    <t>Akmolinskaya oblast'</t>
  </si>
  <si>
    <t>Akmolinskaja oblast'</t>
  </si>
  <si>
    <t>KZ-15</t>
  </si>
  <si>
    <t>Aqtöbe oblysy</t>
  </si>
  <si>
    <t>Aktyubinskaya oblast'</t>
  </si>
  <si>
    <t>Aktjubinskaja oblast'</t>
  </si>
  <si>
    <t>KZ-19</t>
  </si>
  <si>
    <t>Almaty oblysy</t>
  </si>
  <si>
    <t>Almatinskaya oblast'</t>
  </si>
  <si>
    <t>Almatinskaja oblast'</t>
  </si>
  <si>
    <t>KZ-23</t>
  </si>
  <si>
    <t>Atyraū oblysy</t>
  </si>
  <si>
    <t>Atyrauskaya oblast'</t>
  </si>
  <si>
    <t>Atyrauskaja oblast'</t>
  </si>
  <si>
    <t>KZ-27</t>
  </si>
  <si>
    <t>Batys Qazaqstan oblysy</t>
  </si>
  <si>
    <t>Zapadno-Kazakhstanskaya oblast'</t>
  </si>
  <si>
    <t>Zapadno-Kazahstanskaja oblast'</t>
  </si>
  <si>
    <t>KZ-31</t>
  </si>
  <si>
    <t>Zhambyl oblysy</t>
  </si>
  <si>
    <t>Zhambylskaya oblast'</t>
  </si>
  <si>
    <t>Žambylskaja oblast'</t>
  </si>
  <si>
    <t>KZ-33</t>
  </si>
  <si>
    <t>Zhetisū oblysy</t>
  </si>
  <si>
    <t>Zhetysuskaya oblast'</t>
  </si>
  <si>
    <t>Žetysuskaja oblast'</t>
  </si>
  <si>
    <t>KZ-35</t>
  </si>
  <si>
    <t>Qaraghandy oblysy</t>
  </si>
  <si>
    <t>Karagandinskaya oblast'</t>
  </si>
  <si>
    <t>Karagandinskaja oblast'</t>
  </si>
  <si>
    <t>KZ-39</t>
  </si>
  <si>
    <t>Qostanay oblysy</t>
  </si>
  <si>
    <t>Kostanayskaya oblast'</t>
  </si>
  <si>
    <t>Kostanajskaja oblast'</t>
  </si>
  <si>
    <t>KZ-43</t>
  </si>
  <si>
    <t>Qyzylorda oblysy</t>
  </si>
  <si>
    <t>Kyzylordinskaya oblast'</t>
  </si>
  <si>
    <t>Kyzylordinskaja oblast'</t>
  </si>
  <si>
    <t>KZ-47</t>
  </si>
  <si>
    <t>Mangghystaū oblysy</t>
  </si>
  <si>
    <t>Mangistauskaya oblast'</t>
  </si>
  <si>
    <t>Mangystauskaja oblast'</t>
  </si>
  <si>
    <t>KZ-55</t>
  </si>
  <si>
    <t>Pavlodar oblysy</t>
  </si>
  <si>
    <t>Pavlodarskaya oblast'</t>
  </si>
  <si>
    <t>Pavlodarskaja oblast'</t>
  </si>
  <si>
    <t>KZ-59</t>
  </si>
  <si>
    <t>Soltüstik Qazaqstan oblysy</t>
  </si>
  <si>
    <t>Severo-Kazakhstanskaya oblast'</t>
  </si>
  <si>
    <t>Severo-Kazahstanskaja oblast'</t>
  </si>
  <si>
    <t>KZ-61</t>
  </si>
  <si>
    <t>Türkistan oblysy</t>
  </si>
  <si>
    <t>Turkestankaya oblast'</t>
  </si>
  <si>
    <t>Turkestanskaja oblast'</t>
  </si>
  <si>
    <t>KZ-62</t>
  </si>
  <si>
    <t>Ulytaū oblysy</t>
  </si>
  <si>
    <t>Ulytauskaya oblast'</t>
  </si>
  <si>
    <t>Ulytauskaja oblast'</t>
  </si>
  <si>
    <t>KZ-63</t>
  </si>
  <si>
    <t>Shyghys Qazaqstan oblysy</t>
  </si>
  <si>
    <t>Vostochno-Kazakhstanskaya oblast'</t>
  </si>
  <si>
    <t>Vostočno-Kazahstanskaja oblast'</t>
  </si>
  <si>
    <t>KZ-71</t>
  </si>
  <si>
    <t>Astana</t>
  </si>
  <si>
    <t>KZ-75</t>
  </si>
  <si>
    <t>Almaty</t>
  </si>
  <si>
    <t>KZ-79</t>
  </si>
  <si>
    <t>Shymkent</t>
  </si>
  <si>
    <t>Šimkent</t>
  </si>
  <si>
    <t>LA-VT</t>
  </si>
  <si>
    <t>Viangchan</t>
  </si>
  <si>
    <t>Vientiane</t>
  </si>
  <si>
    <t>LA-AT</t>
  </si>
  <si>
    <t>Attapu</t>
  </si>
  <si>
    <t>Attapeu</t>
  </si>
  <si>
    <t>LA-BK</t>
  </si>
  <si>
    <t>Bokèo</t>
  </si>
  <si>
    <t>LA-BL</t>
  </si>
  <si>
    <t>Bolikhamxai</t>
  </si>
  <si>
    <t>Borikhamxay</t>
  </si>
  <si>
    <t>LA-CH</t>
  </si>
  <si>
    <t>Champasak</t>
  </si>
  <si>
    <t>Champasack</t>
  </si>
  <si>
    <t>LA-HO</t>
  </si>
  <si>
    <t>Houaphan</t>
  </si>
  <si>
    <t>Huaphanh</t>
  </si>
  <si>
    <t>LA-KH</t>
  </si>
  <si>
    <t>Khammouan</t>
  </si>
  <si>
    <t>Khammuane</t>
  </si>
  <si>
    <t>LA-LM</t>
  </si>
  <si>
    <t>Louang Namtha</t>
  </si>
  <si>
    <t>Luangnamtha</t>
  </si>
  <si>
    <t>LA-LP</t>
  </si>
  <si>
    <t>Louangphabang</t>
  </si>
  <si>
    <t>Luangprabang</t>
  </si>
  <si>
    <t>LA-OU</t>
  </si>
  <si>
    <t>Oudômxai</t>
  </si>
  <si>
    <t>Oudomxay</t>
  </si>
  <si>
    <t>LA-PH</t>
  </si>
  <si>
    <t>Phôngsali</t>
  </si>
  <si>
    <t>Phongsaly</t>
  </si>
  <si>
    <t>LA-SL</t>
  </si>
  <si>
    <t>Salavan</t>
  </si>
  <si>
    <t>Saravane</t>
  </si>
  <si>
    <t>LA-SV</t>
  </si>
  <si>
    <t>Savannakhét</t>
  </si>
  <si>
    <t>Savannakhet</t>
  </si>
  <si>
    <t>LA-VI</t>
  </si>
  <si>
    <t>LA-XA</t>
  </si>
  <si>
    <t>Xaignabouli</t>
  </si>
  <si>
    <t>Xayabury</t>
  </si>
  <si>
    <t>LA-XE</t>
  </si>
  <si>
    <t>Xékong</t>
  </si>
  <si>
    <t>Sekong</t>
  </si>
  <si>
    <t>LA-XI</t>
  </si>
  <si>
    <t>Xiangkhouang</t>
  </si>
  <si>
    <t>Xiengkhuang</t>
  </si>
  <si>
    <t>LA-XS</t>
  </si>
  <si>
    <t>Xaisômboun</t>
  </si>
  <si>
    <t>Xaysomboon</t>
  </si>
  <si>
    <t>LB-AK</t>
  </si>
  <si>
    <t>Aakkâr</t>
  </si>
  <si>
    <t>‘Akkār</t>
  </si>
  <si>
    <t>LB-BH</t>
  </si>
  <si>
    <t>Baalbek-Hermel</t>
  </si>
  <si>
    <t>B‘alabak-Al Hirmil</t>
  </si>
  <si>
    <t>LB-BI</t>
  </si>
  <si>
    <t>Béqaa</t>
  </si>
  <si>
    <t>Al Biqā‘</t>
  </si>
  <si>
    <t>LB-BA</t>
  </si>
  <si>
    <t>Beyrouth</t>
  </si>
  <si>
    <t>Bayrūt</t>
  </si>
  <si>
    <t>LB-AS</t>
  </si>
  <si>
    <t>Liban-Nord</t>
  </si>
  <si>
    <t>Ash Shimāl</t>
  </si>
  <si>
    <t>LB-JA</t>
  </si>
  <si>
    <t>Liban-Sud</t>
  </si>
  <si>
    <t>Al Janūb</t>
  </si>
  <si>
    <t>LB-JL</t>
  </si>
  <si>
    <t>Mont-Liban</t>
  </si>
  <si>
    <t>Jabal Lubnān</t>
  </si>
  <si>
    <t>LB-NA</t>
  </si>
  <si>
    <t>Nabatîyé</t>
  </si>
  <si>
    <t>An Nabaţīyah</t>
  </si>
  <si>
    <t>LC-01</t>
  </si>
  <si>
    <t>Anse la Raye</t>
  </si>
  <si>
    <t>LC-12</t>
  </si>
  <si>
    <t>Canaries</t>
  </si>
  <si>
    <t>LC-02</t>
  </si>
  <si>
    <t>Castries</t>
  </si>
  <si>
    <t>LC-03</t>
  </si>
  <si>
    <t>Choiseul</t>
  </si>
  <si>
    <t>LC-05</t>
  </si>
  <si>
    <t>Dennery</t>
  </si>
  <si>
    <t>LC-06</t>
  </si>
  <si>
    <t>Gros Islet</t>
  </si>
  <si>
    <t>LC-07</t>
  </si>
  <si>
    <t>Laborie</t>
  </si>
  <si>
    <t>LC-08</t>
  </si>
  <si>
    <t>Micoud</t>
  </si>
  <si>
    <t>LC-10</t>
  </si>
  <si>
    <t>Soufrière</t>
  </si>
  <si>
    <t>LC-11</t>
  </si>
  <si>
    <t>Vieux Fort</t>
  </si>
  <si>
    <t>LI-01</t>
  </si>
  <si>
    <t>Balzers</t>
  </si>
  <si>
    <t>LI-02</t>
  </si>
  <si>
    <t>Eschen</t>
  </si>
  <si>
    <t>LI-03</t>
  </si>
  <si>
    <t>Gamprin</t>
  </si>
  <si>
    <t>LI-04</t>
  </si>
  <si>
    <t>Mauren</t>
  </si>
  <si>
    <t>LI-05</t>
  </si>
  <si>
    <t>Planken</t>
  </si>
  <si>
    <t>LI-06</t>
  </si>
  <si>
    <t>Ruggell</t>
  </si>
  <si>
    <t>LI-07</t>
  </si>
  <si>
    <t>Schaan</t>
  </si>
  <si>
    <t>LI-08</t>
  </si>
  <si>
    <t>Schellenberg</t>
  </si>
  <si>
    <t>LI-09</t>
  </si>
  <si>
    <t>Triesen</t>
  </si>
  <si>
    <t>LI-10</t>
  </si>
  <si>
    <t>Triesenberg</t>
  </si>
  <si>
    <t>LI-11</t>
  </si>
  <si>
    <t>Vaduz</t>
  </si>
  <si>
    <t>LY-BU</t>
  </si>
  <si>
    <t>Al Buţnān</t>
  </si>
  <si>
    <t>LY-JA</t>
  </si>
  <si>
    <t>Al Jabal al Akhḑar</t>
  </si>
  <si>
    <t>LY-JG</t>
  </si>
  <si>
    <t>Al Jabal al Gharbī</t>
  </si>
  <si>
    <t>LY-JI</t>
  </si>
  <si>
    <t>Al Jafārah</t>
  </si>
  <si>
    <t>LY-JU</t>
  </si>
  <si>
    <t>Al Jufrah</t>
  </si>
  <si>
    <t>LY-KF</t>
  </si>
  <si>
    <t>Al Kufrah</t>
  </si>
  <si>
    <t>LY-MJ</t>
  </si>
  <si>
    <t>Al Marj</t>
  </si>
  <si>
    <t>LY-MB</t>
  </si>
  <si>
    <t>Al Marqab</t>
  </si>
  <si>
    <t>LY-WA</t>
  </si>
  <si>
    <t>Al Wāḩāt</t>
  </si>
  <si>
    <t>LY-NQ</t>
  </si>
  <si>
    <t>An Nuqāţ al Khams</t>
  </si>
  <si>
    <t>LY-ZA</t>
  </si>
  <si>
    <t>Az Zāwiyah</t>
  </si>
  <si>
    <t>LY-BA</t>
  </si>
  <si>
    <t>Banghāzī</t>
  </si>
  <si>
    <t>LY-DR</t>
  </si>
  <si>
    <t>Darnah</t>
  </si>
  <si>
    <t>LY-GT</t>
  </si>
  <si>
    <t>Ghāt</t>
  </si>
  <si>
    <t>LY-MI</t>
  </si>
  <si>
    <t>Mişrātah</t>
  </si>
  <si>
    <t>LY-MQ</t>
  </si>
  <si>
    <t>Murzuq</t>
  </si>
  <si>
    <t>LY-NL</t>
  </si>
  <si>
    <t>Nālūt</t>
  </si>
  <si>
    <t>LY-SB</t>
  </si>
  <si>
    <t>Sabhā</t>
  </si>
  <si>
    <t>LY-SR</t>
  </si>
  <si>
    <t>Surt</t>
  </si>
  <si>
    <t>LY-TB</t>
  </si>
  <si>
    <t>Ţarābulus</t>
  </si>
  <si>
    <t>LY-WD</t>
  </si>
  <si>
    <t>Wādī al Ḩayāt</t>
  </si>
  <si>
    <t>LY-WS</t>
  </si>
  <si>
    <t>Wādī ash Shāţi’</t>
  </si>
  <si>
    <t>LR-BM</t>
  </si>
  <si>
    <t>Bomi</t>
  </si>
  <si>
    <t>LR-BG</t>
  </si>
  <si>
    <t>Bong</t>
  </si>
  <si>
    <t>LR-GP</t>
  </si>
  <si>
    <t>Gbarpolu</t>
  </si>
  <si>
    <t>LR-GB</t>
  </si>
  <si>
    <t>Grand Bassa</t>
  </si>
  <si>
    <t>LR-CM</t>
  </si>
  <si>
    <t>Grand Cape Mount</t>
  </si>
  <si>
    <t>LR-GG</t>
  </si>
  <si>
    <t>Grand Gedeh</t>
  </si>
  <si>
    <t>LR-GK</t>
  </si>
  <si>
    <t>Grand Kru</t>
  </si>
  <si>
    <t>LR-LO</t>
  </si>
  <si>
    <t>Lofa</t>
  </si>
  <si>
    <t>LR-MG</t>
  </si>
  <si>
    <t>Margibi</t>
  </si>
  <si>
    <t>LR-MY</t>
  </si>
  <si>
    <t>Maryland</t>
  </si>
  <si>
    <t>LR-MO</t>
  </si>
  <si>
    <t>Montserrado</t>
  </si>
  <si>
    <t>LR-NI</t>
  </si>
  <si>
    <t>Nimba</t>
  </si>
  <si>
    <t>LR-RI</t>
  </si>
  <si>
    <t>River Cess</t>
  </si>
  <si>
    <t>LR-RG</t>
  </si>
  <si>
    <t>River Gee</t>
  </si>
  <si>
    <t>LR-SI</t>
  </si>
  <si>
    <t>Sinoe</t>
  </si>
  <si>
    <t>Bomi (Liberian county)</t>
  </si>
  <si>
    <t>Bong (Liberian county)</t>
  </si>
  <si>
    <t>Gbarpolu (Liberian county)</t>
  </si>
  <si>
    <t>Grand Bassa (Liberian county)</t>
  </si>
  <si>
    <t>Grand Cape Mount (Liberian county)</t>
  </si>
  <si>
    <t>Grand Gedeh (Liberian county)</t>
  </si>
  <si>
    <t>Grand Kru (Liberian county)</t>
  </si>
  <si>
    <t>Lofa (Liberian county)</t>
  </si>
  <si>
    <t>Margibi (Liberian county)</t>
  </si>
  <si>
    <t>Maryland (Liberian county)</t>
  </si>
  <si>
    <t>Montserrado (Liberian county)</t>
  </si>
  <si>
    <t>Nimba (Liberian county)</t>
  </si>
  <si>
    <t>River Cess (Liberian county)</t>
  </si>
  <si>
    <t>River Gee (Liberian county)</t>
  </si>
  <si>
    <t>Sinoe (Liberian county)</t>
  </si>
  <si>
    <t>MC-FO</t>
  </si>
  <si>
    <t>Fontvieille</t>
  </si>
  <si>
    <t>MC-JE</t>
  </si>
  <si>
    <t>Jardin Exotique</t>
  </si>
  <si>
    <t>MC-CL</t>
  </si>
  <si>
    <t>La Colle</t>
  </si>
  <si>
    <t>MC-CO</t>
  </si>
  <si>
    <t>La Condamine</t>
  </si>
  <si>
    <t>MC-GA</t>
  </si>
  <si>
    <t>La Gare</t>
  </si>
  <si>
    <t>MC-SO</t>
  </si>
  <si>
    <t>La Source</t>
  </si>
  <si>
    <t>MC-LA</t>
  </si>
  <si>
    <t>Larvotto</t>
  </si>
  <si>
    <t>MC-MA</t>
  </si>
  <si>
    <t>Malbousquet</t>
  </si>
  <si>
    <t>MC-MO</t>
  </si>
  <si>
    <t>Monaco-Ville</t>
  </si>
  <si>
    <t>MC-MG</t>
  </si>
  <si>
    <t>Moneghetti</t>
  </si>
  <si>
    <t>MC-MC</t>
  </si>
  <si>
    <t>Monte-Carlo</t>
  </si>
  <si>
    <t>MC-MU</t>
  </si>
  <si>
    <t>Moulins</t>
  </si>
  <si>
    <t>MC-PH</t>
  </si>
  <si>
    <t>Port-Hercule</t>
  </si>
  <si>
    <t>MC-SR</t>
  </si>
  <si>
    <t>Saint-Roman</t>
  </si>
  <si>
    <t>MC-SD</t>
  </si>
  <si>
    <t>Sainte-Dévote</t>
  </si>
  <si>
    <t>MC-SP</t>
  </si>
  <si>
    <t>Spélugues</t>
  </si>
  <si>
    <t>MC-VR</t>
  </si>
  <si>
    <t>Vallon de la Rousse</t>
  </si>
  <si>
    <t>ME-01</t>
  </si>
  <si>
    <t>Andrijevica</t>
  </si>
  <si>
    <t>ME-02</t>
  </si>
  <si>
    <t>Bar</t>
  </si>
  <si>
    <t>ME-03</t>
  </si>
  <si>
    <t>Berane</t>
  </si>
  <si>
    <t>ME-04</t>
  </si>
  <si>
    <t>Bijelo Polje</t>
  </si>
  <si>
    <t>ME-05</t>
  </si>
  <si>
    <t>Budva</t>
  </si>
  <si>
    <t>ME-06</t>
  </si>
  <si>
    <t>Cetinje</t>
  </si>
  <si>
    <t>ME-07</t>
  </si>
  <si>
    <t>Danilovgrad</t>
  </si>
  <si>
    <t>ME-08</t>
  </si>
  <si>
    <t>Herceg-Novi</t>
  </si>
  <si>
    <t>ME-09</t>
  </si>
  <si>
    <t>Kolašin</t>
  </si>
  <si>
    <t>ME-10</t>
  </si>
  <si>
    <t>Kotor</t>
  </si>
  <si>
    <t>ME-11</t>
  </si>
  <si>
    <t>Mojkovac</t>
  </si>
  <si>
    <t>ME-12</t>
  </si>
  <si>
    <t>Nikšić</t>
  </si>
  <si>
    <t>ME-13</t>
  </si>
  <si>
    <t>Plav</t>
  </si>
  <si>
    <t>ME-14</t>
  </si>
  <si>
    <t>Pljevlja</t>
  </si>
  <si>
    <t>ME-15</t>
  </si>
  <si>
    <t>Plužine</t>
  </si>
  <si>
    <t>ME-16</t>
  </si>
  <si>
    <t>Podgorica</t>
  </si>
  <si>
    <t>ME-17</t>
  </si>
  <si>
    <t>Rožaje</t>
  </si>
  <si>
    <t>ME-18</t>
  </si>
  <si>
    <t>Šavnik</t>
  </si>
  <si>
    <t>ME-19</t>
  </si>
  <si>
    <t>Tivat</t>
  </si>
  <si>
    <t>ME-20</t>
  </si>
  <si>
    <t>Ulcinj</t>
  </si>
  <si>
    <t>ME-21</t>
  </si>
  <si>
    <t>Žabljak</t>
  </si>
  <si>
    <t>ME-22</t>
  </si>
  <si>
    <t>Gusinje</t>
  </si>
  <si>
    <t>ME-23</t>
  </si>
  <si>
    <t>Petnjica</t>
  </si>
  <si>
    <t>ME-24</t>
  </si>
  <si>
    <t>Tuzi</t>
  </si>
  <si>
    <t>MG-T</t>
  </si>
  <si>
    <t>Antananarivo</t>
  </si>
  <si>
    <t>MG-D</t>
  </si>
  <si>
    <t>Antsiranana</t>
  </si>
  <si>
    <t>MG-F</t>
  </si>
  <si>
    <t>Fianarantsoa</t>
  </si>
  <si>
    <t>MG-M</t>
  </si>
  <si>
    <t>Mahajanga</t>
  </si>
  <si>
    <t>MG-A</t>
  </si>
  <si>
    <t>Toamasina</t>
  </si>
  <si>
    <t>MG-U</t>
  </si>
  <si>
    <t>Toliara</t>
  </si>
  <si>
    <t>MK-801</t>
  </si>
  <si>
    <t>Aerodrom</t>
  </si>
  <si>
    <t>MK-802</t>
  </si>
  <si>
    <t>Aračinovo</t>
  </si>
  <si>
    <t>MK-201</t>
  </si>
  <si>
    <t>Berovo</t>
  </si>
  <si>
    <t>MK-501</t>
  </si>
  <si>
    <t>Bitola</t>
  </si>
  <si>
    <t>MK-401</t>
  </si>
  <si>
    <t>Bogdanci</t>
  </si>
  <si>
    <t>MK-601</t>
  </si>
  <si>
    <t>Bogovinje</t>
  </si>
  <si>
    <t>MK-402</t>
  </si>
  <si>
    <t>Bosilovo</t>
  </si>
  <si>
    <t>MK-602</t>
  </si>
  <si>
    <t>Brvenica</t>
  </si>
  <si>
    <t>MK-803</t>
  </si>
  <si>
    <t>Butel</t>
  </si>
  <si>
    <t>MK-814</t>
  </si>
  <si>
    <t>Centar</t>
  </si>
  <si>
    <t>MK-313</t>
  </si>
  <si>
    <t>Centar Župa</t>
  </si>
  <si>
    <t>MK-815</t>
  </si>
  <si>
    <t>Čair</t>
  </si>
  <si>
    <t>MK-109</t>
  </si>
  <si>
    <t>Čaška</t>
  </si>
  <si>
    <t>MK-210</t>
  </si>
  <si>
    <t>Češinovo-Obleševo</t>
  </si>
  <si>
    <t>MK-816</t>
  </si>
  <si>
    <t>Čučer-Sandevo</t>
  </si>
  <si>
    <t>MK-303</t>
  </si>
  <si>
    <t>Debar</t>
  </si>
  <si>
    <t>MK-304</t>
  </si>
  <si>
    <t>Debrca</t>
  </si>
  <si>
    <t>MK-203</t>
  </si>
  <si>
    <t>Delčevo</t>
  </si>
  <si>
    <t>MK-502</t>
  </si>
  <si>
    <t>Demir Hisar</t>
  </si>
  <si>
    <t>MK-103</t>
  </si>
  <si>
    <t>Demir Kapija</t>
  </si>
  <si>
    <t>MK-406</t>
  </si>
  <si>
    <t>Dojran</t>
  </si>
  <si>
    <t>MK-503</t>
  </si>
  <si>
    <t>Dolneni</t>
  </si>
  <si>
    <t>MK-804</t>
  </si>
  <si>
    <t>Gazi Baba</t>
  </si>
  <si>
    <t>MK-405</t>
  </si>
  <si>
    <t>Gevgelija</t>
  </si>
  <si>
    <t>MK-805</t>
  </si>
  <si>
    <t>Gjorče Petrov</t>
  </si>
  <si>
    <t>MK-604</t>
  </si>
  <si>
    <t>Gostivar</t>
  </si>
  <si>
    <t>MK-102</t>
  </si>
  <si>
    <t>Gradsko</t>
  </si>
  <si>
    <t>MK-807</t>
  </si>
  <si>
    <t>Ilinden</t>
  </si>
  <si>
    <t>MK-606</t>
  </si>
  <si>
    <t>Jegunovce</t>
  </si>
  <si>
    <t>MK-205</t>
  </si>
  <si>
    <t>Karbinci</t>
  </si>
  <si>
    <t>MK-808</t>
  </si>
  <si>
    <t>Karpoš</t>
  </si>
  <si>
    <t>MK-104</t>
  </si>
  <si>
    <t>Kavadarci</t>
  </si>
  <si>
    <t>MK-307</t>
  </si>
  <si>
    <t>Kičevo</t>
  </si>
  <si>
    <t>MK-809</t>
  </si>
  <si>
    <t>Kisela Voda</t>
  </si>
  <si>
    <t>MK-206</t>
  </si>
  <si>
    <t>Kočani</t>
  </si>
  <si>
    <t>MK-407</t>
  </si>
  <si>
    <t>Konče</t>
  </si>
  <si>
    <t>MK-701</t>
  </si>
  <si>
    <t>Kratovo</t>
  </si>
  <si>
    <t>MK-702</t>
  </si>
  <si>
    <t>Kriva Palanka</t>
  </si>
  <si>
    <t>MK-504</t>
  </si>
  <si>
    <t>Krivogaštani</t>
  </si>
  <si>
    <t>MK-505</t>
  </si>
  <si>
    <t>Kruševo</t>
  </si>
  <si>
    <t>MK-703</t>
  </si>
  <si>
    <t>Kumanovo</t>
  </si>
  <si>
    <t>MK-704</t>
  </si>
  <si>
    <t>Lipkovo</t>
  </si>
  <si>
    <t>MK-105</t>
  </si>
  <si>
    <t>Lozovo</t>
  </si>
  <si>
    <t>MK-207</t>
  </si>
  <si>
    <t>Makedonska Kamenica</t>
  </si>
  <si>
    <t>MK-308</t>
  </si>
  <si>
    <t>Makedonski Brod</t>
  </si>
  <si>
    <t>MK-607</t>
  </si>
  <si>
    <t>Mavrovo i Rostuše</t>
  </si>
  <si>
    <t>MK-506</t>
  </si>
  <si>
    <t>Mogila</t>
  </si>
  <si>
    <t>MK-106</t>
  </si>
  <si>
    <t>Negotino</t>
  </si>
  <si>
    <t>MK-507</t>
  </si>
  <si>
    <t>Novaci</t>
  </si>
  <si>
    <t>MK-408</t>
  </si>
  <si>
    <t>Novo Selo</t>
  </si>
  <si>
    <t>MK-310</t>
  </si>
  <si>
    <t>Ohrid</t>
  </si>
  <si>
    <t>MK-208</t>
  </si>
  <si>
    <t>Pehčevo</t>
  </si>
  <si>
    <t>MK-810</t>
  </si>
  <si>
    <t>Petrovec</t>
  </si>
  <si>
    <t>MK-311</t>
  </si>
  <si>
    <t>Plasnica</t>
  </si>
  <si>
    <t>MK-508</t>
  </si>
  <si>
    <t>Prilep</t>
  </si>
  <si>
    <t>MK-209</t>
  </si>
  <si>
    <t>Probištip</t>
  </si>
  <si>
    <t>MK-409</t>
  </si>
  <si>
    <t>Radoviš</t>
  </si>
  <si>
    <t>MK-705</t>
  </si>
  <si>
    <t>Rankovce</t>
  </si>
  <si>
    <t>MK-509</t>
  </si>
  <si>
    <t>Resen</t>
  </si>
  <si>
    <t>MK-107</t>
  </si>
  <si>
    <t>Rosoman</t>
  </si>
  <si>
    <t>MK-811</t>
  </si>
  <si>
    <t>Saraj</t>
  </si>
  <si>
    <t>MK-812</t>
  </si>
  <si>
    <t>Sopište</t>
  </si>
  <si>
    <t>MK-706</t>
  </si>
  <si>
    <t>Staro Nagoričane</t>
  </si>
  <si>
    <t>MK-312</t>
  </si>
  <si>
    <t>Struga</t>
  </si>
  <si>
    <t>MK-410</t>
  </si>
  <si>
    <t>Strumica</t>
  </si>
  <si>
    <t>MK-813</t>
  </si>
  <si>
    <t>Studeničani</t>
  </si>
  <si>
    <t>MK-108</t>
  </si>
  <si>
    <t>Sveti Nikole</t>
  </si>
  <si>
    <t>MK-211</t>
  </si>
  <si>
    <t>Štip</t>
  </si>
  <si>
    <t>MK-817</t>
  </si>
  <si>
    <t>Šuto Orizari</t>
  </si>
  <si>
    <t>MK-608</t>
  </si>
  <si>
    <t>Tearce</t>
  </si>
  <si>
    <t>MK-609</t>
  </si>
  <si>
    <t>Tetovo</t>
  </si>
  <si>
    <t>MK-403</t>
  </si>
  <si>
    <t>Valandovo</t>
  </si>
  <si>
    <t>MK-404</t>
  </si>
  <si>
    <t>Vasilevo</t>
  </si>
  <si>
    <t>MK-101</t>
  </si>
  <si>
    <t>Veles</t>
  </si>
  <si>
    <t>MK-301</t>
  </si>
  <si>
    <t>Vevčani</t>
  </si>
  <si>
    <t>MK-202</t>
  </si>
  <si>
    <t>Vinica</t>
  </si>
  <si>
    <t>MK-603</t>
  </si>
  <si>
    <t>Vrapčište</t>
  </si>
  <si>
    <t>MK-806</t>
  </si>
  <si>
    <t>Zelenikovo</t>
  </si>
  <si>
    <t>MK-204</t>
  </si>
  <si>
    <t>Zrnovci</t>
  </si>
  <si>
    <t>MK-605</t>
  </si>
  <si>
    <t>Želino</t>
  </si>
  <si>
    <t>ML-BKO</t>
  </si>
  <si>
    <t>Bamako</t>
  </si>
  <si>
    <t>ML-7</t>
  </si>
  <si>
    <t>Gao</t>
  </si>
  <si>
    <t>ML-1</t>
  </si>
  <si>
    <t>Kayes</t>
  </si>
  <si>
    <t>ML-8</t>
  </si>
  <si>
    <t>Kidal</t>
  </si>
  <si>
    <t>ML-2</t>
  </si>
  <si>
    <t>Koulikoro</t>
  </si>
  <si>
    <t>ML-9</t>
  </si>
  <si>
    <t>Ménaka</t>
  </si>
  <si>
    <t>ML-5</t>
  </si>
  <si>
    <t>Mopti</t>
  </si>
  <si>
    <t>ML-4</t>
  </si>
  <si>
    <t>Ségou</t>
  </si>
  <si>
    <t>ML-3</t>
  </si>
  <si>
    <t>Sikasso</t>
  </si>
  <si>
    <t>ML-10</t>
  </si>
  <si>
    <t>Taoudénit</t>
  </si>
  <si>
    <t>(local variants are Taoudenni, Taoudéni)</t>
  </si>
  <si>
    <t>ML-6</t>
  </si>
  <si>
    <t>Tombouctou</t>
  </si>
  <si>
    <t>Bamako (Malian district)</t>
  </si>
  <si>
    <t>Gao (Malian region)</t>
  </si>
  <si>
    <t>Kayes (Malian region)</t>
  </si>
  <si>
    <t>Kidal (Malian region)</t>
  </si>
  <si>
    <t>Koulikoro (Malian region)</t>
  </si>
  <si>
    <t>Ménaka (Malian region)</t>
  </si>
  <si>
    <t>Mopti (Malian region)</t>
  </si>
  <si>
    <t>Ségou (Malian region)</t>
  </si>
  <si>
    <t>Sikasso (Malian region)</t>
  </si>
  <si>
    <t>Taoudénit (Malian region)</t>
  </si>
  <si>
    <t>Tombouctou (Malian region)</t>
  </si>
  <si>
    <t>MM-07</t>
  </si>
  <si>
    <t>Ayeyarwady</t>
  </si>
  <si>
    <t>MM-02</t>
  </si>
  <si>
    <t>Bago</t>
  </si>
  <si>
    <t>MM-03</t>
  </si>
  <si>
    <t>Magway</t>
  </si>
  <si>
    <t>MM-04</t>
  </si>
  <si>
    <t>Mandalay</t>
  </si>
  <si>
    <t>MM-01</t>
  </si>
  <si>
    <t>Sagaing</t>
  </si>
  <si>
    <t>MM-05</t>
  </si>
  <si>
    <t>Tanintharyi</t>
  </si>
  <si>
    <t>MM-06</t>
  </si>
  <si>
    <t>Yangon</t>
  </si>
  <si>
    <t>MM-14</t>
  </si>
  <si>
    <t>Chin</t>
  </si>
  <si>
    <t>MM-11</t>
  </si>
  <si>
    <t>Kachin</t>
  </si>
  <si>
    <t>MM-12</t>
  </si>
  <si>
    <t>Kayah</t>
  </si>
  <si>
    <t>MM-13</t>
  </si>
  <si>
    <t>Kayin</t>
  </si>
  <si>
    <t>MM-15</t>
  </si>
  <si>
    <t>Mon</t>
  </si>
  <si>
    <t>MM-16</t>
  </si>
  <si>
    <t>Rakhine</t>
  </si>
  <si>
    <t>MM-17</t>
  </si>
  <si>
    <t>Shan</t>
  </si>
  <si>
    <t>MM-18</t>
  </si>
  <si>
    <t>Nay Pyi Taw</t>
  </si>
  <si>
    <t>union territory</t>
  </si>
  <si>
    <t>MR-07</t>
  </si>
  <si>
    <t>MR-03</t>
  </si>
  <si>
    <t>Assaba</t>
  </si>
  <si>
    <t>MR-05</t>
  </si>
  <si>
    <t>Brakna</t>
  </si>
  <si>
    <t>MR-08</t>
  </si>
  <si>
    <t>Dakhlet Nouâdhibou</t>
  </si>
  <si>
    <t>MR-04</t>
  </si>
  <si>
    <t>Gorgol</t>
  </si>
  <si>
    <t>MR-10</t>
  </si>
  <si>
    <t>Guidimaka</t>
  </si>
  <si>
    <t>MR-01</t>
  </si>
  <si>
    <t>Hodh ech Chargui</t>
  </si>
  <si>
    <t>MR-02</t>
  </si>
  <si>
    <t>Hodh el Gharbi</t>
  </si>
  <si>
    <t>MR-12</t>
  </si>
  <si>
    <t>Inchiri</t>
  </si>
  <si>
    <t>MR-14</t>
  </si>
  <si>
    <t>Nuwākshūţ ash Shamālīyah</t>
  </si>
  <si>
    <t>Nouakchott Nord</t>
  </si>
  <si>
    <t>MR-13</t>
  </si>
  <si>
    <t>Nuwākshūţ al Gharbīyah</t>
  </si>
  <si>
    <t>Nouakchott Ouest</t>
  </si>
  <si>
    <t>MR-15</t>
  </si>
  <si>
    <t>Nuwākshūţ al Janūbīyah</t>
  </si>
  <si>
    <t>Nouakchott Sud</t>
  </si>
  <si>
    <t>MR-09</t>
  </si>
  <si>
    <t>Tagant</t>
  </si>
  <si>
    <t>MR-11</t>
  </si>
  <si>
    <t>Tiris Zemmour</t>
  </si>
  <si>
    <t>MR-06</t>
  </si>
  <si>
    <t>Trarza</t>
  </si>
  <si>
    <t>MY-14</t>
  </si>
  <si>
    <t> Wilayah Persekutuan Kuala Lumpur</t>
  </si>
  <si>
    <t>federal territory</t>
  </si>
  <si>
    <t>MY-15</t>
  </si>
  <si>
    <t> Wilayah Persekutuan Labuan</t>
  </si>
  <si>
    <t>MY-16</t>
  </si>
  <si>
    <t> Wilayah Persekutuan Putrajaya</t>
  </si>
  <si>
    <t>MY-01</t>
  </si>
  <si>
    <t> Johor</t>
  </si>
  <si>
    <t>MY-02</t>
  </si>
  <si>
    <t> Kedah</t>
  </si>
  <si>
    <t>MY-03</t>
  </si>
  <si>
    <t> Kelantan</t>
  </si>
  <si>
    <t>MY-04</t>
  </si>
  <si>
    <t> Melaka</t>
  </si>
  <si>
    <t>MY-05</t>
  </si>
  <si>
    <t> Negeri Sembilan</t>
  </si>
  <si>
    <t>MY-06</t>
  </si>
  <si>
    <t> Pahang</t>
  </si>
  <si>
    <t>MY-08</t>
  </si>
  <si>
    <t> Perak</t>
  </si>
  <si>
    <t>MY-09</t>
  </si>
  <si>
    <t> Perlis</t>
  </si>
  <si>
    <t>MY-07</t>
  </si>
  <si>
    <t> Pulau Pinang</t>
  </si>
  <si>
    <t>MY-12</t>
  </si>
  <si>
    <t> Sabah</t>
  </si>
  <si>
    <t>MY-13</t>
  </si>
  <si>
    <t> Sarawak</t>
  </si>
  <si>
    <t>MY-10</t>
  </si>
  <si>
    <t> Selangor</t>
  </si>
  <si>
    <t>MY-11</t>
  </si>
  <si>
    <t> Terengganu</t>
  </si>
  <si>
    <t>MZ-MPM</t>
  </si>
  <si>
    <t>Maputo</t>
  </si>
  <si>
    <t>MZ-P</t>
  </si>
  <si>
    <t>Cabo Delgado</t>
  </si>
  <si>
    <t>MZ-G</t>
  </si>
  <si>
    <t>Gaza</t>
  </si>
  <si>
    <t>MZ-I</t>
  </si>
  <si>
    <t>Inhambane</t>
  </si>
  <si>
    <t>MZ-B</t>
  </si>
  <si>
    <t>Manica</t>
  </si>
  <si>
    <t>MZ-L</t>
  </si>
  <si>
    <t>MZ-N</t>
  </si>
  <si>
    <t>Nampula</t>
  </si>
  <si>
    <t>MZ-A</t>
  </si>
  <si>
    <t>Niassa</t>
  </si>
  <si>
    <t>MZ-S</t>
  </si>
  <si>
    <t>Sofala</t>
  </si>
  <si>
    <t>MZ-T</t>
  </si>
  <si>
    <t>Tete</t>
  </si>
  <si>
    <t>MZ-Q</t>
  </si>
  <si>
    <t>Zambézia</t>
  </si>
  <si>
    <t>NA-ER</t>
  </si>
  <si>
    <t>Erongo</t>
  </si>
  <si>
    <t>NA-HA</t>
  </si>
  <si>
    <t>Hardap</t>
  </si>
  <si>
    <t>NA-KA</t>
  </si>
  <si>
    <t>(local variants are Karas and !Karas)</t>
  </si>
  <si>
    <t>NA-KE</t>
  </si>
  <si>
    <t>Kavango East</t>
  </si>
  <si>
    <t>NA-KW</t>
  </si>
  <si>
    <t>Kavango West</t>
  </si>
  <si>
    <t>NA-KH</t>
  </si>
  <si>
    <t>Khomas</t>
  </si>
  <si>
    <t>NA-KU</t>
  </si>
  <si>
    <t>Kunene</t>
  </si>
  <si>
    <t>NA-OW</t>
  </si>
  <si>
    <t>Ohangwena</t>
  </si>
  <si>
    <t>NA-OH</t>
  </si>
  <si>
    <t>Omaheke</t>
  </si>
  <si>
    <t>NA-OS</t>
  </si>
  <si>
    <t>Omusati</t>
  </si>
  <si>
    <t>NA-ON</t>
  </si>
  <si>
    <t>Oshana</t>
  </si>
  <si>
    <t>NA-OT</t>
  </si>
  <si>
    <t>Oshikoto</t>
  </si>
  <si>
    <t>NA-OD</t>
  </si>
  <si>
    <t>Otjozondjupa</t>
  </si>
  <si>
    <t>NA-CA</t>
  </si>
  <si>
    <t>Zambezi</t>
  </si>
  <si>
    <t>Erongo (Namibian region)</t>
  </si>
  <si>
    <t>Hardap (Namibian region)</t>
  </si>
  <si>
    <t>Kavango East (Namibian region)</t>
  </si>
  <si>
    <t>Kavango West (Namibian region)</t>
  </si>
  <si>
    <t>Khomas (Namibian region)</t>
  </si>
  <si>
    <t>Kunene (Namibian region)</t>
  </si>
  <si>
    <t>Ohangwena (Namibian region)</t>
  </si>
  <si>
    <t>Omaheke (Namibian region)</t>
  </si>
  <si>
    <t>Omusati (Namibian region)</t>
  </si>
  <si>
    <t>Oshana (Namibian region)</t>
  </si>
  <si>
    <t>Oshikoto (Namibian region)</t>
  </si>
  <si>
    <t>Otjozondjupa (Namibian region)</t>
  </si>
  <si>
    <t>Zambezi (Namibian region)</t>
  </si>
  <si>
    <t>ǁKaras Region</t>
  </si>
  <si>
    <t>ǁKaras Region (Namibian region)</t>
  </si>
  <si>
    <t>NI-BO</t>
  </si>
  <si>
    <t>Boaco</t>
  </si>
  <si>
    <t>NI-CA</t>
  </si>
  <si>
    <t>Carazo</t>
  </si>
  <si>
    <t>NI-CI</t>
  </si>
  <si>
    <t>Chinandega</t>
  </si>
  <si>
    <t>NI-CO</t>
  </si>
  <si>
    <t>Chontales</t>
  </si>
  <si>
    <t>NI-ES</t>
  </si>
  <si>
    <t>Estelí</t>
  </si>
  <si>
    <t>NI-GR</t>
  </si>
  <si>
    <t>Granada</t>
  </si>
  <si>
    <t>NI-JI</t>
  </si>
  <si>
    <t>Jinotega</t>
  </si>
  <si>
    <t>NI-LE</t>
  </si>
  <si>
    <t>León</t>
  </si>
  <si>
    <t>NI-MD</t>
  </si>
  <si>
    <t>Madriz</t>
  </si>
  <si>
    <t>NI-MN</t>
  </si>
  <si>
    <t>Managua</t>
  </si>
  <si>
    <t>NI-MS</t>
  </si>
  <si>
    <t>Masaya</t>
  </si>
  <si>
    <t>NI-MT</t>
  </si>
  <si>
    <t>Matagalpa</t>
  </si>
  <si>
    <t>NI-NS</t>
  </si>
  <si>
    <t>Nueva Segovia</t>
  </si>
  <si>
    <t>NI-SJ</t>
  </si>
  <si>
    <t>Río San Juan</t>
  </si>
  <si>
    <t>NI-RI</t>
  </si>
  <si>
    <t>Rivas</t>
  </si>
  <si>
    <t>NI-AN</t>
  </si>
  <si>
    <t>Costa Caribe Norte</t>
  </si>
  <si>
    <t>NI-AS</t>
  </si>
  <si>
    <t>Costa Caribe Sur</t>
  </si>
  <si>
    <t>NR-01</t>
  </si>
  <si>
    <t>Aiwo</t>
  </si>
  <si>
    <t>NR-02</t>
  </si>
  <si>
    <t>Anabar</t>
  </si>
  <si>
    <t>NR-03</t>
  </si>
  <si>
    <t>Anetan</t>
  </si>
  <si>
    <t>NR-04</t>
  </si>
  <si>
    <t>Anibare</t>
  </si>
  <si>
    <t>NR-05</t>
  </si>
  <si>
    <t>Baitsi (local variant is Baiti)</t>
  </si>
  <si>
    <t>NR-06</t>
  </si>
  <si>
    <t>Boe</t>
  </si>
  <si>
    <t>NR-07</t>
  </si>
  <si>
    <t>Buada</t>
  </si>
  <si>
    <t>NR-08</t>
  </si>
  <si>
    <t>Denigomodu</t>
  </si>
  <si>
    <t>NR-09</t>
  </si>
  <si>
    <t>Ewa</t>
  </si>
  <si>
    <t>NR-10</t>
  </si>
  <si>
    <t>Ijuw</t>
  </si>
  <si>
    <t>NR-11</t>
  </si>
  <si>
    <t>Meneng</t>
  </si>
  <si>
    <t>NR-12</t>
  </si>
  <si>
    <t>Nibok</t>
  </si>
  <si>
    <t>NR-13</t>
  </si>
  <si>
    <t>Uaboe</t>
  </si>
  <si>
    <t>NR-14</t>
  </si>
  <si>
    <t>Yaren</t>
  </si>
  <si>
    <t>NZ-AUK</t>
  </si>
  <si>
    <t>Auckland</t>
  </si>
  <si>
    <t>Tāmaki -Makaurau</t>
  </si>
  <si>
    <t>NZ-BOP</t>
  </si>
  <si>
    <t>Bay of Plenty</t>
  </si>
  <si>
    <t>Toi Moana</t>
  </si>
  <si>
    <t>NZ-CAN</t>
  </si>
  <si>
    <t>Canterbury</t>
  </si>
  <si>
    <t>Waitaha</t>
  </si>
  <si>
    <t>NZ-CIT</t>
  </si>
  <si>
    <t>Chatham Islands Territory</t>
  </si>
  <si>
    <t>Wharekauri</t>
  </si>
  <si>
    <t>special island authority</t>
  </si>
  <si>
    <t>NZ-GIS</t>
  </si>
  <si>
    <t>Gisborne</t>
  </si>
  <si>
    <t>Te Tairāwhiti</t>
  </si>
  <si>
    <t>NZ-WGN</t>
  </si>
  <si>
    <t>Greater Wellington</t>
  </si>
  <si>
    <t>Te Pane Matua Taiao</t>
  </si>
  <si>
    <t>NZ-HKB</t>
  </si>
  <si>
    <t>Hawke's Bay</t>
  </si>
  <si>
    <t>Te Matau-a-Māui</t>
  </si>
  <si>
    <t>NZ-MWT</t>
  </si>
  <si>
    <t>Manawatū-Whanganui</t>
  </si>
  <si>
    <t>Manawatū Whanganui</t>
  </si>
  <si>
    <t>NZ-MBH</t>
  </si>
  <si>
    <t>Marlborough</t>
  </si>
  <si>
    <t>NZ-NSN</t>
  </si>
  <si>
    <t>Nelson</t>
  </si>
  <si>
    <t>Whakatū</t>
  </si>
  <si>
    <t>NZ-NTL</t>
  </si>
  <si>
    <t>Northland</t>
  </si>
  <si>
    <t>Te Tai tokerau</t>
  </si>
  <si>
    <t>NZ-OTA</t>
  </si>
  <si>
    <t>Otago</t>
  </si>
  <si>
    <t>Ō Tākou</t>
  </si>
  <si>
    <t>NZ-STL</t>
  </si>
  <si>
    <t>Southland</t>
  </si>
  <si>
    <t>Te Taiao Tonga</t>
  </si>
  <si>
    <t>NZ-TKI</t>
  </si>
  <si>
    <t>Taranaki</t>
  </si>
  <si>
    <t>NZ-TAS</t>
  </si>
  <si>
    <t>Tasman</t>
  </si>
  <si>
    <t>Te tai o Aorere</t>
  </si>
  <si>
    <t>NZ-WKO</t>
  </si>
  <si>
    <t>Waikato</t>
  </si>
  <si>
    <t>NZ-WTC</t>
  </si>
  <si>
    <t>West Coast</t>
  </si>
  <si>
    <t>Te Tai o Poutini</t>
  </si>
  <si>
    <t>OM-DA</t>
  </si>
  <si>
    <t>Ad Dākhilīyah</t>
  </si>
  <si>
    <t>OM-BU</t>
  </si>
  <si>
    <t>Al Buraymī</t>
  </si>
  <si>
    <t>OM-WU</t>
  </si>
  <si>
    <t>Al Wusţá</t>
  </si>
  <si>
    <t>OM-ZA</t>
  </si>
  <si>
    <t>Az̧ Z̧āhirah</t>
  </si>
  <si>
    <t>OM-BJ</t>
  </si>
  <si>
    <t>Janūb al Bāţinah</t>
  </si>
  <si>
    <t>OM-SJ</t>
  </si>
  <si>
    <t>Janūb ash Sharqīyah</t>
  </si>
  <si>
    <t>OM-MA</t>
  </si>
  <si>
    <t>Masqaţ</t>
  </si>
  <si>
    <t>Muscat</t>
  </si>
  <si>
    <t>OM-MU</t>
  </si>
  <si>
    <t>Musandam</t>
  </si>
  <si>
    <t>OM-BS</t>
  </si>
  <si>
    <t>Shamāl al Bāţinah</t>
  </si>
  <si>
    <t>OM-SS</t>
  </si>
  <si>
    <t>Shamāl ash Sharqīyah</t>
  </si>
  <si>
    <t>OM-ZU</t>
  </si>
  <si>
    <t>Z̧ufār</t>
  </si>
  <si>
    <t>Dhofar</t>
  </si>
  <si>
    <t>PA-1</t>
  </si>
  <si>
    <t>Bocas del Toro</t>
  </si>
  <si>
    <t>PA-4</t>
  </si>
  <si>
    <t>Chiriquí</t>
  </si>
  <si>
    <t>PA-2</t>
  </si>
  <si>
    <t>Coclé</t>
  </si>
  <si>
    <t>PA-3</t>
  </si>
  <si>
    <t>PA-5</t>
  </si>
  <si>
    <t>Darién</t>
  </si>
  <si>
    <t>PA-EM</t>
  </si>
  <si>
    <t>Emberá</t>
  </si>
  <si>
    <t>indigenous region</t>
  </si>
  <si>
    <t>PA-KY</t>
  </si>
  <si>
    <t>Guna Yala</t>
  </si>
  <si>
    <t>(local variant is Kuna Yala)</t>
  </si>
  <si>
    <t>PA-6</t>
  </si>
  <si>
    <t>Herrera</t>
  </si>
  <si>
    <t>PA-7</t>
  </si>
  <si>
    <t>Los Santos</t>
  </si>
  <si>
    <t>PA-NT</t>
  </si>
  <si>
    <t>Naso Tjër Di</t>
  </si>
  <si>
    <t>PA-NB</t>
  </si>
  <si>
    <t>Ngäbe-Buglé</t>
  </si>
  <si>
    <t>PA-8</t>
  </si>
  <si>
    <t>Panamá</t>
  </si>
  <si>
    <t>PA-10</t>
  </si>
  <si>
    <t>Panamá Oeste</t>
  </si>
  <si>
    <t>PA-9</t>
  </si>
  <si>
    <t>Veraguas</t>
  </si>
  <si>
    <t>Bocas del Toro (Panamanian province)</t>
  </si>
  <si>
    <t>Chiriquí (Panamanian province)</t>
  </si>
  <si>
    <t>Coclé (Panamanian province)</t>
  </si>
  <si>
    <t>Colón (Panamanian province)</t>
  </si>
  <si>
    <t>Darién (Panamanian province)</t>
  </si>
  <si>
    <t>Emberá (Panamanian indigenous region)</t>
  </si>
  <si>
    <t>Guna Yala (Panamanian indigenous region)</t>
  </si>
  <si>
    <t>Herrera (Panamanian province)</t>
  </si>
  <si>
    <t>Los Santos (Panamanian province)</t>
  </si>
  <si>
    <t>Naso Tjër Di (Panamanian indigenous region)</t>
  </si>
  <si>
    <t>Ngäbe-Buglé (Panamanian indigenous region)</t>
  </si>
  <si>
    <t>Panamá (Panamanian province)</t>
  </si>
  <si>
    <t>Panamá Oeste (Panamanian province)</t>
  </si>
  <si>
    <t>Veraguas (Panamanian province)</t>
  </si>
  <si>
    <t>PE-LMA</t>
  </si>
  <si>
    <t>Municipalidad Metropolitana de Lima</t>
  </si>
  <si>
    <t>Lima llaqta suyu</t>
  </si>
  <si>
    <t>Lima hatun llaqta</t>
  </si>
  <si>
    <t>PE-AMA</t>
  </si>
  <si>
    <t>Amarumayu</t>
  </si>
  <si>
    <t>Amasunu</t>
  </si>
  <si>
    <t>PE-ANC</t>
  </si>
  <si>
    <t>Ancash</t>
  </si>
  <si>
    <t>Anqash</t>
  </si>
  <si>
    <t>Ankashu</t>
  </si>
  <si>
    <t>PE-APU</t>
  </si>
  <si>
    <t>Apurímac</t>
  </si>
  <si>
    <t>Apurimaq</t>
  </si>
  <si>
    <t>PE-ARE</t>
  </si>
  <si>
    <t>Arequipa</t>
  </si>
  <si>
    <t>Ariqipa</t>
  </si>
  <si>
    <t>Arikipa</t>
  </si>
  <si>
    <t>PE-AYA</t>
  </si>
  <si>
    <t>Ayacucho</t>
  </si>
  <si>
    <t>Ayakuchu</t>
  </si>
  <si>
    <t>Ayaquchu</t>
  </si>
  <si>
    <t>PE-CAJ</t>
  </si>
  <si>
    <t>Cajamarca</t>
  </si>
  <si>
    <t>Kashamarka</t>
  </si>
  <si>
    <t>Qajamarka</t>
  </si>
  <si>
    <t>PE-CUS</t>
  </si>
  <si>
    <t>Cusco</t>
  </si>
  <si>
    <t>(local variant is Cuzco)</t>
  </si>
  <si>
    <t>Qusqu</t>
  </si>
  <si>
    <t>Kusku</t>
  </si>
  <si>
    <t>PE-CAL</t>
  </si>
  <si>
    <t>El Callao</t>
  </si>
  <si>
    <t>Qallaw</t>
  </si>
  <si>
    <t>Kallao</t>
  </si>
  <si>
    <t>PE-HUV</t>
  </si>
  <si>
    <t>Huancavelica</t>
  </si>
  <si>
    <t>Wankawillka</t>
  </si>
  <si>
    <t>Wankawelika</t>
  </si>
  <si>
    <t>PE-HUC</t>
  </si>
  <si>
    <t>Huánuco</t>
  </si>
  <si>
    <t>Wanuku</t>
  </si>
  <si>
    <t>PE-ICA</t>
  </si>
  <si>
    <t>Ica</t>
  </si>
  <si>
    <t>Ika</t>
  </si>
  <si>
    <t>PE-JUN</t>
  </si>
  <si>
    <t>Junín</t>
  </si>
  <si>
    <t>Hunin</t>
  </si>
  <si>
    <t>Junin</t>
  </si>
  <si>
    <t>PE-LAL</t>
  </si>
  <si>
    <t>La Libertad</t>
  </si>
  <si>
    <t>Qispi kay</t>
  </si>
  <si>
    <t>PE-LAM</t>
  </si>
  <si>
    <t>Lambayeque</t>
  </si>
  <si>
    <t>Lampalliqi</t>
  </si>
  <si>
    <t>PE-LIM</t>
  </si>
  <si>
    <t>Lima</t>
  </si>
  <si>
    <t>PE-LOR</t>
  </si>
  <si>
    <t>Loreto</t>
  </si>
  <si>
    <t>Luritu</t>
  </si>
  <si>
    <t>PE-MDD</t>
  </si>
  <si>
    <t>Madre de Dios</t>
  </si>
  <si>
    <t>Mayutata</t>
  </si>
  <si>
    <t>PE-MOQ</t>
  </si>
  <si>
    <t>Moquegua</t>
  </si>
  <si>
    <t>Muqiwa</t>
  </si>
  <si>
    <t>Moqwegwa</t>
  </si>
  <si>
    <t>PE-PAS</t>
  </si>
  <si>
    <t>Pasco</t>
  </si>
  <si>
    <t>Pasqu</t>
  </si>
  <si>
    <t>PE-PIU</t>
  </si>
  <si>
    <t>Piura</t>
  </si>
  <si>
    <t>Piwra</t>
  </si>
  <si>
    <t>PE-PUN</t>
  </si>
  <si>
    <t>Puno</t>
  </si>
  <si>
    <t>Punu</t>
  </si>
  <si>
    <t>PE-SAM</t>
  </si>
  <si>
    <t>San Martín</t>
  </si>
  <si>
    <t>San Martin</t>
  </si>
  <si>
    <t>PE-TAC</t>
  </si>
  <si>
    <t>Tacna</t>
  </si>
  <si>
    <t>Taqna</t>
  </si>
  <si>
    <t>Takna</t>
  </si>
  <si>
    <t>PE-TUM</t>
  </si>
  <si>
    <t>Tumbes</t>
  </si>
  <si>
    <t>Tumpis</t>
  </si>
  <si>
    <t>PE-UCA</t>
  </si>
  <si>
    <t>Ucayali</t>
  </si>
  <si>
    <t>Ukayali</t>
  </si>
  <si>
    <t>Apurímac (Peruvian region)</t>
  </si>
  <si>
    <t>Arequipa (Peruvian region)</t>
  </si>
  <si>
    <t>Ayacucho (Peruvian region)</t>
  </si>
  <si>
    <t>Cajamarca (Peruvian region)</t>
  </si>
  <si>
    <t>Cusco (Peruvian region)</t>
  </si>
  <si>
    <t>El Callao (Peruvian region)</t>
  </si>
  <si>
    <t>Huancavelica (Peruvian region)</t>
  </si>
  <si>
    <t>Huánuco (Peruvian region)</t>
  </si>
  <si>
    <t>Ica (Peruvian region)</t>
  </si>
  <si>
    <t>Junín (Peruvian region)</t>
  </si>
  <si>
    <t>La Libertad (Peruvian region)</t>
  </si>
  <si>
    <t>Lambayeque (Peruvian region)</t>
  </si>
  <si>
    <t>Lima (Peruvian region)</t>
  </si>
  <si>
    <t>Loreto (Peruvian region)</t>
  </si>
  <si>
    <t>Madre de Dios (Peruvian region)</t>
  </si>
  <si>
    <t>Moquegua (Peruvian region)</t>
  </si>
  <si>
    <t>Pasco (Peruvian region)</t>
  </si>
  <si>
    <t>Piura (Peruvian region)</t>
  </si>
  <si>
    <t>Puno (Peruvian region)</t>
  </si>
  <si>
    <t>San Martín (Peruvian region)</t>
  </si>
  <si>
    <t>Tacna (Peruvian region)</t>
  </si>
  <si>
    <t>Tumbes (Peruvian region)</t>
  </si>
  <si>
    <t>Ucayali (Peruvian region)</t>
  </si>
  <si>
    <t>PG-NSB</t>
  </si>
  <si>
    <t>Bougainville</t>
  </si>
  <si>
    <t>PG-CPM</t>
  </si>
  <si>
    <t>PG-CPK</t>
  </si>
  <si>
    <t>Chimbu</t>
  </si>
  <si>
    <t>PG-EBR</t>
  </si>
  <si>
    <t>East New Britain</t>
  </si>
  <si>
    <t>PG-ESW</t>
  </si>
  <si>
    <t>East Sepik</t>
  </si>
  <si>
    <t>PG-EHG</t>
  </si>
  <si>
    <t>Eastern Highlands</t>
  </si>
  <si>
    <t>PG-EPW</t>
  </si>
  <si>
    <t>Enga</t>
  </si>
  <si>
    <t>PG-GPK</t>
  </si>
  <si>
    <t>Gulf</t>
  </si>
  <si>
    <t>PG-HLA</t>
  </si>
  <si>
    <t>Hela</t>
  </si>
  <si>
    <t>PG-JWK</t>
  </si>
  <si>
    <t>Jiwaka</t>
  </si>
  <si>
    <t>PG-MPM</t>
  </si>
  <si>
    <t>Madang</t>
  </si>
  <si>
    <t>PG-MRL</t>
  </si>
  <si>
    <t>Manus</t>
  </si>
  <si>
    <t>PG-MBA</t>
  </si>
  <si>
    <t>Milne Bay</t>
  </si>
  <si>
    <t>PG-MPL</t>
  </si>
  <si>
    <t>Morobe</t>
  </si>
  <si>
    <t>PG-NCD</t>
  </si>
  <si>
    <t>National Capital District (Port Moresby)</t>
  </si>
  <si>
    <t>PG-NIK</t>
  </si>
  <si>
    <t>New Ireland</t>
  </si>
  <si>
    <t>PG-NPP</t>
  </si>
  <si>
    <t>PG-SHM</t>
  </si>
  <si>
    <t>Southern Highlands</t>
  </si>
  <si>
    <t>PG-WBK</t>
  </si>
  <si>
    <t>West New Britain</t>
  </si>
  <si>
    <t>PG-SAN</t>
  </si>
  <si>
    <t>West Sepik</t>
  </si>
  <si>
    <t>PG-WPD</t>
  </si>
  <si>
    <t>PG-WHM</t>
  </si>
  <si>
    <t>Western Highlands</t>
  </si>
  <si>
    <t>PK-IS</t>
  </si>
  <si>
    <t>Islamabad</t>
  </si>
  <si>
    <t>Islāmābād</t>
  </si>
  <si>
    <t>federal capital territory</t>
  </si>
  <si>
    <t>PK-BA</t>
  </si>
  <si>
    <t>Balochistan</t>
  </si>
  <si>
    <t>Balōchistān</t>
  </si>
  <si>
    <t>PK-KP</t>
  </si>
  <si>
    <t>Khyber Pakhtunkhwa</t>
  </si>
  <si>
    <t>Khaībar Pakhtūnkhwā</t>
  </si>
  <si>
    <t>PK-PB</t>
  </si>
  <si>
    <t>Punjab</t>
  </si>
  <si>
    <t>Panjāb</t>
  </si>
  <si>
    <t>PK-SD</t>
  </si>
  <si>
    <t>Sindh</t>
  </si>
  <si>
    <t>PK-JK</t>
  </si>
  <si>
    <t>Azad Jammu and Kashmir</t>
  </si>
  <si>
    <t>(local variant is AJ&amp;K)</t>
  </si>
  <si>
    <t>Āzād Jammūñ o Kashmīr</t>
  </si>
  <si>
    <t>Pakistan administered area</t>
  </si>
  <si>
    <t>PK-GB</t>
  </si>
  <si>
    <t>Gilgit-Baltistan</t>
  </si>
  <si>
    <t>Gilgit-Baltistān</t>
  </si>
  <si>
    <t>Islamabad (Pakistani federal capital territory)</t>
  </si>
  <si>
    <t>Balochistan (Pakistani province)</t>
  </si>
  <si>
    <t>Khyber Pakhtunkhwa (Pakistani province)</t>
  </si>
  <si>
    <t>Punjab (Pakistani province)</t>
  </si>
  <si>
    <t>Sindh (Pakistani province)</t>
  </si>
  <si>
    <t>Azad Jammu and Kashmir (Pakistan administered area)</t>
  </si>
  <si>
    <t>Gilgit-Baltistan (Pakistan administered area)</t>
  </si>
  <si>
    <t>PS-BTH</t>
  </si>
  <si>
    <t>Bethlehem</t>
  </si>
  <si>
    <t>Bayt Laḩm</t>
  </si>
  <si>
    <t>PS-DEB</t>
  </si>
  <si>
    <t>Deir El Balah</t>
  </si>
  <si>
    <t>Dayr al Balaḩ</t>
  </si>
  <si>
    <t>PS-GZA</t>
  </si>
  <si>
    <t>Ghazzah</t>
  </si>
  <si>
    <t>PS-HBN</t>
  </si>
  <si>
    <t>Hebron</t>
  </si>
  <si>
    <t>Al Khalīl</t>
  </si>
  <si>
    <t>PS-JEN</t>
  </si>
  <si>
    <t>Jenin</t>
  </si>
  <si>
    <t>Janīn</t>
  </si>
  <si>
    <t>PS-JRH</t>
  </si>
  <si>
    <t>Jericho and Al Aghwar</t>
  </si>
  <si>
    <t>Arīḩā wal Aghwār</t>
  </si>
  <si>
    <t>PS-JEM</t>
  </si>
  <si>
    <t>Al Quds</t>
  </si>
  <si>
    <t>PS-KYS</t>
  </si>
  <si>
    <t>Khan Yunis</t>
  </si>
  <si>
    <t>Khān Yūnis</t>
  </si>
  <si>
    <t>PS-NBS</t>
  </si>
  <si>
    <t>Nablus</t>
  </si>
  <si>
    <t>Nāblus</t>
  </si>
  <si>
    <t>PS-NGZ</t>
  </si>
  <si>
    <t>North Gaza</t>
  </si>
  <si>
    <t>Shamāl Ghazzah</t>
  </si>
  <si>
    <t>PS-QQA</t>
  </si>
  <si>
    <t>Qalqilya</t>
  </si>
  <si>
    <t>Qalqīlyah</t>
  </si>
  <si>
    <t>PS-RFH</t>
  </si>
  <si>
    <t>Rafah</t>
  </si>
  <si>
    <t>Rafaḩ</t>
  </si>
  <si>
    <t>PS-RBH</t>
  </si>
  <si>
    <t>Ramallah</t>
  </si>
  <si>
    <t>Rām Allāh wal Bīrah</t>
  </si>
  <si>
    <t>PS-SLT</t>
  </si>
  <si>
    <t>Salfit</t>
  </si>
  <si>
    <t>Salfīt</t>
  </si>
  <si>
    <t>PS-TBS</t>
  </si>
  <si>
    <t>Tubas</t>
  </si>
  <si>
    <t>Ţūbās</t>
  </si>
  <si>
    <t>PS-TKM</t>
  </si>
  <si>
    <t>Tulkarm</t>
  </si>
  <si>
    <t>Ţūlkarm</t>
  </si>
  <si>
    <t>PW-002</t>
  </si>
  <si>
    <t> Aimeliik</t>
  </si>
  <si>
    <t>PW-004</t>
  </si>
  <si>
    <t> Airai</t>
  </si>
  <si>
    <t>PW-010</t>
  </si>
  <si>
    <t> Angaur</t>
  </si>
  <si>
    <t>PW-050</t>
  </si>
  <si>
    <t> Hatohobei</t>
  </si>
  <si>
    <t>PW-100</t>
  </si>
  <si>
    <t> Kayangel</t>
  </si>
  <si>
    <t>PW-150</t>
  </si>
  <si>
    <t> Koror</t>
  </si>
  <si>
    <t>PW-212</t>
  </si>
  <si>
    <t> Melekeok</t>
  </si>
  <si>
    <t>PW-214</t>
  </si>
  <si>
    <t> Ngaraard</t>
  </si>
  <si>
    <t>PW-218</t>
  </si>
  <si>
    <t> Ngarchelong</t>
  </si>
  <si>
    <t>PW-222</t>
  </si>
  <si>
    <t> Ngardmau</t>
  </si>
  <si>
    <t>PW-224</t>
  </si>
  <si>
    <t> Ngatpang</t>
  </si>
  <si>
    <t>PW-226</t>
  </si>
  <si>
    <t> Ngchesar</t>
  </si>
  <si>
    <t>PW-227</t>
  </si>
  <si>
    <t> Ngeremlengui</t>
  </si>
  <si>
    <t>PW-228</t>
  </si>
  <si>
    <t> Ngiwal</t>
  </si>
  <si>
    <t>PW-350</t>
  </si>
  <si>
    <t> Peleliu</t>
  </si>
  <si>
    <t>PW-370</t>
  </si>
  <si>
    <t> Sonsorol</t>
  </si>
  <si>
    <t>PY-ASU</t>
  </si>
  <si>
    <r>
      <t> </t>
    </r>
    <r>
      <rPr>
        <sz val="7"/>
        <color rgb="FF0645AD"/>
        <rFont val="Arial"/>
        <family val="2"/>
      </rPr>
      <t>Asunción</t>
    </r>
  </si>
  <si>
    <t>capital</t>
  </si>
  <si>
    <t>PY-16</t>
  </si>
  <si>
    <r>
      <t> </t>
    </r>
    <r>
      <rPr>
        <sz val="7"/>
        <color rgb="FF0645AD"/>
        <rFont val="Arial"/>
        <family val="2"/>
      </rPr>
      <t>Alto Paraguay</t>
    </r>
  </si>
  <si>
    <t>PY-10</t>
  </si>
  <si>
    <r>
      <t> </t>
    </r>
    <r>
      <rPr>
        <sz val="7"/>
        <color rgb="FF0645AD"/>
        <rFont val="Arial"/>
        <family val="2"/>
      </rPr>
      <t>Alto Paraná</t>
    </r>
  </si>
  <si>
    <t>PY-13</t>
  </si>
  <si>
    <r>
      <t> </t>
    </r>
    <r>
      <rPr>
        <sz val="7"/>
        <color rgb="FF0645AD"/>
        <rFont val="Arial"/>
        <family val="2"/>
      </rPr>
      <t>Amambay</t>
    </r>
  </si>
  <si>
    <t>PY-19</t>
  </si>
  <si>
    <r>
      <t> </t>
    </r>
    <r>
      <rPr>
        <sz val="7"/>
        <color rgb="FF0645AD"/>
        <rFont val="Arial"/>
        <family val="2"/>
      </rPr>
      <t>Boquerón</t>
    </r>
  </si>
  <si>
    <t>PY-5</t>
  </si>
  <si>
    <r>
      <t> </t>
    </r>
    <r>
      <rPr>
        <sz val="7"/>
        <color rgb="FF0645AD"/>
        <rFont val="Arial"/>
        <family val="2"/>
      </rPr>
      <t>Caaguazú</t>
    </r>
  </si>
  <si>
    <t>PY-6</t>
  </si>
  <si>
    <r>
      <t> </t>
    </r>
    <r>
      <rPr>
        <sz val="7"/>
        <color rgb="FF0645AD"/>
        <rFont val="Arial"/>
        <family val="2"/>
      </rPr>
      <t>Caazapá</t>
    </r>
  </si>
  <si>
    <t>PY-14</t>
  </si>
  <si>
    <r>
      <t> </t>
    </r>
    <r>
      <rPr>
        <sz val="7"/>
        <color rgb="FF0645AD"/>
        <rFont val="Arial"/>
        <family val="2"/>
      </rPr>
      <t>Canindeyú</t>
    </r>
  </si>
  <si>
    <t>PY-11</t>
  </si>
  <si>
    <r>
      <t> </t>
    </r>
    <r>
      <rPr>
        <sz val="7"/>
        <color rgb="FF0645AD"/>
        <rFont val="Arial"/>
        <family val="2"/>
      </rPr>
      <t>Central</t>
    </r>
  </si>
  <si>
    <t>PY-1</t>
  </si>
  <si>
    <r>
      <t> </t>
    </r>
    <r>
      <rPr>
        <sz val="7"/>
        <color rgb="FF0645AD"/>
        <rFont val="Arial"/>
        <family val="2"/>
      </rPr>
      <t>Concepción</t>
    </r>
  </si>
  <si>
    <t>PY-3</t>
  </si>
  <si>
    <r>
      <t> </t>
    </r>
    <r>
      <rPr>
        <sz val="7"/>
        <color rgb="FF0645AD"/>
        <rFont val="Arial"/>
        <family val="2"/>
      </rPr>
      <t>Cordillera</t>
    </r>
  </si>
  <si>
    <t>PY-4</t>
  </si>
  <si>
    <r>
      <t> </t>
    </r>
    <r>
      <rPr>
        <sz val="7"/>
        <color rgb="FF0645AD"/>
        <rFont val="Arial"/>
        <family val="2"/>
      </rPr>
      <t>Guairá</t>
    </r>
  </si>
  <si>
    <t>PY-7</t>
  </si>
  <si>
    <r>
      <t> </t>
    </r>
    <r>
      <rPr>
        <sz val="7"/>
        <color rgb="FF0645AD"/>
        <rFont val="Arial"/>
        <family val="2"/>
      </rPr>
      <t>Itapúa</t>
    </r>
  </si>
  <si>
    <t>PY-8</t>
  </si>
  <si>
    <t>PY-12</t>
  </si>
  <si>
    <r>
      <t> </t>
    </r>
    <r>
      <rPr>
        <sz val="7"/>
        <color rgb="FF0645AD"/>
        <rFont val="Arial"/>
        <family val="2"/>
      </rPr>
      <t>Ñeembucú</t>
    </r>
  </si>
  <si>
    <t>PY-9</t>
  </si>
  <si>
    <r>
      <t> </t>
    </r>
    <r>
      <rPr>
        <sz val="7"/>
        <color rgb="FF0645AD"/>
        <rFont val="Arial"/>
        <family val="2"/>
      </rPr>
      <t>Paraguarí</t>
    </r>
  </si>
  <si>
    <t>PY-15</t>
  </si>
  <si>
    <r>
      <t> </t>
    </r>
    <r>
      <rPr>
        <sz val="7"/>
        <color rgb="FF0645AD"/>
        <rFont val="Arial"/>
        <family val="2"/>
      </rPr>
      <t>Presidente Hayes</t>
    </r>
  </si>
  <si>
    <t>PY-2</t>
  </si>
  <si>
    <r>
      <t> </t>
    </r>
    <r>
      <rPr>
        <sz val="7"/>
        <color rgb="FF0645AD"/>
        <rFont val="Arial"/>
        <family val="2"/>
      </rPr>
      <t>San Pedro</t>
    </r>
  </si>
  <si>
    <t>QA-DA</t>
  </si>
  <si>
    <t>Ad Dawḩah</t>
  </si>
  <si>
    <t>QA-KH</t>
  </si>
  <si>
    <t>Al Khawr wa adh Dhakhīrah</t>
  </si>
  <si>
    <t>QA-WA</t>
  </si>
  <si>
    <t>Al Wakrah</t>
  </si>
  <si>
    <t>QA-RA</t>
  </si>
  <si>
    <t>Ar Rayyān</t>
  </si>
  <si>
    <t>QA-MS</t>
  </si>
  <si>
    <t>Ash Shamāl</t>
  </si>
  <si>
    <t>QA-SH</t>
  </si>
  <si>
    <t>Ash Shīḩānīyah</t>
  </si>
  <si>
    <t>QA-ZA</t>
  </si>
  <si>
    <t>Az̧ Z̧a‘āyin</t>
  </si>
  <si>
    <t>QA-US</t>
  </si>
  <si>
    <t>Umm Şalāl</t>
  </si>
  <si>
    <t>MT-01</t>
  </si>
  <si>
    <t>Attard</t>
  </si>
  <si>
    <t>Ħ'Attard</t>
  </si>
  <si>
    <t>MT-02</t>
  </si>
  <si>
    <t>Balzan</t>
  </si>
  <si>
    <t>Ħal Balzan</t>
  </si>
  <si>
    <t>MT-03</t>
  </si>
  <si>
    <t>Birgu</t>
  </si>
  <si>
    <t>Il-Birgu (Citta' Vittoriosa)</t>
  </si>
  <si>
    <t>MT-04</t>
  </si>
  <si>
    <t>Birkirkara</t>
  </si>
  <si>
    <t>MT-05</t>
  </si>
  <si>
    <t>Birżebbuġa</t>
  </si>
  <si>
    <t>MT-06</t>
  </si>
  <si>
    <t>Bormla</t>
  </si>
  <si>
    <t>Bormla (Citta' Cospicua)</t>
  </si>
  <si>
    <t>MT-07</t>
  </si>
  <si>
    <t>Dingli</t>
  </si>
  <si>
    <t>Ħad-Dingli</t>
  </si>
  <si>
    <t>MT-08</t>
  </si>
  <si>
    <t>Fgura</t>
  </si>
  <si>
    <t>Il-Fgura</t>
  </si>
  <si>
    <t>MT-09</t>
  </si>
  <si>
    <t>Floriana</t>
  </si>
  <si>
    <t>Il-Furjana</t>
  </si>
  <si>
    <t>MT-10</t>
  </si>
  <si>
    <t>Fontana</t>
  </si>
  <si>
    <t>Il-Fontana</t>
  </si>
  <si>
    <t>MT-11</t>
  </si>
  <si>
    <t>Gudja</t>
  </si>
  <si>
    <t>Il-Gudja</t>
  </si>
  <si>
    <t>MT-12</t>
  </si>
  <si>
    <t>Gżira</t>
  </si>
  <si>
    <t>Il-Gżira</t>
  </si>
  <si>
    <t>MT-13</t>
  </si>
  <si>
    <t>Għajnsielem</t>
  </si>
  <si>
    <t>MT-14</t>
  </si>
  <si>
    <t>Għarb</t>
  </si>
  <si>
    <t>L-Għarb</t>
  </si>
  <si>
    <t>MT-15</t>
  </si>
  <si>
    <t>Għargħur</t>
  </si>
  <si>
    <t>Ħal Għargħur</t>
  </si>
  <si>
    <t>MT-16</t>
  </si>
  <si>
    <t>Għasri</t>
  </si>
  <si>
    <t>L-Għasri</t>
  </si>
  <si>
    <t>MT-17</t>
  </si>
  <si>
    <t>Għaxaq</t>
  </si>
  <si>
    <t>Ħal Għaxaq</t>
  </si>
  <si>
    <t>MT-18</t>
  </si>
  <si>
    <t>Ħamrun</t>
  </si>
  <si>
    <t>Il-Ħamrun</t>
  </si>
  <si>
    <t>MT-19</t>
  </si>
  <si>
    <t>Iklin</t>
  </si>
  <si>
    <t>L-Iklin</t>
  </si>
  <si>
    <t>MT-20</t>
  </si>
  <si>
    <t>Isla</t>
  </si>
  <si>
    <t>L-Isla (Citta' Invicta)</t>
  </si>
  <si>
    <t>MT-21</t>
  </si>
  <si>
    <t>Kalkara</t>
  </si>
  <si>
    <t>Il-Kalkara</t>
  </si>
  <si>
    <t>MT-22</t>
  </si>
  <si>
    <t>Kerċem</t>
  </si>
  <si>
    <t>Ta' Kerċem</t>
  </si>
  <si>
    <t>MT-23</t>
  </si>
  <si>
    <t>Kirkop</t>
  </si>
  <si>
    <t>Ħal Kirkop</t>
  </si>
  <si>
    <t>MT-24</t>
  </si>
  <si>
    <t>Lija</t>
  </si>
  <si>
    <t>Ħal Lija</t>
  </si>
  <si>
    <t>MT-25</t>
  </si>
  <si>
    <t>Luqa</t>
  </si>
  <si>
    <t>Ħal Luqa</t>
  </si>
  <si>
    <t>MT-26</t>
  </si>
  <si>
    <t>Marsa</t>
  </si>
  <si>
    <t>Il-Marsa</t>
  </si>
  <si>
    <t>MT-27</t>
  </si>
  <si>
    <t>Marsaskala</t>
  </si>
  <si>
    <t>Marsaskala or Wied il-Għajn</t>
  </si>
  <si>
    <t>MT-28</t>
  </si>
  <si>
    <t>Marsaxlokk</t>
  </si>
  <si>
    <t>MT-29</t>
  </si>
  <si>
    <t>Mdina</t>
  </si>
  <si>
    <t>L-Imdina (Citta' Notabile)</t>
  </si>
  <si>
    <t>MT-30</t>
  </si>
  <si>
    <t>Mellieħa</t>
  </si>
  <si>
    <t>Il-Mellieħa</t>
  </si>
  <si>
    <t>MT-31</t>
  </si>
  <si>
    <t>Mġarr</t>
  </si>
  <si>
    <t>L-Imġarr</t>
  </si>
  <si>
    <t>MT-32</t>
  </si>
  <si>
    <t>Mosta</t>
  </si>
  <si>
    <t>Il-Mosta</t>
  </si>
  <si>
    <t>MT-33</t>
  </si>
  <si>
    <t>Mqabba</t>
  </si>
  <si>
    <t>L-Imqabba</t>
  </si>
  <si>
    <t>MT-34</t>
  </si>
  <si>
    <t>Msida</t>
  </si>
  <si>
    <t>L-Imsida</t>
  </si>
  <si>
    <t>MT-35</t>
  </si>
  <si>
    <t>Mtarfa</t>
  </si>
  <si>
    <t>L-Imtarfa</t>
  </si>
  <si>
    <t>MT-36</t>
  </si>
  <si>
    <t>Munxar</t>
  </si>
  <si>
    <t>Il-Munxar</t>
  </si>
  <si>
    <t>MT-37</t>
  </si>
  <si>
    <t>Nadur</t>
  </si>
  <si>
    <t>In-Nadur</t>
  </si>
  <si>
    <t>MT-38</t>
  </si>
  <si>
    <t>Naxxar</t>
  </si>
  <si>
    <t>In-Naxxar</t>
  </si>
  <si>
    <t>MT-39</t>
  </si>
  <si>
    <t>Paola</t>
  </si>
  <si>
    <t>Paola or Raħal Ġdid</t>
  </si>
  <si>
    <t>MT-40</t>
  </si>
  <si>
    <t>Pembroke</t>
  </si>
  <si>
    <t>MT-41</t>
  </si>
  <si>
    <t>Pietà</t>
  </si>
  <si>
    <t>Tal-Pietà</t>
  </si>
  <si>
    <t>MT-42</t>
  </si>
  <si>
    <t>Qala</t>
  </si>
  <si>
    <t>Il-Qala</t>
  </si>
  <si>
    <t>MT-43</t>
  </si>
  <si>
    <t>Qormi</t>
  </si>
  <si>
    <t>Ħal Qormi (Citta' Pinto)</t>
  </si>
  <si>
    <t>MT-44</t>
  </si>
  <si>
    <t>Qrendi</t>
  </si>
  <si>
    <t>Il-Qrendi</t>
  </si>
  <si>
    <t>MT-45</t>
  </si>
  <si>
    <t>Rabat Gozo</t>
  </si>
  <si>
    <t>Rabat Għawdex</t>
  </si>
  <si>
    <t>Ir-Rabat, Għawdex (Citta' Vittoria)</t>
  </si>
  <si>
    <t>MT-46</t>
  </si>
  <si>
    <t>Rabat Malta</t>
  </si>
  <si>
    <t>Ir-Rabat, Malta</t>
  </si>
  <si>
    <t>MT-47</t>
  </si>
  <si>
    <t>Safi</t>
  </si>
  <si>
    <t>Ħal Safi</t>
  </si>
  <si>
    <t>MT-48</t>
  </si>
  <si>
    <t>Saint Julian's</t>
  </si>
  <si>
    <t>San Ġiljan</t>
  </si>
  <si>
    <t>MT-49</t>
  </si>
  <si>
    <t>San Ġwann</t>
  </si>
  <si>
    <t>MT-50</t>
  </si>
  <si>
    <t>Saint Lawrence</t>
  </si>
  <si>
    <t>San Lawrenz</t>
  </si>
  <si>
    <t>MT-51</t>
  </si>
  <si>
    <t>Saint Paul's Bay</t>
  </si>
  <si>
    <t>San Pawl il-Baħar</t>
  </si>
  <si>
    <t>MT-52</t>
  </si>
  <si>
    <t>Sannat</t>
  </si>
  <si>
    <t>Ta' Sannat</t>
  </si>
  <si>
    <t>MT-53</t>
  </si>
  <si>
    <t>Saint Lucia's</t>
  </si>
  <si>
    <t>Santa Luċija</t>
  </si>
  <si>
    <t>MT-54</t>
  </si>
  <si>
    <t>Santa Venera</t>
  </si>
  <si>
    <t>MT-55</t>
  </si>
  <si>
    <t>Siġġiewi</t>
  </si>
  <si>
    <t>Is-Siġġiewi (Citta' Ferdinand)</t>
  </si>
  <si>
    <t>MT-56</t>
  </si>
  <si>
    <t>Sliema</t>
  </si>
  <si>
    <t>Tas-Sliema</t>
  </si>
  <si>
    <t>MT-57</t>
  </si>
  <si>
    <t>Swieqi</t>
  </si>
  <si>
    <t>Is-Swieqi</t>
  </si>
  <si>
    <t>MT-58</t>
  </si>
  <si>
    <t>Ta' Xbiex</t>
  </si>
  <si>
    <t>MT-59</t>
  </si>
  <si>
    <t>Tarxien</t>
  </si>
  <si>
    <t>Ħal Tarxien</t>
  </si>
  <si>
    <t>MT-60</t>
  </si>
  <si>
    <t>Valletta</t>
  </si>
  <si>
    <t>Il-Belt Valletta (Citta' Umilissima)</t>
  </si>
  <si>
    <t>MT-61</t>
  </si>
  <si>
    <t>Xagħra</t>
  </si>
  <si>
    <t>Ix-Xagħra</t>
  </si>
  <si>
    <t>MT-62</t>
  </si>
  <si>
    <t>Xewkija</t>
  </si>
  <si>
    <t>Ix-Xewkija</t>
  </si>
  <si>
    <t>MT-63</t>
  </si>
  <si>
    <t>Xgħajra</t>
  </si>
  <si>
    <t>Ix-Xgħajra</t>
  </si>
  <si>
    <t>MT-64</t>
  </si>
  <si>
    <t>Żabbar</t>
  </si>
  <si>
    <t>Ħaż-Żabbar (Citta' Hompesch)</t>
  </si>
  <si>
    <t>MT-65</t>
  </si>
  <si>
    <t>Żebbuġ Gozo</t>
  </si>
  <si>
    <t>Żebbuġ Għawdex</t>
  </si>
  <si>
    <t>Iż-Żebbuġ, Għawdex</t>
  </si>
  <si>
    <t>MT-66</t>
  </si>
  <si>
    <t>Żebbuġ Malta</t>
  </si>
  <si>
    <t>Ħaż-Żebbuġ (Citta' Rohan)</t>
  </si>
  <si>
    <t>MT-67</t>
  </si>
  <si>
    <t>Żejtun</t>
  </si>
  <si>
    <t>Iż-Żejtun (Citta' Beland)</t>
  </si>
  <si>
    <t>MT-68</t>
  </si>
  <si>
    <t>Żurrieq</t>
  </si>
  <si>
    <t>Iż-Żurrieq</t>
  </si>
  <si>
    <t>MU-AG</t>
  </si>
  <si>
    <t>Agalega Islands</t>
  </si>
  <si>
    <t>MU-CC</t>
  </si>
  <si>
    <t>Cargados Carajos Shoals</t>
  </si>
  <si>
    <t>MU-RO</t>
  </si>
  <si>
    <t>Rodrigues Island</t>
  </si>
  <si>
    <t>MU-BL</t>
  </si>
  <si>
    <t>Black River</t>
  </si>
  <si>
    <t>MU-FL</t>
  </si>
  <si>
    <t>Flacq</t>
  </si>
  <si>
    <t>MU-GP</t>
  </si>
  <si>
    <t>Grand Port</t>
  </si>
  <si>
    <t>MU-MO</t>
  </si>
  <si>
    <t>Moka</t>
  </si>
  <si>
    <t>MU-PA</t>
  </si>
  <si>
    <t>Pamplemousses</t>
  </si>
  <si>
    <t>MU-PW</t>
  </si>
  <si>
    <t>Plaines Wilhems</t>
  </si>
  <si>
    <t>MU-PL</t>
  </si>
  <si>
    <t>Port Louis</t>
  </si>
  <si>
    <t>MU-RR</t>
  </si>
  <si>
    <t>Rivière du Rempart</t>
  </si>
  <si>
    <t>MU-SA</t>
  </si>
  <si>
    <t>Savanne</t>
  </si>
  <si>
    <t>RW-01</t>
  </si>
  <si>
    <t>Ville de Kigali</t>
  </si>
  <si>
    <t>Umujyi wa Kigali</t>
  </si>
  <si>
    <t>RW-02</t>
  </si>
  <si>
    <t>Iburasirazuba</t>
  </si>
  <si>
    <t>RW-03</t>
  </si>
  <si>
    <t>Amajyaruguru</t>
  </si>
  <si>
    <t>RW-04</t>
  </si>
  <si>
    <t>Iburengerazuba</t>
  </si>
  <si>
    <t>RW-05</t>
  </si>
  <si>
    <t>Amajyepfo</t>
  </si>
  <si>
    <t>Kigali</t>
  </si>
  <si>
    <t>SA-14</t>
  </si>
  <si>
    <t>'Asīr</t>
  </si>
  <si>
    <t>SA-11</t>
  </si>
  <si>
    <t>Al Bāḩah</t>
  </si>
  <si>
    <t>SA-08</t>
  </si>
  <si>
    <t>Al Ḩudūd ash Shamālīyah</t>
  </si>
  <si>
    <t>SA-12</t>
  </si>
  <si>
    <t>Al Jawf</t>
  </si>
  <si>
    <t>SA-03</t>
  </si>
  <si>
    <t>Al Madīnah al Munawwarah</t>
  </si>
  <si>
    <t>SA-05</t>
  </si>
  <si>
    <t>Al Qaşīm</t>
  </si>
  <si>
    <t>SA-01</t>
  </si>
  <si>
    <t>Ar Riyāḑ</t>
  </si>
  <si>
    <t>SA-04</t>
  </si>
  <si>
    <t>SA-06</t>
  </si>
  <si>
    <t>Ḩā'il</t>
  </si>
  <si>
    <t>SA-09</t>
  </si>
  <si>
    <t>Jāzān</t>
  </si>
  <si>
    <t>SA-02</t>
  </si>
  <si>
    <t>Makkah al Mukarramah</t>
  </si>
  <si>
    <t>SA-10</t>
  </si>
  <si>
    <t>Najrān</t>
  </si>
  <si>
    <t>SA-07</t>
  </si>
  <si>
    <t>Tabūk</t>
  </si>
  <si>
    <t>SB-CT</t>
  </si>
  <si>
    <t>SB-CE</t>
  </si>
  <si>
    <t>SB-CH</t>
  </si>
  <si>
    <t>SB-GU</t>
  </si>
  <si>
    <t>Guadalcanal</t>
  </si>
  <si>
    <t>SB-IS</t>
  </si>
  <si>
    <t>Isabel</t>
  </si>
  <si>
    <t>SB-MK</t>
  </si>
  <si>
    <t>Makira-Ulawa</t>
  </si>
  <si>
    <t>SB-ML</t>
  </si>
  <si>
    <t>Malaita</t>
  </si>
  <si>
    <t>SB-RB</t>
  </si>
  <si>
    <t>Rennell and Bellona</t>
  </si>
  <si>
    <t>SB-TE</t>
  </si>
  <si>
    <t>Temotu</t>
  </si>
  <si>
    <t>SB-WE</t>
  </si>
  <si>
    <t>Honiara</t>
  </si>
  <si>
    <t>SC-01</t>
  </si>
  <si>
    <t>Anse aux Pins</t>
  </si>
  <si>
    <t>Ans o Pen</t>
  </si>
  <si>
    <t>SC-02</t>
  </si>
  <si>
    <t>Anse Boileau</t>
  </si>
  <si>
    <t>Ans Bwalo</t>
  </si>
  <si>
    <t>SC-03</t>
  </si>
  <si>
    <t>Anse Etoile</t>
  </si>
  <si>
    <t>Anse Étoile</t>
  </si>
  <si>
    <t>Ans Etwal</t>
  </si>
  <si>
    <t>SC-05</t>
  </si>
  <si>
    <t>Anse Royale</t>
  </si>
  <si>
    <t>Ans Royal</t>
  </si>
  <si>
    <t>SC-04</t>
  </si>
  <si>
    <t>Au Cap</t>
  </si>
  <si>
    <t>O Kap</t>
  </si>
  <si>
    <t>SC-06</t>
  </si>
  <si>
    <t>Baie Lazare</t>
  </si>
  <si>
    <t>Be Lazar</t>
  </si>
  <si>
    <t>SC-07</t>
  </si>
  <si>
    <t>Baie Sainte Anne</t>
  </si>
  <si>
    <t>Baie Sainte-Anne</t>
  </si>
  <si>
    <t>Be Sent Ann</t>
  </si>
  <si>
    <t>SC-08</t>
  </si>
  <si>
    <t>Beau Vallon</t>
  </si>
  <si>
    <t>Bovalon</t>
  </si>
  <si>
    <t>SC-09</t>
  </si>
  <si>
    <t>Bel Air</t>
  </si>
  <si>
    <t>Beler</t>
  </si>
  <si>
    <t>SC-10</t>
  </si>
  <si>
    <t>Bel Ombre</t>
  </si>
  <si>
    <t>Belonm</t>
  </si>
  <si>
    <t>SC-11</t>
  </si>
  <si>
    <t>Cascade</t>
  </si>
  <si>
    <t>Kaskad</t>
  </si>
  <si>
    <t>SC-16</t>
  </si>
  <si>
    <t>English River</t>
  </si>
  <si>
    <t>La Rivière Anglaise</t>
  </si>
  <si>
    <t>Larivyer Anglez</t>
  </si>
  <si>
    <t>SC-12</t>
  </si>
  <si>
    <t>Glacis</t>
  </si>
  <si>
    <t>Glasi</t>
  </si>
  <si>
    <t>SC-13</t>
  </si>
  <si>
    <t>Grand Anse Mahe</t>
  </si>
  <si>
    <t>Grand'Anse Mahé</t>
  </si>
  <si>
    <t>Grand Ans Mae</t>
  </si>
  <si>
    <t>SC-14</t>
  </si>
  <si>
    <t>Grand Anse Praslin</t>
  </si>
  <si>
    <t>Grand'Anse Praslin</t>
  </si>
  <si>
    <t>Grand Ans Pralen</t>
  </si>
  <si>
    <t>SC-26</t>
  </si>
  <si>
    <t>Ile Perseverance I</t>
  </si>
  <si>
    <t>Île Persévérance I</t>
  </si>
  <si>
    <t>SC-27</t>
  </si>
  <si>
    <t>Ile Perseverance II</t>
  </si>
  <si>
    <t>Île Persévérance II</t>
  </si>
  <si>
    <t>SC-15</t>
  </si>
  <si>
    <t>La Digue</t>
  </si>
  <si>
    <t>Ladig</t>
  </si>
  <si>
    <t>SC-24</t>
  </si>
  <si>
    <t>Les Mamelles</t>
  </si>
  <si>
    <t>Lemamel</t>
  </si>
  <si>
    <t>SC-17</t>
  </si>
  <si>
    <t>Mont Buxton</t>
  </si>
  <si>
    <t>Mon Bikston</t>
  </si>
  <si>
    <t>SC-18</t>
  </si>
  <si>
    <t>Mont Fleuri</t>
  </si>
  <si>
    <t>Mon Fleri</t>
  </si>
  <si>
    <t>SC-19</t>
  </si>
  <si>
    <t>Plaisance</t>
  </si>
  <si>
    <t>Plezans</t>
  </si>
  <si>
    <t>SC-20</t>
  </si>
  <si>
    <t>Pointe Larue</t>
  </si>
  <si>
    <t>Pointe La Rue</t>
  </si>
  <si>
    <t>Pwent Lari</t>
  </si>
  <si>
    <t>SC-21</t>
  </si>
  <si>
    <t>Port Glaud</t>
  </si>
  <si>
    <t>Porglo</t>
  </si>
  <si>
    <t>SC-25</t>
  </si>
  <si>
    <t>Roche Caiman</t>
  </si>
  <si>
    <t>Roche Caïman</t>
  </si>
  <si>
    <t>Ros Kaiman</t>
  </si>
  <si>
    <t>SC-22</t>
  </si>
  <si>
    <t>Saint Louis</t>
  </si>
  <si>
    <t>Saint-Louis</t>
  </si>
  <si>
    <t>Sen Lwi</t>
  </si>
  <si>
    <t>SC-23</t>
  </si>
  <si>
    <t>Takamaka</t>
  </si>
  <si>
    <t>(local variant is Zalingei)</t>
  </si>
  <si>
    <t>SD-RS</t>
  </si>
  <si>
    <t>SD-GZ</t>
  </si>
  <si>
    <t>Al Jazīrah</t>
  </si>
  <si>
    <t>Gezira</t>
  </si>
  <si>
    <t>SD-KH</t>
  </si>
  <si>
    <t>Al Kharţūm</t>
  </si>
  <si>
    <t>Khartoum</t>
  </si>
  <si>
    <t>SD-GD</t>
  </si>
  <si>
    <t>Al Qaḑārif</t>
  </si>
  <si>
    <t>Gedaref</t>
  </si>
  <si>
    <t>SD-NW</t>
  </si>
  <si>
    <t>An Nīl al Abyaḑ</t>
  </si>
  <si>
    <t>White Nile</t>
  </si>
  <si>
    <t>SD-NB</t>
  </si>
  <si>
    <t>An Nīl al Azraq</t>
  </si>
  <si>
    <t>Blue Nile</t>
  </si>
  <si>
    <t>SD-NO</t>
  </si>
  <si>
    <t>SD-DW</t>
  </si>
  <si>
    <t>Gharb Dārfūr</t>
  </si>
  <si>
    <t>West Darfur</t>
  </si>
  <si>
    <t>SD-GK</t>
  </si>
  <si>
    <t>Gharb Kurdufān</t>
  </si>
  <si>
    <t>West Kordofan</t>
  </si>
  <si>
    <t>SD-DS</t>
  </si>
  <si>
    <t>Janūb Dārfūr</t>
  </si>
  <si>
    <t>South Darfur</t>
  </si>
  <si>
    <t>SD-KS</t>
  </si>
  <si>
    <t>Janūb Kurdufān</t>
  </si>
  <si>
    <t>South Kordofan</t>
  </si>
  <si>
    <t>SD-KA</t>
  </si>
  <si>
    <t>Kassalā</t>
  </si>
  <si>
    <t>Kassala</t>
  </si>
  <si>
    <t>SD-NR</t>
  </si>
  <si>
    <t>Nahr an Nīl</t>
  </si>
  <si>
    <t>River Nile</t>
  </si>
  <si>
    <t>SD-DN</t>
  </si>
  <si>
    <t>Shamāl Dārfūr</t>
  </si>
  <si>
    <t>North Darfur</t>
  </si>
  <si>
    <t>SD-KN</t>
  </si>
  <si>
    <t>Shamāl Kurdufān</t>
  </si>
  <si>
    <t>North Kordofan</t>
  </si>
  <si>
    <t>SD-DE</t>
  </si>
  <si>
    <t>Sharq Dārfūr</t>
  </si>
  <si>
    <t>East Darfur</t>
  </si>
  <si>
    <t>SD-SI</t>
  </si>
  <si>
    <t>Sinnār</t>
  </si>
  <si>
    <t>Sennar</t>
  </si>
  <si>
    <t>SD-DC</t>
  </si>
  <si>
    <t>Wasaţ Dārfūr</t>
  </si>
  <si>
    <t>(local variant is Zālinjay)</t>
  </si>
  <si>
    <t>Central Darfur</t>
  </si>
  <si>
    <t>SH-AC</t>
  </si>
  <si>
    <t>Ascension</t>
  </si>
  <si>
    <t>SH-HL</t>
  </si>
  <si>
    <t>Saint Helena</t>
  </si>
  <si>
    <t>SH-TA</t>
  </si>
  <si>
    <t>Tristan da Cunha</t>
  </si>
  <si>
    <t>SL-E</t>
  </si>
  <si>
    <t>SL-NW</t>
  </si>
  <si>
    <t>North Western</t>
  </si>
  <si>
    <t>SL-N</t>
  </si>
  <si>
    <t>SL-S</t>
  </si>
  <si>
    <t>SL-W</t>
  </si>
  <si>
    <t>Western Area (Freetown)</t>
  </si>
  <si>
    <t>area</t>
  </si>
  <si>
    <t>SM-01</t>
  </si>
  <si>
    <t>Acquaviva</t>
  </si>
  <si>
    <t>SM-06</t>
  </si>
  <si>
    <t>Borgo Maggiore</t>
  </si>
  <si>
    <t>SM-02</t>
  </si>
  <si>
    <t>Chiesanuova</t>
  </si>
  <si>
    <t>SM-07</t>
  </si>
  <si>
    <t>Città di San Marino</t>
  </si>
  <si>
    <t>(local variant is San Marino)</t>
  </si>
  <si>
    <t>SM-03</t>
  </si>
  <si>
    <t>Domagnano</t>
  </si>
  <si>
    <t>SM-04</t>
  </si>
  <si>
    <t>Faetano</t>
  </si>
  <si>
    <t>SM-05</t>
  </si>
  <si>
    <t>Fiorentino</t>
  </si>
  <si>
    <t>SM-08</t>
  </si>
  <si>
    <t>Montegiardino</t>
  </si>
  <si>
    <t>SM-09</t>
  </si>
  <si>
    <t>Serravalle</t>
  </si>
  <si>
    <t>SN-DK</t>
  </si>
  <si>
    <t>Dakar</t>
  </si>
  <si>
    <t>SN-DB</t>
  </si>
  <si>
    <t>Diourbel</t>
  </si>
  <si>
    <t>SN-FK</t>
  </si>
  <si>
    <t>Fatick</t>
  </si>
  <si>
    <t>SN-KA</t>
  </si>
  <si>
    <t>Kaffrine</t>
  </si>
  <si>
    <t>SN-KL</t>
  </si>
  <si>
    <t>Kaolack</t>
  </si>
  <si>
    <t>SN-KE</t>
  </si>
  <si>
    <t>Kédougou</t>
  </si>
  <si>
    <t>SN-KD</t>
  </si>
  <si>
    <t>Kolda</t>
  </si>
  <si>
    <t>SN-LG</t>
  </si>
  <si>
    <t>Louga</t>
  </si>
  <si>
    <t>SN-MT</t>
  </si>
  <si>
    <t>Matam</t>
  </si>
  <si>
    <t>SN-SL</t>
  </si>
  <si>
    <t>SN-SE</t>
  </si>
  <si>
    <t>Sédhiou</t>
  </si>
  <si>
    <t>SN-TC</t>
  </si>
  <si>
    <t>Tambacounda</t>
  </si>
  <si>
    <t>SN-TH</t>
  </si>
  <si>
    <t>Thiès</t>
  </si>
  <si>
    <t>SN-ZG</t>
  </si>
  <si>
    <t>Ziguinchor</t>
  </si>
  <si>
    <t>SO-AW</t>
  </si>
  <si>
    <t>Awdal</t>
  </si>
  <si>
    <t>SO-BK</t>
  </si>
  <si>
    <t>Bakool</t>
  </si>
  <si>
    <t>SO-BN</t>
  </si>
  <si>
    <t>Banaadir</t>
  </si>
  <si>
    <t>SO-BR</t>
  </si>
  <si>
    <t>Bari</t>
  </si>
  <si>
    <t>SO-BY</t>
  </si>
  <si>
    <t>Bay</t>
  </si>
  <si>
    <t>SO-GA</t>
  </si>
  <si>
    <t>Galguduud</t>
  </si>
  <si>
    <t>SO-GE</t>
  </si>
  <si>
    <t>Gedo</t>
  </si>
  <si>
    <t>SO-HI</t>
  </si>
  <si>
    <t>Hiiraan</t>
  </si>
  <si>
    <t>SO-JD</t>
  </si>
  <si>
    <t>Jubbada Dhexe</t>
  </si>
  <si>
    <t>SO-JH</t>
  </si>
  <si>
    <t>Jubbada Hoose</t>
  </si>
  <si>
    <t>SO-MU</t>
  </si>
  <si>
    <t>Mudug</t>
  </si>
  <si>
    <t>SO-NU</t>
  </si>
  <si>
    <t>Nugaal</t>
  </si>
  <si>
    <t>SO-SA</t>
  </si>
  <si>
    <t>Sanaag</t>
  </si>
  <si>
    <t>SO-SD</t>
  </si>
  <si>
    <t>Shabeellaha Dhexe</t>
  </si>
  <si>
    <t>SO-SH</t>
  </si>
  <si>
    <t>Shabeellaha Hoose</t>
  </si>
  <si>
    <t>SO-SO</t>
  </si>
  <si>
    <t>Sool</t>
  </si>
  <si>
    <t>SO-TO</t>
  </si>
  <si>
    <t>Togdheer</t>
  </si>
  <si>
    <t>SO-WO</t>
  </si>
  <si>
    <t>Woqooyi Galbeed</t>
  </si>
  <si>
    <t>SR-BR</t>
  </si>
  <si>
    <t>Brokopondo</t>
  </si>
  <si>
    <t>SR-CM</t>
  </si>
  <si>
    <t>Commewijne</t>
  </si>
  <si>
    <t>SR-CR</t>
  </si>
  <si>
    <t>Coronie</t>
  </si>
  <si>
    <t>SR-MA</t>
  </si>
  <si>
    <t>Marowijne</t>
  </si>
  <si>
    <t>SR-NI</t>
  </si>
  <si>
    <t>Nickerie</t>
  </si>
  <si>
    <t>SR-PR</t>
  </si>
  <si>
    <t>Para</t>
  </si>
  <si>
    <t>SR-PM</t>
  </si>
  <si>
    <t>Paramaribo</t>
  </si>
  <si>
    <t>SR-SA</t>
  </si>
  <si>
    <t>Saramacca</t>
  </si>
  <si>
    <t>SR-SI</t>
  </si>
  <si>
    <t>Sipaliwini</t>
  </si>
  <si>
    <t>SR-WA</t>
  </si>
  <si>
    <t>Wanica</t>
  </si>
  <si>
    <t>SS-EC</t>
  </si>
  <si>
    <t> Central Equatoria</t>
  </si>
  <si>
    <t>SS-EE</t>
  </si>
  <si>
    <t> Eastern Equatoria</t>
  </si>
  <si>
    <t>SS-JG</t>
  </si>
  <si>
    <t> Jonglei</t>
  </si>
  <si>
    <t>SS-LK</t>
  </si>
  <si>
    <t> Lakes</t>
  </si>
  <si>
    <t>SS-BN</t>
  </si>
  <si>
    <t> Northern Bahr el Ghazal</t>
  </si>
  <si>
    <t>SS-UY</t>
  </si>
  <si>
    <t> Unity</t>
  </si>
  <si>
    <t>SS-NU</t>
  </si>
  <si>
    <t> Upper Nile</t>
  </si>
  <si>
    <t>SS-WR</t>
  </si>
  <si>
    <t> Warrap</t>
  </si>
  <si>
    <t>SS-BW</t>
  </si>
  <si>
    <t> Western Bahr el Ghazal</t>
  </si>
  <si>
    <t>SS-EW</t>
  </si>
  <si>
    <t> Western Equatoria</t>
  </si>
  <si>
    <t>SV-AH</t>
  </si>
  <si>
    <t>Ahuachapán</t>
  </si>
  <si>
    <t>SV-CA</t>
  </si>
  <si>
    <t>Cabañas</t>
  </si>
  <si>
    <t>SV-CH</t>
  </si>
  <si>
    <t>Chalatenango</t>
  </si>
  <si>
    <t>SV-CU</t>
  </si>
  <si>
    <t>Cuscatlán</t>
  </si>
  <si>
    <t>SV-LI</t>
  </si>
  <si>
    <t>SV-PA</t>
  </si>
  <si>
    <t>SV-UN</t>
  </si>
  <si>
    <t>La Unión</t>
  </si>
  <si>
    <t>SV-MO</t>
  </si>
  <si>
    <t>Morazán</t>
  </si>
  <si>
    <t>SV-SM</t>
  </si>
  <si>
    <t>San Miguel</t>
  </si>
  <si>
    <t>SV-SS</t>
  </si>
  <si>
    <t>SV-SV</t>
  </si>
  <si>
    <t>San Vicente</t>
  </si>
  <si>
    <t>SV-SA</t>
  </si>
  <si>
    <t>Santa Ana</t>
  </si>
  <si>
    <t>SV-SO</t>
  </si>
  <si>
    <t>Sonsonate</t>
  </si>
  <si>
    <t>SV-US</t>
  </si>
  <si>
    <t>Usulután</t>
  </si>
  <si>
    <t>ST-01</t>
  </si>
  <si>
    <t>Água Grande</t>
  </si>
  <si>
    <t>ST-02</t>
  </si>
  <si>
    <t>Cantagalo</t>
  </si>
  <si>
    <t>ST-03</t>
  </si>
  <si>
    <t>Caué</t>
  </si>
  <si>
    <t>ST-04</t>
  </si>
  <si>
    <t>Lembá</t>
  </si>
  <si>
    <t>ST-05</t>
  </si>
  <si>
    <t>Lobata</t>
  </si>
  <si>
    <t>ST-06</t>
  </si>
  <si>
    <t>Mé-Zóchi</t>
  </si>
  <si>
    <t>ST-P</t>
  </si>
  <si>
    <t>Príncipe</t>
  </si>
  <si>
    <t>SY-HA</t>
  </si>
  <si>
    <t>Al Ḩasakah</t>
  </si>
  <si>
    <t>SY-LA</t>
  </si>
  <si>
    <t>Al Lādhiqīyah</t>
  </si>
  <si>
    <t>SY-QU</t>
  </si>
  <si>
    <t>Al Qunayţirah</t>
  </si>
  <si>
    <t>SY-RA</t>
  </si>
  <si>
    <t>Ar Raqqah</t>
  </si>
  <si>
    <t>SY-SU</t>
  </si>
  <si>
    <t>As Suwaydā'</t>
  </si>
  <si>
    <t>SY-DR</t>
  </si>
  <si>
    <t>Dar'ā</t>
  </si>
  <si>
    <t>SY-DY</t>
  </si>
  <si>
    <t>Dayr az Zawr</t>
  </si>
  <si>
    <t>SY-DI</t>
  </si>
  <si>
    <t>Dimashq</t>
  </si>
  <si>
    <t>SY-HL</t>
  </si>
  <si>
    <t>Ḩalab</t>
  </si>
  <si>
    <t>SY-HM</t>
  </si>
  <si>
    <t>Ḩamāh</t>
  </si>
  <si>
    <t>SY-HI</t>
  </si>
  <si>
    <t>Ḩimş</t>
  </si>
  <si>
    <t>SY-ID</t>
  </si>
  <si>
    <t>Idlib</t>
  </si>
  <si>
    <t>SY-RD</t>
  </si>
  <si>
    <t>Rīf Dimashq</t>
  </si>
  <si>
    <t>SY-TA</t>
  </si>
  <si>
    <t>Ţarţūs</t>
  </si>
  <si>
    <t>SZ-HH</t>
  </si>
  <si>
    <t>Hhohho</t>
  </si>
  <si>
    <t>SZ-LU</t>
  </si>
  <si>
    <t>Lubombo</t>
  </si>
  <si>
    <t>SZ-MA</t>
  </si>
  <si>
    <t>Manzini</t>
  </si>
  <si>
    <t>SZ-SH</t>
  </si>
  <si>
    <t>Shiselweni</t>
  </si>
  <si>
    <t>TD-BA</t>
  </si>
  <si>
    <t>Al Baţḩā’</t>
  </si>
  <si>
    <t>Batha</t>
  </si>
  <si>
    <t>TD-LC</t>
  </si>
  <si>
    <t>Lac</t>
  </si>
  <si>
    <t>TD-BG</t>
  </si>
  <si>
    <t>Baḩr al Ghazāl</t>
  </si>
  <si>
    <t>Bahr el Ghazal (local variant is Barh-el-Ghazal)</t>
  </si>
  <si>
    <t>TD-BO</t>
  </si>
  <si>
    <t>Būrkū</t>
  </si>
  <si>
    <t>Borkou</t>
  </si>
  <si>
    <t>TD-HL</t>
  </si>
  <si>
    <t>Ḩajjar Lamīs</t>
  </si>
  <si>
    <t>Hadjer Lamis</t>
  </si>
  <si>
    <t>TD-EO</t>
  </si>
  <si>
    <t>Inīdī al Gharbī</t>
  </si>
  <si>
    <t>Ennedi-Ouest</t>
  </si>
  <si>
    <t>TD-EE</t>
  </si>
  <si>
    <t>Inīdī ash Sharqī</t>
  </si>
  <si>
    <t>Ennedi-Est</t>
  </si>
  <si>
    <t>TD-KA</t>
  </si>
  <si>
    <t>Kānim</t>
  </si>
  <si>
    <t>Kanem</t>
  </si>
  <si>
    <t>TD-LO</t>
  </si>
  <si>
    <t>Lūghūn al Gharbī</t>
  </si>
  <si>
    <t>Logone-Occidental</t>
  </si>
  <si>
    <t>TD-LR</t>
  </si>
  <si>
    <t>Lūghūn ash Sharqī</t>
  </si>
  <si>
    <t>Logone-Oriental</t>
  </si>
  <si>
    <t>TD-ND</t>
  </si>
  <si>
    <t>Madīnat Injamīnā</t>
  </si>
  <si>
    <t>Ville de Ndjamena</t>
  </si>
  <si>
    <t>TD-MA</t>
  </si>
  <si>
    <t>Māndūl</t>
  </si>
  <si>
    <t>Mandoul</t>
  </si>
  <si>
    <t>TD-MO</t>
  </si>
  <si>
    <t>Māyū Kībbī al Gharbī</t>
  </si>
  <si>
    <t>Mayo-Kebbi-Ouest</t>
  </si>
  <si>
    <t>TD-ME</t>
  </si>
  <si>
    <t>Māyū Kībbī ash Sharqī</t>
  </si>
  <si>
    <t>Mayo-Kebbi-Est</t>
  </si>
  <si>
    <t>TD-GR</t>
  </si>
  <si>
    <t>Qīrā</t>
  </si>
  <si>
    <t>Guéra</t>
  </si>
  <si>
    <t>TD-SA</t>
  </si>
  <si>
    <t>Salāmāt</t>
  </si>
  <si>
    <t>Salamat</t>
  </si>
  <si>
    <t>TD-MC</t>
  </si>
  <si>
    <t>Shārī al Awsaţ</t>
  </si>
  <si>
    <t>Moyen-Chari</t>
  </si>
  <si>
    <t>TD-CB</t>
  </si>
  <si>
    <t>Shārī Bāqirmī</t>
  </si>
  <si>
    <t>Chari-Baguirmi</t>
  </si>
  <si>
    <t>TD-SI</t>
  </si>
  <si>
    <t>Sīlā</t>
  </si>
  <si>
    <t>Sila</t>
  </si>
  <si>
    <t>TD-TA</t>
  </si>
  <si>
    <t>Tānjīlī</t>
  </si>
  <si>
    <t>Tandjilé</t>
  </si>
  <si>
    <t>TD-TI</t>
  </si>
  <si>
    <t>Tibastī</t>
  </si>
  <si>
    <t>Tibesti</t>
  </si>
  <si>
    <t>TD-OD</t>
  </si>
  <si>
    <t>Waddāy</t>
  </si>
  <si>
    <t>Ouaddaï</t>
  </si>
  <si>
    <t>TD-WF</t>
  </si>
  <si>
    <t>Wādī Fīrā’</t>
  </si>
  <si>
    <t>Wadi Fira</t>
  </si>
  <si>
    <t>TJ-DU</t>
  </si>
  <si>
    <t>Dushanbe</t>
  </si>
  <si>
    <t>TJ-GB</t>
  </si>
  <si>
    <t>Kŭhistoni Badakhshon</t>
  </si>
  <si>
    <t>TJ-KT</t>
  </si>
  <si>
    <t>Khatlon</t>
  </si>
  <si>
    <t>TJ-SU</t>
  </si>
  <si>
    <t>Sughd</t>
  </si>
  <si>
    <t>TJ-RA</t>
  </si>
  <si>
    <t>nohiyahoi tobei jumhurí</t>
  </si>
  <si>
    <t>district under republic administration</t>
  </si>
  <si>
    <t>Districts under Tajikistan Central Government Jurisdiction or Republic Subordination</t>
  </si>
  <si>
    <t>TM-A</t>
  </si>
  <si>
    <t>Ahal</t>
  </si>
  <si>
    <t>TM-B</t>
  </si>
  <si>
    <t>Balkan</t>
  </si>
  <si>
    <t>TM-D</t>
  </si>
  <si>
    <t>Daşoguz</t>
  </si>
  <si>
    <t>TM-L</t>
  </si>
  <si>
    <t>Lebap</t>
  </si>
  <si>
    <t>TM-M</t>
  </si>
  <si>
    <t>Mary</t>
  </si>
  <si>
    <t>TM-S</t>
  </si>
  <si>
    <t>Aşgabat</t>
  </si>
  <si>
    <t>TN-31</t>
  </si>
  <si>
    <t>Béja</t>
  </si>
  <si>
    <t>TN-13</t>
  </si>
  <si>
    <t>Ben Arous</t>
  </si>
  <si>
    <t>TN-23</t>
  </si>
  <si>
    <t>Bizerte</t>
  </si>
  <si>
    <t>TN-81</t>
  </si>
  <si>
    <t>Gabès</t>
  </si>
  <si>
    <t>TN-71</t>
  </si>
  <si>
    <t>Gafsa</t>
  </si>
  <si>
    <t>TN-32</t>
  </si>
  <si>
    <t>Jendouba</t>
  </si>
  <si>
    <t>TN-41</t>
  </si>
  <si>
    <t>Kairouan</t>
  </si>
  <si>
    <t>TN-42</t>
  </si>
  <si>
    <t>Kasserine</t>
  </si>
  <si>
    <t>TN-73</t>
  </si>
  <si>
    <t>Kébili</t>
  </si>
  <si>
    <t>TN-12</t>
  </si>
  <si>
    <t>L'Ariana</t>
  </si>
  <si>
    <t>TN-14</t>
  </si>
  <si>
    <t>La Manouba</t>
  </si>
  <si>
    <t>TN-33</t>
  </si>
  <si>
    <t>Le Kef</t>
  </si>
  <si>
    <t>TN-53</t>
  </si>
  <si>
    <t>Mahdia</t>
  </si>
  <si>
    <t>TN-82</t>
  </si>
  <si>
    <t>Médenine</t>
  </si>
  <si>
    <t>TN-52</t>
  </si>
  <si>
    <t>Monastir</t>
  </si>
  <si>
    <t>TN-21</t>
  </si>
  <si>
    <t>Nabeul</t>
  </si>
  <si>
    <t>TN-61</t>
  </si>
  <si>
    <t>Sfax</t>
  </si>
  <si>
    <t>TN-43</t>
  </si>
  <si>
    <t>Sidi Bouzid</t>
  </si>
  <si>
    <t>TN-34</t>
  </si>
  <si>
    <t>Siliana</t>
  </si>
  <si>
    <t>TN-51</t>
  </si>
  <si>
    <t>Sousse</t>
  </si>
  <si>
    <t>TN-83</t>
  </si>
  <si>
    <t>Tataouine</t>
  </si>
  <si>
    <t>TN-72</t>
  </si>
  <si>
    <t>Tozeur</t>
  </si>
  <si>
    <t>TN-11</t>
  </si>
  <si>
    <t>Tunis</t>
  </si>
  <si>
    <t>TN-22</t>
  </si>
  <si>
    <t>Zaghouan</t>
  </si>
  <si>
    <t>TO-01</t>
  </si>
  <si>
    <t>'Eua</t>
  </si>
  <si>
    <t>TO-02</t>
  </si>
  <si>
    <t>Ha'apai</t>
  </si>
  <si>
    <t>TO-03</t>
  </si>
  <si>
    <t>Niuas</t>
  </si>
  <si>
    <t>TO-04</t>
  </si>
  <si>
    <t>Tongatapu</t>
  </si>
  <si>
    <t>TO-05</t>
  </si>
  <si>
    <t>Vava'u</t>
  </si>
  <si>
    <t>TL-AL</t>
  </si>
  <si>
    <t>Aileu</t>
  </si>
  <si>
    <t>TL-AN</t>
  </si>
  <si>
    <t>Ainaro</t>
  </si>
  <si>
    <t>Ainaru</t>
  </si>
  <si>
    <t>TL-BA</t>
  </si>
  <si>
    <t>Baucau</t>
  </si>
  <si>
    <t>Baukau</t>
  </si>
  <si>
    <t>TL-BO</t>
  </si>
  <si>
    <t>Bobonaro</t>
  </si>
  <si>
    <t>Bobonaru</t>
  </si>
  <si>
    <t>TL-CO</t>
  </si>
  <si>
    <t>Cova Lima</t>
  </si>
  <si>
    <t>Kovalima</t>
  </si>
  <si>
    <t>TL-DI</t>
  </si>
  <si>
    <t>Díli</t>
  </si>
  <si>
    <t>TL-ER</t>
  </si>
  <si>
    <t>Ermera</t>
  </si>
  <si>
    <t>TL-LA</t>
  </si>
  <si>
    <t>Lautém</t>
  </si>
  <si>
    <t>Lautein</t>
  </si>
  <si>
    <t>TL-LI</t>
  </si>
  <si>
    <t>Liquiça</t>
  </si>
  <si>
    <t>Likisá</t>
  </si>
  <si>
    <t>TL-MT</t>
  </si>
  <si>
    <t>Manatuto</t>
  </si>
  <si>
    <t>Manatutu</t>
  </si>
  <si>
    <t>TL-MF</t>
  </si>
  <si>
    <t>Manufahi</t>
  </si>
  <si>
    <t>TL-OE</t>
  </si>
  <si>
    <t>Oé-Cusse Ambeno</t>
  </si>
  <si>
    <t>(local variant is Oecussi)</t>
  </si>
  <si>
    <t>Oekusi-Ambenu</t>
  </si>
  <si>
    <t>special administrative region</t>
  </si>
  <si>
    <t>TL-VI</t>
  </si>
  <si>
    <t>Viqueque</t>
  </si>
  <si>
    <t>Vikeke</t>
  </si>
  <si>
    <t>TR-01</t>
  </si>
  <si>
    <t>Adana</t>
  </si>
  <si>
    <t>TR-02</t>
  </si>
  <si>
    <t>Adıyaman</t>
  </si>
  <si>
    <t>TR-03</t>
  </si>
  <si>
    <t>Afyonkarahisar</t>
  </si>
  <si>
    <t>TR-04</t>
  </si>
  <si>
    <t>Ağrı</t>
  </si>
  <si>
    <t>TR-68</t>
  </si>
  <si>
    <t>Aksaray</t>
  </si>
  <si>
    <t>TR-05</t>
  </si>
  <si>
    <t>Amasya</t>
  </si>
  <si>
    <t>TR-06</t>
  </si>
  <si>
    <t>Ankara</t>
  </si>
  <si>
    <t>TR-07</t>
  </si>
  <si>
    <t>Antalya</t>
  </si>
  <si>
    <t>TR-75</t>
  </si>
  <si>
    <t>Ardahan</t>
  </si>
  <si>
    <t>TR-08</t>
  </si>
  <si>
    <t>Artvin</t>
  </si>
  <si>
    <t>TR-09</t>
  </si>
  <si>
    <t>Aydın</t>
  </si>
  <si>
    <t>TR-10</t>
  </si>
  <si>
    <t>Balıkesir</t>
  </si>
  <si>
    <t>TR-74</t>
  </si>
  <si>
    <t>Bartın</t>
  </si>
  <si>
    <t>TR-72</t>
  </si>
  <si>
    <t>Batman</t>
  </si>
  <si>
    <t>TR-69</t>
  </si>
  <si>
    <t>Bayburt</t>
  </si>
  <si>
    <t>TR-11</t>
  </si>
  <si>
    <t>Bilecik</t>
  </si>
  <si>
    <t>TR-12</t>
  </si>
  <si>
    <t>Bingöl</t>
  </si>
  <si>
    <t>TR-13</t>
  </si>
  <si>
    <t>Bitlis</t>
  </si>
  <si>
    <t>TR-14</t>
  </si>
  <si>
    <t>Bolu</t>
  </si>
  <si>
    <t>TR-15</t>
  </si>
  <si>
    <t>Burdur</t>
  </si>
  <si>
    <t>TR-16</t>
  </si>
  <si>
    <t>Bursa</t>
  </si>
  <si>
    <t>TR-17</t>
  </si>
  <si>
    <t>Çanakkale</t>
  </si>
  <si>
    <t>TR-18</t>
  </si>
  <si>
    <t>Çankırı</t>
  </si>
  <si>
    <t>TR-19</t>
  </si>
  <si>
    <t>Çorum</t>
  </si>
  <si>
    <t>TR-20</t>
  </si>
  <si>
    <t>Denizli</t>
  </si>
  <si>
    <t>TR-21</t>
  </si>
  <si>
    <t>Diyarbakır</t>
  </si>
  <si>
    <t>TR-81</t>
  </si>
  <si>
    <t>Düzce</t>
  </si>
  <si>
    <t>TR-22</t>
  </si>
  <si>
    <t>Edirne</t>
  </si>
  <si>
    <t>TR-23</t>
  </si>
  <si>
    <t>Elazığ</t>
  </si>
  <si>
    <t>TR-24</t>
  </si>
  <si>
    <t>Erzincan</t>
  </si>
  <si>
    <t>TR-25</t>
  </si>
  <si>
    <t>Erzurum</t>
  </si>
  <si>
    <t>TR-26</t>
  </si>
  <si>
    <t>Eskişehir</t>
  </si>
  <si>
    <t>TR-27</t>
  </si>
  <si>
    <t>Gaziantep</t>
  </si>
  <si>
    <t>TR-28</t>
  </si>
  <si>
    <t>Giresun</t>
  </si>
  <si>
    <t>TR-29</t>
  </si>
  <si>
    <t>Gümüşhane</t>
  </si>
  <si>
    <t>TR-30</t>
  </si>
  <si>
    <t>Hakkâri</t>
  </si>
  <si>
    <t>TR-31</t>
  </si>
  <si>
    <t>Hatay</t>
  </si>
  <si>
    <t>TR-76</t>
  </si>
  <si>
    <t>Iğdır</t>
  </si>
  <si>
    <t>TR-32</t>
  </si>
  <si>
    <t>Isparta</t>
  </si>
  <si>
    <t>TR-34</t>
  </si>
  <si>
    <t>İstanbul</t>
  </si>
  <si>
    <t>TR-35</t>
  </si>
  <si>
    <t>İzmir</t>
  </si>
  <si>
    <t>TR-46</t>
  </si>
  <si>
    <t>Kahramanmaraş</t>
  </si>
  <si>
    <t>TR-78</t>
  </si>
  <si>
    <t>Karabük</t>
  </si>
  <si>
    <t>TR-70</t>
  </si>
  <si>
    <t>Karaman</t>
  </si>
  <si>
    <t>TR-36</t>
  </si>
  <si>
    <t>Kars</t>
  </si>
  <si>
    <t>TR-37</t>
  </si>
  <si>
    <t>Kastamonu</t>
  </si>
  <si>
    <t>TR-38</t>
  </si>
  <si>
    <t>Kayseri</t>
  </si>
  <si>
    <t>TR-71</t>
  </si>
  <si>
    <t>Kırıkkale</t>
  </si>
  <si>
    <t>TR-39</t>
  </si>
  <si>
    <t>Kırklareli</t>
  </si>
  <si>
    <t>TR-40</t>
  </si>
  <si>
    <t>Kırşehir</t>
  </si>
  <si>
    <t>TR-79</t>
  </si>
  <si>
    <t>Kilis</t>
  </si>
  <si>
    <t>TR-41</t>
  </si>
  <si>
    <t>Kocaeli</t>
  </si>
  <si>
    <t>TR-42</t>
  </si>
  <si>
    <t>Konya</t>
  </si>
  <si>
    <t>TR-43</t>
  </si>
  <si>
    <t>Kütahya</t>
  </si>
  <si>
    <t>TR-44</t>
  </si>
  <si>
    <t>Malatya</t>
  </si>
  <si>
    <t>TR-45</t>
  </si>
  <si>
    <t>Manisa</t>
  </si>
  <si>
    <t>TR-47</t>
  </si>
  <si>
    <t>Mardin</t>
  </si>
  <si>
    <t>TR-33</t>
  </si>
  <si>
    <t>Mersin</t>
  </si>
  <si>
    <t>TR-48</t>
  </si>
  <si>
    <t>Muğla</t>
  </si>
  <si>
    <t>TR-49</t>
  </si>
  <si>
    <t>Muş</t>
  </si>
  <si>
    <t>TR-50</t>
  </si>
  <si>
    <t>Nevşehir</t>
  </si>
  <si>
    <t>TR-51</t>
  </si>
  <si>
    <t>Niğde</t>
  </si>
  <si>
    <t>TR-52</t>
  </si>
  <si>
    <t>Ordu</t>
  </si>
  <si>
    <t>TR-80</t>
  </si>
  <si>
    <t>Osmaniye</t>
  </si>
  <si>
    <t>TR-53</t>
  </si>
  <si>
    <t>Rize</t>
  </si>
  <si>
    <t>TR-54</t>
  </si>
  <si>
    <t>Sakarya</t>
  </si>
  <si>
    <t>TR-55</t>
  </si>
  <si>
    <t>Samsun</t>
  </si>
  <si>
    <t>TR-56</t>
  </si>
  <si>
    <t>Siirt</t>
  </si>
  <si>
    <t>TR-57</t>
  </si>
  <si>
    <t>Sinop</t>
  </si>
  <si>
    <t>TR-58</t>
  </si>
  <si>
    <t>Sivas</t>
  </si>
  <si>
    <t>TR-63</t>
  </si>
  <si>
    <t>Şanlıurfa</t>
  </si>
  <si>
    <t>TR-73</t>
  </si>
  <si>
    <t>Şırnak</t>
  </si>
  <si>
    <t>TR-59</t>
  </si>
  <si>
    <t>Tekirdağ</t>
  </si>
  <si>
    <t>TR-60</t>
  </si>
  <si>
    <t>Tokat</t>
  </si>
  <si>
    <t>TR-61</t>
  </si>
  <si>
    <t>Trabzon</t>
  </si>
  <si>
    <t>TR-62</t>
  </si>
  <si>
    <t>Tunceli</t>
  </si>
  <si>
    <t>TR-64</t>
  </si>
  <si>
    <t>Uşak</t>
  </si>
  <si>
    <t>TR-65</t>
  </si>
  <si>
    <t>Van</t>
  </si>
  <si>
    <t>TR-77</t>
  </si>
  <si>
    <t>Yalova</t>
  </si>
  <si>
    <t>TR-66</t>
  </si>
  <si>
    <t>Yozgat</t>
  </si>
  <si>
    <t>TR-67</t>
  </si>
  <si>
    <t>Zonguldak</t>
  </si>
  <si>
    <t>TT-ARI</t>
  </si>
  <si>
    <t>Arima</t>
  </si>
  <si>
    <t>borough</t>
  </si>
  <si>
    <t>TT-CHA</t>
  </si>
  <si>
    <t>Chaguanas</t>
  </si>
  <si>
    <t>TT-CTT</t>
  </si>
  <si>
    <t>Couva-Tabaquite-Talparo</t>
  </si>
  <si>
    <t>TT-DMN</t>
  </si>
  <si>
    <t>Diego Martin</t>
  </si>
  <si>
    <t>TT-MRC</t>
  </si>
  <si>
    <t>Mayaro-Rio Claro</t>
  </si>
  <si>
    <t>TT-PED</t>
  </si>
  <si>
    <t>Penal-Debe</t>
  </si>
  <si>
    <t>TT-POS</t>
  </si>
  <si>
    <t>Port of Spain</t>
  </si>
  <si>
    <t>TT-PRT</t>
  </si>
  <si>
    <t>Princes Town</t>
  </si>
  <si>
    <t>TT-PTF</t>
  </si>
  <si>
    <t>Point Fortin</t>
  </si>
  <si>
    <t>TT-SFO</t>
  </si>
  <si>
    <t>San Fernando</t>
  </si>
  <si>
    <t>TT-SGE</t>
  </si>
  <si>
    <t>Sangre Grande</t>
  </si>
  <si>
    <t>TT-SIP</t>
  </si>
  <si>
    <t>Siparia</t>
  </si>
  <si>
    <t>TT-SJL</t>
  </si>
  <si>
    <t>San Juan-Laventille</t>
  </si>
  <si>
    <t>TT-TOB</t>
  </si>
  <si>
    <t>Tobago</t>
  </si>
  <si>
    <t>ward</t>
  </si>
  <si>
    <t>TT-TUP</t>
  </si>
  <si>
    <t>Tunapuna-Piarco</t>
  </si>
  <si>
    <t>TV-FUN</t>
  </si>
  <si>
    <t>Funafuti</t>
  </si>
  <si>
    <t>town council</t>
  </si>
  <si>
    <t>TV-NMG</t>
  </si>
  <si>
    <t>Nanumaga</t>
  </si>
  <si>
    <t>island council</t>
  </si>
  <si>
    <t>TV-NMA</t>
  </si>
  <si>
    <t>Nanumea</t>
  </si>
  <si>
    <t>TV-NIT</t>
  </si>
  <si>
    <t>Niutao</t>
  </si>
  <si>
    <t>TV-NUI</t>
  </si>
  <si>
    <t>Nui</t>
  </si>
  <si>
    <t>TV-NKF</t>
  </si>
  <si>
    <t>Nukufetau</t>
  </si>
  <si>
    <t>TV-NKL</t>
  </si>
  <si>
    <t>Nukulaelae</t>
  </si>
  <si>
    <t>TV-VAI</t>
  </si>
  <si>
    <t>Vaitupu</t>
  </si>
  <si>
    <t>TZ-01</t>
  </si>
  <si>
    <t>Arusha</t>
  </si>
  <si>
    <t>TZ-02</t>
  </si>
  <si>
    <t>Dar es Salaam</t>
  </si>
  <si>
    <t>TZ-03</t>
  </si>
  <si>
    <t>Dodoma</t>
  </si>
  <si>
    <t>TZ-27</t>
  </si>
  <si>
    <t>Geita</t>
  </si>
  <si>
    <t>TZ-04</t>
  </si>
  <si>
    <t>Iringa</t>
  </si>
  <si>
    <t>TZ-05</t>
  </si>
  <si>
    <t>Kagera</t>
  </si>
  <si>
    <t>TZ-06</t>
  </si>
  <si>
    <t>Kaskazini Pemba</t>
  </si>
  <si>
    <t>Pemba North</t>
  </si>
  <si>
    <t>TZ-07</t>
  </si>
  <si>
    <t>Kaskazini Unguja</t>
  </si>
  <si>
    <t>Zanzibar North</t>
  </si>
  <si>
    <t>TZ-28</t>
  </si>
  <si>
    <t>Katavi</t>
  </si>
  <si>
    <t>TZ-08</t>
  </si>
  <si>
    <t>Kigoma</t>
  </si>
  <si>
    <t>TZ-09</t>
  </si>
  <si>
    <t>Kilimanjaro</t>
  </si>
  <si>
    <t>TZ-10</t>
  </si>
  <si>
    <t>Kusini Pemba</t>
  </si>
  <si>
    <t>Pemba South</t>
  </si>
  <si>
    <t>TZ-11</t>
  </si>
  <si>
    <t>Kusini Unguja</t>
  </si>
  <si>
    <t>Zanzibar South</t>
  </si>
  <si>
    <t>TZ-12</t>
  </si>
  <si>
    <t>Lindi</t>
  </si>
  <si>
    <t>TZ-26</t>
  </si>
  <si>
    <t>Manyara</t>
  </si>
  <si>
    <t>TZ-13</t>
  </si>
  <si>
    <t>Mara</t>
  </si>
  <si>
    <t>TZ-14</t>
  </si>
  <si>
    <t>Mbeya</t>
  </si>
  <si>
    <t>TZ-15</t>
  </si>
  <si>
    <t>Mjini Magharibi</t>
  </si>
  <si>
    <t>Zanzibar West</t>
  </si>
  <si>
    <t>TZ-16</t>
  </si>
  <si>
    <t>Morogoro</t>
  </si>
  <si>
    <t>TZ-17</t>
  </si>
  <si>
    <t>Mtwara</t>
  </si>
  <si>
    <t>TZ-18</t>
  </si>
  <si>
    <t>Mwanza</t>
  </si>
  <si>
    <t>TZ-29</t>
  </si>
  <si>
    <t>Njombe</t>
  </si>
  <si>
    <t>TZ-19</t>
  </si>
  <si>
    <t>Pwani</t>
  </si>
  <si>
    <t>Coast</t>
  </si>
  <si>
    <t>TZ-20</t>
  </si>
  <si>
    <t>Rukwa</t>
  </si>
  <si>
    <t>TZ-21</t>
  </si>
  <si>
    <t>Ruvuma</t>
  </si>
  <si>
    <t>TZ-22</t>
  </si>
  <si>
    <t>Shinyanga</t>
  </si>
  <si>
    <t>TZ-30</t>
  </si>
  <si>
    <t>Simiyu</t>
  </si>
  <si>
    <t>TZ-23</t>
  </si>
  <si>
    <t>Singida</t>
  </si>
  <si>
    <t>TZ-31</t>
  </si>
  <si>
    <t>Songwe</t>
  </si>
  <si>
    <t>TZ-24</t>
  </si>
  <si>
    <t>Tabora</t>
  </si>
  <si>
    <t>TZ-25</t>
  </si>
  <si>
    <t>Tanga</t>
  </si>
  <si>
    <t>UM-81</t>
  </si>
  <si>
    <t>Baker Island</t>
  </si>
  <si>
    <t>UM-84</t>
  </si>
  <si>
    <t>Howland Island</t>
  </si>
  <si>
    <t>UM-86</t>
  </si>
  <si>
    <t>Jarvis Island</t>
  </si>
  <si>
    <t>UM-67</t>
  </si>
  <si>
    <t>Johnston Atoll</t>
  </si>
  <si>
    <t>UM-89</t>
  </si>
  <si>
    <t>Kingman Reef</t>
  </si>
  <si>
    <t>UM-71</t>
  </si>
  <si>
    <t>Midway Islands</t>
  </si>
  <si>
    <t>UM-76</t>
  </si>
  <si>
    <t>Navassa Island</t>
  </si>
  <si>
    <t>UM-95</t>
  </si>
  <si>
    <t>Palmyra Atoll</t>
  </si>
  <si>
    <t>UM-79</t>
  </si>
  <si>
    <t>Wake Island</t>
  </si>
  <si>
    <t>UY-AR</t>
  </si>
  <si>
    <t> Artigas</t>
  </si>
  <si>
    <t>UY-CA</t>
  </si>
  <si>
    <t> Canelones</t>
  </si>
  <si>
    <t>UY-CL</t>
  </si>
  <si>
    <t> Cerro Largo</t>
  </si>
  <si>
    <t>UY-CO</t>
  </si>
  <si>
    <t> Colonia</t>
  </si>
  <si>
    <t>UY-DU</t>
  </si>
  <si>
    <t> Durazno</t>
  </si>
  <si>
    <t>UY-FS</t>
  </si>
  <si>
    <t> Flores</t>
  </si>
  <si>
    <t>UY-FD</t>
  </si>
  <si>
    <t> Florida</t>
  </si>
  <si>
    <t>UY-LA</t>
  </si>
  <si>
    <t> Lavalleja</t>
  </si>
  <si>
    <t>UY-MA</t>
  </si>
  <si>
    <t> Maldonado</t>
  </si>
  <si>
    <t>UY-MO</t>
  </si>
  <si>
    <t> Montevideo</t>
  </si>
  <si>
    <t>UY-PA</t>
  </si>
  <si>
    <t> Paysandú</t>
  </si>
  <si>
    <t>UY-RN</t>
  </si>
  <si>
    <t>UY-RV</t>
  </si>
  <si>
    <t> Rivera</t>
  </si>
  <si>
    <t>UY-RO</t>
  </si>
  <si>
    <t> Rocha</t>
  </si>
  <si>
    <t>UY-SA</t>
  </si>
  <si>
    <t> Salto</t>
  </si>
  <si>
    <t>UY-SJ</t>
  </si>
  <si>
    <t> San José</t>
  </si>
  <si>
    <t>UY-SO</t>
  </si>
  <si>
    <t> Soriano</t>
  </si>
  <si>
    <t>UY-TA</t>
  </si>
  <si>
    <t> Tacuarembó</t>
  </si>
  <si>
    <t>UY-TT</t>
  </si>
  <si>
    <t> Treinta y Tres</t>
  </si>
  <si>
    <t>UZ-TK</t>
  </si>
  <si>
    <t>Toshkent</t>
  </si>
  <si>
    <t>UZ-AN</t>
  </si>
  <si>
    <t>Andijon</t>
  </si>
  <si>
    <t>UZ-BU</t>
  </si>
  <si>
    <t>Buxoro</t>
  </si>
  <si>
    <t>UZ-FA</t>
  </si>
  <si>
    <t>Farg‘ona</t>
  </si>
  <si>
    <t>UZ-JI</t>
  </si>
  <si>
    <t>Jizzax</t>
  </si>
  <si>
    <t>UZ-NG</t>
  </si>
  <si>
    <t>Namangan</t>
  </si>
  <si>
    <t>UZ-NW</t>
  </si>
  <si>
    <t>Navoiy</t>
  </si>
  <si>
    <t>UZ-QA</t>
  </si>
  <si>
    <t>Qashqadaryo</t>
  </si>
  <si>
    <t>UZ-SA</t>
  </si>
  <si>
    <t>Samarqand</t>
  </si>
  <si>
    <t>UZ-SI</t>
  </si>
  <si>
    <t>Sirdaryo</t>
  </si>
  <si>
    <t>UZ-SU</t>
  </si>
  <si>
    <t>Surxondaryo</t>
  </si>
  <si>
    <t>UZ-TO</t>
  </si>
  <si>
    <t>UZ-XO</t>
  </si>
  <si>
    <t>Xorazm</t>
  </si>
  <si>
    <t>UZ-QR</t>
  </si>
  <si>
    <t>Qoraqalpog‘iston Respublikasi</t>
  </si>
  <si>
    <t>VC-01</t>
  </si>
  <si>
    <t>Charlotte</t>
  </si>
  <si>
    <t>VC-06</t>
  </si>
  <si>
    <t>Grenadines</t>
  </si>
  <si>
    <t>VC-02</t>
  </si>
  <si>
    <t>VC-03</t>
  </si>
  <si>
    <t>VC-04</t>
  </si>
  <si>
    <t>VC-05</t>
  </si>
  <si>
    <t>VE-Z</t>
  </si>
  <si>
    <t> Amazonas</t>
  </si>
  <si>
    <t>VE-B</t>
  </si>
  <si>
    <t> Anzoátegui</t>
  </si>
  <si>
    <t>VE-C</t>
  </si>
  <si>
    <t> Apure</t>
  </si>
  <si>
    <t>VE-D</t>
  </si>
  <si>
    <t> Aragua</t>
  </si>
  <si>
    <t>VE-E</t>
  </si>
  <si>
    <t> Barinas</t>
  </si>
  <si>
    <t>VE-F</t>
  </si>
  <si>
    <t> Bolívar</t>
  </si>
  <si>
    <t>VE-G</t>
  </si>
  <si>
    <t> Carabobo</t>
  </si>
  <si>
    <t>VE-H</t>
  </si>
  <si>
    <t> Cojedes</t>
  </si>
  <si>
    <t>VE-Y</t>
  </si>
  <si>
    <t> Delta Amacuro</t>
  </si>
  <si>
    <t>VE-W</t>
  </si>
  <si>
    <t> Dependencias Federales</t>
  </si>
  <si>
    <t>federal dependency</t>
  </si>
  <si>
    <t>VE-A</t>
  </si>
  <si>
    <t> Distrito Capital</t>
  </si>
  <si>
    <t>capital district</t>
  </si>
  <si>
    <t>VE-I</t>
  </si>
  <si>
    <t> Falcón</t>
  </si>
  <si>
    <t>VE-J</t>
  </si>
  <si>
    <t> Guárico</t>
  </si>
  <si>
    <t>VE-X</t>
  </si>
  <si>
    <r>
      <t> </t>
    </r>
    <r>
      <rPr>
        <sz val="7"/>
        <color rgb="FF0645AD"/>
        <rFont val="Arial"/>
        <family val="2"/>
      </rPr>
      <t>La Guaira</t>
    </r>
  </si>
  <si>
    <t>VE-K</t>
  </si>
  <si>
    <t> Lara</t>
  </si>
  <si>
    <t>VE-L</t>
  </si>
  <si>
    <t> Mérida</t>
  </si>
  <si>
    <t>VE-M</t>
  </si>
  <si>
    <t> Miranda</t>
  </si>
  <si>
    <t>VE-N</t>
  </si>
  <si>
    <t> Monagas</t>
  </si>
  <si>
    <t>VE-O</t>
  </si>
  <si>
    <t> Nueva Esparta</t>
  </si>
  <si>
    <t>VE-P</t>
  </si>
  <si>
    <t> Portuguesa</t>
  </si>
  <si>
    <t>VE-R</t>
  </si>
  <si>
    <t> Sucre</t>
  </si>
  <si>
    <t>VE-S</t>
  </si>
  <si>
    <t> Táchira</t>
  </si>
  <si>
    <t>VE-T</t>
  </si>
  <si>
    <t> Trujillo</t>
  </si>
  <si>
    <t>VE-U</t>
  </si>
  <si>
    <t> Yaracuy</t>
  </si>
  <si>
    <t>VE-V</t>
  </si>
  <si>
    <t> Zulia</t>
  </si>
  <si>
    <t>VU-MAP</t>
  </si>
  <si>
    <t>Malampa</t>
  </si>
  <si>
    <t>VU-PAM</t>
  </si>
  <si>
    <t>Pénama</t>
  </si>
  <si>
    <t>VU-SAM</t>
  </si>
  <si>
    <t>Sanma</t>
  </si>
  <si>
    <t>VU-SEE</t>
  </si>
  <si>
    <t>Shéfa</t>
  </si>
  <si>
    <t>VU-TAE</t>
  </si>
  <si>
    <t>Taféa</t>
  </si>
  <si>
    <t>VU-TOB</t>
  </si>
  <si>
    <t>Torba</t>
  </si>
  <si>
    <t>YE-AD</t>
  </si>
  <si>
    <t>‘Adan</t>
  </si>
  <si>
    <t>YE-AM</t>
  </si>
  <si>
    <t>‘Amrān</t>
  </si>
  <si>
    <t>YE-AB</t>
  </si>
  <si>
    <t>Abyan</t>
  </si>
  <si>
    <t>YE-DA</t>
  </si>
  <si>
    <t>Aḑ Ḑāli‘</t>
  </si>
  <si>
    <t>YE-BA</t>
  </si>
  <si>
    <t>Al Bayḑā’</t>
  </si>
  <si>
    <t>YE-HU</t>
  </si>
  <si>
    <t>Al Ḩudaydah</t>
  </si>
  <si>
    <t>YE-JA</t>
  </si>
  <si>
    <t>YE-MR</t>
  </si>
  <si>
    <t>Al Mahrah</t>
  </si>
  <si>
    <t>YE-MW</t>
  </si>
  <si>
    <t>Al Maḩwīt</t>
  </si>
  <si>
    <t>YE-SA</t>
  </si>
  <si>
    <t>Amānat al ‘Āşimah [city]</t>
  </si>
  <si>
    <t>YE-SU</t>
  </si>
  <si>
    <t>Arkhabīl Suquţrá</t>
  </si>
  <si>
    <t>YE-DH</t>
  </si>
  <si>
    <t>Dhamār</t>
  </si>
  <si>
    <t>YE-HD</t>
  </si>
  <si>
    <t>Ḩaḑramawt</t>
  </si>
  <si>
    <t>YE-HJ</t>
  </si>
  <si>
    <t>Ḩajjah</t>
  </si>
  <si>
    <t>YE-IB</t>
  </si>
  <si>
    <t>Ibb</t>
  </si>
  <si>
    <t>YE-LA</t>
  </si>
  <si>
    <t>Laḩij</t>
  </si>
  <si>
    <t>YE-MA</t>
  </si>
  <si>
    <t>Ma’rib</t>
  </si>
  <si>
    <t>YE-RA</t>
  </si>
  <si>
    <t>Raymah</t>
  </si>
  <si>
    <t>YE-SD</t>
  </si>
  <si>
    <t>Şāʻdah</t>
  </si>
  <si>
    <t>YE-SN</t>
  </si>
  <si>
    <t>Şanʻā’</t>
  </si>
  <si>
    <t>YE-SH</t>
  </si>
  <si>
    <t>Shabwah</t>
  </si>
  <si>
    <t>YE-TA</t>
  </si>
  <si>
    <t>Tāʻizz</t>
  </si>
  <si>
    <t>ZW-BU</t>
  </si>
  <si>
    <t>Bulawayo</t>
  </si>
  <si>
    <t>ZW-HA</t>
  </si>
  <si>
    <t>Harare</t>
  </si>
  <si>
    <t>ZW-MA</t>
  </si>
  <si>
    <t>Manicaland</t>
  </si>
  <si>
    <t>ZW-MC</t>
  </si>
  <si>
    <t>Mashonaland Central</t>
  </si>
  <si>
    <t>ZW-ME</t>
  </si>
  <si>
    <t>Mashonaland East</t>
  </si>
  <si>
    <t>ZW-MW</t>
  </si>
  <si>
    <t>Mashonaland West</t>
  </si>
  <si>
    <t>ZW-MV</t>
  </si>
  <si>
    <t>Masvingo</t>
  </si>
  <si>
    <t>ZW-MN</t>
  </si>
  <si>
    <t>Matabeleland North</t>
  </si>
  <si>
    <t>ZW-MS</t>
  </si>
  <si>
    <t>Matabeleland South</t>
  </si>
  <si>
    <t>ZW-MI</t>
  </si>
  <si>
    <t>Midlands</t>
  </si>
  <si>
    <t>FR-ARA</t>
  </si>
  <si>
    <r>
      <t> </t>
    </r>
    <r>
      <rPr>
        <sz val="7"/>
        <color rgb="FF0645AD"/>
        <rFont val="Arial"/>
        <family val="2"/>
      </rPr>
      <t>Auvergne-Rhône-Alpes</t>
    </r>
  </si>
  <si>
    <t>metropolitan region</t>
  </si>
  <si>
    <t>FR-BFC</t>
  </si>
  <si>
    <r>
      <t> </t>
    </r>
    <r>
      <rPr>
        <sz val="7"/>
        <color rgb="FF0645AD"/>
        <rFont val="Arial"/>
        <family val="2"/>
      </rPr>
      <t>Bourgogne-Franche-Comté</t>
    </r>
  </si>
  <si>
    <t>FR-BRE</t>
  </si>
  <si>
    <t> Bretagne</t>
  </si>
  <si>
    <t>FR-CVL</t>
  </si>
  <si>
    <t> Centre-Val de Loire</t>
  </si>
  <si>
    <t>FR-20R</t>
  </si>
  <si>
    <t> Corse</t>
  </si>
  <si>
    <t>metropolitan collectivity with special status</t>
  </si>
  <si>
    <t>FR-GES</t>
  </si>
  <si>
    <r>
      <t> </t>
    </r>
    <r>
      <rPr>
        <sz val="7"/>
        <color rgb="FF0645AD"/>
        <rFont val="Arial"/>
        <family val="2"/>
      </rPr>
      <t>Grand-Est</t>
    </r>
  </si>
  <si>
    <t>FR-HDF</t>
  </si>
  <si>
    <r>
      <t> </t>
    </r>
    <r>
      <rPr>
        <sz val="7"/>
        <color rgb="FF0645AD"/>
        <rFont val="Arial"/>
        <family val="2"/>
      </rPr>
      <t>Hauts-de-France</t>
    </r>
  </si>
  <si>
    <t>FR-IDF</t>
  </si>
  <si>
    <t> Île-de-France</t>
  </si>
  <si>
    <t>FR-NOR</t>
  </si>
  <si>
    <r>
      <t> </t>
    </r>
    <r>
      <rPr>
        <sz val="7"/>
        <color rgb="FF0645AD"/>
        <rFont val="Arial"/>
        <family val="2"/>
      </rPr>
      <t>Normandie</t>
    </r>
  </si>
  <si>
    <t>FR-NAQ</t>
  </si>
  <si>
    <r>
      <t> </t>
    </r>
    <r>
      <rPr>
        <sz val="7"/>
        <color rgb="FF0645AD"/>
        <rFont val="Arial"/>
        <family val="2"/>
      </rPr>
      <t>Nouvelle-Aquitaine</t>
    </r>
  </si>
  <si>
    <t>FR-OCC</t>
  </si>
  <si>
    <r>
      <t> </t>
    </r>
    <r>
      <rPr>
        <sz val="7"/>
        <color rgb="FF0645AD"/>
        <rFont val="Arial"/>
        <family val="2"/>
      </rPr>
      <t>Occitanie</t>
    </r>
  </si>
  <si>
    <t>FR-PDL</t>
  </si>
  <si>
    <t> Pays-de-la-Loire</t>
  </si>
  <si>
    <t>FR-PAC</t>
  </si>
  <si>
    <t> Provence-Alpes-Côte-d’Azur</t>
  </si>
  <si>
    <t>FR-CP</t>
  </si>
  <si>
    <t>Clipperton</t>
  </si>
  <si>
    <t>J</t>
  </si>
  <si>
    <t>IDF</t>
  </si>
  <si>
    <t>metropolitan department</t>
  </si>
  <si>
    <t>Yvelines</t>
  </si>
  <si>
    <t>FR-78</t>
  </si>
  <si>
    <t>D</t>
  </si>
  <si>
    <t>BFC</t>
  </si>
  <si>
    <t>Yonne</t>
  </si>
  <si>
    <t>FR-89</t>
  </si>
  <si>
    <t>M</t>
  </si>
  <si>
    <t>GES</t>
  </si>
  <si>
    <t>Vosges</t>
  </si>
  <si>
    <t>FR-88</t>
  </si>
  <si>
    <t>T</t>
  </si>
  <si>
    <t>NAQ</t>
  </si>
  <si>
    <t>Vienne</t>
  </si>
  <si>
    <t>FR-86</t>
  </si>
  <si>
    <t>R</t>
  </si>
  <si>
    <t>PDL</t>
  </si>
  <si>
    <t>Vendée</t>
  </si>
  <si>
    <t>FR-85</t>
  </si>
  <si>
    <t>U</t>
  </si>
  <si>
    <t>PAC</t>
  </si>
  <si>
    <t>Vaucluse</t>
  </si>
  <si>
    <t>FR-84</t>
  </si>
  <si>
    <t>Var</t>
  </si>
  <si>
    <t>FR-83</t>
  </si>
  <si>
    <t>Val-de-Marne</t>
  </si>
  <si>
    <t>FR-94</t>
  </si>
  <si>
    <t>Val-d'Oise</t>
  </si>
  <si>
    <t>FR-95</t>
  </si>
  <si>
    <t>I</t>
  </si>
  <si>
    <t>Territoire de Belfort</t>
  </si>
  <si>
    <t>FR-90</t>
  </si>
  <si>
    <t>N</t>
  </si>
  <si>
    <t>OCC</t>
  </si>
  <si>
    <t>Tarn-et-Garonne</t>
  </si>
  <si>
    <t>FR-82</t>
  </si>
  <si>
    <t>Tarn</t>
  </si>
  <si>
    <t>FR-81</t>
  </si>
  <si>
    <t>S</t>
  </si>
  <si>
    <t>HDF</t>
  </si>
  <si>
    <t>Somme</t>
  </si>
  <si>
    <t>FR-80</t>
  </si>
  <si>
    <t>Seine-Saint-Denis</t>
  </si>
  <si>
    <t>FR-93</t>
  </si>
  <si>
    <t>Q</t>
  </si>
  <si>
    <t>NOR</t>
  </si>
  <si>
    <t>Seine-Maritime</t>
  </si>
  <si>
    <t>FR-76</t>
  </si>
  <si>
    <t>Seine-et-Marne</t>
  </si>
  <si>
    <t>FR-77</t>
  </si>
  <si>
    <t>V</t>
  </si>
  <si>
    <t>ARA</t>
  </si>
  <si>
    <t>Savoie</t>
  </si>
  <si>
    <t>FR-73</t>
  </si>
  <si>
    <t>Sarthe</t>
  </si>
  <si>
    <t>FR-72</t>
  </si>
  <si>
    <t>Saône-et-Loire</t>
  </si>
  <si>
    <t>FR-71</t>
  </si>
  <si>
    <r>
      <t>Rhône</t>
    </r>
    <r>
      <rPr>
        <vertAlign val="superscript"/>
        <sz val="6"/>
        <color rgb="FF0645AD"/>
        <rFont val="Arial"/>
        <family val="2"/>
      </rPr>
      <t>[1]</t>
    </r>
  </si>
  <si>
    <t>FR-69</t>
  </si>
  <si>
    <t>K</t>
  </si>
  <si>
    <t>Pyrénées-Orientales</t>
  </si>
  <si>
    <t>FR-66</t>
  </si>
  <si>
    <t>B</t>
  </si>
  <si>
    <t>Pyrénées-Atlantiques</t>
  </si>
  <si>
    <t>FR-64</t>
  </si>
  <si>
    <t>C</t>
  </si>
  <si>
    <t>Puy-de-Dôme</t>
  </si>
  <si>
    <t>FR-63</t>
  </si>
  <si>
    <t>O</t>
  </si>
  <si>
    <t>Pas-de-Calais</t>
  </si>
  <si>
    <t>FR-62</t>
  </si>
  <si>
    <t>Paris</t>
  </si>
  <si>
    <t>FR-75C</t>
  </si>
  <si>
    <t>P</t>
  </si>
  <si>
    <t>Orne</t>
  </si>
  <si>
    <t>FR-61</t>
  </si>
  <si>
    <t>Oise</t>
  </si>
  <si>
    <t>FR-60</t>
  </si>
  <si>
    <t>FR-59</t>
  </si>
  <si>
    <t>Nièvre</t>
  </si>
  <si>
    <t>FR-58</t>
  </si>
  <si>
    <t>Moselle</t>
  </si>
  <si>
    <t>FR-57</t>
  </si>
  <si>
    <t>E</t>
  </si>
  <si>
    <t>BRE</t>
  </si>
  <si>
    <t>Morbihan</t>
  </si>
  <si>
    <t>FR-56</t>
  </si>
  <si>
    <t>Meuse</t>
  </si>
  <si>
    <t>FR-55</t>
  </si>
  <si>
    <t>Meurthe-et-Moselle</t>
  </si>
  <si>
    <t>FR-54</t>
  </si>
  <si>
    <t>Mayenne</t>
  </si>
  <si>
    <t>FR-53</t>
  </si>
  <si>
    <t>G</t>
  </si>
  <si>
    <t>Marne</t>
  </si>
  <si>
    <t>FR-51</t>
  </si>
  <si>
    <t>Manche</t>
  </si>
  <si>
    <t>FR-50</t>
  </si>
  <si>
    <t>Maine-et-Loire</t>
  </si>
  <si>
    <t>FR-49</t>
  </si>
  <si>
    <t>Lozère</t>
  </si>
  <si>
    <t>FR-48</t>
  </si>
  <si>
    <t>Lot-et-Garonne</t>
  </si>
  <si>
    <t>FR-47</t>
  </si>
  <si>
    <t>Lot</t>
  </si>
  <si>
    <t>FR-46</t>
  </si>
  <si>
    <t>F</t>
  </si>
  <si>
    <t>CVL</t>
  </si>
  <si>
    <t>Loiret</t>
  </si>
  <si>
    <t>FR-45</t>
  </si>
  <si>
    <t>Loire-Atlantique</t>
  </si>
  <si>
    <t>FR-44</t>
  </si>
  <si>
    <t>Loire</t>
  </si>
  <si>
    <t>FR-42</t>
  </si>
  <si>
    <t>Loir-et-Cher</t>
  </si>
  <si>
    <t>FR-41</t>
  </si>
  <si>
    <t>Landes</t>
  </si>
  <si>
    <t>FR-40</t>
  </si>
  <si>
    <t>FR-39</t>
  </si>
  <si>
    <t>Isère</t>
  </si>
  <si>
    <t>FR-38</t>
  </si>
  <si>
    <t>Indre-et-Loire</t>
  </si>
  <si>
    <t>FR-37</t>
  </si>
  <si>
    <t>Indre</t>
  </si>
  <si>
    <t>FR-36</t>
  </si>
  <si>
    <t>Ille-et-Vilaine</t>
  </si>
  <si>
    <t>FR-35</t>
  </si>
  <si>
    <t>Hérault</t>
  </si>
  <si>
    <t>FR-34</t>
  </si>
  <si>
    <t>Hauts-de-Seine</t>
  </si>
  <si>
    <t>FR-92</t>
  </si>
  <si>
    <t>Hautes-Pyrénées</t>
  </si>
  <si>
    <t>FR-65</t>
  </si>
  <si>
    <t>Hautes-Alpes</t>
  </si>
  <si>
    <t>FR-05</t>
  </si>
  <si>
    <t>L</t>
  </si>
  <si>
    <t>Haute-Vienne</t>
  </si>
  <si>
    <t>FR-87</t>
  </si>
  <si>
    <t>Haute-Savoie</t>
  </si>
  <si>
    <t>FR-74</t>
  </si>
  <si>
    <t>Haute-Saône</t>
  </si>
  <si>
    <t>FR-70</t>
  </si>
  <si>
    <t>Haute-Marne</t>
  </si>
  <si>
    <t>FR-52</t>
  </si>
  <si>
    <t>Haute-Loire</t>
  </si>
  <si>
    <t>FR-43</t>
  </si>
  <si>
    <t>Haute-Garonne</t>
  </si>
  <si>
    <t>FR-31</t>
  </si>
  <si>
    <t>H</t>
  </si>
  <si>
    <t>20R</t>
  </si>
  <si>
    <t>Haute-Corse</t>
  </si>
  <si>
    <t>FR-2B</t>
  </si>
  <si>
    <t>Gironde</t>
  </si>
  <si>
    <t>FR-33</t>
  </si>
  <si>
    <t>Gers</t>
  </si>
  <si>
    <t>FR-32</t>
  </si>
  <si>
    <t>Gard</t>
  </si>
  <si>
    <t>FR-30</t>
  </si>
  <si>
    <t>Finistère</t>
  </si>
  <si>
    <t>FR-29</t>
  </si>
  <si>
    <t>Eure-et-Loir</t>
  </si>
  <si>
    <t>FR-28</t>
  </si>
  <si>
    <t>Eure</t>
  </si>
  <si>
    <t>FR-27</t>
  </si>
  <si>
    <t>Essonne</t>
  </si>
  <si>
    <t>FR-91</t>
  </si>
  <si>
    <t>Drôme</t>
  </si>
  <si>
    <t>FR-26</t>
  </si>
  <si>
    <t>Doubs</t>
  </si>
  <si>
    <t>FR-25</t>
  </si>
  <si>
    <t>Dordogne</t>
  </si>
  <si>
    <t>FR-24</t>
  </si>
  <si>
    <t>Deux-Sèvres</t>
  </si>
  <si>
    <t>FR-79</t>
  </si>
  <si>
    <t>Creuse</t>
  </si>
  <si>
    <t>FR-23</t>
  </si>
  <si>
    <t>Côtes-d'Armor</t>
  </si>
  <si>
    <t>FR-22</t>
  </si>
  <si>
    <t>Côte-d'Or</t>
  </si>
  <si>
    <t>FR-21</t>
  </si>
  <si>
    <t>Corse-du-Sud</t>
  </si>
  <si>
    <t>FR-2A</t>
  </si>
  <si>
    <t>Corrèze</t>
  </si>
  <si>
    <t>FR-19</t>
  </si>
  <si>
    <t>Cher</t>
  </si>
  <si>
    <t>FR-18</t>
  </si>
  <si>
    <t>Charente-Maritime</t>
  </si>
  <si>
    <t>FR-17</t>
  </si>
  <si>
    <t>Charente</t>
  </si>
  <si>
    <t>FR-16</t>
  </si>
  <si>
    <t>Cantal</t>
  </si>
  <si>
    <t>FR-15</t>
  </si>
  <si>
    <t>Calvados</t>
  </si>
  <si>
    <t>FR-14</t>
  </si>
  <si>
    <t>Bouches-du-Rhône</t>
  </si>
  <si>
    <t>FR-13</t>
  </si>
  <si>
    <t>Aveyron</t>
  </si>
  <si>
    <t>FR-12</t>
  </si>
  <si>
    <t>Aude</t>
  </si>
  <si>
    <t>FR-11</t>
  </si>
  <si>
    <t>Aube</t>
  </si>
  <si>
    <t>FR-10</t>
  </si>
  <si>
    <t>Ariège</t>
  </si>
  <si>
    <t>FR-09</t>
  </si>
  <si>
    <t>Ardennes</t>
  </si>
  <si>
    <t>FR-08</t>
  </si>
  <si>
    <t>Ardèche</t>
  </si>
  <si>
    <t>FR-07</t>
  </si>
  <si>
    <t>A</t>
  </si>
  <si>
    <t>European collectivity</t>
  </si>
  <si>
    <t>Alsace</t>
  </si>
  <si>
    <t>FR-6AE</t>
  </si>
  <si>
    <t>Alpes-Maritimes</t>
  </si>
  <si>
    <t>FR-06</t>
  </si>
  <si>
    <t>Alpes-de-Haute-Provence</t>
  </si>
  <si>
    <t>FR-04</t>
  </si>
  <si>
    <t>Allier</t>
  </si>
  <si>
    <t>FR-03</t>
  </si>
  <si>
    <t>Aisne</t>
  </si>
  <si>
    <t>FR-02</t>
  </si>
  <si>
    <t>Ain</t>
  </si>
  <si>
    <t>FR-01</t>
  </si>
  <si>
    <t>IT-65</t>
  </si>
  <si>
    <t> Abruzzo</t>
  </si>
  <si>
    <t>Abruzzo</t>
  </si>
  <si>
    <t>IT-77</t>
  </si>
  <si>
    <t> Basilicata</t>
  </si>
  <si>
    <t>Basilicata</t>
  </si>
  <si>
    <t>IT-78</t>
  </si>
  <si>
    <t> Calabria</t>
  </si>
  <si>
    <t>Calabria</t>
  </si>
  <si>
    <t>IT-72</t>
  </si>
  <si>
    <t> Campania</t>
  </si>
  <si>
    <t>Campania</t>
  </si>
  <si>
    <t>IT-45</t>
  </si>
  <si>
    <t> Emilia-Romagna</t>
  </si>
  <si>
    <t>Emilia-Romagna</t>
  </si>
  <si>
    <t>IT-62</t>
  </si>
  <si>
    <t> Lazio</t>
  </si>
  <si>
    <t>Lazio</t>
  </si>
  <si>
    <t>IT-42</t>
  </si>
  <si>
    <t> Liguria</t>
  </si>
  <si>
    <t>Liguria</t>
  </si>
  <si>
    <t>IT-25</t>
  </si>
  <si>
    <t> Lombardia</t>
  </si>
  <si>
    <t>Lombardy</t>
  </si>
  <si>
    <t>IT-57</t>
  </si>
  <si>
    <t> Marche</t>
  </si>
  <si>
    <t>Marche</t>
  </si>
  <si>
    <t>IT-67</t>
  </si>
  <si>
    <t> Molise</t>
  </si>
  <si>
    <t>Molise</t>
  </si>
  <si>
    <t>IT-21</t>
  </si>
  <si>
    <t> Piemonte</t>
  </si>
  <si>
    <t>Piedmont</t>
  </si>
  <si>
    <t>IT-75</t>
  </si>
  <si>
    <t> Puglia</t>
  </si>
  <si>
    <t>Apulia</t>
  </si>
  <si>
    <t>IT-52</t>
  </si>
  <si>
    <t> Toscana</t>
  </si>
  <si>
    <t>Tuscany</t>
  </si>
  <si>
    <t>IT-55</t>
  </si>
  <si>
    <t> Umbria</t>
  </si>
  <si>
    <t>Umbria</t>
  </si>
  <si>
    <t>IT-34</t>
  </si>
  <si>
    <t> Veneto</t>
  </si>
  <si>
    <t>Veneto</t>
  </si>
  <si>
    <t>IT-36</t>
  </si>
  <si>
    <t> Friuli Venezia Giulia</t>
  </si>
  <si>
    <t>Friuli Venezia Giulia</t>
  </si>
  <si>
    <t>IT-88</t>
  </si>
  <si>
    <t> Sardegna</t>
  </si>
  <si>
    <t>Sardinia</t>
  </si>
  <si>
    <t>IT-82</t>
  </si>
  <si>
    <t> Sicilia</t>
  </si>
  <si>
    <t>Sicily</t>
  </si>
  <si>
    <t>IT-32</t>
  </si>
  <si>
    <t>Trentino-South Tyrol</t>
  </si>
  <si>
    <t>IT-23</t>
  </si>
  <si>
    <t>Aosta Valley</t>
  </si>
  <si>
    <r>
      <t> </t>
    </r>
    <r>
      <rPr>
        <sz val="7"/>
        <color rgb="FF0645AD"/>
        <rFont val="Arial"/>
        <family val="2"/>
      </rPr>
      <t>Trentino-Alto Adige</t>
    </r>
  </si>
  <si>
    <r>
      <t> </t>
    </r>
    <r>
      <rPr>
        <sz val="7"/>
        <color rgb="FF0645AD"/>
        <rFont val="Arial"/>
        <family val="2"/>
      </rPr>
      <t>Valle d'Aosta</t>
    </r>
  </si>
  <si>
    <t>IT-AL</t>
  </si>
  <si>
    <t>Alessandria</t>
  </si>
  <si>
    <t>IT-AN</t>
  </si>
  <si>
    <t>Ancona</t>
  </si>
  <si>
    <t>IT-AR</t>
  </si>
  <si>
    <t>Arezzo</t>
  </si>
  <si>
    <t>IT-AP</t>
  </si>
  <si>
    <t>Ascoli Piceno</t>
  </si>
  <si>
    <t>IT-AT</t>
  </si>
  <si>
    <t>Asti</t>
  </si>
  <si>
    <t>IT-AV</t>
  </si>
  <si>
    <t>Avellino</t>
  </si>
  <si>
    <t>IT-BT</t>
  </si>
  <si>
    <t>Barletta-Andria-Trani</t>
  </si>
  <si>
    <t>IT-BL</t>
  </si>
  <si>
    <t>Belluno</t>
  </si>
  <si>
    <t>IT-BN</t>
  </si>
  <si>
    <t>Benevento</t>
  </si>
  <si>
    <t>IT-BG</t>
  </si>
  <si>
    <t>Bergamo</t>
  </si>
  <si>
    <t>IT-BI</t>
  </si>
  <si>
    <t>Biella</t>
  </si>
  <si>
    <t>IT-BS</t>
  </si>
  <si>
    <t>Brescia</t>
  </si>
  <si>
    <t>IT-BR</t>
  </si>
  <si>
    <t>Brindisi</t>
  </si>
  <si>
    <t>IT-CB</t>
  </si>
  <si>
    <t>Campobasso</t>
  </si>
  <si>
    <t>IT-CE</t>
  </si>
  <si>
    <t>Caserta</t>
  </si>
  <si>
    <t>IT-CZ</t>
  </si>
  <si>
    <t>Catanzaro</t>
  </si>
  <si>
    <t>IT-CH</t>
  </si>
  <si>
    <t>Chieti</t>
  </si>
  <si>
    <t>IT-CO</t>
  </si>
  <si>
    <t>Como</t>
  </si>
  <si>
    <t>IT-CS</t>
  </si>
  <si>
    <t>Cosenza</t>
  </si>
  <si>
    <t>IT-CR</t>
  </si>
  <si>
    <t>Cremona</t>
  </si>
  <si>
    <t>IT-KR</t>
  </si>
  <si>
    <t>Crotone</t>
  </si>
  <si>
    <t>IT-CN</t>
  </si>
  <si>
    <t>Cuneo</t>
  </si>
  <si>
    <t>IT-FM</t>
  </si>
  <si>
    <t>Fermo</t>
  </si>
  <si>
    <t>IT-FE</t>
  </si>
  <si>
    <t>Ferrara</t>
  </si>
  <si>
    <t>IT-FG</t>
  </si>
  <si>
    <t>Foggia</t>
  </si>
  <si>
    <t>IT-FC</t>
  </si>
  <si>
    <t>Forlì-Cesena</t>
  </si>
  <si>
    <t>IT-FR</t>
  </si>
  <si>
    <t>Frosinone</t>
  </si>
  <si>
    <t>IT-GR</t>
  </si>
  <si>
    <t>Grosseto</t>
  </si>
  <si>
    <t>IT-IM</t>
  </si>
  <si>
    <t>Imperia</t>
  </si>
  <si>
    <t>IT-IS</t>
  </si>
  <si>
    <t>Isernia</t>
  </si>
  <si>
    <t>IT-SP</t>
  </si>
  <si>
    <t>La Spezia</t>
  </si>
  <si>
    <t>IT-AQ</t>
  </si>
  <si>
    <t>L'Aquila</t>
  </si>
  <si>
    <t>IT-LT</t>
  </si>
  <si>
    <t>Latina</t>
  </si>
  <si>
    <t>IT-LE</t>
  </si>
  <si>
    <t>Lecce</t>
  </si>
  <si>
    <t>IT-LC</t>
  </si>
  <si>
    <t>Lecco</t>
  </si>
  <si>
    <t>IT-LI</t>
  </si>
  <si>
    <t>Livorno</t>
  </si>
  <si>
    <t>IT-LO</t>
  </si>
  <si>
    <t>Lodi</t>
  </si>
  <si>
    <t>IT-LU</t>
  </si>
  <si>
    <t>Lucca</t>
  </si>
  <si>
    <t>IT-MC</t>
  </si>
  <si>
    <t>Macerata</t>
  </si>
  <si>
    <t>IT-MN</t>
  </si>
  <si>
    <t>Mantova</t>
  </si>
  <si>
    <t>IT-MS</t>
  </si>
  <si>
    <t>Massa-Carrara</t>
  </si>
  <si>
    <t>IT-MT</t>
  </si>
  <si>
    <t>Matera</t>
  </si>
  <si>
    <t>IT-MO</t>
  </si>
  <si>
    <t>Modena</t>
  </si>
  <si>
    <t>IT-MB</t>
  </si>
  <si>
    <t>Monza e Brianza</t>
  </si>
  <si>
    <t>IT-NO</t>
  </si>
  <si>
    <t>Novara</t>
  </si>
  <si>
    <t>IT-NU</t>
  </si>
  <si>
    <t>Nuoro</t>
  </si>
  <si>
    <t>IT-OR</t>
  </si>
  <si>
    <t>Oristano</t>
  </si>
  <si>
    <t>IT-PD</t>
  </si>
  <si>
    <t>Padova</t>
  </si>
  <si>
    <t>IT-PR</t>
  </si>
  <si>
    <t>Parma</t>
  </si>
  <si>
    <t>IT-PV</t>
  </si>
  <si>
    <t>Pavia</t>
  </si>
  <si>
    <t>IT-PG</t>
  </si>
  <si>
    <t>Perugia</t>
  </si>
  <si>
    <t>IT-PU</t>
  </si>
  <si>
    <t>Pesaro e Urbino</t>
  </si>
  <si>
    <t>IT-PE</t>
  </si>
  <si>
    <t>Pescara</t>
  </si>
  <si>
    <t>IT-PC</t>
  </si>
  <si>
    <t>Piacenza</t>
  </si>
  <si>
    <t>IT-PI</t>
  </si>
  <si>
    <t>Pisa</t>
  </si>
  <si>
    <t>IT-PT</t>
  </si>
  <si>
    <t>Pistoia</t>
  </si>
  <si>
    <t>IT-PZ</t>
  </si>
  <si>
    <t>Potenza</t>
  </si>
  <si>
    <t>IT-PO</t>
  </si>
  <si>
    <t>Prato</t>
  </si>
  <si>
    <t>IT-RA</t>
  </si>
  <si>
    <t>Ravenna</t>
  </si>
  <si>
    <t>IT-RE</t>
  </si>
  <si>
    <t>Reggio Emilia</t>
  </si>
  <si>
    <t>IT-RI</t>
  </si>
  <si>
    <t>Rieti</t>
  </si>
  <si>
    <t>IT-RN</t>
  </si>
  <si>
    <t>Rimini</t>
  </si>
  <si>
    <t>IT-RO</t>
  </si>
  <si>
    <t>Rovigo</t>
  </si>
  <si>
    <t>IT-SA</t>
  </si>
  <si>
    <t>Salerno</t>
  </si>
  <si>
    <t>IT-SS</t>
  </si>
  <si>
    <t>Sassari</t>
  </si>
  <si>
    <t>IT-SV</t>
  </si>
  <si>
    <t>Savona</t>
  </si>
  <si>
    <t>IT-SI</t>
  </si>
  <si>
    <t>Siena</t>
  </si>
  <si>
    <t>IT-SO</t>
  </si>
  <si>
    <t>Sondrio</t>
  </si>
  <si>
    <t>IT-SU</t>
  </si>
  <si>
    <t>Sud Sardegna</t>
  </si>
  <si>
    <t>IT-TA</t>
  </si>
  <si>
    <t>Taranto</t>
  </si>
  <si>
    <t>IT-TE</t>
  </si>
  <si>
    <t>Teramo</t>
  </si>
  <si>
    <t>IT-TR</t>
  </si>
  <si>
    <t>Terni</t>
  </si>
  <si>
    <t>IT-TV</t>
  </si>
  <si>
    <t>Treviso</t>
  </si>
  <si>
    <t>IT-VA</t>
  </si>
  <si>
    <t>Varese</t>
  </si>
  <si>
    <t>IT-VB</t>
  </si>
  <si>
    <t>Verbano-Cusio-Ossola</t>
  </si>
  <si>
    <t>IT-VC</t>
  </si>
  <si>
    <t>Vercelli</t>
  </si>
  <si>
    <t>IT-VR</t>
  </si>
  <si>
    <t>Verona</t>
  </si>
  <si>
    <t>IT-VV</t>
  </si>
  <si>
    <t>Vibo Valentia</t>
  </si>
  <si>
    <t>IT-VI</t>
  </si>
  <si>
    <t>Vicenza</t>
  </si>
  <si>
    <t>IT-VT</t>
  </si>
  <si>
    <t>Viterbo</t>
  </si>
  <si>
    <t>IT-BZ</t>
  </si>
  <si>
    <t>IT-TN</t>
  </si>
  <si>
    <t>Trento</t>
  </si>
  <si>
    <t>Bolzano</t>
  </si>
  <si>
    <t>IT-AG</t>
  </si>
  <si>
    <t>Agrigento</t>
  </si>
  <si>
    <t>IT-CL</t>
  </si>
  <si>
    <t>Caltanissetta</t>
  </si>
  <si>
    <t>IT-EN</t>
  </si>
  <si>
    <t>Enna</t>
  </si>
  <si>
    <t>IT-RG</t>
  </si>
  <si>
    <t>Ragusa</t>
  </si>
  <si>
    <t>IT-SR</t>
  </si>
  <si>
    <t>Siracusa</t>
  </si>
  <si>
    <t>IT-TP</t>
  </si>
  <si>
    <t>Trapani</t>
  </si>
  <si>
    <t>IT-BA</t>
  </si>
  <si>
    <t>IT-BO</t>
  </si>
  <si>
    <t>Bologna</t>
  </si>
  <si>
    <t>IT-CA</t>
  </si>
  <si>
    <t>Cagliari</t>
  </si>
  <si>
    <t>IT-CT</t>
  </si>
  <si>
    <t>Catania</t>
  </si>
  <si>
    <t>IT-FI</t>
  </si>
  <si>
    <t>Firenze</t>
  </si>
  <si>
    <t>IT-GE</t>
  </si>
  <si>
    <t>Genova</t>
  </si>
  <si>
    <t>IT-ME</t>
  </si>
  <si>
    <t>Messina</t>
  </si>
  <si>
    <t>IT-MI</t>
  </si>
  <si>
    <t>Milano</t>
  </si>
  <si>
    <t>IT-NA</t>
  </si>
  <si>
    <t>Napoli</t>
  </si>
  <si>
    <t>IT-PA</t>
  </si>
  <si>
    <t>Palermo</t>
  </si>
  <si>
    <t>IT-RC</t>
  </si>
  <si>
    <t>Reggio Calabria</t>
  </si>
  <si>
    <t>IT-RM</t>
  </si>
  <si>
    <t>Roma</t>
  </si>
  <si>
    <t>IT-TO</t>
  </si>
  <si>
    <t>Torino</t>
  </si>
  <si>
    <t>IT-VE</t>
  </si>
  <si>
    <t>Venezia</t>
  </si>
  <si>
    <t>ES-AN</t>
  </si>
  <si>
    <t> Andalucía</t>
  </si>
  <si>
    <t>Andalusia</t>
  </si>
  <si>
    <t>autonomous community</t>
  </si>
  <si>
    <t>ES-AR</t>
  </si>
  <si>
    <t> Aragón</t>
  </si>
  <si>
    <t>Aragon</t>
  </si>
  <si>
    <t>ES-AS</t>
  </si>
  <si>
    <t> Asturias, Principado de</t>
  </si>
  <si>
    <t>Principality of Asturias</t>
  </si>
  <si>
    <t>ES-CN</t>
  </si>
  <si>
    <t> Canarias</t>
  </si>
  <si>
    <t>Canary Islands</t>
  </si>
  <si>
    <t>ES-CB</t>
  </si>
  <si>
    <t> Cantabria</t>
  </si>
  <si>
    <t>Cantabria</t>
  </si>
  <si>
    <t>ES-CL</t>
  </si>
  <si>
    <t> Castilla y León</t>
  </si>
  <si>
    <t>Castile and León</t>
  </si>
  <si>
    <t>ES-CM</t>
  </si>
  <si>
    <t> Castilla-La Mancha</t>
  </si>
  <si>
    <t>Castile-La Mancha</t>
  </si>
  <si>
    <t>ES-CT</t>
  </si>
  <si>
    <t> Catalunya (ca) [Cataluña]</t>
  </si>
  <si>
    <t>Catalonia</t>
  </si>
  <si>
    <t>ES-CE</t>
  </si>
  <si>
    <t> Ceuta</t>
  </si>
  <si>
    <t>Ceuta</t>
  </si>
  <si>
    <t>autonomous city in North Africa</t>
  </si>
  <si>
    <t>ES-EX</t>
  </si>
  <si>
    <t> Extremadura</t>
  </si>
  <si>
    <t>Extremadura</t>
  </si>
  <si>
    <t>ES-GA</t>
  </si>
  <si>
    <t> Galicia (gl) [Galicia]</t>
  </si>
  <si>
    <t>Galicia</t>
  </si>
  <si>
    <t>ES-IB</t>
  </si>
  <si>
    <t> Illes Balears (ca) [Islas Baleares]</t>
  </si>
  <si>
    <t>Balearic Islands</t>
  </si>
  <si>
    <t>ES-RI</t>
  </si>
  <si>
    <t>La Rioja</t>
  </si>
  <si>
    <t>ES-MD</t>
  </si>
  <si>
    <t> Madrid, Comunidad de</t>
  </si>
  <si>
    <t>Community of Madrid</t>
  </si>
  <si>
    <t>ES-ML</t>
  </si>
  <si>
    <t> Melilla</t>
  </si>
  <si>
    <t>Melilla</t>
  </si>
  <si>
    <t>ES-MC</t>
  </si>
  <si>
    <t> Murcia, Región de</t>
  </si>
  <si>
    <t>Region of Murcia</t>
  </si>
  <si>
    <t>ES-NC</t>
  </si>
  <si>
    <t> Navarra, Comunidad Foral de</t>
  </si>
  <si>
    <t>Chartered Community of Navarre</t>
  </si>
  <si>
    <t>ES-PV</t>
  </si>
  <si>
    <t> País Vasco</t>
  </si>
  <si>
    <t>Basque Country</t>
  </si>
  <si>
    <t>ES-VC</t>
  </si>
  <si>
    <t> Valenciana, Comunidad</t>
  </si>
  <si>
    <t>Valencian Community</t>
  </si>
  <si>
    <t>ES-C</t>
  </si>
  <si>
    <t>GA</t>
  </si>
  <si>
    <t>ES-VI</t>
  </si>
  <si>
    <t>Álava</t>
  </si>
  <si>
    <t>PV</t>
  </si>
  <si>
    <t>ES-AB</t>
  </si>
  <si>
    <t>Albacete</t>
  </si>
  <si>
    <t>CM</t>
  </si>
  <si>
    <t>ES-A</t>
  </si>
  <si>
    <t>Alicante</t>
  </si>
  <si>
    <t>VC</t>
  </si>
  <si>
    <t>ES-AL</t>
  </si>
  <si>
    <t>Almería</t>
  </si>
  <si>
    <t>AN</t>
  </si>
  <si>
    <t>ES-O</t>
  </si>
  <si>
    <t>Asturias</t>
  </si>
  <si>
    <t>AS</t>
  </si>
  <si>
    <t>ES-AV</t>
  </si>
  <si>
    <t>Ávila</t>
  </si>
  <si>
    <t>CL</t>
  </si>
  <si>
    <t>ES-BA</t>
  </si>
  <si>
    <t>Badajoz</t>
  </si>
  <si>
    <t>EX</t>
  </si>
  <si>
    <t>ES-B</t>
  </si>
  <si>
    <t>CT</t>
  </si>
  <si>
    <t>ES-BI</t>
  </si>
  <si>
    <t>ES-BU</t>
  </si>
  <si>
    <t>Burgos</t>
  </si>
  <si>
    <t>ES-CC</t>
  </si>
  <si>
    <t>Cáceres</t>
  </si>
  <si>
    <t>ES-CA</t>
  </si>
  <si>
    <t>Cádiz</t>
  </si>
  <si>
    <t>ES-S</t>
  </si>
  <si>
    <t>CB</t>
  </si>
  <si>
    <t>ES-CS</t>
  </si>
  <si>
    <t>Castellón</t>
  </si>
  <si>
    <t>ES-CR</t>
  </si>
  <si>
    <t>Ciudad Real</t>
  </si>
  <si>
    <t>ES-CO</t>
  </si>
  <si>
    <t>ES-CU</t>
  </si>
  <si>
    <t>Cuenca</t>
  </si>
  <si>
    <t>ES-SS</t>
  </si>
  <si>
    <t>ES-GI</t>
  </si>
  <si>
    <t>ES-GR</t>
  </si>
  <si>
    <t>ES-GU</t>
  </si>
  <si>
    <t>Guadalajara</t>
  </si>
  <si>
    <t>ES-H</t>
  </si>
  <si>
    <t>Huelva</t>
  </si>
  <si>
    <t>ES-HU</t>
  </si>
  <si>
    <t>Huesca</t>
  </si>
  <si>
    <t>AR</t>
  </si>
  <si>
    <t>ES-PM</t>
  </si>
  <si>
    <t>IB</t>
  </si>
  <si>
    <t>ES-J</t>
  </si>
  <si>
    <t>Jaén</t>
  </si>
  <si>
    <t>ES-LO</t>
  </si>
  <si>
    <t>RI</t>
  </si>
  <si>
    <t>ES-GC</t>
  </si>
  <si>
    <t>Las Palmas</t>
  </si>
  <si>
    <t>CN</t>
  </si>
  <si>
    <t>ES-LE</t>
  </si>
  <si>
    <t>ES-L</t>
  </si>
  <si>
    <t>ES-LU</t>
  </si>
  <si>
    <t>ES-M</t>
  </si>
  <si>
    <t>Madrid</t>
  </si>
  <si>
    <t>MD</t>
  </si>
  <si>
    <t>ES-MA</t>
  </si>
  <si>
    <t>Málaga</t>
  </si>
  <si>
    <t>ES-MU</t>
  </si>
  <si>
    <t>Murcia</t>
  </si>
  <si>
    <t>MC</t>
  </si>
  <si>
    <t>ES-NA</t>
  </si>
  <si>
    <t>Navarra</t>
  </si>
  <si>
    <t>NC</t>
  </si>
  <si>
    <t>ES-OR</t>
  </si>
  <si>
    <t>ES-P</t>
  </si>
  <si>
    <t>Palencia</t>
  </si>
  <si>
    <t>ES-PO</t>
  </si>
  <si>
    <t>ES-SA</t>
  </si>
  <si>
    <t>Salamanca</t>
  </si>
  <si>
    <t>ES-TF</t>
  </si>
  <si>
    <t>Santa Cruz de Tenerife</t>
  </si>
  <si>
    <t>ES-SG</t>
  </si>
  <si>
    <t>Segovia</t>
  </si>
  <si>
    <t>ES-SE</t>
  </si>
  <si>
    <t>Sevilla</t>
  </si>
  <si>
    <t>ES-SO</t>
  </si>
  <si>
    <t>Soria</t>
  </si>
  <si>
    <t>ES-T</t>
  </si>
  <si>
    <t>ES-TE</t>
  </si>
  <si>
    <t>Teruel</t>
  </si>
  <si>
    <t>ES-TO</t>
  </si>
  <si>
    <t>ES-V</t>
  </si>
  <si>
    <t>Valencia</t>
  </si>
  <si>
    <t>ES-VA</t>
  </si>
  <si>
    <t>Valladolid</t>
  </si>
  <si>
    <t>ES-ZA</t>
  </si>
  <si>
    <t>Zamora</t>
  </si>
  <si>
    <t>ES-Z</t>
  </si>
  <si>
    <t>Zaragoza</t>
  </si>
  <si>
    <t>La Coruña</t>
  </si>
  <si>
    <t>Gerona</t>
  </si>
  <si>
    <t>Orense</t>
  </si>
  <si>
    <t>Islas Baleares</t>
  </si>
  <si>
    <t>Lérida</t>
  </si>
  <si>
    <t>Lugo</t>
  </si>
  <si>
    <t>Gipuzkoa</t>
  </si>
  <si>
    <t>Bizkaia</t>
  </si>
  <si>
    <t>Barcelona</t>
  </si>
  <si>
    <t>Pontevedra</t>
  </si>
  <si>
    <t>Tarragona</t>
  </si>
  <si>
    <t>AZ-BA</t>
  </si>
  <si>
    <t>Bakı</t>
  </si>
  <si>
    <t>Baku</t>
  </si>
  <si>
    <t>AZ-GA</t>
  </si>
  <si>
    <t>Gəncə</t>
  </si>
  <si>
    <t>Ganja</t>
  </si>
  <si>
    <t>AZ-LA</t>
  </si>
  <si>
    <t>Lənkəran</t>
  </si>
  <si>
    <t>Lankaran</t>
  </si>
  <si>
    <t>AZ-MI</t>
  </si>
  <si>
    <t>Mingəçevir</t>
  </si>
  <si>
    <t>Mingachevir</t>
  </si>
  <si>
    <t>AZ-NA</t>
  </si>
  <si>
    <t>Naftalan</t>
  </si>
  <si>
    <t>AZ-NV</t>
  </si>
  <si>
    <t>Naxçıvan</t>
  </si>
  <si>
    <t>Nakhchivan</t>
  </si>
  <si>
    <t>NX</t>
  </si>
  <si>
    <t>AZ-SA</t>
  </si>
  <si>
    <t>Şəki</t>
  </si>
  <si>
    <t>Shaki</t>
  </si>
  <si>
    <t>AZ-SR</t>
  </si>
  <si>
    <t>Şirvan</t>
  </si>
  <si>
    <t>Shirvan</t>
  </si>
  <si>
    <t>AZ-SM</t>
  </si>
  <si>
    <t>Sumqayıt</t>
  </si>
  <si>
    <t>AZ-XA</t>
  </si>
  <si>
    <t>Xankəndi</t>
  </si>
  <si>
    <t>Stepanakert</t>
  </si>
  <si>
    <t>AZ-YE</t>
  </si>
  <si>
    <t>Yevlax</t>
  </si>
  <si>
    <t>Yevlakh</t>
  </si>
  <si>
    <t>AZ-ABS</t>
  </si>
  <si>
    <t>Abşeron</t>
  </si>
  <si>
    <t>Absheron</t>
  </si>
  <si>
    <t>rayon</t>
  </si>
  <si>
    <t>AZ-AGC</t>
  </si>
  <si>
    <t>Ağcabədi</t>
  </si>
  <si>
    <t>Aghjabadi</t>
  </si>
  <si>
    <t>AZ-AGM</t>
  </si>
  <si>
    <t>Ağdam</t>
  </si>
  <si>
    <t>Agdam</t>
  </si>
  <si>
    <t>AZ-AGS</t>
  </si>
  <si>
    <t>Ağdaş</t>
  </si>
  <si>
    <t>Agdash</t>
  </si>
  <si>
    <t>AZ-AGA</t>
  </si>
  <si>
    <t>Ağstafa</t>
  </si>
  <si>
    <t>Agstafa</t>
  </si>
  <si>
    <t>AZ-AGU</t>
  </si>
  <si>
    <t>Ağsu</t>
  </si>
  <si>
    <t>Agsu</t>
  </si>
  <si>
    <t>AZ-AST</t>
  </si>
  <si>
    <t>Astara</t>
  </si>
  <si>
    <t>AZ-BAB</t>
  </si>
  <si>
    <t>Babək</t>
  </si>
  <si>
    <t>Babek</t>
  </si>
  <si>
    <t>AZ-BAL</t>
  </si>
  <si>
    <t>Balakən</t>
  </si>
  <si>
    <t>Balakan</t>
  </si>
  <si>
    <t>AZ-BAR</t>
  </si>
  <si>
    <t>Bərdə</t>
  </si>
  <si>
    <t>Barda</t>
  </si>
  <si>
    <t>AZ-BEY</t>
  </si>
  <si>
    <t>Beyləqan</t>
  </si>
  <si>
    <t>Beylagan</t>
  </si>
  <si>
    <t>AZ-BIL</t>
  </si>
  <si>
    <t>Biləsuvar</t>
  </si>
  <si>
    <t>Bilasuvar</t>
  </si>
  <si>
    <t>AZ-CAB</t>
  </si>
  <si>
    <t>Cəbrayıl</t>
  </si>
  <si>
    <t>Jabrayil</t>
  </si>
  <si>
    <t>AZ-CAL</t>
  </si>
  <si>
    <t>Cəlilabad</t>
  </si>
  <si>
    <t>Jalilabad</t>
  </si>
  <si>
    <t>AZ-CUL</t>
  </si>
  <si>
    <t>Culfa</t>
  </si>
  <si>
    <t>Julfa</t>
  </si>
  <si>
    <t>AZ-DAS</t>
  </si>
  <si>
    <t>Daşkəsən</t>
  </si>
  <si>
    <t>Dashkasan</t>
  </si>
  <si>
    <t>AZ-FUZ</t>
  </si>
  <si>
    <t>Füzuli</t>
  </si>
  <si>
    <t>Fuzuli</t>
  </si>
  <si>
    <t>AZ-GAD</t>
  </si>
  <si>
    <t>Gədəbəy</t>
  </si>
  <si>
    <t>Gadabay</t>
  </si>
  <si>
    <t>AZ-GOR</t>
  </si>
  <si>
    <t>Goranboy</t>
  </si>
  <si>
    <t>AZ-GOY</t>
  </si>
  <si>
    <t>Göyçay</t>
  </si>
  <si>
    <t>Goychay</t>
  </si>
  <si>
    <t>AZ-GYG</t>
  </si>
  <si>
    <t>Göygöl</t>
  </si>
  <si>
    <t>Goygol</t>
  </si>
  <si>
    <t>AZ-HAC</t>
  </si>
  <si>
    <t>Hacıqabul</t>
  </si>
  <si>
    <t>Hajigabul</t>
  </si>
  <si>
    <t>AZ-IMI</t>
  </si>
  <si>
    <t>İmişli</t>
  </si>
  <si>
    <t>Imishli</t>
  </si>
  <si>
    <t>AZ-ISM</t>
  </si>
  <si>
    <t>İsmayıllı</t>
  </si>
  <si>
    <t>Ismailli</t>
  </si>
  <si>
    <t>AZ-KAL</t>
  </si>
  <si>
    <t>Kəlbəcər</t>
  </si>
  <si>
    <t>Kalbajar</t>
  </si>
  <si>
    <t>AZ-KAN</t>
  </si>
  <si>
    <t>Kǝngǝrli</t>
  </si>
  <si>
    <t>Kangarli</t>
  </si>
  <si>
    <t>AZ-KUR</t>
  </si>
  <si>
    <t>Kürdəmir</t>
  </si>
  <si>
    <t>Kurdamir</t>
  </si>
  <si>
    <t>AZ-LAC</t>
  </si>
  <si>
    <t>Laçın</t>
  </si>
  <si>
    <t>Lachin</t>
  </si>
  <si>
    <t>AZ-LAN</t>
  </si>
  <si>
    <t>AZ-LER</t>
  </si>
  <si>
    <t>Lerik</t>
  </si>
  <si>
    <t>AZ-MAS</t>
  </si>
  <si>
    <t>Masallı</t>
  </si>
  <si>
    <t>Masally</t>
  </si>
  <si>
    <t>AZ-NEF</t>
  </si>
  <si>
    <t>Neftçala</t>
  </si>
  <si>
    <t>Neftchala</t>
  </si>
  <si>
    <t>AZ-OGU</t>
  </si>
  <si>
    <t>Oğuz</t>
  </si>
  <si>
    <t>Oghuz</t>
  </si>
  <si>
    <t>AZ-ORD</t>
  </si>
  <si>
    <t>Ordubad</t>
  </si>
  <si>
    <t>AZ-QAX</t>
  </si>
  <si>
    <t>Qax</t>
  </si>
  <si>
    <t>Qakh</t>
  </si>
  <si>
    <t>AZ-QAZ</t>
  </si>
  <si>
    <t>Qazax</t>
  </si>
  <si>
    <t>Qazakh</t>
  </si>
  <si>
    <t>AZ-QAB</t>
  </si>
  <si>
    <t>Qəbələ</t>
  </si>
  <si>
    <t>Qbala</t>
  </si>
  <si>
    <t>AZ-QOB</t>
  </si>
  <si>
    <t>Qobustan</t>
  </si>
  <si>
    <t>Gobustan</t>
  </si>
  <si>
    <t>AZ-QBA</t>
  </si>
  <si>
    <t>Quba</t>
  </si>
  <si>
    <t>AZ-QBI</t>
  </si>
  <si>
    <t>Qubadlı</t>
  </si>
  <si>
    <t>AZ-QUS</t>
  </si>
  <si>
    <t>Qusar</t>
  </si>
  <si>
    <t>AZ-SAT</t>
  </si>
  <si>
    <t>Saatlı</t>
  </si>
  <si>
    <t>Saatly</t>
  </si>
  <si>
    <t>AZ-SAB</t>
  </si>
  <si>
    <t>Sabirabad</t>
  </si>
  <si>
    <t>AZ-SBN</t>
  </si>
  <si>
    <t>Şabran</t>
  </si>
  <si>
    <t>Shabran</t>
  </si>
  <si>
    <t>AZ-SAH</t>
  </si>
  <si>
    <t>Şahbuz</t>
  </si>
  <si>
    <t>Shahbuz</t>
  </si>
  <si>
    <t>AZ-SAL</t>
  </si>
  <si>
    <t>Salyan</t>
  </si>
  <si>
    <t>AZ-SMI</t>
  </si>
  <si>
    <t>Şamaxı</t>
  </si>
  <si>
    <t>Shamakhi</t>
  </si>
  <si>
    <t>AZ-SMX</t>
  </si>
  <si>
    <t>Samux</t>
  </si>
  <si>
    <t>Samukh</t>
  </si>
  <si>
    <t>AZ-SAD</t>
  </si>
  <si>
    <t>Sədərək</t>
  </si>
  <si>
    <t>Sadarak</t>
  </si>
  <si>
    <t>AZ-SAK</t>
  </si>
  <si>
    <t>AZ-SKR</t>
  </si>
  <si>
    <t>Şəmkir</t>
  </si>
  <si>
    <t>Shamkir</t>
  </si>
  <si>
    <t>AZ-SAR</t>
  </si>
  <si>
    <t>Şərur</t>
  </si>
  <si>
    <t>Sharur</t>
  </si>
  <si>
    <t>AZ-SIY</t>
  </si>
  <si>
    <t>Siyəzən</t>
  </si>
  <si>
    <t>Siazan</t>
  </si>
  <si>
    <t>AZ-SUS</t>
  </si>
  <si>
    <t>Şuşa</t>
  </si>
  <si>
    <t>Shusha</t>
  </si>
  <si>
    <t>AZ-TAR</t>
  </si>
  <si>
    <t>Tərtər</t>
  </si>
  <si>
    <t>Tartar</t>
  </si>
  <si>
    <t>AZ-TOV</t>
  </si>
  <si>
    <t>Tovuz</t>
  </si>
  <si>
    <t>AZ-UCA</t>
  </si>
  <si>
    <t>Ucar</t>
  </si>
  <si>
    <t>Ujar</t>
  </si>
  <si>
    <t>AZ-XAC</t>
  </si>
  <si>
    <t>Xaçmaz</t>
  </si>
  <si>
    <t>Khachmaz</t>
  </si>
  <si>
    <t>AZ-XIZ</t>
  </si>
  <si>
    <t>Xızı</t>
  </si>
  <si>
    <t>Khizi</t>
  </si>
  <si>
    <t>AZ-XCI</t>
  </si>
  <si>
    <t>Xocalı</t>
  </si>
  <si>
    <t>Khojaly</t>
  </si>
  <si>
    <t>AZ-XVD</t>
  </si>
  <si>
    <t>Xocavənd</t>
  </si>
  <si>
    <t>Khojavend</t>
  </si>
  <si>
    <t>AZ-YAR</t>
  </si>
  <si>
    <t>Yardımlı</t>
  </si>
  <si>
    <t>Yardymli</t>
  </si>
  <si>
    <t>AZ-YEV</t>
  </si>
  <si>
    <t>AZ-ZAQ</t>
  </si>
  <si>
    <t>Zaqatala</t>
  </si>
  <si>
    <t>AZ-ZAN</t>
  </si>
  <si>
    <t>Zəngilan</t>
  </si>
  <si>
    <t>Zangilan</t>
  </si>
  <si>
    <t>AZ-ZAR</t>
  </si>
  <si>
    <t>Zərdab</t>
  </si>
  <si>
    <t>Zardab</t>
  </si>
  <si>
    <t>AZ-NX</t>
  </si>
  <si>
    <t>BE-BRU</t>
  </si>
  <si>
    <t> Brussels Hoofdstedelijk Gewest</t>
  </si>
  <si>
    <t>Bruxelles-Capitale, Région de</t>
  </si>
  <si>
    <t>Brussels-Capital Region</t>
  </si>
  <si>
    <t>BE-VLG</t>
  </si>
  <si>
    <t> Vlaams Gewest</t>
  </si>
  <si>
    <t>flamande, Région[note 2]</t>
  </si>
  <si>
    <t>Flemish Region</t>
  </si>
  <si>
    <t>BE-WAL</t>
  </si>
  <si>
    <r>
      <t> </t>
    </r>
    <r>
      <rPr>
        <sz val="7"/>
        <color rgb="FF0645AD"/>
        <rFont val="Arial"/>
        <family val="2"/>
      </rPr>
      <t>Waals Gewest</t>
    </r>
    <r>
      <rPr>
        <vertAlign val="superscript"/>
        <sz val="6"/>
        <color rgb="FF0645AD"/>
        <rFont val="Arial"/>
        <family val="2"/>
      </rPr>
      <t>[note 3]</t>
    </r>
  </si>
  <si>
    <t>wallonne, Région</t>
  </si>
  <si>
    <t>Walloon Region</t>
  </si>
  <si>
    <t>BE-VAN</t>
  </si>
  <si>
    <t>VLG</t>
  </si>
  <si>
    <t>BE-WBR</t>
  </si>
  <si>
    <t>WAL</t>
  </si>
  <si>
    <t>BE-WHT</t>
  </si>
  <si>
    <t>BE-WLG</t>
  </si>
  <si>
    <t>BE-VLI</t>
  </si>
  <si>
    <t>BE-WLX</t>
  </si>
  <si>
    <t>BE-WNA</t>
  </si>
  <si>
    <t>BE-VOV</t>
  </si>
  <si>
    <t>BE-VBR</t>
  </si>
  <si>
    <t>BE-VWV</t>
  </si>
  <si>
    <t> Antwerpen</t>
  </si>
  <si>
    <t> Brabant wallon</t>
  </si>
  <si>
    <t> Hainaut</t>
  </si>
  <si>
    <t> Liège</t>
  </si>
  <si>
    <r>
      <t> </t>
    </r>
    <r>
      <rPr>
        <sz val="7"/>
        <color rgb="FF0645AD"/>
        <rFont val="Arial"/>
        <family val="2"/>
      </rPr>
      <t>Limburg</t>
    </r>
  </si>
  <si>
    <t> Luxembourg</t>
  </si>
  <si>
    <t> Namur</t>
  </si>
  <si>
    <t> Oost-Vlaanderen</t>
  </si>
  <si>
    <r>
      <t> </t>
    </r>
    <r>
      <rPr>
        <sz val="7"/>
        <color rgb="FF0645AD"/>
        <rFont val="Arial"/>
        <family val="2"/>
      </rPr>
      <t>Vlaams-Brabant</t>
    </r>
  </si>
  <si>
    <t> West-Vlaanderen</t>
  </si>
  <si>
    <t>BF-01</t>
  </si>
  <si>
    <t>Boucle du Mouhoun</t>
  </si>
  <si>
    <t>BF-02</t>
  </si>
  <si>
    <t>Cascades</t>
  </si>
  <si>
    <t>BF-03</t>
  </si>
  <si>
    <t>BF-04</t>
  </si>
  <si>
    <t>Centre-Est</t>
  </si>
  <si>
    <t>BF-05</t>
  </si>
  <si>
    <t>Centre-Nord</t>
  </si>
  <si>
    <t>BF-06</t>
  </si>
  <si>
    <t>Centre-Ouest</t>
  </si>
  <si>
    <t>BF-07</t>
  </si>
  <si>
    <t>Centre-Sud</t>
  </si>
  <si>
    <t>BF-08</t>
  </si>
  <si>
    <t>BF-09</t>
  </si>
  <si>
    <t>Hauts-Bassins</t>
  </si>
  <si>
    <t>BF-10</t>
  </si>
  <si>
    <t>BF-11</t>
  </si>
  <si>
    <t>Plateau-Central</t>
  </si>
  <si>
    <t>BF-12</t>
  </si>
  <si>
    <t>Sahel</t>
  </si>
  <si>
    <t>BF-13</t>
  </si>
  <si>
    <t>BF-BAL</t>
  </si>
  <si>
    <t>Balé</t>
  </si>
  <si>
    <t>BF-BAM</t>
  </si>
  <si>
    <t>Bam</t>
  </si>
  <si>
    <t>BF-BAN</t>
  </si>
  <si>
    <t>Banwa</t>
  </si>
  <si>
    <t>BF-BAZ</t>
  </si>
  <si>
    <t>Bazèga</t>
  </si>
  <si>
    <t>BF-BGR</t>
  </si>
  <si>
    <t>Bougouriba</t>
  </si>
  <si>
    <t>BF-BLG</t>
  </si>
  <si>
    <t>Boulgou</t>
  </si>
  <si>
    <t>BF-BLK</t>
  </si>
  <si>
    <t>Boulkiemdé</t>
  </si>
  <si>
    <t>BF-COM</t>
  </si>
  <si>
    <t>BF-GAN</t>
  </si>
  <si>
    <t>Ganzourgou</t>
  </si>
  <si>
    <t>BF-GNA</t>
  </si>
  <si>
    <t>Gnagna</t>
  </si>
  <si>
    <t>BF-GOU</t>
  </si>
  <si>
    <t>Gourma</t>
  </si>
  <si>
    <t>BF-HOU</t>
  </si>
  <si>
    <t>Houet</t>
  </si>
  <si>
    <t>BF-IOB</t>
  </si>
  <si>
    <t>Ioba</t>
  </si>
  <si>
    <t>BF-KAD</t>
  </si>
  <si>
    <t>Kadiogo</t>
  </si>
  <si>
    <t>BF-KEN</t>
  </si>
  <si>
    <t>Kénédougou</t>
  </si>
  <si>
    <t>BF-KMD</t>
  </si>
  <si>
    <t>Komondjari</t>
  </si>
  <si>
    <t>BF-KMP</t>
  </si>
  <si>
    <t>Kompienga</t>
  </si>
  <si>
    <t>BF-KOS</t>
  </si>
  <si>
    <t>Kossi</t>
  </si>
  <si>
    <t>BF-KOP</t>
  </si>
  <si>
    <t>Koulpélogo</t>
  </si>
  <si>
    <t>BF-KOT</t>
  </si>
  <si>
    <t>Kouritenga</t>
  </si>
  <si>
    <t>BF-KOW</t>
  </si>
  <si>
    <t>Kourwéogo</t>
  </si>
  <si>
    <t>BF-LER</t>
  </si>
  <si>
    <t>Léraba</t>
  </si>
  <si>
    <t>BF-LOR</t>
  </si>
  <si>
    <t>Loroum</t>
  </si>
  <si>
    <t>BF-MOU</t>
  </si>
  <si>
    <t>Mouhoun</t>
  </si>
  <si>
    <t>BF-NAO</t>
  </si>
  <si>
    <t>Nahouri</t>
  </si>
  <si>
    <t>BF-NAM</t>
  </si>
  <si>
    <t>Namentenga</t>
  </si>
  <si>
    <t>BF-NAY</t>
  </si>
  <si>
    <t>Nayala</t>
  </si>
  <si>
    <t>BF-NOU</t>
  </si>
  <si>
    <t>Noumbiel</t>
  </si>
  <si>
    <t>BF-OUB</t>
  </si>
  <si>
    <t>Oubritenga</t>
  </si>
  <si>
    <t>BF-OUD</t>
  </si>
  <si>
    <t>Oudalan</t>
  </si>
  <si>
    <t>BF-PAS</t>
  </si>
  <si>
    <t>Passoré</t>
  </si>
  <si>
    <t>BF-PON</t>
  </si>
  <si>
    <t>Poni</t>
  </si>
  <si>
    <t>BF-SNG</t>
  </si>
  <si>
    <t>Sanguié</t>
  </si>
  <si>
    <t>BF-SMT</t>
  </si>
  <si>
    <t>Sanmatenga</t>
  </si>
  <si>
    <t>BF-SEN</t>
  </si>
  <si>
    <t>Séno</t>
  </si>
  <si>
    <t>BF-SIS</t>
  </si>
  <si>
    <t>Sissili</t>
  </si>
  <si>
    <t>BF-SOM</t>
  </si>
  <si>
    <t>Soum</t>
  </si>
  <si>
    <t>BF-SOR</t>
  </si>
  <si>
    <t>Sourou</t>
  </si>
  <si>
    <t>BF-TAP</t>
  </si>
  <si>
    <t>Tapoa</t>
  </si>
  <si>
    <t>BF-TUI</t>
  </si>
  <si>
    <t>Tuy</t>
  </si>
  <si>
    <t>BF-YAG</t>
  </si>
  <si>
    <t>Yagha</t>
  </si>
  <si>
    <t>BF-YAT</t>
  </si>
  <si>
    <t>Yatenga</t>
  </si>
  <si>
    <t>BF-ZIR</t>
  </si>
  <si>
    <t>Ziro</t>
  </si>
  <si>
    <t>BF-ZON</t>
  </si>
  <si>
    <t>Zondoma</t>
  </si>
  <si>
    <t>BF-ZOU</t>
  </si>
  <si>
    <t>Zoundwéogo</t>
  </si>
  <si>
    <t>CV-B</t>
  </si>
  <si>
    <t>Ilhas de Barlavento</t>
  </si>
  <si>
    <t>CV-S</t>
  </si>
  <si>
    <t>Ilhas de Sotavento</t>
  </si>
  <si>
    <t>CV-BV</t>
  </si>
  <si>
    <t>Boa Vista</t>
  </si>
  <si>
    <t>CV-BR</t>
  </si>
  <si>
    <t>Brava</t>
  </si>
  <si>
    <t>CV-MA</t>
  </si>
  <si>
    <t>Maio</t>
  </si>
  <si>
    <t>CV-MO</t>
  </si>
  <si>
    <t>Mosteiros</t>
  </si>
  <si>
    <t>CV-PA</t>
  </si>
  <si>
    <t>Paul</t>
  </si>
  <si>
    <t>CV-PN</t>
  </si>
  <si>
    <t>Porto Novo</t>
  </si>
  <si>
    <t>CV-PR</t>
  </si>
  <si>
    <t>Praia</t>
  </si>
  <si>
    <t>CV-RB</t>
  </si>
  <si>
    <t>Ribeira Brava</t>
  </si>
  <si>
    <t>CV-RG</t>
  </si>
  <si>
    <t>Ribeira Grande</t>
  </si>
  <si>
    <t>CV-RS</t>
  </si>
  <si>
    <t>Ribeira Grande de Santiago</t>
  </si>
  <si>
    <t>CV-SL</t>
  </si>
  <si>
    <t>Sal</t>
  </si>
  <si>
    <t>CV-CA</t>
  </si>
  <si>
    <t>CV-CF</t>
  </si>
  <si>
    <t>Santa Catarina do Fogo</t>
  </si>
  <si>
    <t>CV-CR</t>
  </si>
  <si>
    <t>CV-SD</t>
  </si>
  <si>
    <t>São Domingos</t>
  </si>
  <si>
    <t>CV-SF</t>
  </si>
  <si>
    <t>São Filipe</t>
  </si>
  <si>
    <t>CV-SO</t>
  </si>
  <si>
    <t>São Lourenço dos Órgãos</t>
  </si>
  <si>
    <t>CV-SM</t>
  </si>
  <si>
    <t>São Miguel</t>
  </si>
  <si>
    <t>CV-SS</t>
  </si>
  <si>
    <t>São Salvador do Mundo</t>
  </si>
  <si>
    <t>CV-SV</t>
  </si>
  <si>
    <t>São Vicente</t>
  </si>
  <si>
    <t>CV-TA</t>
  </si>
  <si>
    <t>Tarrafal</t>
  </si>
  <si>
    <t>CV-TS</t>
  </si>
  <si>
    <t>Tarrafal de São Nicolau</t>
  </si>
  <si>
    <t>CZ-31</t>
  </si>
  <si>
    <t> Jihočeský kraj</t>
  </si>
  <si>
    <t>South Bohemia</t>
  </si>
  <si>
    <t>CZ-64</t>
  </si>
  <si>
    <t> Jihomoravský kraj</t>
  </si>
  <si>
    <t>South Moravia</t>
  </si>
  <si>
    <t>CZ-41</t>
  </si>
  <si>
    <t> Karlovarský kraj</t>
  </si>
  <si>
    <t>Karlovy Vary</t>
  </si>
  <si>
    <t>CZ-52</t>
  </si>
  <si>
    <t> Královéhradecký kraj</t>
  </si>
  <si>
    <t>Hradec Králové</t>
  </si>
  <si>
    <t>CZ-51</t>
  </si>
  <si>
    <t> Liberecký kraj</t>
  </si>
  <si>
    <t>Liberec</t>
  </si>
  <si>
    <t>CZ-80</t>
  </si>
  <si>
    <t> Moravskoslezský kraj</t>
  </si>
  <si>
    <t>Moravia-Silesia</t>
  </si>
  <si>
    <t>CZ-71</t>
  </si>
  <si>
    <t> Olomoucký kraj</t>
  </si>
  <si>
    <t>Olomouc</t>
  </si>
  <si>
    <t>CZ-53</t>
  </si>
  <si>
    <t> Pardubický kraj</t>
  </si>
  <si>
    <t>Pardubice</t>
  </si>
  <si>
    <t>CZ-32</t>
  </si>
  <si>
    <t> Plzeňský kraj</t>
  </si>
  <si>
    <t>Plzeň</t>
  </si>
  <si>
    <t>CZ-10</t>
  </si>
  <si>
    <t> Praha, Hlavní město</t>
  </si>
  <si>
    <t>Prague</t>
  </si>
  <si>
    <t>CZ-20</t>
  </si>
  <si>
    <t> Středočeský kraj</t>
  </si>
  <si>
    <t>Central Bohemia</t>
  </si>
  <si>
    <t>CZ-42</t>
  </si>
  <si>
    <t> Ústecký kraj</t>
  </si>
  <si>
    <t>Ústí nad Labem</t>
  </si>
  <si>
    <t>CZ-63</t>
  </si>
  <si>
    <t> Kraj Vysočina</t>
  </si>
  <si>
    <t>Vysočina</t>
  </si>
  <si>
    <t>CZ-72</t>
  </si>
  <si>
    <t> Zlínský kraj</t>
  </si>
  <si>
    <t>Zlín</t>
  </si>
  <si>
    <t>Benešov</t>
  </si>
  <si>
    <t>CZ-202</t>
  </si>
  <si>
    <t>Beroun</t>
  </si>
  <si>
    <t>CZ-641</t>
  </si>
  <si>
    <t>Blansko</t>
  </si>
  <si>
    <t>CZ-642</t>
  </si>
  <si>
    <t>Brno-město</t>
  </si>
  <si>
    <t>CZ-643</t>
  </si>
  <si>
    <t>Brno-venkov</t>
  </si>
  <si>
    <t>CZ-801</t>
  </si>
  <si>
    <t>Bruntál</t>
  </si>
  <si>
    <t>CZ-644</t>
  </si>
  <si>
    <t>Břeclav</t>
  </si>
  <si>
    <t>CZ-511</t>
  </si>
  <si>
    <t>Česká Lípa</t>
  </si>
  <si>
    <t>CZ-311</t>
  </si>
  <si>
    <t>České Budějovice</t>
  </si>
  <si>
    <t>CZ-312</t>
  </si>
  <si>
    <t>Český Krumlov</t>
  </si>
  <si>
    <t>CZ-421</t>
  </si>
  <si>
    <t>Děčín</t>
  </si>
  <si>
    <t>CZ-321</t>
  </si>
  <si>
    <t>Domažlice</t>
  </si>
  <si>
    <t>CZ-802</t>
  </si>
  <si>
    <t>Frýdek-Místek</t>
  </si>
  <si>
    <t>CZ-631</t>
  </si>
  <si>
    <t>Havlíčkův Brod</t>
  </si>
  <si>
    <t>CZ-645</t>
  </si>
  <si>
    <t>Hodonín</t>
  </si>
  <si>
    <t>CZ-521</t>
  </si>
  <si>
    <t>CZ-411</t>
  </si>
  <si>
    <t>Cheb</t>
  </si>
  <si>
    <t>CZ-422</t>
  </si>
  <si>
    <t>Chomutov</t>
  </si>
  <si>
    <t>CZ-531</t>
  </si>
  <si>
    <t>Chrudim</t>
  </si>
  <si>
    <t>CZ-512</t>
  </si>
  <si>
    <t>Jablonec nad Nisou</t>
  </si>
  <si>
    <t>CZ-711</t>
  </si>
  <si>
    <t>Jeseník</t>
  </si>
  <si>
    <t>CZ-522</t>
  </si>
  <si>
    <t>Jičín</t>
  </si>
  <si>
    <t>CZ-632</t>
  </si>
  <si>
    <t>Jihlava</t>
  </si>
  <si>
    <t>CZ-313</t>
  </si>
  <si>
    <t>Jindřichův Hradec</t>
  </si>
  <si>
    <t>CZ-412</t>
  </si>
  <si>
    <t>CZ-803</t>
  </si>
  <si>
    <t>Karviná</t>
  </si>
  <si>
    <t>CZ-203</t>
  </si>
  <si>
    <t>Kladno</t>
  </si>
  <si>
    <t>CZ-322</t>
  </si>
  <si>
    <t>Klatovy</t>
  </si>
  <si>
    <t>CZ-204</t>
  </si>
  <si>
    <t>Kolín</t>
  </si>
  <si>
    <t>CZ-721</t>
  </si>
  <si>
    <t>Kroměříž</t>
  </si>
  <si>
    <t>CZ-205</t>
  </si>
  <si>
    <t>Kutná Hora</t>
  </si>
  <si>
    <t>CZ-513</t>
  </si>
  <si>
    <t>CZ-423</t>
  </si>
  <si>
    <t>Litoměřice</t>
  </si>
  <si>
    <t>CZ-424</t>
  </si>
  <si>
    <t>Louny</t>
  </si>
  <si>
    <t>CZ-206</t>
  </si>
  <si>
    <t>Mělník</t>
  </si>
  <si>
    <t>CZ-207</t>
  </si>
  <si>
    <t>Mladá Boleslav</t>
  </si>
  <si>
    <t>CZ-425</t>
  </si>
  <si>
    <t>Most</t>
  </si>
  <si>
    <t>CZ-523</t>
  </si>
  <si>
    <t>Náchod</t>
  </si>
  <si>
    <t>CZ-804</t>
  </si>
  <si>
    <t>Nový Jičín</t>
  </si>
  <si>
    <t>CZ-208</t>
  </si>
  <si>
    <t>Nymburk</t>
  </si>
  <si>
    <t>CZ-712</t>
  </si>
  <si>
    <t>CZ-805</t>
  </si>
  <si>
    <t>Opava</t>
  </si>
  <si>
    <t>CZ-806</t>
  </si>
  <si>
    <t>Ostrava-město</t>
  </si>
  <si>
    <t>CZ-532</t>
  </si>
  <si>
    <t>CZ-633</t>
  </si>
  <si>
    <t>Pelhřimov</t>
  </si>
  <si>
    <t>CZ-314</t>
  </si>
  <si>
    <t>Písek</t>
  </si>
  <si>
    <t>CZ-324</t>
  </si>
  <si>
    <t>Plzeň-jih</t>
  </si>
  <si>
    <t>CZ-323</t>
  </si>
  <si>
    <t>Plzeň-město</t>
  </si>
  <si>
    <t>CZ-325</t>
  </si>
  <si>
    <t>Plzeň-sever</t>
  </si>
  <si>
    <t>CZ-209</t>
  </si>
  <si>
    <t>Praha-východ</t>
  </si>
  <si>
    <t>CZ-20A</t>
  </si>
  <si>
    <t>Praha-západ</t>
  </si>
  <si>
    <t>CZ-315</t>
  </si>
  <si>
    <t>Prachatice</t>
  </si>
  <si>
    <t>CZ-713</t>
  </si>
  <si>
    <t>Prostějov</t>
  </si>
  <si>
    <t>CZ-714</t>
  </si>
  <si>
    <t>Přerov</t>
  </si>
  <si>
    <t>CZ-20B</t>
  </si>
  <si>
    <t>Příbram</t>
  </si>
  <si>
    <t>CZ-20C</t>
  </si>
  <si>
    <t>Rakovník</t>
  </si>
  <si>
    <t>CZ-326</t>
  </si>
  <si>
    <t>Rokycany</t>
  </si>
  <si>
    <t>CZ-524</t>
  </si>
  <si>
    <t>Rychnov nad Kněžnou</t>
  </si>
  <si>
    <t>CZ-514</t>
  </si>
  <si>
    <t>Semily</t>
  </si>
  <si>
    <t>CZ-413</t>
  </si>
  <si>
    <t>Sokolov</t>
  </si>
  <si>
    <t>CZ-316</t>
  </si>
  <si>
    <t>Strakonice</t>
  </si>
  <si>
    <t>CZ-533</t>
  </si>
  <si>
    <t>Svitavy</t>
  </si>
  <si>
    <t>CZ-715</t>
  </si>
  <si>
    <t>Šumperk</t>
  </si>
  <si>
    <t>CZ-317</t>
  </si>
  <si>
    <t>Tábor</t>
  </si>
  <si>
    <t>CZ-327</t>
  </si>
  <si>
    <t>Tachov</t>
  </si>
  <si>
    <t>CZ-426</t>
  </si>
  <si>
    <t>Teplice</t>
  </si>
  <si>
    <t>CZ-525</t>
  </si>
  <si>
    <t>Trutnov</t>
  </si>
  <si>
    <t>CZ-634</t>
  </si>
  <si>
    <t>Třebíč</t>
  </si>
  <si>
    <t>CZ-722</t>
  </si>
  <si>
    <t>Uherské Hradiště</t>
  </si>
  <si>
    <t>CZ-427</t>
  </si>
  <si>
    <t>CZ-534</t>
  </si>
  <si>
    <t>Ústí nad Orlicí</t>
  </si>
  <si>
    <t>CZ-723</t>
  </si>
  <si>
    <t>Vsetín</t>
  </si>
  <si>
    <t>CZ-646</t>
  </si>
  <si>
    <t>Vyškov</t>
  </si>
  <si>
    <t>CZ-724</t>
  </si>
  <si>
    <t>CZ-647</t>
  </si>
  <si>
    <t>Znojmo</t>
  </si>
  <si>
    <t>CZ-635</t>
  </si>
  <si>
    <t>Žďár nad Sázavou</t>
  </si>
  <si>
    <t>CZ-201</t>
  </si>
  <si>
    <t>DK-84</t>
  </si>
  <si>
    <t>Region Hovedstaden</t>
  </si>
  <si>
    <t>Hovedstaden</t>
  </si>
  <si>
    <t>Capital Region of Denmark</t>
  </si>
  <si>
    <t>DK-82</t>
  </si>
  <si>
    <t>Region Midjylland</t>
  </si>
  <si>
    <t>Midtjylland</t>
  </si>
  <si>
    <t>Central Denmark Region</t>
  </si>
  <si>
    <t>DK-81</t>
  </si>
  <si>
    <t>Region Nordjylland</t>
  </si>
  <si>
    <t>Nordjylland</t>
  </si>
  <si>
    <t>North Denmark Region</t>
  </si>
  <si>
    <t>DK-85</t>
  </si>
  <si>
    <t>Region Sjælland</t>
  </si>
  <si>
    <t>Sjælland</t>
  </si>
  <si>
    <t>Region Zealand</t>
  </si>
  <si>
    <t>DK-83</t>
  </si>
  <si>
    <t>Region Syddanmark</t>
  </si>
  <si>
    <t>Syddanmark</t>
  </si>
  <si>
    <t>Region of Southern Denmark</t>
  </si>
  <si>
    <t>DK-015</t>
  </si>
  <si>
    <t>København</t>
  </si>
  <si>
    <t>DK-020</t>
  </si>
  <si>
    <t>Frederiksborg</t>
  </si>
  <si>
    <t>DK-025</t>
  </si>
  <si>
    <t>Roskilde</t>
  </si>
  <si>
    <t>DK-030</t>
  </si>
  <si>
    <t>Vestsjælland</t>
  </si>
  <si>
    <t>DK-035</t>
  </si>
  <si>
    <t>Storstrøm</t>
  </si>
  <si>
    <t>DK-040</t>
  </si>
  <si>
    <t>Bornholm</t>
  </si>
  <si>
    <t>county/regional municipality</t>
  </si>
  <si>
    <t>DK-042</t>
  </si>
  <si>
    <t>Fyn</t>
  </si>
  <si>
    <t>DK-050</t>
  </si>
  <si>
    <t>Sønderjylland</t>
  </si>
  <si>
    <t>DK-055</t>
  </si>
  <si>
    <t>Ribe</t>
  </si>
  <si>
    <t>DK-060</t>
  </si>
  <si>
    <t>Vejle</t>
  </si>
  <si>
    <t>DK-065</t>
  </si>
  <si>
    <t>Ringkøbing</t>
  </si>
  <si>
    <t>DK-070</t>
  </si>
  <si>
    <t>Århus</t>
  </si>
  <si>
    <t>DK-076</t>
  </si>
  <si>
    <t>Viborg</t>
  </si>
  <si>
    <t>DK-080</t>
  </si>
  <si>
    <t>DK-101</t>
  </si>
  <si>
    <t>DK-147</t>
  </si>
  <si>
    <t>Frederiksberg</t>
  </si>
  <si>
    <t>DO-33</t>
  </si>
  <si>
    <t>Cibao Nordeste</t>
  </si>
  <si>
    <t>DO-34</t>
  </si>
  <si>
    <t>Cibao Noroeste</t>
  </si>
  <si>
    <t>DO-35</t>
  </si>
  <si>
    <t>Cibao Norte</t>
  </si>
  <si>
    <t>DO-36</t>
  </si>
  <si>
    <t>Cibao Sur</t>
  </si>
  <si>
    <t>DO-37</t>
  </si>
  <si>
    <t>El Valle</t>
  </si>
  <si>
    <t>DO-38</t>
  </si>
  <si>
    <t>Enriquillo</t>
  </si>
  <si>
    <t>DO-39</t>
  </si>
  <si>
    <t>Higuamo</t>
  </si>
  <si>
    <t>DO-40</t>
  </si>
  <si>
    <t>Ozama</t>
  </si>
  <si>
    <t>DO-41</t>
  </si>
  <si>
    <t>Valdesia</t>
  </si>
  <si>
    <t>DO-42</t>
  </si>
  <si>
    <t>Yuma</t>
  </si>
  <si>
    <t>DO-01</t>
  </si>
  <si>
    <t>DO-02</t>
  </si>
  <si>
    <t>Azua</t>
  </si>
  <si>
    <t>DO-03</t>
  </si>
  <si>
    <t>Baoruco</t>
  </si>
  <si>
    <t>DO-04</t>
  </si>
  <si>
    <t>Barahona</t>
  </si>
  <si>
    <t>DO-05</t>
  </si>
  <si>
    <t>Dajabón</t>
  </si>
  <si>
    <t>DO-06</t>
  </si>
  <si>
    <t>Duarte</t>
  </si>
  <si>
    <t>DO-08</t>
  </si>
  <si>
    <t>El Seibo</t>
  </si>
  <si>
    <t>DO-09</t>
  </si>
  <si>
    <t>Espaillat</t>
  </si>
  <si>
    <t>DO-30</t>
  </si>
  <si>
    <t>Hato Mayor</t>
  </si>
  <si>
    <t>DO-10</t>
  </si>
  <si>
    <t>Independencia</t>
  </si>
  <si>
    <t>DO-11</t>
  </si>
  <si>
    <t>La Altagracia</t>
  </si>
  <si>
    <t>DO-07</t>
  </si>
  <si>
    <t>Elías Piña</t>
  </si>
  <si>
    <t>DO-12</t>
  </si>
  <si>
    <t>La Romana</t>
  </si>
  <si>
    <t>DO-13</t>
  </si>
  <si>
    <t>La Vega</t>
  </si>
  <si>
    <t>DO-14</t>
  </si>
  <si>
    <t>María Trinidad Sánchez</t>
  </si>
  <si>
    <t>DO-28</t>
  </si>
  <si>
    <t>Monseñor Nouel</t>
  </si>
  <si>
    <t>DO-15</t>
  </si>
  <si>
    <t>Monte Cristi</t>
  </si>
  <si>
    <t>DO-29</t>
  </si>
  <si>
    <t>Monte Plata</t>
  </si>
  <si>
    <t>DO-16</t>
  </si>
  <si>
    <t>Pedernales</t>
  </si>
  <si>
    <t>DO-17</t>
  </si>
  <si>
    <t>Peravia</t>
  </si>
  <si>
    <t>DO-18</t>
  </si>
  <si>
    <t>Puerto Plata</t>
  </si>
  <si>
    <t>DO-19</t>
  </si>
  <si>
    <t>Hermanas Mirabal</t>
  </si>
  <si>
    <t>DO-20</t>
  </si>
  <si>
    <t>Samaná</t>
  </si>
  <si>
    <t>DO-21</t>
  </si>
  <si>
    <t>San Cristóbal</t>
  </si>
  <si>
    <t>DO-31</t>
  </si>
  <si>
    <t>San José de Ocoa</t>
  </si>
  <si>
    <t>DO-22</t>
  </si>
  <si>
    <t>San Juan</t>
  </si>
  <si>
    <t>DO-23</t>
  </si>
  <si>
    <t>San Pedro de Macorís</t>
  </si>
  <si>
    <t>DO-24</t>
  </si>
  <si>
    <t>Sánchez Ramírez</t>
  </si>
  <si>
    <t>DO-25</t>
  </si>
  <si>
    <t>Santiago</t>
  </si>
  <si>
    <t>DO-26</t>
  </si>
  <si>
    <t>Santiago Rodríguez</t>
  </si>
  <si>
    <t>DO-32</t>
  </si>
  <si>
    <t>Santo Domingo</t>
  </si>
  <si>
    <t>DO-27</t>
  </si>
  <si>
    <t>Valverde</t>
  </si>
  <si>
    <t>Distrito Nacional Santo Domingo</t>
  </si>
  <si>
    <t>EE-130</t>
  </si>
  <si>
    <t>Alutaguse</t>
  </si>
  <si>
    <t>rural municipality</t>
  </si>
  <si>
    <t>EE-141</t>
  </si>
  <si>
    <t>Anija</t>
  </si>
  <si>
    <t>EE-142</t>
  </si>
  <si>
    <t>Antsla</t>
  </si>
  <si>
    <t>EE-171</t>
  </si>
  <si>
    <t>Elva</t>
  </si>
  <si>
    <t>EE-184</t>
  </si>
  <si>
    <t>Haapsalu</t>
  </si>
  <si>
    <t>urban municipality</t>
  </si>
  <si>
    <t>EE-191</t>
  </si>
  <si>
    <t>Haljala</t>
  </si>
  <si>
    <t>EE-198</t>
  </si>
  <si>
    <t>Harku</t>
  </si>
  <si>
    <t>EE-205</t>
  </si>
  <si>
    <t>Hiiumaa</t>
  </si>
  <si>
    <t>EE-214</t>
  </si>
  <si>
    <t>Häädemeeste</t>
  </si>
  <si>
    <t>EE-245</t>
  </si>
  <si>
    <t>Jõelähtme</t>
  </si>
  <si>
    <t>EE-247</t>
  </si>
  <si>
    <t>EE-251</t>
  </si>
  <si>
    <t>Jõhvi</t>
  </si>
  <si>
    <t>EE-255</t>
  </si>
  <si>
    <t>EE-272</t>
  </si>
  <si>
    <t>Kadrina</t>
  </si>
  <si>
    <t>EE-283</t>
  </si>
  <si>
    <t>Kambja</t>
  </si>
  <si>
    <t>EE-284</t>
  </si>
  <si>
    <t>Kanepi</t>
  </si>
  <si>
    <t>EE-291</t>
  </si>
  <si>
    <t>Kastre</t>
  </si>
  <si>
    <t>EE-293</t>
  </si>
  <si>
    <t>Kehtna</t>
  </si>
  <si>
    <t>EE-296</t>
  </si>
  <si>
    <t>Keila</t>
  </si>
  <si>
    <t>EE-303</t>
  </si>
  <si>
    <t>Kihnu</t>
  </si>
  <si>
    <t>EE-305</t>
  </si>
  <si>
    <t>Kiili</t>
  </si>
  <si>
    <t>EE-317</t>
  </si>
  <si>
    <t>Kohila</t>
  </si>
  <si>
    <t>EE-321</t>
  </si>
  <si>
    <t>Kohtla-Järve</t>
  </si>
  <si>
    <t>EE-338</t>
  </si>
  <si>
    <t>Kose</t>
  </si>
  <si>
    <t>EE-353</t>
  </si>
  <si>
    <t>Kuusalu</t>
  </si>
  <si>
    <t>EE-424</t>
  </si>
  <si>
    <t>Loksa</t>
  </si>
  <si>
    <t>EE-430</t>
  </si>
  <si>
    <t>Lääneranna</t>
  </si>
  <si>
    <t>EE-431</t>
  </si>
  <si>
    <t>Lääne-Harju</t>
  </si>
  <si>
    <t>EE-432</t>
  </si>
  <si>
    <t>Luunja</t>
  </si>
  <si>
    <t>EE-441</t>
  </si>
  <si>
    <t>Lääne-Nigula</t>
  </si>
  <si>
    <t>EE-442</t>
  </si>
  <si>
    <t>Lüganuse</t>
  </si>
  <si>
    <t>EE-446</t>
  </si>
  <si>
    <t>Maardu</t>
  </si>
  <si>
    <t>EE-478</t>
  </si>
  <si>
    <t>Muhu</t>
  </si>
  <si>
    <t>EE-480</t>
  </si>
  <si>
    <t>Mulgi</t>
  </si>
  <si>
    <t>EE-486</t>
  </si>
  <si>
    <t>Mustvee</t>
  </si>
  <si>
    <t>EE-503</t>
  </si>
  <si>
    <t>Märjamaa</t>
  </si>
  <si>
    <t>EE-511</t>
  </si>
  <si>
    <t>Narva</t>
  </si>
  <si>
    <t>EE-514</t>
  </si>
  <si>
    <t>Narva-Jõesuu</t>
  </si>
  <si>
    <t>EE-528</t>
  </si>
  <si>
    <t>Nõo</t>
  </si>
  <si>
    <t>EE-557</t>
  </si>
  <si>
    <t>Otepää</t>
  </si>
  <si>
    <t>EE-567</t>
  </si>
  <si>
    <t>Paide</t>
  </si>
  <si>
    <t>EE-586</t>
  </si>
  <si>
    <t>Peipsiääre</t>
  </si>
  <si>
    <t>EE-615</t>
  </si>
  <si>
    <t>Põhja-Sakala</t>
  </si>
  <si>
    <t>EE-618</t>
  </si>
  <si>
    <t>Põltsamaa</t>
  </si>
  <si>
    <t>EE-622</t>
  </si>
  <si>
    <t>EE-624</t>
  </si>
  <si>
    <t>EE-638</t>
  </si>
  <si>
    <t>Põhja-Pärnumaa</t>
  </si>
  <si>
    <t>EE-651</t>
  </si>
  <si>
    <t>Raasiku</t>
  </si>
  <si>
    <t>EE-653</t>
  </si>
  <si>
    <t>Rae</t>
  </si>
  <si>
    <t>EE-661</t>
  </si>
  <si>
    <t>Rakvere</t>
  </si>
  <si>
    <t>EE-663</t>
  </si>
  <si>
    <t>EE-668</t>
  </si>
  <si>
    <t>EE-689</t>
  </si>
  <si>
    <t>Ruhnu</t>
  </si>
  <si>
    <t>EE-698</t>
  </si>
  <si>
    <t>Rõuge</t>
  </si>
  <si>
    <t>EE-708</t>
  </si>
  <si>
    <t>Räpina</t>
  </si>
  <si>
    <t>EE-712</t>
  </si>
  <si>
    <t>Saarde</t>
  </si>
  <si>
    <t>EE-714</t>
  </si>
  <si>
    <t>Saaremaa</t>
  </si>
  <si>
    <t>EE-719</t>
  </si>
  <si>
    <t>Saku</t>
  </si>
  <si>
    <t>EE-726</t>
  </si>
  <si>
    <t>Saue</t>
  </si>
  <si>
    <t>EE-732</t>
  </si>
  <si>
    <t>Setomaa</t>
  </si>
  <si>
    <t>EE-735</t>
  </si>
  <si>
    <t>Sillamäe</t>
  </si>
  <si>
    <t>EE-784</t>
  </si>
  <si>
    <t>Tallinn</t>
  </si>
  <si>
    <t>EE-792</t>
  </si>
  <si>
    <t>Tapa</t>
  </si>
  <si>
    <t>EE-793</t>
  </si>
  <si>
    <t>EE-796</t>
  </si>
  <si>
    <t>EE-803</t>
  </si>
  <si>
    <t>Toila</t>
  </si>
  <si>
    <t>EE-809</t>
  </si>
  <si>
    <t>Tori</t>
  </si>
  <si>
    <t>EE-824</t>
  </si>
  <si>
    <t>Tõrva</t>
  </si>
  <si>
    <t>EE-834</t>
  </si>
  <si>
    <t>Türi</t>
  </si>
  <si>
    <t>EE-855</t>
  </si>
  <si>
    <t>EE-890</t>
  </si>
  <si>
    <t>Viimsi</t>
  </si>
  <si>
    <t>EE-897</t>
  </si>
  <si>
    <t>EE-899</t>
  </si>
  <si>
    <t>EE-901</t>
  </si>
  <si>
    <t>Vinni</t>
  </si>
  <si>
    <t>EE-903</t>
  </si>
  <si>
    <t>Viru-Nigula</t>
  </si>
  <si>
    <t>EE-907</t>
  </si>
  <si>
    <t>Vormsi</t>
  </si>
  <si>
    <t>EE-917</t>
  </si>
  <si>
    <t>EE-919</t>
  </si>
  <si>
    <t>EE-928</t>
  </si>
  <si>
    <t>Väike-Maarja</t>
  </si>
  <si>
    <t>FJ-C</t>
  </si>
  <si>
    <t>FJ-E</t>
  </si>
  <si>
    <t>FJ-N</t>
  </si>
  <si>
    <t>FJ-W</t>
  </si>
  <si>
    <t>FJ-R</t>
  </si>
  <si>
    <t>Rotuma</t>
  </si>
  <si>
    <t>FJ-01</t>
  </si>
  <si>
    <t>Ba</t>
  </si>
  <si>
    <t>FJ-02</t>
  </si>
  <si>
    <t>Bua</t>
  </si>
  <si>
    <t>FJ-03</t>
  </si>
  <si>
    <t>Cakaudrove</t>
  </si>
  <si>
    <t>FJ-04</t>
  </si>
  <si>
    <t>Kadavu</t>
  </si>
  <si>
    <t>FJ-05</t>
  </si>
  <si>
    <t>Lau</t>
  </si>
  <si>
    <t>FJ-06</t>
  </si>
  <si>
    <t>Lomaiviti</t>
  </si>
  <si>
    <t>FJ-07</t>
  </si>
  <si>
    <t>Macuata</t>
  </si>
  <si>
    <t>FJ-08</t>
  </si>
  <si>
    <t>Nadroga and Navosa</t>
  </si>
  <si>
    <t>FJ-09</t>
  </si>
  <si>
    <t>Naitasiri</t>
  </si>
  <si>
    <t>FJ-10</t>
  </si>
  <si>
    <t>Namosi</t>
  </si>
  <si>
    <t>FJ-11</t>
  </si>
  <si>
    <t>Ra</t>
  </si>
  <si>
    <t>FJ-12</t>
  </si>
  <si>
    <t>Rewa</t>
  </si>
  <si>
    <t>FJ-13</t>
  </si>
  <si>
    <t>Serua</t>
  </si>
  <si>
    <t>FJ-14</t>
  </si>
  <si>
    <t>Tailevu</t>
  </si>
  <si>
    <t>GN-B</t>
  </si>
  <si>
    <t>Boké</t>
  </si>
  <si>
    <t>GN-F</t>
  </si>
  <si>
    <t>Faranah</t>
  </si>
  <si>
    <t>GN-K</t>
  </si>
  <si>
    <t>Kankan</t>
  </si>
  <si>
    <t>GN-D</t>
  </si>
  <si>
    <t>Kindia</t>
  </si>
  <si>
    <t>GN-L</t>
  </si>
  <si>
    <t>Labé</t>
  </si>
  <si>
    <t>GN-M</t>
  </si>
  <si>
    <t>Mamou</t>
  </si>
  <si>
    <t>GN-N</t>
  </si>
  <si>
    <t>Nzérékoré</t>
  </si>
  <si>
    <t>GN-C</t>
  </si>
  <si>
    <t>Conakry</t>
  </si>
  <si>
    <t>GN-BE</t>
  </si>
  <si>
    <t>Beyla</t>
  </si>
  <si>
    <t>GN-BF</t>
  </si>
  <si>
    <t>Boffa</t>
  </si>
  <si>
    <t>GN-BK</t>
  </si>
  <si>
    <t>GN-CO</t>
  </si>
  <si>
    <t>Coyah</t>
  </si>
  <si>
    <t>GN-DB</t>
  </si>
  <si>
    <t>Dabola</t>
  </si>
  <si>
    <t>GN-DL</t>
  </si>
  <si>
    <t>Dalaba</t>
  </si>
  <si>
    <t>GN-DI</t>
  </si>
  <si>
    <t>Dinguiraye</t>
  </si>
  <si>
    <t>GN-DU</t>
  </si>
  <si>
    <t>Dubréka</t>
  </si>
  <si>
    <t>GN-FA</t>
  </si>
  <si>
    <t>GN-FO</t>
  </si>
  <si>
    <t>Forécariah</t>
  </si>
  <si>
    <t>GN-FR</t>
  </si>
  <si>
    <t>Fria</t>
  </si>
  <si>
    <t>GN-GA</t>
  </si>
  <si>
    <t>Gaoual</t>
  </si>
  <si>
    <t>GN-GU</t>
  </si>
  <si>
    <t>Guékédou</t>
  </si>
  <si>
    <t>GN-KA</t>
  </si>
  <si>
    <t>GN-KE</t>
  </si>
  <si>
    <t>Kérouané</t>
  </si>
  <si>
    <t>GN-KD</t>
  </si>
  <si>
    <t>GN-KS</t>
  </si>
  <si>
    <t>Kissidougou</t>
  </si>
  <si>
    <t>GN-KB</t>
  </si>
  <si>
    <t>Koubia</t>
  </si>
  <si>
    <t>GN-KN</t>
  </si>
  <si>
    <t>Koundara</t>
  </si>
  <si>
    <t>GN-KO</t>
  </si>
  <si>
    <t>Kouroussa</t>
  </si>
  <si>
    <t>GN-LA</t>
  </si>
  <si>
    <t>GN-LE</t>
  </si>
  <si>
    <t>Lélouma</t>
  </si>
  <si>
    <t>GN-LO</t>
  </si>
  <si>
    <t>Lola</t>
  </si>
  <si>
    <t>GN-MC</t>
  </si>
  <si>
    <t>Macenta</t>
  </si>
  <si>
    <t>GN-ML</t>
  </si>
  <si>
    <t>Mali</t>
  </si>
  <si>
    <t>GN-MM</t>
  </si>
  <si>
    <t>GN-MD</t>
  </si>
  <si>
    <t>Mandiana</t>
  </si>
  <si>
    <t>GN-NZ</t>
  </si>
  <si>
    <t>GN-PI</t>
  </si>
  <si>
    <t>Pita</t>
  </si>
  <si>
    <t>GN-SI</t>
  </si>
  <si>
    <t>Siguiri</t>
  </si>
  <si>
    <t>GN-TE</t>
  </si>
  <si>
    <t>Télimélé</t>
  </si>
  <si>
    <t>GN-TO</t>
  </si>
  <si>
    <t>Tougué</t>
  </si>
  <si>
    <t>GN-YO</t>
  </si>
  <si>
    <t>Yomou</t>
  </si>
  <si>
    <t>GQ-C</t>
  </si>
  <si>
    <t>Región Continental</t>
  </si>
  <si>
    <t>Région Continentale</t>
  </si>
  <si>
    <t>Região Continental</t>
  </si>
  <si>
    <t>GQ-I</t>
  </si>
  <si>
    <t>Región Insular</t>
  </si>
  <si>
    <t>Région Insulaire</t>
  </si>
  <si>
    <t>Região Insular</t>
  </si>
  <si>
    <t>GQ-AN</t>
  </si>
  <si>
    <t>Annobón</t>
  </si>
  <si>
    <t>Annobon</t>
  </si>
  <si>
    <t>Ano Bom</t>
  </si>
  <si>
    <t>GQ-BN</t>
  </si>
  <si>
    <t>Bioko Norte</t>
  </si>
  <si>
    <t>Bioko Nord</t>
  </si>
  <si>
    <t>GQ-BS</t>
  </si>
  <si>
    <t>Bioko Sur</t>
  </si>
  <si>
    <t>Bioko Sud</t>
  </si>
  <si>
    <t>Bioko Sul</t>
  </si>
  <si>
    <t>GQ-CS</t>
  </si>
  <si>
    <t>Centro Sur</t>
  </si>
  <si>
    <t>Centro Sud</t>
  </si>
  <si>
    <t>Centro Sul</t>
  </si>
  <si>
    <t>GQ-DJ</t>
  </si>
  <si>
    <t>Djibloho</t>
  </si>
  <si>
    <t>GQ-KN</t>
  </si>
  <si>
    <t>Kié-Ntem</t>
  </si>
  <si>
    <t>GQ-LI</t>
  </si>
  <si>
    <t>Litoral</t>
  </si>
  <si>
    <t>GQ-WN</t>
  </si>
  <si>
    <t>Wele-Nzas</t>
  </si>
  <si>
    <t>GW-L</t>
  </si>
  <si>
    <t>Leste</t>
  </si>
  <si>
    <t>GW-N</t>
  </si>
  <si>
    <t>Norte</t>
  </si>
  <si>
    <t>GW-S</t>
  </si>
  <si>
    <t>Sul</t>
  </si>
  <si>
    <t>GW-BS</t>
  </si>
  <si>
    <t>Bissau</t>
  </si>
  <si>
    <t>SAB</t>
  </si>
  <si>
    <t>autonomous sector</t>
  </si>
  <si>
    <t>GW-BA</t>
  </si>
  <si>
    <t>Bafatá</t>
  </si>
  <si>
    <t>GW-BM</t>
  </si>
  <si>
    <t>Biombo</t>
  </si>
  <si>
    <t>GW-BL</t>
  </si>
  <si>
    <t>Bolama / Bijagós</t>
  </si>
  <si>
    <t>GW-CA</t>
  </si>
  <si>
    <t>Cacheu</t>
  </si>
  <si>
    <t>GW-GA</t>
  </si>
  <si>
    <t>Gabú</t>
  </si>
  <si>
    <t>GW-OI</t>
  </si>
  <si>
    <t>Oio</t>
  </si>
  <si>
    <t>GW-QU</t>
  </si>
  <si>
    <t>Quinara</t>
  </si>
  <si>
    <t>GW-TO</t>
  </si>
  <si>
    <t>Tombali</t>
  </si>
  <si>
    <t xml:space="preserve"> </t>
  </si>
  <si>
    <t>ID-JW</t>
  </si>
  <si>
    <t>Jawa</t>
  </si>
  <si>
    <t>ID-KA</t>
  </si>
  <si>
    <t>Kalimantan</t>
  </si>
  <si>
    <t>ID-ML</t>
  </si>
  <si>
    <t>Maluku</t>
  </si>
  <si>
    <t>ID-NU</t>
  </si>
  <si>
    <t>Nusa Tenggara</t>
  </si>
  <si>
    <t>ID-PP</t>
  </si>
  <si>
    <t>Papua</t>
  </si>
  <si>
    <t>ID-SL</t>
  </si>
  <si>
    <t>Sulawesi</t>
  </si>
  <si>
    <t>ID-SM</t>
  </si>
  <si>
    <t>Sumatera</t>
  </si>
  <si>
    <t>ID-AC</t>
  </si>
  <si>
    <t> Aceh</t>
  </si>
  <si>
    <t>Aceh</t>
  </si>
  <si>
    <t>SM</t>
  </si>
  <si>
    <t>ID-BA</t>
  </si>
  <si>
    <t> Bali</t>
  </si>
  <si>
    <t>Bali</t>
  </si>
  <si>
    <t>NU</t>
  </si>
  <si>
    <t>ID-BT</t>
  </si>
  <si>
    <t> Banten</t>
  </si>
  <si>
    <t>Banten</t>
  </si>
  <si>
    <t>JW</t>
  </si>
  <si>
    <t>ID-BE</t>
  </si>
  <si>
    <t> Bengkulu</t>
  </si>
  <si>
    <t>Bengkulu</t>
  </si>
  <si>
    <t>ID-GO</t>
  </si>
  <si>
    <t> Gorontalo</t>
  </si>
  <si>
    <t>Gorontalo</t>
  </si>
  <si>
    <t>SL</t>
  </si>
  <si>
    <t>ID-JK</t>
  </si>
  <si>
    <r>
      <t> </t>
    </r>
    <r>
      <rPr>
        <sz val="7"/>
        <color rgb="FF0645AD"/>
        <rFont val="Arial"/>
        <family val="2"/>
      </rPr>
      <t>Jakarta Raya</t>
    </r>
  </si>
  <si>
    <t>DKI Jakarta; DKI</t>
  </si>
  <si>
    <t>Jakarta</t>
  </si>
  <si>
    <t>capital region</t>
  </si>
  <si>
    <t>ID-JA</t>
  </si>
  <si>
    <t> Jambi</t>
  </si>
  <si>
    <t>Jambi</t>
  </si>
  <si>
    <t>ID-JB</t>
  </si>
  <si>
    <r>
      <t> </t>
    </r>
    <r>
      <rPr>
        <sz val="7"/>
        <color rgb="FF0645AD"/>
        <rFont val="Arial"/>
        <family val="2"/>
      </rPr>
      <t>Jawa Barat</t>
    </r>
  </si>
  <si>
    <t>Jabar</t>
  </si>
  <si>
    <t>West Java</t>
  </si>
  <si>
    <t>ID-JT</t>
  </si>
  <si>
    <r>
      <t> </t>
    </r>
    <r>
      <rPr>
        <sz val="7"/>
        <color rgb="FF0645AD"/>
        <rFont val="Arial"/>
        <family val="2"/>
      </rPr>
      <t>Jawa Tengah</t>
    </r>
  </si>
  <si>
    <t>Jateng</t>
  </si>
  <si>
    <t>Central Java</t>
  </si>
  <si>
    <t>ID-JI</t>
  </si>
  <si>
    <r>
      <t> </t>
    </r>
    <r>
      <rPr>
        <sz val="7"/>
        <color rgb="FF0645AD"/>
        <rFont val="Arial"/>
        <family val="2"/>
      </rPr>
      <t>Jawa Timur</t>
    </r>
  </si>
  <si>
    <t>Jatim</t>
  </si>
  <si>
    <t>East Java</t>
  </si>
  <si>
    <t>ID-KB</t>
  </si>
  <si>
    <r>
      <t> </t>
    </r>
    <r>
      <rPr>
        <sz val="7"/>
        <color rgb="FF0645AD"/>
        <rFont val="Arial"/>
        <family val="2"/>
      </rPr>
      <t>Kalimantan Barat</t>
    </r>
  </si>
  <si>
    <t>Kalbar</t>
  </si>
  <si>
    <t>West Kalimantan</t>
  </si>
  <si>
    <t>KA</t>
  </si>
  <si>
    <t>ID-KS</t>
  </si>
  <si>
    <r>
      <t> </t>
    </r>
    <r>
      <rPr>
        <sz val="7"/>
        <color rgb="FF0645AD"/>
        <rFont val="Arial"/>
        <family val="2"/>
      </rPr>
      <t>Kalimantan Selatan</t>
    </r>
  </si>
  <si>
    <t>Kalsel</t>
  </si>
  <si>
    <t>South Kalimantan</t>
  </si>
  <si>
    <t>ID-KT</t>
  </si>
  <si>
    <r>
      <t> </t>
    </r>
    <r>
      <rPr>
        <sz val="7"/>
        <color rgb="FF0645AD"/>
        <rFont val="Arial"/>
        <family val="2"/>
      </rPr>
      <t>Kalimantan Tengah</t>
    </r>
  </si>
  <si>
    <t>Kalteng</t>
  </si>
  <si>
    <t>Central Kalimantan</t>
  </si>
  <si>
    <t>ID-KI</t>
  </si>
  <si>
    <r>
      <t> </t>
    </r>
    <r>
      <rPr>
        <sz val="7"/>
        <color rgb="FF0645AD"/>
        <rFont val="Arial"/>
        <family val="2"/>
      </rPr>
      <t>Kalimantan Timur</t>
    </r>
  </si>
  <si>
    <t>Kaltim</t>
  </si>
  <si>
    <t>East Kalimantan</t>
  </si>
  <si>
    <t>ID-KU</t>
  </si>
  <si>
    <r>
      <t> </t>
    </r>
    <r>
      <rPr>
        <sz val="7"/>
        <color rgb="FF0645AD"/>
        <rFont val="Arial"/>
        <family val="2"/>
      </rPr>
      <t>Kalimantan Utara</t>
    </r>
  </si>
  <si>
    <t>Kaltara; Kalut</t>
  </si>
  <si>
    <t>North Kalimantan</t>
  </si>
  <si>
    <t>ID-BB</t>
  </si>
  <si>
    <r>
      <t> </t>
    </r>
    <r>
      <rPr>
        <sz val="7"/>
        <color rgb="FF0645AD"/>
        <rFont val="Arial"/>
        <family val="2"/>
      </rPr>
      <t>Kepulauan Bangka Belitung</t>
    </r>
  </si>
  <si>
    <t>Babel</t>
  </si>
  <si>
    <t>Bangka Belitung Islands</t>
  </si>
  <si>
    <t>ID-KR</t>
  </si>
  <si>
    <r>
      <t> </t>
    </r>
    <r>
      <rPr>
        <sz val="7"/>
        <color rgb="FF0645AD"/>
        <rFont val="Arial"/>
        <family val="2"/>
      </rPr>
      <t>Kepulauan Riau</t>
    </r>
  </si>
  <si>
    <t>Kepri</t>
  </si>
  <si>
    <t>Riau Islands</t>
  </si>
  <si>
    <t>ID-LA</t>
  </si>
  <si>
    <t> Lampung</t>
  </si>
  <si>
    <t>Lampung</t>
  </si>
  <si>
    <t>ID-MA</t>
  </si>
  <si>
    <t> Maluku</t>
  </si>
  <si>
    <t>ML</t>
  </si>
  <si>
    <t>ID-MU</t>
  </si>
  <si>
    <r>
      <t> </t>
    </r>
    <r>
      <rPr>
        <sz val="7"/>
        <color rgb="FF0645AD"/>
        <rFont val="Arial"/>
        <family val="2"/>
      </rPr>
      <t>Maluku Utara</t>
    </r>
  </si>
  <si>
    <t>Malut</t>
  </si>
  <si>
    <t>North Maluku</t>
  </si>
  <si>
    <t>ID-NB</t>
  </si>
  <si>
    <r>
      <t> </t>
    </r>
    <r>
      <rPr>
        <sz val="7"/>
        <color rgb="FF0645AD"/>
        <rFont val="Arial"/>
        <family val="2"/>
      </rPr>
      <t>Nusa Tenggara Barat</t>
    </r>
  </si>
  <si>
    <t>NTB</t>
  </si>
  <si>
    <t>West Nusa Tenggara</t>
  </si>
  <si>
    <t>ID-NT</t>
  </si>
  <si>
    <r>
      <t> </t>
    </r>
    <r>
      <rPr>
        <sz val="7"/>
        <color rgb="FF0645AD"/>
        <rFont val="Arial"/>
        <family val="2"/>
      </rPr>
      <t>Nusa Tenggara Timur</t>
    </r>
  </si>
  <si>
    <t>NTT</t>
  </si>
  <si>
    <t>East Nusa Tenggara</t>
  </si>
  <si>
    <t>ID-PA</t>
  </si>
  <si>
    <t> Papua</t>
  </si>
  <si>
    <t>PP</t>
  </si>
  <si>
    <t>ID-PB</t>
  </si>
  <si>
    <r>
      <t> </t>
    </r>
    <r>
      <rPr>
        <sz val="7"/>
        <color rgb="FF0645AD"/>
        <rFont val="Arial"/>
        <family val="2"/>
      </rPr>
      <t>Papua Barat</t>
    </r>
  </si>
  <si>
    <t>Pabar</t>
  </si>
  <si>
    <t>West Papua</t>
  </si>
  <si>
    <t>ID-PE</t>
  </si>
  <si>
    <t> Papua Pengunungan</t>
  </si>
  <si>
    <t>Highland Papua</t>
  </si>
  <si>
    <t>ID-PS</t>
  </si>
  <si>
    <t>Papua Selatan</t>
  </si>
  <si>
    <t>South Papua</t>
  </si>
  <si>
    <t>ID-PT</t>
  </si>
  <si>
    <t>Papua Tengah</t>
  </si>
  <si>
    <t>Central Papua</t>
  </si>
  <si>
    <t>ID-RI</t>
  </si>
  <si>
    <t> Riau</t>
  </si>
  <si>
    <t>Riau</t>
  </si>
  <si>
    <t>ID-SR</t>
  </si>
  <si>
    <r>
      <t> </t>
    </r>
    <r>
      <rPr>
        <sz val="7"/>
        <color rgb="FF0645AD"/>
        <rFont val="Arial"/>
        <family val="2"/>
      </rPr>
      <t>Sulawesi Barat</t>
    </r>
  </si>
  <si>
    <t>Sulbar</t>
  </si>
  <si>
    <t>West Sulawesi</t>
  </si>
  <si>
    <t>ID-SN</t>
  </si>
  <si>
    <r>
      <t> </t>
    </r>
    <r>
      <rPr>
        <sz val="7"/>
        <color rgb="FF0645AD"/>
        <rFont val="Arial"/>
        <family val="2"/>
      </rPr>
      <t>Sulawesi Selatan</t>
    </r>
  </si>
  <si>
    <t>Sulsel</t>
  </si>
  <si>
    <t>South Sulawesi</t>
  </si>
  <si>
    <t>ID-ST</t>
  </si>
  <si>
    <r>
      <t> </t>
    </r>
    <r>
      <rPr>
        <sz val="7"/>
        <color rgb="FF0645AD"/>
        <rFont val="Arial"/>
        <family val="2"/>
      </rPr>
      <t>Sulawesi Tengah</t>
    </r>
  </si>
  <si>
    <t>Sulteng</t>
  </si>
  <si>
    <t>Central Sulawesi</t>
  </si>
  <si>
    <t>ID-SG</t>
  </si>
  <si>
    <r>
      <t> </t>
    </r>
    <r>
      <rPr>
        <sz val="7"/>
        <color rgb="FF0645AD"/>
        <rFont val="Arial"/>
        <family val="2"/>
      </rPr>
      <t>Sulawesi Tenggara</t>
    </r>
  </si>
  <si>
    <t>Sultra</t>
  </si>
  <si>
    <t>Southeast Sulawesi</t>
  </si>
  <si>
    <t>ID-SA</t>
  </si>
  <si>
    <r>
      <t> </t>
    </r>
    <r>
      <rPr>
        <sz val="7"/>
        <color rgb="FF0645AD"/>
        <rFont val="Arial"/>
        <family val="2"/>
      </rPr>
      <t>Sulawesi Utara</t>
    </r>
  </si>
  <si>
    <t>Sulut</t>
  </si>
  <si>
    <t>North Sulawesi</t>
  </si>
  <si>
    <t>ID-SB</t>
  </si>
  <si>
    <r>
      <t> </t>
    </r>
    <r>
      <rPr>
        <sz val="7"/>
        <color rgb="FF0645AD"/>
        <rFont val="Arial"/>
        <family val="2"/>
      </rPr>
      <t>Sumatera Barat</t>
    </r>
  </si>
  <si>
    <t>Sumbar</t>
  </si>
  <si>
    <t>West Sumatra</t>
  </si>
  <si>
    <t>ID-SS</t>
  </si>
  <si>
    <r>
      <t> </t>
    </r>
    <r>
      <rPr>
        <sz val="7"/>
        <color rgb="FF0645AD"/>
        <rFont val="Arial"/>
        <family val="2"/>
      </rPr>
      <t>Sumatera Selatan</t>
    </r>
  </si>
  <si>
    <t>Sumsel</t>
  </si>
  <si>
    <t>South Sumatra</t>
  </si>
  <si>
    <t>ID-SU</t>
  </si>
  <si>
    <r>
      <t> </t>
    </r>
    <r>
      <rPr>
        <sz val="7"/>
        <color rgb="FF0645AD"/>
        <rFont val="Arial"/>
        <family val="2"/>
      </rPr>
      <t>Sumatera Utara</t>
    </r>
  </si>
  <si>
    <t>Sumut</t>
  </si>
  <si>
    <t>North Sumatra</t>
  </si>
  <si>
    <t>ID-YO</t>
  </si>
  <si>
    <t> Yogyakarta</t>
  </si>
  <si>
    <t>DI Yogya; DIY</t>
  </si>
  <si>
    <t>Yogyakarta</t>
  </si>
  <si>
    <t>special region</t>
  </si>
  <si>
    <t>IE-C</t>
  </si>
  <si>
    <t> Connaught</t>
  </si>
  <si>
    <t>Connacht</t>
  </si>
  <si>
    <t>IE-L</t>
  </si>
  <si>
    <t> Leinster</t>
  </si>
  <si>
    <t>Laighin</t>
  </si>
  <si>
    <t>IE-M</t>
  </si>
  <si>
    <t> Munster</t>
  </si>
  <si>
    <t>An Mhumhain</t>
  </si>
  <si>
    <t>IE-U</t>
  </si>
  <si>
    <t> Ulster</t>
  </si>
  <si>
    <t>Ulaidh</t>
  </si>
  <si>
    <t>IE-CW</t>
  </si>
  <si>
    <t>Carlow</t>
  </si>
  <si>
    <t>Ceatharlach</t>
  </si>
  <si>
    <t>IE-CN</t>
  </si>
  <si>
    <t>Cavan</t>
  </si>
  <si>
    <t>An Cabhán</t>
  </si>
  <si>
    <t>IE-CE</t>
  </si>
  <si>
    <t>Clare</t>
  </si>
  <si>
    <t>An Clár</t>
  </si>
  <si>
    <t>IE-CO</t>
  </si>
  <si>
    <t>Cork</t>
  </si>
  <si>
    <t>Corcaigh</t>
  </si>
  <si>
    <t>IE-DL</t>
  </si>
  <si>
    <t>Donegal</t>
  </si>
  <si>
    <t>Dún na nGall</t>
  </si>
  <si>
    <t>IE-D</t>
  </si>
  <si>
    <t>Dublin</t>
  </si>
  <si>
    <t>Baile Átha Cliath</t>
  </si>
  <si>
    <t>IE-G</t>
  </si>
  <si>
    <t>Galway</t>
  </si>
  <si>
    <t>Gaillimh</t>
  </si>
  <si>
    <t>IE-KY</t>
  </si>
  <si>
    <t>Kerry</t>
  </si>
  <si>
    <t>Ciarraí</t>
  </si>
  <si>
    <t>IE-KE</t>
  </si>
  <si>
    <t>Kildare</t>
  </si>
  <si>
    <t>Cill Dara</t>
  </si>
  <si>
    <t>IE-KK</t>
  </si>
  <si>
    <t>Kilkenny</t>
  </si>
  <si>
    <t>Cill Chainnigh</t>
  </si>
  <si>
    <t>IE-LS</t>
  </si>
  <si>
    <t>Laois</t>
  </si>
  <si>
    <t>IE-LM</t>
  </si>
  <si>
    <t>Leitrim</t>
  </si>
  <si>
    <t>Liatroim</t>
  </si>
  <si>
    <t>IE-LK</t>
  </si>
  <si>
    <t>Limerick</t>
  </si>
  <si>
    <t>Luimneach</t>
  </si>
  <si>
    <t>IE-LD</t>
  </si>
  <si>
    <t>Longford</t>
  </si>
  <si>
    <t>An Longfort</t>
  </si>
  <si>
    <t>IE-LH</t>
  </si>
  <si>
    <t>Louth</t>
  </si>
  <si>
    <t>Lú</t>
  </si>
  <si>
    <t>IE-MO</t>
  </si>
  <si>
    <t>Mayo</t>
  </si>
  <si>
    <t>Maigh Eo</t>
  </si>
  <si>
    <t>IE-MH</t>
  </si>
  <si>
    <t>Meath</t>
  </si>
  <si>
    <t>An Mhí</t>
  </si>
  <si>
    <t>IE-MN</t>
  </si>
  <si>
    <t>Monaghan</t>
  </si>
  <si>
    <t>Muineachán</t>
  </si>
  <si>
    <t>IE-OY</t>
  </si>
  <si>
    <t>Offaly</t>
  </si>
  <si>
    <t>Uíbh Fhailí</t>
  </si>
  <si>
    <t>IE-RN</t>
  </si>
  <si>
    <t>Roscommon</t>
  </si>
  <si>
    <t>Ros Comáin</t>
  </si>
  <si>
    <t>IE-SO</t>
  </si>
  <si>
    <t>Sligo</t>
  </si>
  <si>
    <t>Sligeach</t>
  </si>
  <si>
    <t>IE-TA</t>
  </si>
  <si>
    <t>Tipperary</t>
  </si>
  <si>
    <t>Tiobraid Árann</t>
  </si>
  <si>
    <t>IE-WD</t>
  </si>
  <si>
    <t>Waterford</t>
  </si>
  <si>
    <t>Port Láirge</t>
  </si>
  <si>
    <t>IE-WH</t>
  </si>
  <si>
    <t>Westmeath</t>
  </si>
  <si>
    <t>An Iarmhí</t>
  </si>
  <si>
    <t>IE-WX</t>
  </si>
  <si>
    <t>Wexford</t>
  </si>
  <si>
    <t>Loch Garman</t>
  </si>
  <si>
    <t>IE-WW</t>
  </si>
  <si>
    <t>Wicklow</t>
  </si>
  <si>
    <t>Cill Mhantáin</t>
  </si>
  <si>
    <t>IS-AKN</t>
  </si>
  <si>
    <t>Akraneskaupstaður</t>
  </si>
  <si>
    <t>IS-AKU</t>
  </si>
  <si>
    <t>Akureyrarbær</t>
  </si>
  <si>
    <t>IS-ARN</t>
  </si>
  <si>
    <t>Árneshreppur</t>
  </si>
  <si>
    <t>IS-ASA</t>
  </si>
  <si>
    <t>Ásahreppur</t>
  </si>
  <si>
    <t>IS-BLA</t>
  </si>
  <si>
    <t>Bláskógabyggð</t>
  </si>
  <si>
    <t>IS-BOG</t>
  </si>
  <si>
    <t>Borgarbyggð</t>
  </si>
  <si>
    <t>IS-BOL</t>
  </si>
  <si>
    <t>Bolungarvíkurkaupstaður</t>
  </si>
  <si>
    <t>IS-DAB</t>
  </si>
  <si>
    <t>Dalabyggð</t>
  </si>
  <si>
    <t>IS-DAV</t>
  </si>
  <si>
    <t>Dalvíkurbyggð</t>
  </si>
  <si>
    <t>IS-EOM</t>
  </si>
  <si>
    <t>Eyja- og Miklaholtshreppur</t>
  </si>
  <si>
    <t>IS-EYF</t>
  </si>
  <si>
    <t>Eyjafjarðarsveit</t>
  </si>
  <si>
    <t>IS-FJD</t>
  </si>
  <si>
    <t>Fjarðabyggð</t>
  </si>
  <si>
    <t>IS-FJL</t>
  </si>
  <si>
    <t>Fjallabyggð</t>
  </si>
  <si>
    <t>IS-FLA</t>
  </si>
  <si>
    <t>Flóahreppur</t>
  </si>
  <si>
    <t>IS-FLR</t>
  </si>
  <si>
    <t>Fljótsdalshreppur</t>
  </si>
  <si>
    <t>IS-GAR</t>
  </si>
  <si>
    <t>Garðabær</t>
  </si>
  <si>
    <t>IS-GOG</t>
  </si>
  <si>
    <t>Grímsnes- og Grafningshreppur</t>
  </si>
  <si>
    <t>IS-GRN</t>
  </si>
  <si>
    <t>Grindavíkurbær</t>
  </si>
  <si>
    <t>IS-GRU</t>
  </si>
  <si>
    <t>Grundarfjarðarbær</t>
  </si>
  <si>
    <t>IS-GRY</t>
  </si>
  <si>
    <t>Grýtubakkahreppur</t>
  </si>
  <si>
    <t>IS-HAF</t>
  </si>
  <si>
    <t>Hafnarfjarðarkaupstaður</t>
  </si>
  <si>
    <t>IS-HRG</t>
  </si>
  <si>
    <t>Hörgársveit</t>
  </si>
  <si>
    <t>IS-HRU</t>
  </si>
  <si>
    <t>Hrunamannahreppur</t>
  </si>
  <si>
    <t>IS-HUG</t>
  </si>
  <si>
    <t>Húnabyggð</t>
  </si>
  <si>
    <t>IS-HUV</t>
  </si>
  <si>
    <t>Húnaþing vestra</t>
  </si>
  <si>
    <t>IS-HVA</t>
  </si>
  <si>
    <t>Hvalfjarðarsveit</t>
  </si>
  <si>
    <t>IS-HVE</t>
  </si>
  <si>
    <t>Hveragerðisbær</t>
  </si>
  <si>
    <t>IS-ISA</t>
  </si>
  <si>
    <t>Ísafjarðarbær</t>
  </si>
  <si>
    <t>IS-KAL</t>
  </si>
  <si>
    <t>Kaldrananeshreppur</t>
  </si>
  <si>
    <t>IS-KJO</t>
  </si>
  <si>
    <t>Kjósarhreppur</t>
  </si>
  <si>
    <t>IS-KOP</t>
  </si>
  <si>
    <t>Kópavogsbær</t>
  </si>
  <si>
    <t>IS-LAN</t>
  </si>
  <si>
    <t>Langanesbyggð</t>
  </si>
  <si>
    <t>IS-MOS</t>
  </si>
  <si>
    <t>Mosfellsbær</t>
  </si>
  <si>
    <t>IS-MUL</t>
  </si>
  <si>
    <t>Múlaþing</t>
  </si>
  <si>
    <t>IS-MYR</t>
  </si>
  <si>
    <t>Mýrdalshreppur</t>
  </si>
  <si>
    <t>IS-NOR</t>
  </si>
  <si>
    <t>Norðurþing</t>
  </si>
  <si>
    <t>IS-RGE</t>
  </si>
  <si>
    <t>Rangárþing eystra</t>
  </si>
  <si>
    <t>IS-RGY</t>
  </si>
  <si>
    <t>Rangárþing ytra</t>
  </si>
  <si>
    <t>IS-RHH</t>
  </si>
  <si>
    <t>Reykhólahreppur</t>
  </si>
  <si>
    <t>IS-RKN</t>
  </si>
  <si>
    <t>Reykjanesbær</t>
  </si>
  <si>
    <t>IS-RKV</t>
  </si>
  <si>
    <t>Reykjavíkurborg</t>
  </si>
  <si>
    <t>IS-SBT</t>
  </si>
  <si>
    <t>Svalbarðsstrandarhreppur</t>
  </si>
  <si>
    <t>IS-SDN</t>
  </si>
  <si>
    <t>Suðurnesjabær</t>
  </si>
  <si>
    <t>IS-SDV</t>
  </si>
  <si>
    <t>Súðavíkurhreppur</t>
  </si>
  <si>
    <t>IS-SEL</t>
  </si>
  <si>
    <t>Seltjarnarnesbær</t>
  </si>
  <si>
    <t>IS-SFA</t>
  </si>
  <si>
    <t>Sveitarfélagið Árborg</t>
  </si>
  <si>
    <t>IS-SHF</t>
  </si>
  <si>
    <t>Sveitarfélagið Hornafjörður</t>
  </si>
  <si>
    <t>IS-SKF</t>
  </si>
  <si>
    <t>Skaftárhreppur</t>
  </si>
  <si>
    <t>IS-SKG</t>
  </si>
  <si>
    <t>Skagabyggð</t>
  </si>
  <si>
    <t>IS-SKO</t>
  </si>
  <si>
    <t>Skorradalshreppur</t>
  </si>
  <si>
    <t>IS-SKR</t>
  </si>
  <si>
    <t>Skagafjörður</t>
  </si>
  <si>
    <t>IS-SNF</t>
  </si>
  <si>
    <t>Snæfellsbær</t>
  </si>
  <si>
    <t>IS-SOG</t>
  </si>
  <si>
    <t>Skeiða- og Gnúpverjahreppur</t>
  </si>
  <si>
    <t>IS-SOL</t>
  </si>
  <si>
    <t>Sveitarfélagið Ölfus</t>
  </si>
  <si>
    <t>IS-SSS</t>
  </si>
  <si>
    <t>Sveitarfélagið Skagaströnd</t>
  </si>
  <si>
    <t>IS-STR</t>
  </si>
  <si>
    <t>Strandabyggð</t>
  </si>
  <si>
    <t>IS-STY</t>
  </si>
  <si>
    <t>Stykkishólmsbær</t>
  </si>
  <si>
    <t>IS-SVG</t>
  </si>
  <si>
    <t>Sveitarfélagið Vogar</t>
  </si>
  <si>
    <t>IS-TAL</t>
  </si>
  <si>
    <t>Tálknafjarðarhreppur</t>
  </si>
  <si>
    <t>IS-THG</t>
  </si>
  <si>
    <t>Þingeyjarsveit</t>
  </si>
  <si>
    <t>IS-TJO</t>
  </si>
  <si>
    <t>Tjörneshreppur</t>
  </si>
  <si>
    <t>IS-VEM</t>
  </si>
  <si>
    <t>Vestmannaeyjabær</t>
  </si>
  <si>
    <t>IS-VER</t>
  </si>
  <si>
    <t>Vesturbyggð</t>
  </si>
  <si>
    <t>IS-VOP</t>
  </si>
  <si>
    <t>Vopnafjarðarhreppur</t>
  </si>
  <si>
    <t>JP-23</t>
  </si>
  <si>
    <t>JP-05</t>
  </si>
  <si>
    <t> Akita</t>
  </si>
  <si>
    <t>JP-02</t>
  </si>
  <si>
    <t> Aomori</t>
  </si>
  <si>
    <t>JP-38</t>
  </si>
  <si>
    <t> Ehime</t>
  </si>
  <si>
    <t>JP-21</t>
  </si>
  <si>
    <t>JP-10</t>
  </si>
  <si>
    <t> Gunma</t>
  </si>
  <si>
    <t>JP-34</t>
  </si>
  <si>
    <t>JP-01</t>
  </si>
  <si>
    <t>Hokkaido</t>
  </si>
  <si>
    <t>JP-18</t>
  </si>
  <si>
    <t>JP-40</t>
  </si>
  <si>
    <t>JP-07</t>
  </si>
  <si>
    <t>JP-28</t>
  </si>
  <si>
    <t>JP-08</t>
  </si>
  <si>
    <t> Ibaraki</t>
  </si>
  <si>
    <t>JP-17</t>
  </si>
  <si>
    <t>JP-03</t>
  </si>
  <si>
    <t> Iwate</t>
  </si>
  <si>
    <t>JP-37</t>
  </si>
  <si>
    <t> Kagawa</t>
  </si>
  <si>
    <t>JP-46</t>
  </si>
  <si>
    <t>JP-14</t>
  </si>
  <si>
    <t> Kanagawa</t>
  </si>
  <si>
    <t>JP-39</t>
  </si>
  <si>
    <t>JP-43</t>
  </si>
  <si>
    <t> Kumamoto</t>
  </si>
  <si>
    <t>JP-26</t>
  </si>
  <si>
    <t>JP-24</t>
  </si>
  <si>
    <t> Mie</t>
  </si>
  <si>
    <t>JP-04</t>
  </si>
  <si>
    <t> Miyagi</t>
  </si>
  <si>
    <t>JP-45</t>
  </si>
  <si>
    <t> Miyazaki</t>
  </si>
  <si>
    <t>JP-20</t>
  </si>
  <si>
    <t> Nagano</t>
  </si>
  <si>
    <t>JP-42</t>
  </si>
  <si>
    <t> Nagasaki</t>
  </si>
  <si>
    <t>JP-29</t>
  </si>
  <si>
    <t> Nara</t>
  </si>
  <si>
    <t>JP-15</t>
  </si>
  <si>
    <t> Niigata</t>
  </si>
  <si>
    <t>JP-44</t>
  </si>
  <si>
    <t>JP-33</t>
  </si>
  <si>
    <t> Okayama</t>
  </si>
  <si>
    <t>JP-47</t>
  </si>
  <si>
    <t> Okinawa</t>
  </si>
  <si>
    <t>JP-27</t>
  </si>
  <si>
    <t>JP-41</t>
  </si>
  <si>
    <t> Saga</t>
  </si>
  <si>
    <t>JP-11</t>
  </si>
  <si>
    <t> Saitama</t>
  </si>
  <si>
    <t>JP-25</t>
  </si>
  <si>
    <t>JP-32</t>
  </si>
  <si>
    <t>JP-22</t>
  </si>
  <si>
    <t>JP-12</t>
  </si>
  <si>
    <t>JP-36</t>
  </si>
  <si>
    <t>JP-13</t>
  </si>
  <si>
    <t>JP-09</t>
  </si>
  <si>
    <t>JP-31</t>
  </si>
  <si>
    <t> Tottori</t>
  </si>
  <si>
    <t>JP-16</t>
  </si>
  <si>
    <t> Toyama</t>
  </si>
  <si>
    <t>JP-30</t>
  </si>
  <si>
    <t> Wakayama</t>
  </si>
  <si>
    <t>JP-06</t>
  </si>
  <si>
    <t> Yamagata</t>
  </si>
  <si>
    <t>JP-35</t>
  </si>
  <si>
    <t>JP-19</t>
  </si>
  <si>
    <t> Aichi</t>
  </si>
  <si>
    <t>愛知県</t>
  </si>
  <si>
    <t>Chūbu</t>
  </si>
  <si>
    <t>秋田県</t>
  </si>
  <si>
    <t>Tōhoku</t>
  </si>
  <si>
    <t>青森県</t>
  </si>
  <si>
    <t> Chiba</t>
  </si>
  <si>
    <t>千葉県</t>
  </si>
  <si>
    <t>Kantō</t>
  </si>
  <si>
    <t>愛媛県</t>
  </si>
  <si>
    <t>Shikoku</t>
  </si>
  <si>
    <t> Fukui</t>
  </si>
  <si>
    <t>福井県</t>
  </si>
  <si>
    <t> Fukuoka</t>
  </si>
  <si>
    <t>福岡県</t>
  </si>
  <si>
    <t>Kyushu</t>
  </si>
  <si>
    <t> Fukushima</t>
  </si>
  <si>
    <t>福島県</t>
  </si>
  <si>
    <t> Gifu</t>
  </si>
  <si>
    <t>岐阜県</t>
  </si>
  <si>
    <t>群馬県</t>
  </si>
  <si>
    <t> Hiroshima</t>
  </si>
  <si>
    <t>広島県</t>
  </si>
  <si>
    <t>Chūgoku</t>
  </si>
  <si>
    <t> Hokkaidō</t>
  </si>
  <si>
    <t>北海道</t>
  </si>
  <si>
    <t> Hyōgo</t>
  </si>
  <si>
    <t>兵庫県</t>
  </si>
  <si>
    <t>Kansai</t>
  </si>
  <si>
    <t>茨城県</t>
  </si>
  <si>
    <t> Ishikawa</t>
  </si>
  <si>
    <t>石川県</t>
  </si>
  <si>
    <t>岩手県</t>
  </si>
  <si>
    <t>香川県</t>
  </si>
  <si>
    <t> Kagoshima</t>
  </si>
  <si>
    <t>鹿児島県</t>
  </si>
  <si>
    <t>神奈川県</t>
  </si>
  <si>
    <t> Kōchi</t>
  </si>
  <si>
    <t>高知県</t>
  </si>
  <si>
    <t>熊本県</t>
  </si>
  <si>
    <t> Kyōto</t>
  </si>
  <si>
    <t>京都府</t>
  </si>
  <si>
    <t>三重県</t>
  </si>
  <si>
    <t>宮城県</t>
  </si>
  <si>
    <t>宮崎県</t>
  </si>
  <si>
    <t>長野県</t>
  </si>
  <si>
    <t>長崎県</t>
  </si>
  <si>
    <t>奈良県</t>
  </si>
  <si>
    <t>新潟県</t>
  </si>
  <si>
    <t> Ōita</t>
  </si>
  <si>
    <t>大分県</t>
  </si>
  <si>
    <t>岡山県</t>
  </si>
  <si>
    <t>沖縄県</t>
  </si>
  <si>
    <t> Ōsaka</t>
  </si>
  <si>
    <t>大阪府</t>
  </si>
  <si>
    <t>佐賀県</t>
  </si>
  <si>
    <t>埼玉県</t>
  </si>
  <si>
    <t> Shiga</t>
  </si>
  <si>
    <t>滋賀県</t>
  </si>
  <si>
    <t> Shimane</t>
  </si>
  <si>
    <t>島根県</t>
  </si>
  <si>
    <t> Shizuoka</t>
  </si>
  <si>
    <t>静岡県</t>
  </si>
  <si>
    <t> Tochigi</t>
  </si>
  <si>
    <t>栃木県</t>
  </si>
  <si>
    <t> Tokushima</t>
  </si>
  <si>
    <t>徳島県</t>
  </si>
  <si>
    <t> Tōkyō</t>
  </si>
  <si>
    <t>東京都</t>
  </si>
  <si>
    <t>鳥取県</t>
  </si>
  <si>
    <t>富山県</t>
  </si>
  <si>
    <t>和歌山県</t>
  </si>
  <si>
    <t>山形県</t>
  </si>
  <si>
    <t> Yamaguchi</t>
  </si>
  <si>
    <t>山口県</t>
  </si>
  <si>
    <t> Yamanashi</t>
  </si>
  <si>
    <t>山梨県</t>
  </si>
  <si>
    <t>KN-K</t>
  </si>
  <si>
    <t>KN-N</t>
  </si>
  <si>
    <t>KN-01</t>
  </si>
  <si>
    <t>Christ Church Nichola Town</t>
  </si>
  <si>
    <t>CCN</t>
  </si>
  <si>
    <t>KN-02</t>
  </si>
  <si>
    <t>Saint Anne Sandy Point</t>
  </si>
  <si>
    <t>ASP</t>
  </si>
  <si>
    <t>KN-03</t>
  </si>
  <si>
    <t>Saint George Basseterre</t>
  </si>
  <si>
    <t>GBA</t>
  </si>
  <si>
    <t>KN-04</t>
  </si>
  <si>
    <t>Saint George Gingerland</t>
  </si>
  <si>
    <t>GGI</t>
  </si>
  <si>
    <t>KN-05</t>
  </si>
  <si>
    <t>Saint James Windward</t>
  </si>
  <si>
    <t>JWI</t>
  </si>
  <si>
    <t>KN-06</t>
  </si>
  <si>
    <t>Saint John Capisterre</t>
  </si>
  <si>
    <t>JCA</t>
  </si>
  <si>
    <t>KN-07</t>
  </si>
  <si>
    <t>Saint John Figtree</t>
  </si>
  <si>
    <t>JFI</t>
  </si>
  <si>
    <t>KN-08</t>
  </si>
  <si>
    <t>Saint Mary Cayon</t>
  </si>
  <si>
    <t>MCA</t>
  </si>
  <si>
    <t>KN-09</t>
  </si>
  <si>
    <t>Saint Paul Capisterre</t>
  </si>
  <si>
    <t>PCA</t>
  </si>
  <si>
    <t>KN-10</t>
  </si>
  <si>
    <t>Saint Paul Charlestown</t>
  </si>
  <si>
    <t>PCH</t>
  </si>
  <si>
    <t>KN-11</t>
  </si>
  <si>
    <t>Saint Peter Basseterre</t>
  </si>
  <si>
    <t>PBS</t>
  </si>
  <si>
    <t>KN-12</t>
  </si>
  <si>
    <t>Saint Thomas Lowland</t>
  </si>
  <si>
    <t>TLO</t>
  </si>
  <si>
    <t>KN-13</t>
  </si>
  <si>
    <t>Saint Thomas Middle Island</t>
  </si>
  <si>
    <t>TMI</t>
  </si>
  <si>
    <t>KN-15</t>
  </si>
  <si>
    <t>Trinity Palmetto Point</t>
  </si>
  <si>
    <t>TPP</t>
  </si>
  <si>
    <t>Saint Kitts</t>
  </si>
  <si>
    <t>Nevis</t>
  </si>
  <si>
    <t>LK-1</t>
  </si>
  <si>
    <t>Western Province</t>
  </si>
  <si>
    <t>Basnāhira paḷāta</t>
  </si>
  <si>
    <t>Mel mākāṇam</t>
  </si>
  <si>
    <t>LK-2</t>
  </si>
  <si>
    <t>Central Province</t>
  </si>
  <si>
    <t>Madhyama paḷāta</t>
  </si>
  <si>
    <t>Mattiya mākāṇam</t>
  </si>
  <si>
    <t>LK-3</t>
  </si>
  <si>
    <t>Southern Province</t>
  </si>
  <si>
    <t>Dakuṇu paḷāta</t>
  </si>
  <si>
    <t>Tĕṉ mākāṇam</t>
  </si>
  <si>
    <t>LK-4</t>
  </si>
  <si>
    <t>Northern Province</t>
  </si>
  <si>
    <t>Uturu paḷāta</t>
  </si>
  <si>
    <t>Vaṭakku mākāṇam</t>
  </si>
  <si>
    <t>LK-5</t>
  </si>
  <si>
    <t>Eastern Province</t>
  </si>
  <si>
    <t>Næ̆gĕnahira paḷāta</t>
  </si>
  <si>
    <t>Kil̮akku mākāṇam</t>
  </si>
  <si>
    <t>LK-6</t>
  </si>
  <si>
    <t>North Western Province</t>
  </si>
  <si>
    <t>Vayamba paḷāta</t>
  </si>
  <si>
    <t>Vaṭamel mākāṇam</t>
  </si>
  <si>
    <t>LK-7</t>
  </si>
  <si>
    <t>North Central Province</t>
  </si>
  <si>
    <t>Uturumæ̆da paḷāta</t>
  </si>
  <si>
    <t>Vaṭamattiya mākāṇam</t>
  </si>
  <si>
    <t>LK-8</t>
  </si>
  <si>
    <t>Uva Province</t>
  </si>
  <si>
    <t>Ūva paḷāta</t>
  </si>
  <si>
    <t>Ūvā mākāṇam</t>
  </si>
  <si>
    <t>LK-9</t>
  </si>
  <si>
    <t>Sabaragamuwa Province</t>
  </si>
  <si>
    <t>Sabaragamuva paḷāta</t>
  </si>
  <si>
    <t>Chappirakamuva mākāṇam</t>
  </si>
  <si>
    <t>LK-11</t>
  </si>
  <si>
    <t>Colombo</t>
  </si>
  <si>
    <t>Kŏḷamba</t>
  </si>
  <si>
    <t>Kŏl̮umpu</t>
  </si>
  <si>
    <t>LK-12</t>
  </si>
  <si>
    <t>Gampaha</t>
  </si>
  <si>
    <t>Kampahā</t>
  </si>
  <si>
    <t>LK-13</t>
  </si>
  <si>
    <t>Kalutara</t>
  </si>
  <si>
    <t>Kaḷutara</t>
  </si>
  <si>
    <t>Kaḷuttuṟai</t>
  </si>
  <si>
    <t>LK-21</t>
  </si>
  <si>
    <t>Kandy</t>
  </si>
  <si>
    <t>Mahanuvara</t>
  </si>
  <si>
    <t>Kaṇṭi</t>
  </si>
  <si>
    <t>LK-22</t>
  </si>
  <si>
    <t>Matale</t>
  </si>
  <si>
    <t>Mātale</t>
  </si>
  <si>
    <t>Māttaḷai</t>
  </si>
  <si>
    <t>LK-23</t>
  </si>
  <si>
    <t>Nuwara Eliya</t>
  </si>
  <si>
    <t>Nuvara Ĕliya</t>
  </si>
  <si>
    <t>Nuvarĕliyā</t>
  </si>
  <si>
    <t>LK-31</t>
  </si>
  <si>
    <t>Galle</t>
  </si>
  <si>
    <t>Gālla</t>
  </si>
  <si>
    <t>Kāli</t>
  </si>
  <si>
    <t>LK-32</t>
  </si>
  <si>
    <t>Matara</t>
  </si>
  <si>
    <t>Mātara</t>
  </si>
  <si>
    <t>Māttaṛai</t>
  </si>
  <si>
    <t>LK-33</t>
  </si>
  <si>
    <t>Hambantota</t>
  </si>
  <si>
    <t>Hambantŏṭa</t>
  </si>
  <si>
    <t>Ampāntōṭṭai</t>
  </si>
  <si>
    <t>LK-41</t>
  </si>
  <si>
    <t>Jaffna</t>
  </si>
  <si>
    <t>Yāpanaya</t>
  </si>
  <si>
    <t>Yāl̮ppāṇam</t>
  </si>
  <si>
    <t>LK-42</t>
  </si>
  <si>
    <t>Kilinochchi</t>
  </si>
  <si>
    <t>Kilinŏchchi</t>
  </si>
  <si>
    <t>Kiḷinochchi</t>
  </si>
  <si>
    <t>LK-43</t>
  </si>
  <si>
    <t>Mannar</t>
  </si>
  <si>
    <t>Mannārama</t>
  </si>
  <si>
    <t>Maṉṉār</t>
  </si>
  <si>
    <t>LK-44</t>
  </si>
  <si>
    <t>Vavuniya</t>
  </si>
  <si>
    <t>Vavuniyāva</t>
  </si>
  <si>
    <t>Vavuṉiyā</t>
  </si>
  <si>
    <t>LK-45</t>
  </si>
  <si>
    <t>Mullaittivu</t>
  </si>
  <si>
    <t>Mulativ</t>
  </si>
  <si>
    <t>Mullaittīvu</t>
  </si>
  <si>
    <t>LK-51</t>
  </si>
  <si>
    <t>Batticaloa</t>
  </si>
  <si>
    <t>Maḍakalapuva</t>
  </si>
  <si>
    <t>Maṭṭakkaḷappu</t>
  </si>
  <si>
    <t>LK-52</t>
  </si>
  <si>
    <t>Ampara</t>
  </si>
  <si>
    <t>Ampāra</t>
  </si>
  <si>
    <t>Ampāṟai</t>
  </si>
  <si>
    <t>LK-53</t>
  </si>
  <si>
    <t>Trincomalee</t>
  </si>
  <si>
    <t>Trikuṇāmalaya</t>
  </si>
  <si>
    <t>Tirukŏṇamalai</t>
  </si>
  <si>
    <t>LK-61</t>
  </si>
  <si>
    <t>Kurunegala</t>
  </si>
  <si>
    <t>Kuruṇægala</t>
  </si>
  <si>
    <t>Kurunākal</t>
  </si>
  <si>
    <t>LK-62</t>
  </si>
  <si>
    <t>Puttalam</t>
  </si>
  <si>
    <t>Puttalama</t>
  </si>
  <si>
    <t>Puttaḷam</t>
  </si>
  <si>
    <t>LK-71</t>
  </si>
  <si>
    <t>Anuradhapura</t>
  </si>
  <si>
    <t>Anurādhapura</t>
  </si>
  <si>
    <t>Anurātapuram</t>
  </si>
  <si>
    <t>LK-72</t>
  </si>
  <si>
    <t>Polonnaruwa</t>
  </si>
  <si>
    <t>Pŏḷŏnnaruva</t>
  </si>
  <si>
    <t>Pŏlaṉṉaṛuvai</t>
  </si>
  <si>
    <t>LK-81</t>
  </si>
  <si>
    <t>Badulla</t>
  </si>
  <si>
    <t>Patuḷai</t>
  </si>
  <si>
    <t>LK-82</t>
  </si>
  <si>
    <t>Monaragala</t>
  </si>
  <si>
    <t>Mŏṇarāgala</t>
  </si>
  <si>
    <t>Mŏṉarākalai</t>
  </si>
  <si>
    <t>LK-91</t>
  </si>
  <si>
    <t>Ratnapura</t>
  </si>
  <si>
    <t>Irattiṉapuri</t>
  </si>
  <si>
    <t>LK-92</t>
  </si>
  <si>
    <t>Kegalla</t>
  </si>
  <si>
    <t>Kægalla</t>
  </si>
  <si>
    <t>Kekālai</t>
  </si>
  <si>
    <t>MA-05</t>
  </si>
  <si>
    <t>Béni Mellal-Khénifra</t>
  </si>
  <si>
    <t>MA-06</t>
  </si>
  <si>
    <t>Casablanca-Settat</t>
  </si>
  <si>
    <t>MA-12</t>
  </si>
  <si>
    <t>MA-08</t>
  </si>
  <si>
    <t>Drâa-Tafilalet</t>
  </si>
  <si>
    <t>MA-03</t>
  </si>
  <si>
    <t>Fès-Meknès</t>
  </si>
  <si>
    <t>MA-10</t>
  </si>
  <si>
    <t>Guelmim-Oued Noun (EH-partial)</t>
  </si>
  <si>
    <t>MA-02</t>
  </si>
  <si>
    <t>L'Oriental</t>
  </si>
  <si>
    <t>MA-11</t>
  </si>
  <si>
    <t>MA-07</t>
  </si>
  <si>
    <t>Marrakech-Safi</t>
  </si>
  <si>
    <t>MA-04</t>
  </si>
  <si>
    <t>Rabat-Salé-Kénitra</t>
  </si>
  <si>
    <t>MA-09</t>
  </si>
  <si>
    <t>Souss-Massa</t>
  </si>
  <si>
    <t>MA-01</t>
  </si>
  <si>
    <t>Tanger-Tétouan-Al Hoceïma</t>
  </si>
  <si>
    <t>Agadir-Ida-Ou-Tanane</t>
  </si>
  <si>
    <t>MA-HAO</t>
  </si>
  <si>
    <t>Al Haouz</t>
  </si>
  <si>
    <t>MA-HOC</t>
  </si>
  <si>
    <t>Al Hoceïma</t>
  </si>
  <si>
    <t>MA-AOU</t>
  </si>
  <si>
    <t>Aousserd (EH)</t>
  </si>
  <si>
    <t>MA-ASZ</t>
  </si>
  <si>
    <t>Assa-Zag (EH-partial)</t>
  </si>
  <si>
    <t>MA-AZI</t>
  </si>
  <si>
    <t>Azilal</t>
  </si>
  <si>
    <t>MA-BEM</t>
  </si>
  <si>
    <t>Béni Mellal</t>
  </si>
  <si>
    <t>MA-BES</t>
  </si>
  <si>
    <t>Benslimane</t>
  </si>
  <si>
    <t>MA-BER</t>
  </si>
  <si>
    <t>Berkane</t>
  </si>
  <si>
    <t>MA-BRR</t>
  </si>
  <si>
    <t>Berrechid</t>
  </si>
  <si>
    <t>MA-BOD</t>
  </si>
  <si>
    <t>Boujdour (EH)</t>
  </si>
  <si>
    <t>MA-BOM</t>
  </si>
  <si>
    <t>Boulemane</t>
  </si>
  <si>
    <t>MA-CAS</t>
  </si>
  <si>
    <t>Casablanca [local variant: Dar el Beïda]</t>
  </si>
  <si>
    <t>MA-CHE</t>
  </si>
  <si>
    <t>Chefchaouen</t>
  </si>
  <si>
    <t>MA-CHI</t>
  </si>
  <si>
    <t>Chichaoua</t>
  </si>
  <si>
    <t>MA-CHT</t>
  </si>
  <si>
    <t>Chtouka-Ait Baha</t>
  </si>
  <si>
    <t>MA-DRI</t>
  </si>
  <si>
    <t>Driouch</t>
  </si>
  <si>
    <t>MA-HAJ</t>
  </si>
  <si>
    <t>El Hajeb</t>
  </si>
  <si>
    <t>MA-JDI</t>
  </si>
  <si>
    <t>El Jadida</t>
  </si>
  <si>
    <t>MA-KES</t>
  </si>
  <si>
    <t>El Kelâa des Sraghna</t>
  </si>
  <si>
    <t>MA-ERR</t>
  </si>
  <si>
    <t>Errachidia</t>
  </si>
  <si>
    <t>MA-ESM</t>
  </si>
  <si>
    <t>Es-Semara (EH-partial)</t>
  </si>
  <si>
    <t>MA-ESI</t>
  </si>
  <si>
    <t>Essaouira</t>
  </si>
  <si>
    <t>MA-FAH</t>
  </si>
  <si>
    <t>Fahs-Anjra</t>
  </si>
  <si>
    <t>MA-FES</t>
  </si>
  <si>
    <t>Fès</t>
  </si>
  <si>
    <t>MA-FIG</t>
  </si>
  <si>
    <t>Figuig</t>
  </si>
  <si>
    <t>MA-FQH</t>
  </si>
  <si>
    <t>Fquih Ben Salah</t>
  </si>
  <si>
    <t>MA-GUE</t>
  </si>
  <si>
    <t>Guelmim</t>
  </si>
  <si>
    <t>MA-GUF</t>
  </si>
  <si>
    <t>Guercif</t>
  </si>
  <si>
    <t>MA-IFR</t>
  </si>
  <si>
    <t>Ifrane</t>
  </si>
  <si>
    <t>MA-INE</t>
  </si>
  <si>
    <t>Inezgane-Ait Melloul</t>
  </si>
  <si>
    <t>MA-JRA</t>
  </si>
  <si>
    <t>Jerada</t>
  </si>
  <si>
    <t>MA-KEN</t>
  </si>
  <si>
    <t>Kénitra</t>
  </si>
  <si>
    <t>MA-KHE</t>
  </si>
  <si>
    <t>Khémisset</t>
  </si>
  <si>
    <t>MA-KHN</t>
  </si>
  <si>
    <t>Khénifra</t>
  </si>
  <si>
    <t>MA-KHO</t>
  </si>
  <si>
    <t>Khouribga</t>
  </si>
  <si>
    <t>MA-LAA</t>
  </si>
  <si>
    <t>Laâyoune (EH)</t>
  </si>
  <si>
    <t>MA-LAR</t>
  </si>
  <si>
    <t>Larache</t>
  </si>
  <si>
    <t>MA-MDF</t>
  </si>
  <si>
    <t>M’diq-Fnideq</t>
  </si>
  <si>
    <t>MA-MAR</t>
  </si>
  <si>
    <t>Marrakech</t>
  </si>
  <si>
    <t>MA-MED</t>
  </si>
  <si>
    <t>Médiouna</t>
  </si>
  <si>
    <t>MA-MEK</t>
  </si>
  <si>
    <t>Meknès</t>
  </si>
  <si>
    <t>MA-MID</t>
  </si>
  <si>
    <t>Midelt</t>
  </si>
  <si>
    <t>MA-MOH</t>
  </si>
  <si>
    <t>Mohammadia</t>
  </si>
  <si>
    <t>MA-MOU</t>
  </si>
  <si>
    <t>Moulay Yacoub</t>
  </si>
  <si>
    <t>MA-NAD</t>
  </si>
  <si>
    <t>Nador</t>
  </si>
  <si>
    <t>MA-NOU</t>
  </si>
  <si>
    <t>Nouaceur</t>
  </si>
  <si>
    <t>MA-OUA</t>
  </si>
  <si>
    <t>Ouarzazate</t>
  </si>
  <si>
    <t>MA-OUD</t>
  </si>
  <si>
    <t>Oued Ed-Dahab (EH)</t>
  </si>
  <si>
    <t>MA-OUZ</t>
  </si>
  <si>
    <t>Ouezzane</t>
  </si>
  <si>
    <t>MA-OUJ</t>
  </si>
  <si>
    <t>Oujda-Angad</t>
  </si>
  <si>
    <t>MA-RAB</t>
  </si>
  <si>
    <t>Rabat</t>
  </si>
  <si>
    <t>MA-REH</t>
  </si>
  <si>
    <t>Rehamna</t>
  </si>
  <si>
    <t>MA-SAF</t>
  </si>
  <si>
    <t>MA-SAL</t>
  </si>
  <si>
    <t>Salé</t>
  </si>
  <si>
    <t>MA-SEF</t>
  </si>
  <si>
    <t>Sefrou</t>
  </si>
  <si>
    <t>MA-SET</t>
  </si>
  <si>
    <t>Settat</t>
  </si>
  <si>
    <t>MA-SIB</t>
  </si>
  <si>
    <t>Sidi Bennour</t>
  </si>
  <si>
    <t>MA-SIF</t>
  </si>
  <si>
    <t>Sidi Ifni</t>
  </si>
  <si>
    <t>MA-SIK</t>
  </si>
  <si>
    <t>Sidi Kacem</t>
  </si>
  <si>
    <t>MA-SIL</t>
  </si>
  <si>
    <t>Sidi Slimane</t>
  </si>
  <si>
    <t>MA-SKH</t>
  </si>
  <si>
    <t>Skhirate-Témara</t>
  </si>
  <si>
    <t>MA-TNT</t>
  </si>
  <si>
    <t>Tan-Tan (EH-partial)</t>
  </si>
  <si>
    <t>MA-TNG</t>
  </si>
  <si>
    <t>Tanger-Assilah</t>
  </si>
  <si>
    <t>MA-TAO</t>
  </si>
  <si>
    <t>Taounate</t>
  </si>
  <si>
    <t>MA-TAI</t>
  </si>
  <si>
    <t>Taourirt</t>
  </si>
  <si>
    <t>MA-TAF</t>
  </si>
  <si>
    <t>Tarfaya (EH-partial)</t>
  </si>
  <si>
    <t>MA-TAR</t>
  </si>
  <si>
    <t>Taroudannt</t>
  </si>
  <si>
    <t>MA-TAT</t>
  </si>
  <si>
    <t>Tata</t>
  </si>
  <si>
    <t>MA-TAZ</t>
  </si>
  <si>
    <t>Taza</t>
  </si>
  <si>
    <t>MA-TET</t>
  </si>
  <si>
    <t>Tétouan</t>
  </si>
  <si>
    <t>MA-TIN</t>
  </si>
  <si>
    <t>Tinghir</t>
  </si>
  <si>
    <t>MA-TIZ</t>
  </si>
  <si>
    <t>Tiznit</t>
  </si>
  <si>
    <t>MA-YUS</t>
  </si>
  <si>
    <t>Youssoufia</t>
  </si>
  <si>
    <t>MA-ZAG</t>
  </si>
  <si>
    <t>Zagora</t>
  </si>
  <si>
    <t>Laâyoune-Sakia El Hamra </t>
  </si>
  <si>
    <t>Dakhla-Oued Ed-Dahab</t>
  </si>
  <si>
    <t>MH-L</t>
  </si>
  <si>
    <t>Ralik chain</t>
  </si>
  <si>
    <t>MH-T</t>
  </si>
  <si>
    <t>Ratak chain</t>
  </si>
  <si>
    <t>MH-ALL</t>
  </si>
  <si>
    <t>Ailinglaplap</t>
  </si>
  <si>
    <t>Aelōn̄ḷapḷap</t>
  </si>
  <si>
    <t>MH-ALK</t>
  </si>
  <si>
    <t>Ailuk</t>
  </si>
  <si>
    <t>Aelok</t>
  </si>
  <si>
    <t>MH-ARN</t>
  </si>
  <si>
    <t>Arno</t>
  </si>
  <si>
    <t>Arṇo</t>
  </si>
  <si>
    <t>MH-AUR</t>
  </si>
  <si>
    <t>Aur</t>
  </si>
  <si>
    <t>MH-KIL</t>
  </si>
  <si>
    <t>Bikini &amp; Kili</t>
  </si>
  <si>
    <t>Pikinni &amp; Kōle</t>
  </si>
  <si>
    <t>MH-EBO</t>
  </si>
  <si>
    <t>Ebon</t>
  </si>
  <si>
    <t>Epoon</t>
  </si>
  <si>
    <t>MH-ENI</t>
  </si>
  <si>
    <t>Enewetak &amp; Ujelang</t>
  </si>
  <si>
    <t>Ānewetak &amp; Wūjlan̄</t>
  </si>
  <si>
    <t>MH-JAB</t>
  </si>
  <si>
    <t>Jabat</t>
  </si>
  <si>
    <t>Jebat</t>
  </si>
  <si>
    <t>MH-JAL</t>
  </si>
  <si>
    <t>Jaluit</t>
  </si>
  <si>
    <t>Jālwōj</t>
  </si>
  <si>
    <t>MH-KWA</t>
  </si>
  <si>
    <t>Kwajalein</t>
  </si>
  <si>
    <t>Kuwajleen</t>
  </si>
  <si>
    <t>MH-LAE</t>
  </si>
  <si>
    <t>Lae</t>
  </si>
  <si>
    <t>MH-LIB</t>
  </si>
  <si>
    <t>Lib</t>
  </si>
  <si>
    <t>Ellep</t>
  </si>
  <si>
    <t>MH-LIK</t>
  </si>
  <si>
    <t>Likiep</t>
  </si>
  <si>
    <t>MH-MAJ</t>
  </si>
  <si>
    <t>Majuro</t>
  </si>
  <si>
    <t>Mājro</t>
  </si>
  <si>
    <t>MH-MAL</t>
  </si>
  <si>
    <t>Maloelap</t>
  </si>
  <si>
    <t>Ṃaḷoeḷap</t>
  </si>
  <si>
    <t>MH-MEJ</t>
  </si>
  <si>
    <t>Mejit</t>
  </si>
  <si>
    <t>Mājej</t>
  </si>
  <si>
    <t>MH-MIL</t>
  </si>
  <si>
    <t>Mili</t>
  </si>
  <si>
    <t>Mile</t>
  </si>
  <si>
    <t>MH-NMK</t>
  </si>
  <si>
    <t>Namdrik</t>
  </si>
  <si>
    <t>Naṃdik</t>
  </si>
  <si>
    <t>MH-NMU</t>
  </si>
  <si>
    <t>Namu</t>
  </si>
  <si>
    <t>Naṃo</t>
  </si>
  <si>
    <t>MH-RON</t>
  </si>
  <si>
    <t>Rongelap</t>
  </si>
  <si>
    <t>Ron̄ḷap</t>
  </si>
  <si>
    <t>MH-UJA</t>
  </si>
  <si>
    <t>Ujae</t>
  </si>
  <si>
    <t>MH-UTI</t>
  </si>
  <si>
    <t>Utrik</t>
  </si>
  <si>
    <t>Utrōk</t>
  </si>
  <si>
    <t>MH-WTH</t>
  </si>
  <si>
    <t>Wotho</t>
  </si>
  <si>
    <t>Wōtto</t>
  </si>
  <si>
    <t>MH-WTJ</t>
  </si>
  <si>
    <t>Wotje</t>
  </si>
  <si>
    <t>Wōjjā</t>
  </si>
  <si>
    <t>MV-01</t>
  </si>
  <si>
    <t>Addu City</t>
  </si>
  <si>
    <t>Addu</t>
  </si>
  <si>
    <t>Seenu</t>
  </si>
  <si>
    <t>MV-MLE</t>
  </si>
  <si>
    <t>Male</t>
  </si>
  <si>
    <t>Maale</t>
  </si>
  <si>
    <t>MV-02</t>
  </si>
  <si>
    <t>North Ari Atoll</t>
  </si>
  <si>
    <t>Ariatholhu Uthuruburi</t>
  </si>
  <si>
    <t>Alifu Alifu</t>
  </si>
  <si>
    <t>MV-00</t>
  </si>
  <si>
    <t>South Ari Atoll</t>
  </si>
  <si>
    <t>Ariatholhu Dhekunuburi</t>
  </si>
  <si>
    <t>Alifu Dhaalu</t>
  </si>
  <si>
    <t>MV-20</t>
  </si>
  <si>
    <t>South Maalhosmadulu</t>
  </si>
  <si>
    <t>Maalhosmadulu Dhekunuburi</t>
  </si>
  <si>
    <t>Baa</t>
  </si>
  <si>
    <t>NO</t>
  </si>
  <si>
    <t>MV-17</t>
  </si>
  <si>
    <t>South Nilandhe Atoll</t>
  </si>
  <si>
    <t>Nilandheatholhu Dhekunuburi</t>
  </si>
  <si>
    <t>Dhaalu</t>
  </si>
  <si>
    <t>CE</t>
  </si>
  <si>
    <t>MV-14</t>
  </si>
  <si>
    <t>North Nilandhe Atoll</t>
  </si>
  <si>
    <t>Nilandheatholhu Uthuruburi</t>
  </si>
  <si>
    <t>Faafu</t>
  </si>
  <si>
    <t>MV-27</t>
  </si>
  <si>
    <t>North Huvadhu Atoll</t>
  </si>
  <si>
    <t>Huvadhuatholhu Uthuruburi</t>
  </si>
  <si>
    <t>Gaafu Alifu</t>
  </si>
  <si>
    <t>US</t>
  </si>
  <si>
    <t>MV-28</t>
  </si>
  <si>
    <t>South Huvadhu Atoll</t>
  </si>
  <si>
    <t>Huvadhuatholhu Dhekunuburi</t>
  </si>
  <si>
    <t>Gaafu Dhaalu</t>
  </si>
  <si>
    <t>MV-29</t>
  </si>
  <si>
    <t>Fuvammulah</t>
  </si>
  <si>
    <t>Gnaviyani</t>
  </si>
  <si>
    <t>SU</t>
  </si>
  <si>
    <t>MV-07</t>
  </si>
  <si>
    <t>North Thiladhunmathi</t>
  </si>
  <si>
    <t>Thiladhunmathee Uthuruburi</t>
  </si>
  <si>
    <t>Haa Alifu</t>
  </si>
  <si>
    <t>UN</t>
  </si>
  <si>
    <t>MV-23</t>
  </si>
  <si>
    <t>South Thiladhunmathi</t>
  </si>
  <si>
    <t>Thiladhunmathee Dhekunuburi</t>
  </si>
  <si>
    <t>Haa Dhaalu</t>
  </si>
  <si>
    <t>MV-26</t>
  </si>
  <si>
    <t>Male Atoll</t>
  </si>
  <si>
    <t>Maaleatholhu</t>
  </si>
  <si>
    <t>Kaafu</t>
  </si>
  <si>
    <t>MV-05</t>
  </si>
  <si>
    <t>Hahdhunmathi</t>
  </si>
  <si>
    <t>Laamu</t>
  </si>
  <si>
    <t>SC</t>
  </si>
  <si>
    <t>MV-03</t>
  </si>
  <si>
    <t>Faadhippolhu</t>
  </si>
  <si>
    <t>Lhaviyani</t>
  </si>
  <si>
    <t>MV-12</t>
  </si>
  <si>
    <t>Mulaku Atoll</t>
  </si>
  <si>
    <t>Mulakatholhu</t>
  </si>
  <si>
    <t>Meemu</t>
  </si>
  <si>
    <t>MV-25</t>
  </si>
  <si>
    <t>South Miladhunmadulu</t>
  </si>
  <si>
    <t>Miladhunmadulu Dhekunuburi</t>
  </si>
  <si>
    <t>Noonu</t>
  </si>
  <si>
    <t>MV-13</t>
  </si>
  <si>
    <t>North Maalhosmadulu</t>
  </si>
  <si>
    <t>Maalhosmadulu Uthuruburi</t>
  </si>
  <si>
    <t>Raa</t>
  </si>
  <si>
    <t>MV-24</t>
  </si>
  <si>
    <t>North Miladhunmadulu</t>
  </si>
  <si>
    <t>Miladhunmadulu Uthuruburi</t>
  </si>
  <si>
    <t>Shaviyani</t>
  </si>
  <si>
    <t>MV-08</t>
  </si>
  <si>
    <t>Kolhumadulu</t>
  </si>
  <si>
    <t>Thaa</t>
  </si>
  <si>
    <t>MV-04</t>
  </si>
  <si>
    <t>Felidhu Atoll</t>
  </si>
  <si>
    <t>Felidheatholhu</t>
  </si>
  <si>
    <t>Vaavu</t>
  </si>
  <si>
    <t>MW-C</t>
  </si>
  <si>
    <t>Chapakati</t>
  </si>
  <si>
    <t>MW-N</t>
  </si>
  <si>
    <t>Chakumpoto</t>
  </si>
  <si>
    <t>MW-S</t>
  </si>
  <si>
    <t>Southern Region</t>
  </si>
  <si>
    <t>Chakumwera</t>
  </si>
  <si>
    <t>MW-BA</t>
  </si>
  <si>
    <t>Balaka</t>
  </si>
  <si>
    <t>MW-BL</t>
  </si>
  <si>
    <t>Blantyre</t>
  </si>
  <si>
    <t>MW-CK</t>
  </si>
  <si>
    <t>Chikwawa</t>
  </si>
  <si>
    <t>MW-CR</t>
  </si>
  <si>
    <t>Chiradzulu</t>
  </si>
  <si>
    <t>MW-CT</t>
  </si>
  <si>
    <t>Chitipa</t>
  </si>
  <si>
    <t>MW-DE</t>
  </si>
  <si>
    <t>Dedza</t>
  </si>
  <si>
    <t>MW-DO</t>
  </si>
  <si>
    <t>Dowa</t>
  </si>
  <si>
    <t>MW-KR</t>
  </si>
  <si>
    <t>Karonga</t>
  </si>
  <si>
    <t>MW-KS</t>
  </si>
  <si>
    <t>Kasungu</t>
  </si>
  <si>
    <t>MW-LK</t>
  </si>
  <si>
    <t>Likoma</t>
  </si>
  <si>
    <t>MW-LI</t>
  </si>
  <si>
    <t>Lilongwe</t>
  </si>
  <si>
    <t>MW-MH</t>
  </si>
  <si>
    <t>Machinga</t>
  </si>
  <si>
    <t>MW-MG</t>
  </si>
  <si>
    <t>Mangochi</t>
  </si>
  <si>
    <t>MW-MC</t>
  </si>
  <si>
    <t>Mchinji</t>
  </si>
  <si>
    <t>MW-MU</t>
  </si>
  <si>
    <t>Mulanje</t>
  </si>
  <si>
    <t>MW-MW</t>
  </si>
  <si>
    <t>MW-MZ</t>
  </si>
  <si>
    <t>Mzimba</t>
  </si>
  <si>
    <t>MW-NE</t>
  </si>
  <si>
    <t>Neno</t>
  </si>
  <si>
    <t>MW-NB</t>
  </si>
  <si>
    <t>Nkhata Bay</t>
  </si>
  <si>
    <t>MW-NK</t>
  </si>
  <si>
    <t>Nkhotakota</t>
  </si>
  <si>
    <t>MW-NS</t>
  </si>
  <si>
    <t>Nsanje</t>
  </si>
  <si>
    <t>MW-NU</t>
  </si>
  <si>
    <t>Ntcheu</t>
  </si>
  <si>
    <t>MW-NI</t>
  </si>
  <si>
    <t>Ntchisi</t>
  </si>
  <si>
    <t>MW-PH</t>
  </si>
  <si>
    <t>Phalombe</t>
  </si>
  <si>
    <t>MW-RU</t>
  </si>
  <si>
    <t>Rumphi</t>
  </si>
  <si>
    <t>MW-SA</t>
  </si>
  <si>
    <t>Salima</t>
  </si>
  <si>
    <t>MW-TH</t>
  </si>
  <si>
    <t>Thyolo</t>
  </si>
  <si>
    <t>MW-ZO</t>
  </si>
  <si>
    <t>Zomba</t>
  </si>
  <si>
    <t>RS-KM</t>
  </si>
  <si>
    <t>RS-VO</t>
  </si>
  <si>
    <t> Vojvodina</t>
  </si>
  <si>
    <r>
      <t>  </t>
    </r>
    <r>
      <rPr>
        <sz val="7"/>
        <color rgb="FF0645AD"/>
        <rFont val="Arial"/>
        <family val="2"/>
      </rPr>
      <t>Kosovo-Metohija</t>
    </r>
  </si>
  <si>
    <t>RS-00</t>
  </si>
  <si>
    <t>Beograd</t>
  </si>
  <si>
    <t>RS-14</t>
  </si>
  <si>
    <t>Borski okrug</t>
  </si>
  <si>
    <t>RS-11</t>
  </si>
  <si>
    <t>Braničevski okrug</t>
  </si>
  <si>
    <t>RS-23</t>
  </si>
  <si>
    <t>Jablanički okrug</t>
  </si>
  <si>
    <t>RS-06</t>
  </si>
  <si>
    <t>Južnobački okrug</t>
  </si>
  <si>
    <t>RS-04</t>
  </si>
  <si>
    <t>Južnobanatski okrug</t>
  </si>
  <si>
    <t>RS-09</t>
  </si>
  <si>
    <t>Kolubarski okrug</t>
  </si>
  <si>
    <t>RS-25</t>
  </si>
  <si>
    <t>Kosovski okrug</t>
  </si>
  <si>
    <t>RS-28</t>
  </si>
  <si>
    <t>Kosovsko-Mitrovački okrug</t>
  </si>
  <si>
    <t>RS-29</t>
  </si>
  <si>
    <t>Kosovsko-Pomoravski okrug</t>
  </si>
  <si>
    <t>RS-08</t>
  </si>
  <si>
    <t>Mačvanski okrug</t>
  </si>
  <si>
    <t>RS-17</t>
  </si>
  <si>
    <t>Moravički okrug</t>
  </si>
  <si>
    <t>RS-20</t>
  </si>
  <si>
    <t>Nišavski okrug</t>
  </si>
  <si>
    <t>RS-24</t>
  </si>
  <si>
    <t>Pčinjski okrug</t>
  </si>
  <si>
    <t>RS-26</t>
  </si>
  <si>
    <t>Pećki okrug</t>
  </si>
  <si>
    <t>RS-22</t>
  </si>
  <si>
    <t>Pirotski okrug</t>
  </si>
  <si>
    <t>RS-10</t>
  </si>
  <si>
    <t>Podunavski okrug</t>
  </si>
  <si>
    <t>RS-13</t>
  </si>
  <si>
    <t>Pomoravski okrug</t>
  </si>
  <si>
    <t>RS-27</t>
  </si>
  <si>
    <t>Prizrenski okrug</t>
  </si>
  <si>
    <t>RS-19</t>
  </si>
  <si>
    <t>Rasinski okrug</t>
  </si>
  <si>
    <t>RS-18</t>
  </si>
  <si>
    <t>Raški okrug</t>
  </si>
  <si>
    <t>RS-01</t>
  </si>
  <si>
    <t>Severnobački okrug</t>
  </si>
  <si>
    <t>RS-03</t>
  </si>
  <si>
    <t>Severnobanatski okrug</t>
  </si>
  <si>
    <t>RS-02</t>
  </si>
  <si>
    <t>Srednjebanatski okrug</t>
  </si>
  <si>
    <t>RS-07</t>
  </si>
  <si>
    <t>Sremski okrug</t>
  </si>
  <si>
    <t>RS-12</t>
  </si>
  <si>
    <t>Šumadijski okrug</t>
  </si>
  <si>
    <t>RS-21</t>
  </si>
  <si>
    <t>Toplički okrug</t>
  </si>
  <si>
    <t>RS-15</t>
  </si>
  <si>
    <t>Zaječarski okrug</t>
  </si>
  <si>
    <t>RS-05</t>
  </si>
  <si>
    <t>Zapadnobački okrug</t>
  </si>
  <si>
    <t>RS-16</t>
  </si>
  <si>
    <t>Zlatiborski okrug</t>
  </si>
  <si>
    <t>PH-14</t>
  </si>
  <si>
    <t>Nagsasariling Rehiyon ng Muslim sa Mindanaw</t>
  </si>
  <si>
    <t>ARMM</t>
  </si>
  <si>
    <t>PH-05</t>
  </si>
  <si>
    <t>Bicol</t>
  </si>
  <si>
    <t>Rehiyon ng Bikol</t>
  </si>
  <si>
    <t>PH-02</t>
  </si>
  <si>
    <t>Cagayan Valley</t>
  </si>
  <si>
    <t>Rehiyon ng Lambak ng Kagayan</t>
  </si>
  <si>
    <t>II</t>
  </si>
  <si>
    <t>PH-40</t>
  </si>
  <si>
    <t>Calabarzon</t>
  </si>
  <si>
    <t>Rehiyon ng Calabarzon</t>
  </si>
  <si>
    <t>IV-A</t>
  </si>
  <si>
    <t>PH-13</t>
  </si>
  <si>
    <t>Caraga</t>
  </si>
  <si>
    <t>Rehiyon ng Karaga</t>
  </si>
  <si>
    <t>XIII</t>
  </si>
  <si>
    <t>PH-03</t>
  </si>
  <si>
    <t>Central Luzon</t>
  </si>
  <si>
    <t>Rehiyon ng Gitnang Luson</t>
  </si>
  <si>
    <t>III</t>
  </si>
  <si>
    <t>PH-07</t>
  </si>
  <si>
    <t>Central Visayas</t>
  </si>
  <si>
    <t>Rehiyon ng Gitnang Bisaya</t>
  </si>
  <si>
    <t>VII</t>
  </si>
  <si>
    <t>PH-15</t>
  </si>
  <si>
    <t>Cordillera Administrative Region</t>
  </si>
  <si>
    <t>Rehiyon ng Administratibo ng Kordilyera</t>
  </si>
  <si>
    <t>CAR</t>
  </si>
  <si>
    <t>PH-11</t>
  </si>
  <si>
    <t>Davao</t>
  </si>
  <si>
    <t>Rehiyon ng Dabaw</t>
  </si>
  <si>
    <t>XI</t>
  </si>
  <si>
    <t>PH-08</t>
  </si>
  <si>
    <t>Eastern Visayas</t>
  </si>
  <si>
    <t>Rehiyon ng Silangang Bisaya</t>
  </si>
  <si>
    <t>VIII</t>
  </si>
  <si>
    <t>PH-01</t>
  </si>
  <si>
    <t>Ilocos</t>
  </si>
  <si>
    <t>Rehiyon ng Iloko</t>
  </si>
  <si>
    <t>PH-41</t>
  </si>
  <si>
    <t>Mimaropa</t>
  </si>
  <si>
    <t>Rehiyon ng Mimaropa</t>
  </si>
  <si>
    <t>IV-B[c]</t>
  </si>
  <si>
    <t>PH-00</t>
  </si>
  <si>
    <t>National Capital Region</t>
  </si>
  <si>
    <t>Pambansang Punong Rehiyon</t>
  </si>
  <si>
    <t>NCR</t>
  </si>
  <si>
    <t>PH-10</t>
  </si>
  <si>
    <t>Northern Mindanao</t>
  </si>
  <si>
    <t>Rehiyon ng Hilagang Mindanaw</t>
  </si>
  <si>
    <t>X</t>
  </si>
  <si>
    <t>PH-12</t>
  </si>
  <si>
    <t>Soccsksargen</t>
  </si>
  <si>
    <t>Rehiyon ng Soccsksargen</t>
  </si>
  <si>
    <t>XII</t>
  </si>
  <si>
    <t>PH-06</t>
  </si>
  <si>
    <t>Western Visayas</t>
  </si>
  <si>
    <t>Rehiyon ng Kanlurang Bisaya</t>
  </si>
  <si>
    <t>VI</t>
  </si>
  <si>
    <t>PH-09</t>
  </si>
  <si>
    <t>Zamboanga Peninsula</t>
  </si>
  <si>
    <t>Rehiyon ng Tangway ng Sambuwangga</t>
  </si>
  <si>
    <t>IX</t>
  </si>
  <si>
    <t>PH-ABR</t>
  </si>
  <si>
    <t>Abra</t>
  </si>
  <si>
    <t>PH-AGN</t>
  </si>
  <si>
    <t>Agusan del Norte</t>
  </si>
  <si>
    <t>Hilagang Agusan</t>
  </si>
  <si>
    <t>PH-AGS</t>
  </si>
  <si>
    <t>Agusan del Sur</t>
  </si>
  <si>
    <t>Timog Agusan</t>
  </si>
  <si>
    <t>PH-AKL</t>
  </si>
  <si>
    <t>Aklan</t>
  </si>
  <si>
    <t>PH-ALB</t>
  </si>
  <si>
    <t>Albay</t>
  </si>
  <si>
    <t>PH-ANT</t>
  </si>
  <si>
    <t>Antique</t>
  </si>
  <si>
    <t>Antike</t>
  </si>
  <si>
    <t>PH-APA</t>
  </si>
  <si>
    <t>Apayao</t>
  </si>
  <si>
    <t>Apayaw</t>
  </si>
  <si>
    <t>PH-AUR</t>
  </si>
  <si>
    <t>Aurora</t>
  </si>
  <si>
    <t>PH-BAS</t>
  </si>
  <si>
    <t>Basilan</t>
  </si>
  <si>
    <t>PH-BAN</t>
  </si>
  <si>
    <t>Bataan</t>
  </si>
  <si>
    <t>PH-BTN</t>
  </si>
  <si>
    <t>Batanes</t>
  </si>
  <si>
    <t>PH-BTG</t>
  </si>
  <si>
    <t>Batangas</t>
  </si>
  <si>
    <t>PH-BEN</t>
  </si>
  <si>
    <t>Benguet</t>
  </si>
  <si>
    <t>Benget</t>
  </si>
  <si>
    <t>PH-BIL</t>
  </si>
  <si>
    <t>Biliran</t>
  </si>
  <si>
    <t>PH-BOH</t>
  </si>
  <si>
    <t>Bohol</t>
  </si>
  <si>
    <t>PH-BUK</t>
  </si>
  <si>
    <t>Bukidnon</t>
  </si>
  <si>
    <t>PH-BUL</t>
  </si>
  <si>
    <t>Bulacan</t>
  </si>
  <si>
    <t>Bulakan</t>
  </si>
  <si>
    <t>PH-CAG</t>
  </si>
  <si>
    <t>Cagayan</t>
  </si>
  <si>
    <t>Kagayan</t>
  </si>
  <si>
    <t>PH-CAN</t>
  </si>
  <si>
    <t>Camarines Norte</t>
  </si>
  <si>
    <t>Hilagang Kamarines</t>
  </si>
  <si>
    <t>PH-CAS</t>
  </si>
  <si>
    <t>Camarines Sur</t>
  </si>
  <si>
    <t>Timog Kamarines</t>
  </si>
  <si>
    <t>PH-CAM</t>
  </si>
  <si>
    <t>Camiguin</t>
  </si>
  <si>
    <t>Kamigin</t>
  </si>
  <si>
    <t>PH-CAP</t>
  </si>
  <si>
    <t>Capiz</t>
  </si>
  <si>
    <t>Kapis</t>
  </si>
  <si>
    <t>PH-CAT</t>
  </si>
  <si>
    <t>Catanduanes</t>
  </si>
  <si>
    <t>Katanduwanes</t>
  </si>
  <si>
    <t>PH-CAV</t>
  </si>
  <si>
    <t>Cavite</t>
  </si>
  <si>
    <t>Kabite</t>
  </si>
  <si>
    <t>PH-CEB</t>
  </si>
  <si>
    <t>Cebu</t>
  </si>
  <si>
    <t>Sebu</t>
  </si>
  <si>
    <t>PH-NCO</t>
  </si>
  <si>
    <t>Cotabato</t>
  </si>
  <si>
    <t>Kotabato</t>
  </si>
  <si>
    <t>PH-COM</t>
  </si>
  <si>
    <t>Davao de Oro</t>
  </si>
  <si>
    <t>PH-DAV</t>
  </si>
  <si>
    <t>Davao del Norte</t>
  </si>
  <si>
    <t>Hilagang Dabaw</t>
  </si>
  <si>
    <t>PH-DAS</t>
  </si>
  <si>
    <t>Davao del Sur</t>
  </si>
  <si>
    <t>Timog Dabaw</t>
  </si>
  <si>
    <t>PH-DVO</t>
  </si>
  <si>
    <t>Davao Occidental</t>
  </si>
  <si>
    <t>Kanlurang Dabaw</t>
  </si>
  <si>
    <t>PH-DAO</t>
  </si>
  <si>
    <t>Davao Oriental</t>
  </si>
  <si>
    <t>Silangang Dabaw</t>
  </si>
  <si>
    <t>PH-DIN</t>
  </si>
  <si>
    <t>Dinagat Islands</t>
  </si>
  <si>
    <t>Pulo ng Dinagat</t>
  </si>
  <si>
    <t>PH-EAS</t>
  </si>
  <si>
    <t>Eastern Samar</t>
  </si>
  <si>
    <t>Silangang Samar</t>
  </si>
  <si>
    <t>PH-GUI</t>
  </si>
  <si>
    <t>Guimaras</t>
  </si>
  <si>
    <t>Gimaras</t>
  </si>
  <si>
    <t>PH-IFU</t>
  </si>
  <si>
    <t>Ifugao</t>
  </si>
  <si>
    <t>Ipugaw</t>
  </si>
  <si>
    <t>PH-ILN</t>
  </si>
  <si>
    <t>Ilocos Norte</t>
  </si>
  <si>
    <t>Hilagang Iloko</t>
  </si>
  <si>
    <t>PH-ILS</t>
  </si>
  <si>
    <t>Ilocos Sur</t>
  </si>
  <si>
    <t>Timog Iloko</t>
  </si>
  <si>
    <t>PH-ILI</t>
  </si>
  <si>
    <t>Iloilo</t>
  </si>
  <si>
    <t>PH-ISA</t>
  </si>
  <si>
    <t>Isabela</t>
  </si>
  <si>
    <t>PH-KAL</t>
  </si>
  <si>
    <t>Kalinga</t>
  </si>
  <si>
    <t>PH-LUN</t>
  </si>
  <si>
    <t>La Union</t>
  </si>
  <si>
    <t>La Unyon</t>
  </si>
  <si>
    <t>PH-LAG</t>
  </si>
  <si>
    <t>Laguna</t>
  </si>
  <si>
    <t>PH-LAN</t>
  </si>
  <si>
    <t>Lanao del Norte</t>
  </si>
  <si>
    <t>Hilagang Lanaw</t>
  </si>
  <si>
    <t>PH-LAS</t>
  </si>
  <si>
    <t>Lanao del Sur</t>
  </si>
  <si>
    <t>Timog Lanaw</t>
  </si>
  <si>
    <t>PH-LEY</t>
  </si>
  <si>
    <t>Leyte</t>
  </si>
  <si>
    <t>PH-MAG</t>
  </si>
  <si>
    <t>Maguindanao</t>
  </si>
  <si>
    <t>Magindanaw</t>
  </si>
  <si>
    <t>PH-MAD</t>
  </si>
  <si>
    <t>Marinduque</t>
  </si>
  <si>
    <t>Marinduke</t>
  </si>
  <si>
    <t>PH-MAS</t>
  </si>
  <si>
    <t>Masbate</t>
  </si>
  <si>
    <t>PH-MDC</t>
  </si>
  <si>
    <t>Mindoro Occidental</t>
  </si>
  <si>
    <t>Kanlurang Mindoro</t>
  </si>
  <si>
    <t>PH-MDR</t>
  </si>
  <si>
    <t>Mindoro Oriental</t>
  </si>
  <si>
    <t>Silangang Mindoro</t>
  </si>
  <si>
    <t>PH-MSC</t>
  </si>
  <si>
    <t>Misamis Occidental</t>
  </si>
  <si>
    <t>Kanlurang Misamis</t>
  </si>
  <si>
    <t>PH-MSR</t>
  </si>
  <si>
    <t>Misamis Oriental</t>
  </si>
  <si>
    <t>Silangang Misamis</t>
  </si>
  <si>
    <t>PH-MOU</t>
  </si>
  <si>
    <t>Mountain Province</t>
  </si>
  <si>
    <t>Lalawigang Bulubundukin</t>
  </si>
  <si>
    <t>PH-NEC</t>
  </si>
  <si>
    <t>Negros Occidental</t>
  </si>
  <si>
    <t>Kanlurang Negros</t>
  </si>
  <si>
    <t>PH-NER</t>
  </si>
  <si>
    <t>Negros Oriental</t>
  </si>
  <si>
    <t>Silangang Negros</t>
  </si>
  <si>
    <t>PH-NSA</t>
  </si>
  <si>
    <t>Northern Samar</t>
  </si>
  <si>
    <t>Hilagang Samar</t>
  </si>
  <si>
    <t>PH-NUE</t>
  </si>
  <si>
    <t>Nueva Ecija</t>
  </si>
  <si>
    <t>Nuweva Esiha</t>
  </si>
  <si>
    <t>PH-NUV</t>
  </si>
  <si>
    <t>Nueva Vizcaya</t>
  </si>
  <si>
    <t>Nuweva Biskaya</t>
  </si>
  <si>
    <t>PH-PLW</t>
  </si>
  <si>
    <t>Palawan</t>
  </si>
  <si>
    <t>PH-PAM</t>
  </si>
  <si>
    <t>Pampanga</t>
  </si>
  <si>
    <t>PH-PAN</t>
  </si>
  <si>
    <t>Pangasinan</t>
  </si>
  <si>
    <t>PH-QUE</t>
  </si>
  <si>
    <t>Quezon</t>
  </si>
  <si>
    <t>Keson</t>
  </si>
  <si>
    <t>PH-QUI</t>
  </si>
  <si>
    <t>Quirino</t>
  </si>
  <si>
    <t>Kirino</t>
  </si>
  <si>
    <t>PH-RIZ</t>
  </si>
  <si>
    <t>Rizal</t>
  </si>
  <si>
    <t>Risal</t>
  </si>
  <si>
    <t>PH-ROM</t>
  </si>
  <si>
    <t>Romblon</t>
  </si>
  <si>
    <t>PH-WSA</t>
  </si>
  <si>
    <t>Samar (local variant: Western Samar)</t>
  </si>
  <si>
    <t>Samar</t>
  </si>
  <si>
    <t>PH-SAR</t>
  </si>
  <si>
    <t>Sarangani</t>
  </si>
  <si>
    <t>PH-SIG</t>
  </si>
  <si>
    <t>Siquijor</t>
  </si>
  <si>
    <t>Sikihor</t>
  </si>
  <si>
    <t>PH-SOR</t>
  </si>
  <si>
    <t>Sorsogon</t>
  </si>
  <si>
    <t>PH-SCO</t>
  </si>
  <si>
    <t>South Cotabato</t>
  </si>
  <si>
    <t>Timog Kotabato</t>
  </si>
  <si>
    <t>PH-SLE</t>
  </si>
  <si>
    <t>Southern Leyte</t>
  </si>
  <si>
    <t>Katimogang Leyte</t>
  </si>
  <si>
    <t>PH-SUK</t>
  </si>
  <si>
    <t>Sultan Kudarat</t>
  </si>
  <si>
    <t>PH-SLU</t>
  </si>
  <si>
    <t>Sulu</t>
  </si>
  <si>
    <t>PH-SUN</t>
  </si>
  <si>
    <t>Surigao del Norte</t>
  </si>
  <si>
    <t>Hilagang Surigaw</t>
  </si>
  <si>
    <t>PH-SUR</t>
  </si>
  <si>
    <t>Surigao del Sur</t>
  </si>
  <si>
    <t>Timog Surigaw</t>
  </si>
  <si>
    <t>PH-TAR</t>
  </si>
  <si>
    <t>Tarlac</t>
  </si>
  <si>
    <t>Tarlak</t>
  </si>
  <si>
    <t>PH-TAW</t>
  </si>
  <si>
    <t>Tawi-Tawi</t>
  </si>
  <si>
    <t>PH-ZMB</t>
  </si>
  <si>
    <t>Zambales</t>
  </si>
  <si>
    <t>Sambales</t>
  </si>
  <si>
    <t>PH-ZAN</t>
  </si>
  <si>
    <t>Zamboanga del Norte</t>
  </si>
  <si>
    <t>Hilagang Sambuwangga</t>
  </si>
  <si>
    <t>PH-ZAS</t>
  </si>
  <si>
    <t>Zamboanga del Sur</t>
  </si>
  <si>
    <t>Timog Sambuwangga</t>
  </si>
  <si>
    <t>PH-ZSI</t>
  </si>
  <si>
    <t>Zamboanga Sibugay</t>
  </si>
  <si>
    <t>Sambuwangga Sibugay</t>
  </si>
  <si>
    <t>Autonomous Region in Muslim Mindanao</t>
  </si>
  <si>
    <t>Central Thailand</t>
  </si>
  <si>
    <t>Northeastern Thailand</t>
  </si>
  <si>
    <t>Northern Thailand</t>
  </si>
  <si>
    <t>Southern Thailand</t>
  </si>
  <si>
    <t>UG-C</t>
  </si>
  <si>
    <t>UG-E</t>
  </si>
  <si>
    <t>UG-N</t>
  </si>
  <si>
    <t>UG-W</t>
  </si>
  <si>
    <t>UG-314</t>
  </si>
  <si>
    <t>Abim</t>
  </si>
  <si>
    <t>UG-301</t>
  </si>
  <si>
    <t>Adjumani</t>
  </si>
  <si>
    <t>UG-322</t>
  </si>
  <si>
    <t>Agago</t>
  </si>
  <si>
    <t>UG-323</t>
  </si>
  <si>
    <t>Alebtong</t>
  </si>
  <si>
    <t>UG-315</t>
  </si>
  <si>
    <t>Amolatar</t>
  </si>
  <si>
    <t>UG-324</t>
  </si>
  <si>
    <t>Amudat</t>
  </si>
  <si>
    <t>UG-216</t>
  </si>
  <si>
    <t>Amuria</t>
  </si>
  <si>
    <t>UG-316</t>
  </si>
  <si>
    <t>Amuru</t>
  </si>
  <si>
    <t>UG-302</t>
  </si>
  <si>
    <t>Apac</t>
  </si>
  <si>
    <t>UG-303</t>
  </si>
  <si>
    <t>Arua</t>
  </si>
  <si>
    <t>UG-217</t>
  </si>
  <si>
    <t>Budaka</t>
  </si>
  <si>
    <t>UG-218</t>
  </si>
  <si>
    <t>Bududa</t>
  </si>
  <si>
    <t>UG-201</t>
  </si>
  <si>
    <t>Bugiri</t>
  </si>
  <si>
    <t>UG-235</t>
  </si>
  <si>
    <t>Bugweri</t>
  </si>
  <si>
    <t>UG-420</t>
  </si>
  <si>
    <t>Buhweju</t>
  </si>
  <si>
    <t>W</t>
  </si>
  <si>
    <t>UG-117</t>
  </si>
  <si>
    <t>Buikwe</t>
  </si>
  <si>
    <t>UG-219</t>
  </si>
  <si>
    <t>Bukedea</t>
  </si>
  <si>
    <t>UG-118</t>
  </si>
  <si>
    <t>Bukomansibi</t>
  </si>
  <si>
    <t>UG-220</t>
  </si>
  <si>
    <t>Bukwo</t>
  </si>
  <si>
    <t>UG-225</t>
  </si>
  <si>
    <t>Bulambuli</t>
  </si>
  <si>
    <t>UG-416</t>
  </si>
  <si>
    <t>Buliisa</t>
  </si>
  <si>
    <t>UG-401</t>
  </si>
  <si>
    <t>Bundibugyo</t>
  </si>
  <si>
    <t>UG-430</t>
  </si>
  <si>
    <t>Bunyangabu</t>
  </si>
  <si>
    <t>UG-402</t>
  </si>
  <si>
    <t>Bushenyi</t>
  </si>
  <si>
    <t>UG-202</t>
  </si>
  <si>
    <t>UG-221</t>
  </si>
  <si>
    <t>Butaleja</t>
  </si>
  <si>
    <t>UG-119</t>
  </si>
  <si>
    <t>Butambala</t>
  </si>
  <si>
    <t>UG-233</t>
  </si>
  <si>
    <t>Butebo</t>
  </si>
  <si>
    <t>UG-120</t>
  </si>
  <si>
    <t>Buvuma</t>
  </si>
  <si>
    <t>UG-226</t>
  </si>
  <si>
    <t>Buyende</t>
  </si>
  <si>
    <t>UG-317</t>
  </si>
  <si>
    <t>Dokolo</t>
  </si>
  <si>
    <t>UG-121</t>
  </si>
  <si>
    <t>Gomba</t>
  </si>
  <si>
    <t>UG-304</t>
  </si>
  <si>
    <t>Gulu</t>
  </si>
  <si>
    <t>UG-403</t>
  </si>
  <si>
    <t>Hoima</t>
  </si>
  <si>
    <t>UG-417</t>
  </si>
  <si>
    <t>Ibanda</t>
  </si>
  <si>
    <t>UG-203</t>
  </si>
  <si>
    <t>Iganga</t>
  </si>
  <si>
    <t>UG-418</t>
  </si>
  <si>
    <t>Isingiro</t>
  </si>
  <si>
    <t>UG-204</t>
  </si>
  <si>
    <t>Jinja</t>
  </si>
  <si>
    <t>UG-318</t>
  </si>
  <si>
    <t>Kaabong</t>
  </si>
  <si>
    <t>UG-404</t>
  </si>
  <si>
    <t>Kabale</t>
  </si>
  <si>
    <t>UG-405</t>
  </si>
  <si>
    <t>Kabarole</t>
  </si>
  <si>
    <t>UG-213</t>
  </si>
  <si>
    <t>Kaberamaido</t>
  </si>
  <si>
    <t>UG-427</t>
  </si>
  <si>
    <t>Kagadi</t>
  </si>
  <si>
    <t>UG-428</t>
  </si>
  <si>
    <t>Kakumiro</t>
  </si>
  <si>
    <t>UG-237</t>
  </si>
  <si>
    <t>Kalaki</t>
  </si>
  <si>
    <t>UG-101</t>
  </si>
  <si>
    <t>Kalangala</t>
  </si>
  <si>
    <t>UG-222</t>
  </si>
  <si>
    <t>Kaliro</t>
  </si>
  <si>
    <t>UG-122</t>
  </si>
  <si>
    <t>Kalungu</t>
  </si>
  <si>
    <t>UG-102</t>
  </si>
  <si>
    <t>Kampala</t>
  </si>
  <si>
    <t>UG-205</t>
  </si>
  <si>
    <t>Kamuli</t>
  </si>
  <si>
    <t>UG-413</t>
  </si>
  <si>
    <t>Kamwenge</t>
  </si>
  <si>
    <t>UG-414</t>
  </si>
  <si>
    <t>Kanungu</t>
  </si>
  <si>
    <t>UG-206</t>
  </si>
  <si>
    <t>Kapchorwa</t>
  </si>
  <si>
    <t>UG-236</t>
  </si>
  <si>
    <t>Kapelebyong</t>
  </si>
  <si>
    <t>UG-335</t>
  </si>
  <si>
    <t>Karenga</t>
  </si>
  <si>
    <t>UG-126</t>
  </si>
  <si>
    <t>Kasanda</t>
  </si>
  <si>
    <t>UG-406</t>
  </si>
  <si>
    <t>Kasese</t>
  </si>
  <si>
    <t>UG-207</t>
  </si>
  <si>
    <t>Katakwi</t>
  </si>
  <si>
    <t>UG-112</t>
  </si>
  <si>
    <t>Kayunga</t>
  </si>
  <si>
    <t>UG-433</t>
  </si>
  <si>
    <t>Kazo</t>
  </si>
  <si>
    <t>UG-407</t>
  </si>
  <si>
    <t>Kibaale</t>
  </si>
  <si>
    <t>UG-103</t>
  </si>
  <si>
    <t>Kiboga</t>
  </si>
  <si>
    <t>UG-227</t>
  </si>
  <si>
    <t>Kibuku</t>
  </si>
  <si>
    <t>UG-432</t>
  </si>
  <si>
    <t>Kikuube</t>
  </si>
  <si>
    <t>UG-419</t>
  </si>
  <si>
    <t>Kiruhura</t>
  </si>
  <si>
    <t>UG-421</t>
  </si>
  <si>
    <t>Kiryandongo</t>
  </si>
  <si>
    <t>UG-408</t>
  </si>
  <si>
    <t>Kisoro</t>
  </si>
  <si>
    <t>UG-434</t>
  </si>
  <si>
    <t>Kitagwenda</t>
  </si>
  <si>
    <t>UG-305</t>
  </si>
  <si>
    <t>Kitgum</t>
  </si>
  <si>
    <t>UG-319</t>
  </si>
  <si>
    <t>Koboko</t>
  </si>
  <si>
    <t>UG-325</t>
  </si>
  <si>
    <t>Kole</t>
  </si>
  <si>
    <t>UG-306</t>
  </si>
  <si>
    <t>Kotido</t>
  </si>
  <si>
    <t>UG-208</t>
  </si>
  <si>
    <t>Kumi</t>
  </si>
  <si>
    <t>UG-333</t>
  </si>
  <si>
    <t>Kwania</t>
  </si>
  <si>
    <t>UG-228</t>
  </si>
  <si>
    <t>Kween</t>
  </si>
  <si>
    <t>UG-123</t>
  </si>
  <si>
    <t>Kyankwanzi</t>
  </si>
  <si>
    <t>UG-422</t>
  </si>
  <si>
    <t>Kyegegwa</t>
  </si>
  <si>
    <t>UG-415</t>
  </si>
  <si>
    <t>Kyenjojo</t>
  </si>
  <si>
    <t>UG-125</t>
  </si>
  <si>
    <t>Kyotera</t>
  </si>
  <si>
    <t>UG-326</t>
  </si>
  <si>
    <t>Lamwo</t>
  </si>
  <si>
    <t>UG-307</t>
  </si>
  <si>
    <t>Lira</t>
  </si>
  <si>
    <t>UG-229</t>
  </si>
  <si>
    <t>Luuka</t>
  </si>
  <si>
    <t>UG-104</t>
  </si>
  <si>
    <t>Luwero</t>
  </si>
  <si>
    <t>UG-124</t>
  </si>
  <si>
    <t>Lwengo</t>
  </si>
  <si>
    <t>UG-114</t>
  </si>
  <si>
    <t>Lyantonde</t>
  </si>
  <si>
    <t>UG-336</t>
  </si>
  <si>
    <t>Madi-Okollo</t>
  </si>
  <si>
    <t>UG-223</t>
  </si>
  <si>
    <t>Manafwa</t>
  </si>
  <si>
    <t>UG-320</t>
  </si>
  <si>
    <t>Maracha</t>
  </si>
  <si>
    <t>UG-105</t>
  </si>
  <si>
    <t>Masaka</t>
  </si>
  <si>
    <t>UG-409</t>
  </si>
  <si>
    <t>Masindi</t>
  </si>
  <si>
    <t>UG-214</t>
  </si>
  <si>
    <t>Mayuge</t>
  </si>
  <si>
    <t>UG-209</t>
  </si>
  <si>
    <t>Mbale</t>
  </si>
  <si>
    <t>UG-410</t>
  </si>
  <si>
    <t>Mbarara</t>
  </si>
  <si>
    <t>UG-423</t>
  </si>
  <si>
    <t>Mitooma</t>
  </si>
  <si>
    <t>UG-115</t>
  </si>
  <si>
    <t>Mityana</t>
  </si>
  <si>
    <t>UG-308</t>
  </si>
  <si>
    <t>Moroto</t>
  </si>
  <si>
    <t>UG-309</t>
  </si>
  <si>
    <t>Moyo</t>
  </si>
  <si>
    <t>UG-106</t>
  </si>
  <si>
    <t>Mpigi</t>
  </si>
  <si>
    <t>UG-107</t>
  </si>
  <si>
    <t>Mubende</t>
  </si>
  <si>
    <t>UG-108</t>
  </si>
  <si>
    <t>Mukono</t>
  </si>
  <si>
    <t>UG-334</t>
  </si>
  <si>
    <t>Nabilatuk</t>
  </si>
  <si>
    <t>UG-311</t>
  </si>
  <si>
    <t>Nakapiripirit</t>
  </si>
  <si>
    <t>UG-116</t>
  </si>
  <si>
    <t>Nakaseke</t>
  </si>
  <si>
    <t>UG-109</t>
  </si>
  <si>
    <t>Nakasongola</t>
  </si>
  <si>
    <t>UG-230</t>
  </si>
  <si>
    <t>Namayingo</t>
  </si>
  <si>
    <t>UG-234</t>
  </si>
  <si>
    <t>Namisindwa</t>
  </si>
  <si>
    <t>UG-224</t>
  </si>
  <si>
    <t>Namutumba</t>
  </si>
  <si>
    <t>UG-327</t>
  </si>
  <si>
    <t>Napak</t>
  </si>
  <si>
    <t>UG-310</t>
  </si>
  <si>
    <t>Nebbi</t>
  </si>
  <si>
    <t>UG-231</t>
  </si>
  <si>
    <t>Ngora</t>
  </si>
  <si>
    <t>UG-424</t>
  </si>
  <si>
    <t>Ntoroko</t>
  </si>
  <si>
    <t>UG-411</t>
  </si>
  <si>
    <t>Ntungamo</t>
  </si>
  <si>
    <t>UG-328</t>
  </si>
  <si>
    <t>Nwoya</t>
  </si>
  <si>
    <t>UG-337</t>
  </si>
  <si>
    <t>Obongi</t>
  </si>
  <si>
    <t>UG-331</t>
  </si>
  <si>
    <t>Omoro</t>
  </si>
  <si>
    <t>UG-329</t>
  </si>
  <si>
    <t>Otuke</t>
  </si>
  <si>
    <t>UG-321</t>
  </si>
  <si>
    <t>Oyam</t>
  </si>
  <si>
    <t>UG-312</t>
  </si>
  <si>
    <t>Pader</t>
  </si>
  <si>
    <t>UG-332</t>
  </si>
  <si>
    <t>Pakwach</t>
  </si>
  <si>
    <t>UG-210</t>
  </si>
  <si>
    <t>Pallisa</t>
  </si>
  <si>
    <t>UG-110</t>
  </si>
  <si>
    <t>Rakai</t>
  </si>
  <si>
    <t>UG-429</t>
  </si>
  <si>
    <t>Rubanda</t>
  </si>
  <si>
    <t>UG-425</t>
  </si>
  <si>
    <t>Rubirizi</t>
  </si>
  <si>
    <t>UG-431</t>
  </si>
  <si>
    <t>Rukiga</t>
  </si>
  <si>
    <t>UG-412</t>
  </si>
  <si>
    <t>Rukungiri</t>
  </si>
  <si>
    <t>UG-435</t>
  </si>
  <si>
    <t>Rwampara</t>
  </si>
  <si>
    <t>UG-111</t>
  </si>
  <si>
    <t>Sembabule</t>
  </si>
  <si>
    <t>UG-232</t>
  </si>
  <si>
    <t>Serere</t>
  </si>
  <si>
    <t>UG-426</t>
  </si>
  <si>
    <t>Sheema</t>
  </si>
  <si>
    <t>UG-215</t>
  </si>
  <si>
    <t>Sironko</t>
  </si>
  <si>
    <t>UG-211</t>
  </si>
  <si>
    <t>Soroti</t>
  </si>
  <si>
    <t>UG-212</t>
  </si>
  <si>
    <t>Tororo</t>
  </si>
  <si>
    <t>UG-113</t>
  </si>
  <si>
    <t>Wakiso</t>
  </si>
  <si>
    <t>UG-313</t>
  </si>
  <si>
    <t>Yumbe</t>
  </si>
  <si>
    <t>UG-330</t>
  </si>
  <si>
    <t>Zombo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</si>
</sst>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7"/>
      <color rgb="FF202122"/>
      <name val="Arial"/>
      <family val="2"/>
    </font>
    <font>
      <sz val="7"/>
      <color rgb="FF202122"/>
      <name val="Courier New"/>
      <family val="3"/>
    </font>
    <font>
      <sz val="7"/>
      <color rgb="FF0645AD"/>
      <name val="Arial"/>
      <family val="2"/>
    </font>
    <font>
      <u/>
      <sz val="11"/>
      <color theme="10"/>
      <name val="Calibri"/>
      <family val="2"/>
      <scheme val="minor"/>
    </font>
    <font>
      <b/>
      <sz val="7"/>
      <color rgb="FF202122"/>
      <name val="Arial"/>
      <family val="2"/>
    </font>
    <font>
      <sz val="19.8"/>
      <color rgb="FF000000"/>
      <name val="Georgia"/>
      <family val="1"/>
    </font>
    <font>
      <vertAlign val="superscript"/>
      <sz val="6"/>
      <color rgb="FF0645AD"/>
      <name val="Arial"/>
      <family val="2"/>
    </font>
    <font>
      <sz val="7"/>
      <color rgb="FF0645AD"/>
      <name val="Courier New"/>
      <family val="3"/>
    </font>
  </fonts>
  <fills count="12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9EFD8"/>
        <bgColor indexed="64"/>
      </patternFill>
    </fill>
    <fill>
      <patternFill patternType="solid">
        <fgColor rgb="FFEFE979"/>
        <bgColor indexed="64"/>
      </patternFill>
    </fill>
    <fill>
      <patternFill patternType="solid">
        <fgColor rgb="FF87EF79"/>
        <bgColor indexed="64"/>
      </patternFill>
    </fill>
    <fill>
      <patternFill patternType="solid">
        <fgColor rgb="FFCC79EF"/>
        <bgColor indexed="64"/>
      </patternFill>
    </fill>
    <fill>
      <patternFill patternType="solid">
        <fgColor rgb="FFB4B4B4"/>
        <bgColor indexed="64"/>
      </patternFill>
    </fill>
    <fill>
      <patternFill patternType="solid">
        <fgColor rgb="FFEFB179"/>
        <bgColor indexed="64"/>
      </patternFill>
    </fill>
    <fill>
      <patternFill patternType="solid">
        <fgColor rgb="FFEF7979"/>
        <bgColor indexed="64"/>
      </patternFill>
    </fill>
    <fill>
      <patternFill patternType="solid">
        <fgColor rgb="FF9579EF"/>
        <bgColor indexed="64"/>
      </patternFill>
    </fill>
  </fills>
  <borders count="6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/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/>
      <right/>
      <top/>
      <bottom style="medium">
        <color rgb="FFA2A9B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4" fillId="2" borderId="1" xfId="1" applyFill="1" applyBorder="1" applyAlignment="1">
      <alignment vertical="center" wrapText="1"/>
    </xf>
    <xf numFmtId="1" fontId="4" fillId="2" borderId="0" xfId="1" applyNumberFormat="1" applyFill="1" applyBorder="1" applyAlignment="1">
      <alignment vertical="center" wrapText="1"/>
    </xf>
    <xf numFmtId="1" fontId="0" fillId="0" borderId="0" xfId="0" applyNumberFormat="1"/>
    <xf numFmtId="0" fontId="1" fillId="2" borderId="1" xfId="0" applyFont="1" applyFill="1" applyBorder="1" applyAlignment="1">
      <alignment vertical="center" wrapText="1"/>
    </xf>
    <xf numFmtId="0" fontId="0" fillId="2" borderId="2" xfId="0" applyFill="1" applyBorder="1"/>
    <xf numFmtId="0" fontId="2" fillId="2" borderId="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4" fillId="2" borderId="4" xfId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4" fillId="2" borderId="3" xfId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4" fillId="2" borderId="3" xfId="1" applyFill="1" applyBorder="1" applyAlignment="1">
      <alignment vertical="center" wrapText="1"/>
    </xf>
    <xf numFmtId="0" fontId="4" fillId="2" borderId="4" xfId="1" applyFill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4" fillId="0" borderId="0" xfId="1"/>
    <xf numFmtId="0" fontId="5" fillId="0" borderId="0" xfId="0" applyFont="1"/>
    <xf numFmtId="0" fontId="1" fillId="0" borderId="0" xfId="0" applyFont="1"/>
    <xf numFmtId="0" fontId="4" fillId="2" borderId="1" xfId="1" applyFill="1" applyBorder="1" applyAlignment="1">
      <alignment vertical="center"/>
    </xf>
    <xf numFmtId="0" fontId="8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4" fillId="3" borderId="1" xfId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0" fillId="3" borderId="0" xfId="0" applyFill="1"/>
    <xf numFmtId="0" fontId="4" fillId="4" borderId="1" xfId="1" applyFill="1" applyBorder="1" applyAlignment="1">
      <alignment vertical="center" wrapText="1"/>
    </xf>
    <xf numFmtId="0" fontId="4" fillId="5" borderId="1" xfId="1" applyFill="1" applyBorder="1" applyAlignment="1">
      <alignment vertical="center" wrapText="1"/>
    </xf>
    <xf numFmtId="0" fontId="4" fillId="6" borderId="1" xfId="1" applyFill="1" applyBorder="1" applyAlignment="1">
      <alignment vertical="center" wrapText="1"/>
    </xf>
    <xf numFmtId="0" fontId="4" fillId="7" borderId="1" xfId="1" applyFill="1" applyBorder="1" applyAlignment="1">
      <alignment vertical="center" wrapText="1"/>
    </xf>
    <xf numFmtId="0" fontId="4" fillId="8" borderId="1" xfId="1" applyFill="1" applyBorder="1" applyAlignment="1">
      <alignment vertical="center" wrapText="1"/>
    </xf>
    <xf numFmtId="0" fontId="4" fillId="9" borderId="1" xfId="1" applyFill="1" applyBorder="1" applyAlignment="1">
      <alignment vertical="center" wrapText="1"/>
    </xf>
    <xf numFmtId="0" fontId="4" fillId="10" borderId="1" xfId="1" applyFill="1" applyBorder="1" applyAlignment="1">
      <alignment vertical="center" wrapText="1"/>
    </xf>
    <xf numFmtId="0" fontId="4" fillId="11" borderId="1" xfId="1" applyFill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4" fillId="0" borderId="0" xfId="1" applyAlignment="1">
      <alignment horizontal="left" vertical="center" wrapText="1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calcChain" Target="calcChain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customXml" Target="../customXml/item1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connections" Target="connection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File:Proposed_design_for_a_flag_of_Grand_Est.svg" TargetMode="External"/><Relationship Id="rId7" Type="http://schemas.openxmlformats.org/officeDocument/2006/relationships/hyperlink" Target="https://en.wikipedia.org/wiki/File:Flag_of_Occitania.svg" TargetMode="External"/><Relationship Id="rId2" Type="http://schemas.openxmlformats.org/officeDocument/2006/relationships/hyperlink" Target="https://en.wikipedia.org/wiki/File:Flag_of_the_region_Bourgogne-Franche-Comt%C3%A9.svg" TargetMode="External"/><Relationship Id="rId1" Type="http://schemas.openxmlformats.org/officeDocument/2006/relationships/hyperlink" Target="https://en.wikipedia.org/wiki/File:Flag_of_the_region_Auvergne-Rh%C3%B4ne-Alpes.svg" TargetMode="External"/><Relationship Id="rId6" Type="http://schemas.openxmlformats.org/officeDocument/2006/relationships/hyperlink" Target="https://en.wikipedia.org/wiki/File:Flag_of_Nouvelle-Aquitaine.svg" TargetMode="External"/><Relationship Id="rId5" Type="http://schemas.openxmlformats.org/officeDocument/2006/relationships/hyperlink" Target="https://en.wikipedia.org/wiki/File:Flag_of_Normandie.svg" TargetMode="External"/><Relationship Id="rId4" Type="http://schemas.openxmlformats.org/officeDocument/2006/relationships/hyperlink" Target="https://en.wikipedia.org/wiki/File:Proposed_design_for_a_flag_of_Hauts-de-France.svg" TargetMode="Externa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East_Kalimantan" TargetMode="External"/><Relationship Id="rId13" Type="http://schemas.openxmlformats.org/officeDocument/2006/relationships/hyperlink" Target="https://en.wikipedia.org/wiki/West_Nusa_Tenggara" TargetMode="External"/><Relationship Id="rId18" Type="http://schemas.openxmlformats.org/officeDocument/2006/relationships/hyperlink" Target="https://en.wikipedia.org/wiki/Central_Sulawesi" TargetMode="External"/><Relationship Id="rId3" Type="http://schemas.openxmlformats.org/officeDocument/2006/relationships/hyperlink" Target="https://en.wikipedia.org/wiki/Central_Java" TargetMode="External"/><Relationship Id="rId21" Type="http://schemas.openxmlformats.org/officeDocument/2006/relationships/hyperlink" Target="https://en.wikipedia.org/wiki/West_Sumatra" TargetMode="External"/><Relationship Id="rId7" Type="http://schemas.openxmlformats.org/officeDocument/2006/relationships/hyperlink" Target="https://en.wikipedia.org/wiki/Central_Kalimantan" TargetMode="External"/><Relationship Id="rId12" Type="http://schemas.openxmlformats.org/officeDocument/2006/relationships/hyperlink" Target="https://en.wikipedia.org/wiki/North_Maluku" TargetMode="External"/><Relationship Id="rId17" Type="http://schemas.openxmlformats.org/officeDocument/2006/relationships/hyperlink" Target="https://en.wikipedia.org/wiki/South_Sulawesi" TargetMode="External"/><Relationship Id="rId2" Type="http://schemas.openxmlformats.org/officeDocument/2006/relationships/hyperlink" Target="https://en.wikipedia.org/wiki/West_Java" TargetMode="External"/><Relationship Id="rId16" Type="http://schemas.openxmlformats.org/officeDocument/2006/relationships/hyperlink" Target="https://en.wikipedia.org/wiki/West_Sulawesi" TargetMode="External"/><Relationship Id="rId20" Type="http://schemas.openxmlformats.org/officeDocument/2006/relationships/hyperlink" Target="https://en.wikipedia.org/wiki/North_Sulawesi" TargetMode="External"/><Relationship Id="rId1" Type="http://schemas.openxmlformats.org/officeDocument/2006/relationships/hyperlink" Target="https://en.wikipedia.org/wiki/Jakarta" TargetMode="External"/><Relationship Id="rId6" Type="http://schemas.openxmlformats.org/officeDocument/2006/relationships/hyperlink" Target="https://en.wikipedia.org/wiki/South_Kalimantan" TargetMode="External"/><Relationship Id="rId11" Type="http://schemas.openxmlformats.org/officeDocument/2006/relationships/hyperlink" Target="https://en.wikipedia.org/wiki/Riau_Islands" TargetMode="External"/><Relationship Id="rId5" Type="http://schemas.openxmlformats.org/officeDocument/2006/relationships/hyperlink" Target="https://en.wikipedia.org/wiki/West_Kalimantan" TargetMode="External"/><Relationship Id="rId15" Type="http://schemas.openxmlformats.org/officeDocument/2006/relationships/hyperlink" Target="https://en.wikipedia.org/wiki/West_Papua_(province)" TargetMode="External"/><Relationship Id="rId23" Type="http://schemas.openxmlformats.org/officeDocument/2006/relationships/hyperlink" Target="https://en.wikipedia.org/wiki/North_Sumatra" TargetMode="External"/><Relationship Id="rId10" Type="http://schemas.openxmlformats.org/officeDocument/2006/relationships/hyperlink" Target="https://en.wikipedia.org/wiki/Bangka_Belitung_Islands" TargetMode="External"/><Relationship Id="rId19" Type="http://schemas.openxmlformats.org/officeDocument/2006/relationships/hyperlink" Target="https://en.wikipedia.org/wiki/Southeast_Sulawesi" TargetMode="External"/><Relationship Id="rId4" Type="http://schemas.openxmlformats.org/officeDocument/2006/relationships/hyperlink" Target="https://en.wikipedia.org/wiki/East_Java" TargetMode="External"/><Relationship Id="rId9" Type="http://schemas.openxmlformats.org/officeDocument/2006/relationships/hyperlink" Target="https://en.wikipedia.org/wiki/North_Kalimantan" TargetMode="External"/><Relationship Id="rId14" Type="http://schemas.openxmlformats.org/officeDocument/2006/relationships/hyperlink" Target="https://en.wikipedia.org/wiki/East_Nusa_Tenggara" TargetMode="External"/><Relationship Id="rId22" Type="http://schemas.openxmlformats.org/officeDocument/2006/relationships/hyperlink" Target="https://en.wikipedia.org/wiki/South_Sumatra" TargetMode="Externa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File:Flag_of_Canindey%C3%BA_Department.svg" TargetMode="External"/><Relationship Id="rId13" Type="http://schemas.openxmlformats.org/officeDocument/2006/relationships/hyperlink" Target="https://en.wikipedia.org/wiki/File:Itapflag.PNG" TargetMode="External"/><Relationship Id="rId18" Type="http://schemas.openxmlformats.org/officeDocument/2006/relationships/hyperlink" Target="https://en.wikipedia.org/wiki/File:Bandera_del_Departamento_de_San_Pedro.JPG" TargetMode="External"/><Relationship Id="rId3" Type="http://schemas.openxmlformats.org/officeDocument/2006/relationships/hyperlink" Target="https://en.wikipedia.org/wiki/File:Flag_of_Alto_Paran%C3%A1_Department.svg" TargetMode="External"/><Relationship Id="rId7" Type="http://schemas.openxmlformats.org/officeDocument/2006/relationships/hyperlink" Target="https://en.wikipedia.org/wiki/File:Flag_of_Caazap%C3%A1_Department.svg" TargetMode="External"/><Relationship Id="rId12" Type="http://schemas.openxmlformats.org/officeDocument/2006/relationships/hyperlink" Target="https://en.wikipedia.org/wiki/File:Flag_of_Guair%C3%A1_Department.svg" TargetMode="External"/><Relationship Id="rId17" Type="http://schemas.openxmlformats.org/officeDocument/2006/relationships/hyperlink" Target="https://en.wikipedia.org/wiki/File:Flag_of_Presidente_Hayes_Department.svg" TargetMode="External"/><Relationship Id="rId2" Type="http://schemas.openxmlformats.org/officeDocument/2006/relationships/hyperlink" Target="https://en.wikipedia.org/wiki/File:Flag_of_Alto_Paraguay_Department.svg" TargetMode="External"/><Relationship Id="rId16" Type="http://schemas.openxmlformats.org/officeDocument/2006/relationships/hyperlink" Target="https://en.wikipedia.org/wiki/File:Bandera_del_Departamento_de_Paraguar%C3%AD.JPG" TargetMode="External"/><Relationship Id="rId1" Type="http://schemas.openxmlformats.org/officeDocument/2006/relationships/hyperlink" Target="https://en.wikipedia.org/wiki/File:Flag_of_Asunci%C3%B3n.svg" TargetMode="External"/><Relationship Id="rId6" Type="http://schemas.openxmlformats.org/officeDocument/2006/relationships/hyperlink" Target="https://en.wikipedia.org/wiki/File:Flag_of_Caaguaz%C3%BA_Department.svg" TargetMode="External"/><Relationship Id="rId11" Type="http://schemas.openxmlformats.org/officeDocument/2006/relationships/hyperlink" Target="https://en.wikipedia.org/wiki/File:Bandera_del_Departamento_de_Cordillera.JPG" TargetMode="External"/><Relationship Id="rId5" Type="http://schemas.openxmlformats.org/officeDocument/2006/relationships/hyperlink" Target="https://en.wikipedia.org/wiki/File:Flag_of_Boquer%C3%B3n_Department.svg" TargetMode="External"/><Relationship Id="rId15" Type="http://schemas.openxmlformats.org/officeDocument/2006/relationships/hyperlink" Target="https://en.wikipedia.org/wiki/File:Flag_of_%C3%91eembuc%C3%BA_Department.svg" TargetMode="External"/><Relationship Id="rId10" Type="http://schemas.openxmlformats.org/officeDocument/2006/relationships/hyperlink" Target="https://en.wikipedia.org/wiki/File:Flag_of_Concepci%C3%B3n_Department.svg" TargetMode="External"/><Relationship Id="rId4" Type="http://schemas.openxmlformats.org/officeDocument/2006/relationships/hyperlink" Target="https://en.wikipedia.org/wiki/File:Bandera_del_Departamento_de_Amambay.JPG" TargetMode="External"/><Relationship Id="rId9" Type="http://schemas.openxmlformats.org/officeDocument/2006/relationships/hyperlink" Target="https://en.wikipedia.org/wiki/File:Flag_of_Central_Department,_Paraguay.svg" TargetMode="External"/><Relationship Id="rId14" Type="http://schemas.openxmlformats.org/officeDocument/2006/relationships/hyperlink" Target="https://en.wikipedia.org/wiki/File:Bandera_del_Departamento_de_Misiones.JPG" TargetMode="Externa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File:Flag_of_Vargas_State.sv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222250</xdr:colOff>
      <xdr:row>0</xdr:row>
      <xdr:rowOff>146050</xdr:rowOff>
    </xdr:to>
    <xdr:sp macro="" textlink="">
      <xdr:nvSpPr>
        <xdr:cNvPr id="15361" name="AutoShape 1">
          <a:extLst>
            <a:ext uri="{FF2B5EF4-FFF2-40B4-BE49-F238E27FC236}">
              <a16:creationId xmlns:a16="http://schemas.microsoft.com/office/drawing/2014/main" id="{E6E355DB-D315-4D57-A47C-FFB075DEA59A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222250</xdr:colOff>
      <xdr:row>1</xdr:row>
      <xdr:rowOff>146050</xdr:rowOff>
    </xdr:to>
    <xdr:sp macro="" textlink="">
      <xdr:nvSpPr>
        <xdr:cNvPr id="15362" name="AutoShape 2">
          <a:extLst>
            <a:ext uri="{FF2B5EF4-FFF2-40B4-BE49-F238E27FC236}">
              <a16:creationId xmlns:a16="http://schemas.microsoft.com/office/drawing/2014/main" id="{12FCE1F3-F24C-4766-92AD-C29A37420844}"/>
            </a:ext>
          </a:extLst>
        </xdr:cNvPr>
        <xdr:cNvSpPr>
          <a:spLocks noChangeAspect="1" noChangeArrowheads="1"/>
        </xdr:cNvSpPr>
      </xdr:nvSpPr>
      <xdr:spPr bwMode="auto">
        <a:xfrm>
          <a:off x="609600" y="558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222250</xdr:colOff>
      <xdr:row>2</xdr:row>
      <xdr:rowOff>146050</xdr:rowOff>
    </xdr:to>
    <xdr:sp macro="" textlink="">
      <xdr:nvSpPr>
        <xdr:cNvPr id="15363" name="AutoShape 3">
          <a:extLst>
            <a:ext uri="{FF2B5EF4-FFF2-40B4-BE49-F238E27FC236}">
              <a16:creationId xmlns:a16="http://schemas.microsoft.com/office/drawing/2014/main" id="{4BF89C19-2CEA-4BFE-8013-C08D83CD63DB}"/>
            </a:ext>
          </a:extLst>
        </xdr:cNvPr>
        <xdr:cNvSpPr>
          <a:spLocks noChangeAspect="1" noChangeArrowheads="1"/>
        </xdr:cNvSpPr>
      </xdr:nvSpPr>
      <xdr:spPr bwMode="auto">
        <a:xfrm>
          <a:off x="609600" y="9334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222250</xdr:colOff>
      <xdr:row>3</xdr:row>
      <xdr:rowOff>146050</xdr:rowOff>
    </xdr:to>
    <xdr:sp macro="" textlink="">
      <xdr:nvSpPr>
        <xdr:cNvPr id="15364" name="AutoShape 4">
          <a:extLst>
            <a:ext uri="{FF2B5EF4-FFF2-40B4-BE49-F238E27FC236}">
              <a16:creationId xmlns:a16="http://schemas.microsoft.com/office/drawing/2014/main" id="{18D7A214-A6FD-44BE-B8FE-F3FFFD8F4135}"/>
            </a:ext>
          </a:extLst>
        </xdr:cNvPr>
        <xdr:cNvSpPr>
          <a:spLocks noChangeAspect="1" noChangeArrowheads="1"/>
        </xdr:cNvSpPr>
      </xdr:nvSpPr>
      <xdr:spPr bwMode="auto">
        <a:xfrm>
          <a:off x="609600" y="13081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222250</xdr:colOff>
      <xdr:row>4</xdr:row>
      <xdr:rowOff>146050</xdr:rowOff>
    </xdr:to>
    <xdr:sp macro="" textlink="">
      <xdr:nvSpPr>
        <xdr:cNvPr id="15365" name="AutoShape 5">
          <a:extLst>
            <a:ext uri="{FF2B5EF4-FFF2-40B4-BE49-F238E27FC236}">
              <a16:creationId xmlns:a16="http://schemas.microsoft.com/office/drawing/2014/main" id="{391FAFA8-AFB3-45D7-B03F-1A17050F28F7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827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222250</xdr:colOff>
      <xdr:row>5</xdr:row>
      <xdr:rowOff>146050</xdr:rowOff>
    </xdr:to>
    <xdr:sp macro="" textlink="">
      <xdr:nvSpPr>
        <xdr:cNvPr id="15366" name="AutoShape 6">
          <a:extLst>
            <a:ext uri="{FF2B5EF4-FFF2-40B4-BE49-F238E27FC236}">
              <a16:creationId xmlns:a16="http://schemas.microsoft.com/office/drawing/2014/main" id="{BFEBC1C9-7E78-4F53-AB02-DA6E6F546F0B}"/>
            </a:ext>
          </a:extLst>
        </xdr:cNvPr>
        <xdr:cNvSpPr>
          <a:spLocks noChangeAspect="1" noChangeArrowheads="1"/>
        </xdr:cNvSpPr>
      </xdr:nvSpPr>
      <xdr:spPr bwMode="auto">
        <a:xfrm>
          <a:off x="609600" y="2057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222250</xdr:colOff>
      <xdr:row>6</xdr:row>
      <xdr:rowOff>146050</xdr:rowOff>
    </xdr:to>
    <xdr:sp macro="" textlink="">
      <xdr:nvSpPr>
        <xdr:cNvPr id="15367" name="AutoShape 7">
          <a:extLst>
            <a:ext uri="{FF2B5EF4-FFF2-40B4-BE49-F238E27FC236}">
              <a16:creationId xmlns:a16="http://schemas.microsoft.com/office/drawing/2014/main" id="{813846D9-1682-44CA-871C-68A223209DFB}"/>
            </a:ext>
          </a:extLst>
        </xdr:cNvPr>
        <xdr:cNvSpPr>
          <a:spLocks noChangeAspect="1" noChangeArrowheads="1"/>
        </xdr:cNvSpPr>
      </xdr:nvSpPr>
      <xdr:spPr bwMode="auto">
        <a:xfrm>
          <a:off x="609600" y="24320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222250</xdr:colOff>
      <xdr:row>7</xdr:row>
      <xdr:rowOff>146050</xdr:rowOff>
    </xdr:to>
    <xdr:sp macro="" textlink="">
      <xdr:nvSpPr>
        <xdr:cNvPr id="15368" name="AutoShape 8">
          <a:extLst>
            <a:ext uri="{FF2B5EF4-FFF2-40B4-BE49-F238E27FC236}">
              <a16:creationId xmlns:a16="http://schemas.microsoft.com/office/drawing/2014/main" id="{68CEB222-372F-4069-8A57-262F5BB65114}"/>
            </a:ext>
          </a:extLst>
        </xdr:cNvPr>
        <xdr:cNvSpPr>
          <a:spLocks noChangeAspect="1" noChangeArrowheads="1"/>
        </xdr:cNvSpPr>
      </xdr:nvSpPr>
      <xdr:spPr bwMode="auto">
        <a:xfrm>
          <a:off x="609600" y="28067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222250</xdr:colOff>
      <xdr:row>0</xdr:row>
      <xdr:rowOff>146050</xdr:rowOff>
    </xdr:to>
    <xdr:sp macro="" textlink="">
      <xdr:nvSpPr>
        <xdr:cNvPr id="116737" name="AutoShape 1">
          <a:extLst>
            <a:ext uri="{FF2B5EF4-FFF2-40B4-BE49-F238E27FC236}">
              <a16:creationId xmlns:a16="http://schemas.microsoft.com/office/drawing/2014/main" id="{42920389-4D40-43D0-A2CF-CEF9067CCE39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222250</xdr:colOff>
      <xdr:row>1</xdr:row>
      <xdr:rowOff>146050</xdr:rowOff>
    </xdr:to>
    <xdr:sp macro="" textlink="">
      <xdr:nvSpPr>
        <xdr:cNvPr id="116738" name="AutoShape 2">
          <a:extLst>
            <a:ext uri="{FF2B5EF4-FFF2-40B4-BE49-F238E27FC236}">
              <a16:creationId xmlns:a16="http://schemas.microsoft.com/office/drawing/2014/main" id="{966E7CA6-A4EB-4B18-A47D-9843C5AA4CAF}"/>
            </a:ext>
          </a:extLst>
        </xdr:cNvPr>
        <xdr:cNvSpPr>
          <a:spLocks noChangeAspect="1" noChangeArrowheads="1"/>
        </xdr:cNvSpPr>
      </xdr:nvSpPr>
      <xdr:spPr bwMode="auto">
        <a:xfrm>
          <a:off x="609600" y="558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222250</xdr:colOff>
      <xdr:row>2</xdr:row>
      <xdr:rowOff>146050</xdr:rowOff>
    </xdr:to>
    <xdr:sp macro="" textlink="">
      <xdr:nvSpPr>
        <xdr:cNvPr id="116739" name="AutoShape 3">
          <a:extLst>
            <a:ext uri="{FF2B5EF4-FFF2-40B4-BE49-F238E27FC236}">
              <a16:creationId xmlns:a16="http://schemas.microsoft.com/office/drawing/2014/main" id="{DDDED802-D5F0-492A-998B-B2B1CC9E9087}"/>
            </a:ext>
          </a:extLst>
        </xdr:cNvPr>
        <xdr:cNvSpPr>
          <a:spLocks noChangeAspect="1" noChangeArrowheads="1"/>
        </xdr:cNvSpPr>
      </xdr:nvSpPr>
      <xdr:spPr bwMode="auto">
        <a:xfrm>
          <a:off x="609600" y="11176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222250</xdr:colOff>
      <xdr:row>3</xdr:row>
      <xdr:rowOff>146050</xdr:rowOff>
    </xdr:to>
    <xdr:sp macro="" textlink="">
      <xdr:nvSpPr>
        <xdr:cNvPr id="116740" name="AutoShape 4">
          <a:extLst>
            <a:ext uri="{FF2B5EF4-FFF2-40B4-BE49-F238E27FC236}">
              <a16:creationId xmlns:a16="http://schemas.microsoft.com/office/drawing/2014/main" id="{6AACA1D6-5C11-47C7-919F-9E2469052A6F}"/>
            </a:ext>
          </a:extLst>
        </xdr:cNvPr>
        <xdr:cNvSpPr>
          <a:spLocks noChangeAspect="1" noChangeArrowheads="1"/>
        </xdr:cNvSpPr>
      </xdr:nvSpPr>
      <xdr:spPr bwMode="auto">
        <a:xfrm>
          <a:off x="609600" y="13081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222250</xdr:colOff>
      <xdr:row>4</xdr:row>
      <xdr:rowOff>146050</xdr:rowOff>
    </xdr:to>
    <xdr:sp macro="" textlink="">
      <xdr:nvSpPr>
        <xdr:cNvPr id="116741" name="AutoShape 5">
          <a:extLst>
            <a:ext uri="{FF2B5EF4-FFF2-40B4-BE49-F238E27FC236}">
              <a16:creationId xmlns:a16="http://schemas.microsoft.com/office/drawing/2014/main" id="{175CEF70-BEFD-4D78-BFDB-74F9C569444D}"/>
            </a:ext>
          </a:extLst>
        </xdr:cNvPr>
        <xdr:cNvSpPr>
          <a:spLocks noChangeAspect="1" noChangeArrowheads="1"/>
        </xdr:cNvSpPr>
      </xdr:nvSpPr>
      <xdr:spPr bwMode="auto">
        <a:xfrm>
          <a:off x="609600" y="14986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222250</xdr:colOff>
      <xdr:row>5</xdr:row>
      <xdr:rowOff>146050</xdr:rowOff>
    </xdr:to>
    <xdr:sp macro="" textlink="">
      <xdr:nvSpPr>
        <xdr:cNvPr id="116742" name="AutoShape 6">
          <a:extLst>
            <a:ext uri="{FF2B5EF4-FFF2-40B4-BE49-F238E27FC236}">
              <a16:creationId xmlns:a16="http://schemas.microsoft.com/office/drawing/2014/main" id="{807A1608-CC07-4A82-AEBF-FCE3FE0BB642}"/>
            </a:ext>
          </a:extLst>
        </xdr:cNvPr>
        <xdr:cNvSpPr>
          <a:spLocks noChangeAspect="1" noChangeArrowheads="1"/>
        </xdr:cNvSpPr>
      </xdr:nvSpPr>
      <xdr:spPr bwMode="auto">
        <a:xfrm>
          <a:off x="609600" y="2057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222250</xdr:colOff>
      <xdr:row>6</xdr:row>
      <xdr:rowOff>146050</xdr:rowOff>
    </xdr:to>
    <xdr:sp macro="" textlink="">
      <xdr:nvSpPr>
        <xdr:cNvPr id="116743" name="AutoShape 7">
          <a:extLst>
            <a:ext uri="{FF2B5EF4-FFF2-40B4-BE49-F238E27FC236}">
              <a16:creationId xmlns:a16="http://schemas.microsoft.com/office/drawing/2014/main" id="{4D2C988D-C601-4AD6-9757-5EAE452D6D0E}"/>
            </a:ext>
          </a:extLst>
        </xdr:cNvPr>
        <xdr:cNvSpPr>
          <a:spLocks noChangeAspect="1" noChangeArrowheads="1"/>
        </xdr:cNvSpPr>
      </xdr:nvSpPr>
      <xdr:spPr bwMode="auto">
        <a:xfrm>
          <a:off x="609600" y="22479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222250</xdr:colOff>
      <xdr:row>7</xdr:row>
      <xdr:rowOff>146050</xdr:rowOff>
    </xdr:to>
    <xdr:sp macro="" textlink="">
      <xdr:nvSpPr>
        <xdr:cNvPr id="116744" name="AutoShape 8">
          <a:extLst>
            <a:ext uri="{FF2B5EF4-FFF2-40B4-BE49-F238E27FC236}">
              <a16:creationId xmlns:a16="http://schemas.microsoft.com/office/drawing/2014/main" id="{FF7C09A2-13FC-49A1-A6F8-1D1B334883A3}"/>
            </a:ext>
          </a:extLst>
        </xdr:cNvPr>
        <xdr:cNvSpPr>
          <a:spLocks noChangeAspect="1" noChangeArrowheads="1"/>
        </xdr:cNvSpPr>
      </xdr:nvSpPr>
      <xdr:spPr bwMode="auto">
        <a:xfrm>
          <a:off x="609600" y="26225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222250</xdr:colOff>
      <xdr:row>8</xdr:row>
      <xdr:rowOff>146050</xdr:rowOff>
    </xdr:to>
    <xdr:sp macro="" textlink="">
      <xdr:nvSpPr>
        <xdr:cNvPr id="116745" name="AutoShape 9">
          <a:extLst>
            <a:ext uri="{FF2B5EF4-FFF2-40B4-BE49-F238E27FC236}">
              <a16:creationId xmlns:a16="http://schemas.microsoft.com/office/drawing/2014/main" id="{62E21112-30C9-453F-B583-7B908960CC14}"/>
            </a:ext>
          </a:extLst>
        </xdr:cNvPr>
        <xdr:cNvSpPr>
          <a:spLocks noChangeAspect="1" noChangeArrowheads="1"/>
        </xdr:cNvSpPr>
      </xdr:nvSpPr>
      <xdr:spPr bwMode="auto">
        <a:xfrm>
          <a:off x="609600" y="28130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222250</xdr:colOff>
      <xdr:row>9</xdr:row>
      <xdr:rowOff>146050</xdr:rowOff>
    </xdr:to>
    <xdr:sp macro="" textlink="">
      <xdr:nvSpPr>
        <xdr:cNvPr id="116746" name="AutoShape 10">
          <a:extLst>
            <a:ext uri="{FF2B5EF4-FFF2-40B4-BE49-F238E27FC236}">
              <a16:creationId xmlns:a16="http://schemas.microsoft.com/office/drawing/2014/main" id="{D2F4BEFB-FB7A-46EB-AEA9-1A0C3CE9782F}"/>
            </a:ext>
          </a:extLst>
        </xdr:cNvPr>
        <xdr:cNvSpPr>
          <a:spLocks noChangeAspect="1" noChangeArrowheads="1"/>
        </xdr:cNvSpPr>
      </xdr:nvSpPr>
      <xdr:spPr bwMode="auto">
        <a:xfrm>
          <a:off x="609600" y="33718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241300</xdr:colOff>
      <xdr:row>0</xdr:row>
      <xdr:rowOff>165100</xdr:rowOff>
    </xdr:to>
    <xdr:sp macro="" textlink="">
      <xdr:nvSpPr>
        <xdr:cNvPr id="140289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DE2416-62E5-492B-93C9-582B0557CC92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2413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241300</xdr:colOff>
      <xdr:row>1</xdr:row>
      <xdr:rowOff>146050</xdr:rowOff>
    </xdr:to>
    <xdr:sp macro="" textlink="">
      <xdr:nvSpPr>
        <xdr:cNvPr id="140290" name="AutoShap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F373544-125D-4A49-8EC2-D22DC966846D}"/>
            </a:ext>
          </a:extLst>
        </xdr:cNvPr>
        <xdr:cNvSpPr>
          <a:spLocks noChangeAspect="1" noChangeArrowheads="1"/>
        </xdr:cNvSpPr>
      </xdr:nvSpPr>
      <xdr:spPr bwMode="auto">
        <a:xfrm>
          <a:off x="609600" y="234950"/>
          <a:ext cx="2413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222250</xdr:colOff>
      <xdr:row>2</xdr:row>
      <xdr:rowOff>146050</xdr:rowOff>
    </xdr:to>
    <xdr:sp macro="" textlink="">
      <xdr:nvSpPr>
        <xdr:cNvPr id="140291" name="AutoShape 3">
          <a:extLst>
            <a:ext uri="{FF2B5EF4-FFF2-40B4-BE49-F238E27FC236}">
              <a16:creationId xmlns:a16="http://schemas.microsoft.com/office/drawing/2014/main" id="{B5914084-7460-4751-B549-6695349ADC68}"/>
            </a:ext>
          </a:extLst>
        </xdr:cNvPr>
        <xdr:cNvSpPr>
          <a:spLocks noChangeAspect="1" noChangeArrowheads="1"/>
        </xdr:cNvSpPr>
      </xdr:nvSpPr>
      <xdr:spPr bwMode="auto">
        <a:xfrm>
          <a:off x="609600" y="584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222250</xdr:colOff>
      <xdr:row>3</xdr:row>
      <xdr:rowOff>133350</xdr:rowOff>
    </xdr:to>
    <xdr:sp macro="" textlink="">
      <xdr:nvSpPr>
        <xdr:cNvPr id="140292" name="AutoShape 4">
          <a:extLst>
            <a:ext uri="{FF2B5EF4-FFF2-40B4-BE49-F238E27FC236}">
              <a16:creationId xmlns:a16="http://schemas.microsoft.com/office/drawing/2014/main" id="{152C4606-767F-4F3B-821D-2C119C528E10}"/>
            </a:ext>
          </a:extLst>
        </xdr:cNvPr>
        <xdr:cNvSpPr>
          <a:spLocks noChangeAspect="1" noChangeArrowheads="1"/>
        </xdr:cNvSpPr>
      </xdr:nvSpPr>
      <xdr:spPr bwMode="auto">
        <a:xfrm>
          <a:off x="609600" y="8191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222250</xdr:colOff>
      <xdr:row>4</xdr:row>
      <xdr:rowOff>133350</xdr:rowOff>
    </xdr:to>
    <xdr:sp macro="" textlink="">
      <xdr:nvSpPr>
        <xdr:cNvPr id="140293" name="AutoShape 5">
          <a:extLst>
            <a:ext uri="{FF2B5EF4-FFF2-40B4-BE49-F238E27FC236}">
              <a16:creationId xmlns:a16="http://schemas.microsoft.com/office/drawing/2014/main" id="{183CECBD-F4AA-4946-A5BD-2CE18C056229}"/>
            </a:ext>
          </a:extLst>
        </xdr:cNvPr>
        <xdr:cNvSpPr>
          <a:spLocks noChangeAspect="1" noChangeArrowheads="1"/>
        </xdr:cNvSpPr>
      </xdr:nvSpPr>
      <xdr:spPr bwMode="auto">
        <a:xfrm>
          <a:off x="609600" y="13779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241300</xdr:colOff>
      <xdr:row>5</xdr:row>
      <xdr:rowOff>165100</xdr:rowOff>
    </xdr:to>
    <xdr:sp macro="" textlink="">
      <xdr:nvSpPr>
        <xdr:cNvPr id="140294" name="AutoShape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B96447D-D9CD-4F84-9993-74EA61A50CC8}"/>
            </a:ext>
          </a:extLst>
        </xdr:cNvPr>
        <xdr:cNvSpPr>
          <a:spLocks noChangeAspect="1" noChangeArrowheads="1"/>
        </xdr:cNvSpPr>
      </xdr:nvSpPr>
      <xdr:spPr bwMode="auto">
        <a:xfrm>
          <a:off x="609600" y="1841500"/>
          <a:ext cx="2413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241300</xdr:colOff>
      <xdr:row>6</xdr:row>
      <xdr:rowOff>165100</xdr:rowOff>
    </xdr:to>
    <xdr:sp macro="" textlink="">
      <xdr:nvSpPr>
        <xdr:cNvPr id="140295" name="AutoShape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82A2026-CEEB-4846-A0AA-2F9C05BEEA06}"/>
            </a:ext>
          </a:extLst>
        </xdr:cNvPr>
        <xdr:cNvSpPr>
          <a:spLocks noChangeAspect="1" noChangeArrowheads="1"/>
        </xdr:cNvSpPr>
      </xdr:nvSpPr>
      <xdr:spPr bwMode="auto">
        <a:xfrm>
          <a:off x="609600" y="2076450"/>
          <a:ext cx="2413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222250</xdr:colOff>
      <xdr:row>7</xdr:row>
      <xdr:rowOff>146050</xdr:rowOff>
    </xdr:to>
    <xdr:sp macro="" textlink="">
      <xdr:nvSpPr>
        <xdr:cNvPr id="140296" name="AutoShape 8">
          <a:extLst>
            <a:ext uri="{FF2B5EF4-FFF2-40B4-BE49-F238E27FC236}">
              <a16:creationId xmlns:a16="http://schemas.microsoft.com/office/drawing/2014/main" id="{34ED80EA-D6BA-4EB5-8AEC-D853DA455B2A}"/>
            </a:ext>
          </a:extLst>
        </xdr:cNvPr>
        <xdr:cNvSpPr>
          <a:spLocks noChangeAspect="1" noChangeArrowheads="1"/>
        </xdr:cNvSpPr>
      </xdr:nvSpPr>
      <xdr:spPr bwMode="auto">
        <a:xfrm>
          <a:off x="609600" y="2311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241300</xdr:colOff>
      <xdr:row>8</xdr:row>
      <xdr:rowOff>165100</xdr:rowOff>
    </xdr:to>
    <xdr:sp macro="" textlink="">
      <xdr:nvSpPr>
        <xdr:cNvPr id="140297" name="AutoShape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2E487D1-BBD4-4907-917B-400E29114253}"/>
            </a:ext>
          </a:extLst>
        </xdr:cNvPr>
        <xdr:cNvSpPr>
          <a:spLocks noChangeAspect="1" noChangeArrowheads="1"/>
        </xdr:cNvSpPr>
      </xdr:nvSpPr>
      <xdr:spPr bwMode="auto">
        <a:xfrm>
          <a:off x="609600" y="2686050"/>
          <a:ext cx="2413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241300</xdr:colOff>
      <xdr:row>9</xdr:row>
      <xdr:rowOff>165100</xdr:rowOff>
    </xdr:to>
    <xdr:sp macro="" textlink="">
      <xdr:nvSpPr>
        <xdr:cNvPr id="140298" name="AutoShape 1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CE8B398-1CD7-4611-B9A4-203DA2D97679}"/>
            </a:ext>
          </a:extLst>
        </xdr:cNvPr>
        <xdr:cNvSpPr>
          <a:spLocks noChangeAspect="1" noChangeArrowheads="1"/>
        </xdr:cNvSpPr>
      </xdr:nvSpPr>
      <xdr:spPr bwMode="auto">
        <a:xfrm>
          <a:off x="609600" y="2921000"/>
          <a:ext cx="2413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241300</xdr:colOff>
      <xdr:row>10</xdr:row>
      <xdr:rowOff>165100</xdr:rowOff>
    </xdr:to>
    <xdr:sp macro="" textlink="">
      <xdr:nvSpPr>
        <xdr:cNvPr id="140299" name="AutoShape 1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E029C65-AC33-44EB-B1F2-16D52DA6B325}"/>
            </a:ext>
          </a:extLst>
        </xdr:cNvPr>
        <xdr:cNvSpPr>
          <a:spLocks noChangeAspect="1" noChangeArrowheads="1"/>
        </xdr:cNvSpPr>
      </xdr:nvSpPr>
      <xdr:spPr bwMode="auto">
        <a:xfrm>
          <a:off x="609600" y="3155950"/>
          <a:ext cx="2413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222250</xdr:colOff>
      <xdr:row>11</xdr:row>
      <xdr:rowOff>127000</xdr:rowOff>
    </xdr:to>
    <xdr:sp macro="" textlink="">
      <xdr:nvSpPr>
        <xdr:cNvPr id="140300" name="AutoShape 12">
          <a:extLst>
            <a:ext uri="{FF2B5EF4-FFF2-40B4-BE49-F238E27FC236}">
              <a16:creationId xmlns:a16="http://schemas.microsoft.com/office/drawing/2014/main" id="{98E777AA-8B4B-4461-8723-B67BB60A76D2}"/>
            </a:ext>
          </a:extLst>
        </xdr:cNvPr>
        <xdr:cNvSpPr>
          <a:spLocks noChangeAspect="1" noChangeArrowheads="1"/>
        </xdr:cNvSpPr>
      </xdr:nvSpPr>
      <xdr:spPr bwMode="auto">
        <a:xfrm>
          <a:off x="609600" y="3390900"/>
          <a:ext cx="2222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222250</xdr:colOff>
      <xdr:row>12</xdr:row>
      <xdr:rowOff>146050</xdr:rowOff>
    </xdr:to>
    <xdr:sp macro="" textlink="">
      <xdr:nvSpPr>
        <xdr:cNvPr id="140301" name="AutoShape 13">
          <a:extLst>
            <a:ext uri="{FF2B5EF4-FFF2-40B4-BE49-F238E27FC236}">
              <a16:creationId xmlns:a16="http://schemas.microsoft.com/office/drawing/2014/main" id="{8FC3CC50-BBD4-4DAB-88ED-FD0EAC46B3FE}"/>
            </a:ext>
          </a:extLst>
        </xdr:cNvPr>
        <xdr:cNvSpPr>
          <a:spLocks noChangeAspect="1" noChangeArrowheads="1"/>
        </xdr:cNvSpPr>
      </xdr:nvSpPr>
      <xdr:spPr bwMode="auto">
        <a:xfrm>
          <a:off x="609600" y="37655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209550</xdr:colOff>
      <xdr:row>0</xdr:row>
      <xdr:rowOff>146050</xdr:rowOff>
    </xdr:to>
    <xdr:sp macro="" textlink="">
      <xdr:nvSpPr>
        <xdr:cNvPr id="141313" name="AutoShape 1">
          <a:extLst>
            <a:ext uri="{FF2B5EF4-FFF2-40B4-BE49-F238E27FC236}">
              <a16:creationId xmlns:a16="http://schemas.microsoft.com/office/drawing/2014/main" id="{DEB999B7-FD29-4985-A77C-01FCD0E90FA7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222250</xdr:colOff>
      <xdr:row>1</xdr:row>
      <xdr:rowOff>146050</xdr:rowOff>
    </xdr:to>
    <xdr:sp macro="" textlink="">
      <xdr:nvSpPr>
        <xdr:cNvPr id="141314" name="AutoShape 2">
          <a:extLst>
            <a:ext uri="{FF2B5EF4-FFF2-40B4-BE49-F238E27FC236}">
              <a16:creationId xmlns:a16="http://schemas.microsoft.com/office/drawing/2014/main" id="{209BC067-3D89-4535-81FF-52CF39A0A4D6}"/>
            </a:ext>
          </a:extLst>
        </xdr:cNvPr>
        <xdr:cNvSpPr>
          <a:spLocks noChangeAspect="1" noChangeArrowheads="1"/>
        </xdr:cNvSpPr>
      </xdr:nvSpPr>
      <xdr:spPr bwMode="auto">
        <a:xfrm>
          <a:off x="609600" y="1905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222250</xdr:colOff>
      <xdr:row>2</xdr:row>
      <xdr:rowOff>146050</xdr:rowOff>
    </xdr:to>
    <xdr:sp macro="" textlink="">
      <xdr:nvSpPr>
        <xdr:cNvPr id="141315" name="AutoShape 3">
          <a:extLst>
            <a:ext uri="{FF2B5EF4-FFF2-40B4-BE49-F238E27FC236}">
              <a16:creationId xmlns:a16="http://schemas.microsoft.com/office/drawing/2014/main" id="{F98030EB-DEEA-404C-9748-BD5CCB99583B}"/>
            </a:ext>
          </a:extLst>
        </xdr:cNvPr>
        <xdr:cNvSpPr>
          <a:spLocks noChangeAspect="1" noChangeArrowheads="1"/>
        </xdr:cNvSpPr>
      </xdr:nvSpPr>
      <xdr:spPr bwMode="auto">
        <a:xfrm>
          <a:off x="609600" y="5651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222250</xdr:colOff>
      <xdr:row>3</xdr:row>
      <xdr:rowOff>146050</xdr:rowOff>
    </xdr:to>
    <xdr:sp macro="" textlink="">
      <xdr:nvSpPr>
        <xdr:cNvPr id="141316" name="AutoShape 4">
          <a:extLst>
            <a:ext uri="{FF2B5EF4-FFF2-40B4-BE49-F238E27FC236}">
              <a16:creationId xmlns:a16="http://schemas.microsoft.com/office/drawing/2014/main" id="{84703510-BD8A-40FF-AC25-D809F7386C54}"/>
            </a:ext>
          </a:extLst>
        </xdr:cNvPr>
        <xdr:cNvSpPr>
          <a:spLocks noChangeAspect="1" noChangeArrowheads="1"/>
        </xdr:cNvSpPr>
      </xdr:nvSpPr>
      <xdr:spPr bwMode="auto">
        <a:xfrm>
          <a:off x="609600" y="7556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222250</xdr:colOff>
      <xdr:row>4</xdr:row>
      <xdr:rowOff>133350</xdr:rowOff>
    </xdr:to>
    <xdr:sp macro="" textlink="">
      <xdr:nvSpPr>
        <xdr:cNvPr id="141317" name="AutoShape 5">
          <a:extLst>
            <a:ext uri="{FF2B5EF4-FFF2-40B4-BE49-F238E27FC236}">
              <a16:creationId xmlns:a16="http://schemas.microsoft.com/office/drawing/2014/main" id="{AB55E8DD-A0BF-44D4-9AEB-FC68FE95014F}"/>
            </a:ext>
          </a:extLst>
        </xdr:cNvPr>
        <xdr:cNvSpPr>
          <a:spLocks noChangeAspect="1" noChangeArrowheads="1"/>
        </xdr:cNvSpPr>
      </xdr:nvSpPr>
      <xdr:spPr bwMode="auto">
        <a:xfrm>
          <a:off x="609600" y="11303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222250</xdr:colOff>
      <xdr:row>5</xdr:row>
      <xdr:rowOff>146050</xdr:rowOff>
    </xdr:to>
    <xdr:sp macro="" textlink="">
      <xdr:nvSpPr>
        <xdr:cNvPr id="141318" name="AutoShape 6">
          <a:extLst>
            <a:ext uri="{FF2B5EF4-FFF2-40B4-BE49-F238E27FC236}">
              <a16:creationId xmlns:a16="http://schemas.microsoft.com/office/drawing/2014/main" id="{0D7CE539-3932-431C-B978-594B908F4374}"/>
            </a:ext>
          </a:extLst>
        </xdr:cNvPr>
        <xdr:cNvSpPr>
          <a:spLocks noChangeAspect="1" noChangeArrowheads="1"/>
        </xdr:cNvSpPr>
      </xdr:nvSpPr>
      <xdr:spPr bwMode="auto">
        <a:xfrm>
          <a:off x="609600" y="15049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222250</xdr:colOff>
      <xdr:row>6</xdr:row>
      <xdr:rowOff>146050</xdr:rowOff>
    </xdr:to>
    <xdr:sp macro="" textlink="">
      <xdr:nvSpPr>
        <xdr:cNvPr id="141319" name="AutoShape 7">
          <a:extLst>
            <a:ext uri="{FF2B5EF4-FFF2-40B4-BE49-F238E27FC236}">
              <a16:creationId xmlns:a16="http://schemas.microsoft.com/office/drawing/2014/main" id="{E743A79C-3F09-4B5B-A85F-B38C56420779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954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222250</xdr:colOff>
      <xdr:row>7</xdr:row>
      <xdr:rowOff>146050</xdr:rowOff>
    </xdr:to>
    <xdr:sp macro="" textlink="">
      <xdr:nvSpPr>
        <xdr:cNvPr id="141320" name="AutoShape 8">
          <a:extLst>
            <a:ext uri="{FF2B5EF4-FFF2-40B4-BE49-F238E27FC236}">
              <a16:creationId xmlns:a16="http://schemas.microsoft.com/office/drawing/2014/main" id="{92C9821F-8970-411E-95B5-B64E783EE2A7}"/>
            </a:ext>
          </a:extLst>
        </xdr:cNvPr>
        <xdr:cNvSpPr>
          <a:spLocks noChangeAspect="1" noChangeArrowheads="1"/>
        </xdr:cNvSpPr>
      </xdr:nvSpPr>
      <xdr:spPr bwMode="auto">
        <a:xfrm>
          <a:off x="609600" y="18859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222250</xdr:colOff>
      <xdr:row>8</xdr:row>
      <xdr:rowOff>146050</xdr:rowOff>
    </xdr:to>
    <xdr:sp macro="" textlink="">
      <xdr:nvSpPr>
        <xdr:cNvPr id="141321" name="AutoShape 9">
          <a:extLst>
            <a:ext uri="{FF2B5EF4-FFF2-40B4-BE49-F238E27FC236}">
              <a16:creationId xmlns:a16="http://schemas.microsoft.com/office/drawing/2014/main" id="{11C43A8B-38BF-456D-BC78-252EBCE2AD36}"/>
            </a:ext>
          </a:extLst>
        </xdr:cNvPr>
        <xdr:cNvSpPr>
          <a:spLocks noChangeAspect="1" noChangeArrowheads="1"/>
        </xdr:cNvSpPr>
      </xdr:nvSpPr>
      <xdr:spPr bwMode="auto">
        <a:xfrm>
          <a:off x="609600" y="22606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222250</xdr:colOff>
      <xdr:row>9</xdr:row>
      <xdr:rowOff>146050</xdr:rowOff>
    </xdr:to>
    <xdr:sp macro="" textlink="">
      <xdr:nvSpPr>
        <xdr:cNvPr id="141322" name="AutoShape 10">
          <a:extLst>
            <a:ext uri="{FF2B5EF4-FFF2-40B4-BE49-F238E27FC236}">
              <a16:creationId xmlns:a16="http://schemas.microsoft.com/office/drawing/2014/main" id="{124FC46E-5575-491B-A201-B16F47B96C11}"/>
            </a:ext>
          </a:extLst>
        </xdr:cNvPr>
        <xdr:cNvSpPr>
          <a:spLocks noChangeAspect="1" noChangeArrowheads="1"/>
        </xdr:cNvSpPr>
      </xdr:nvSpPr>
      <xdr:spPr bwMode="auto">
        <a:xfrm>
          <a:off x="609600" y="24511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222250</xdr:colOff>
      <xdr:row>10</xdr:row>
      <xdr:rowOff>146050</xdr:rowOff>
    </xdr:to>
    <xdr:sp macro="" textlink="">
      <xdr:nvSpPr>
        <xdr:cNvPr id="141323" name="AutoShape 11">
          <a:extLst>
            <a:ext uri="{FF2B5EF4-FFF2-40B4-BE49-F238E27FC236}">
              <a16:creationId xmlns:a16="http://schemas.microsoft.com/office/drawing/2014/main" id="{0D8988AB-F18C-4219-893B-716E32697DD5}"/>
            </a:ext>
          </a:extLst>
        </xdr:cNvPr>
        <xdr:cNvSpPr>
          <a:spLocks noChangeAspect="1" noChangeArrowheads="1"/>
        </xdr:cNvSpPr>
      </xdr:nvSpPr>
      <xdr:spPr bwMode="auto">
        <a:xfrm>
          <a:off x="609600" y="26416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222250</xdr:colOff>
      <xdr:row>11</xdr:row>
      <xdr:rowOff>146050</xdr:rowOff>
    </xdr:to>
    <xdr:sp macro="" textlink="">
      <xdr:nvSpPr>
        <xdr:cNvPr id="141324" name="AutoShape 12">
          <a:extLst>
            <a:ext uri="{FF2B5EF4-FFF2-40B4-BE49-F238E27FC236}">
              <a16:creationId xmlns:a16="http://schemas.microsoft.com/office/drawing/2014/main" id="{69DBDEC7-236D-432F-BF62-0AD2C5B7DA4D}"/>
            </a:ext>
          </a:extLst>
        </xdr:cNvPr>
        <xdr:cNvSpPr>
          <a:spLocks noChangeAspect="1" noChangeArrowheads="1"/>
        </xdr:cNvSpPr>
      </xdr:nvSpPr>
      <xdr:spPr bwMode="auto">
        <a:xfrm>
          <a:off x="609600" y="30162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222250</xdr:colOff>
      <xdr:row>12</xdr:row>
      <xdr:rowOff>146050</xdr:rowOff>
    </xdr:to>
    <xdr:sp macro="" textlink="">
      <xdr:nvSpPr>
        <xdr:cNvPr id="141325" name="AutoShape 13">
          <a:extLst>
            <a:ext uri="{FF2B5EF4-FFF2-40B4-BE49-F238E27FC236}">
              <a16:creationId xmlns:a16="http://schemas.microsoft.com/office/drawing/2014/main" id="{4B7CF629-523E-475B-BBAC-0A460E86D5B2}"/>
            </a:ext>
          </a:extLst>
        </xdr:cNvPr>
        <xdr:cNvSpPr>
          <a:spLocks noChangeAspect="1" noChangeArrowheads="1"/>
        </xdr:cNvSpPr>
      </xdr:nvSpPr>
      <xdr:spPr bwMode="auto">
        <a:xfrm>
          <a:off x="609600" y="32067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222250</xdr:colOff>
      <xdr:row>13</xdr:row>
      <xdr:rowOff>146050</xdr:rowOff>
    </xdr:to>
    <xdr:sp macro="" textlink="">
      <xdr:nvSpPr>
        <xdr:cNvPr id="141326" name="AutoShape 14">
          <a:extLst>
            <a:ext uri="{FF2B5EF4-FFF2-40B4-BE49-F238E27FC236}">
              <a16:creationId xmlns:a16="http://schemas.microsoft.com/office/drawing/2014/main" id="{0EACDEDD-72C0-40EB-A532-CFAEB12C74AA}"/>
            </a:ext>
          </a:extLst>
        </xdr:cNvPr>
        <xdr:cNvSpPr>
          <a:spLocks noChangeAspect="1" noChangeArrowheads="1"/>
        </xdr:cNvSpPr>
      </xdr:nvSpPr>
      <xdr:spPr bwMode="auto">
        <a:xfrm>
          <a:off x="609600" y="33972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222250</xdr:colOff>
      <xdr:row>14</xdr:row>
      <xdr:rowOff>146050</xdr:rowOff>
    </xdr:to>
    <xdr:sp macro="" textlink="">
      <xdr:nvSpPr>
        <xdr:cNvPr id="141327" name="AutoShape 15">
          <a:extLst>
            <a:ext uri="{FF2B5EF4-FFF2-40B4-BE49-F238E27FC236}">
              <a16:creationId xmlns:a16="http://schemas.microsoft.com/office/drawing/2014/main" id="{3283A681-773A-4FE5-9F74-9A8A0918CE8B}"/>
            </a:ext>
          </a:extLst>
        </xdr:cNvPr>
        <xdr:cNvSpPr>
          <a:spLocks noChangeAspect="1" noChangeArrowheads="1"/>
        </xdr:cNvSpPr>
      </xdr:nvSpPr>
      <xdr:spPr bwMode="auto">
        <a:xfrm>
          <a:off x="609600" y="35877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222250</xdr:colOff>
      <xdr:row>15</xdr:row>
      <xdr:rowOff>146050</xdr:rowOff>
    </xdr:to>
    <xdr:sp macro="" textlink="">
      <xdr:nvSpPr>
        <xdr:cNvPr id="141328" name="AutoShape 16">
          <a:extLst>
            <a:ext uri="{FF2B5EF4-FFF2-40B4-BE49-F238E27FC236}">
              <a16:creationId xmlns:a16="http://schemas.microsoft.com/office/drawing/2014/main" id="{12AC21B0-DD8A-4351-9434-CAF57066C054}"/>
            </a:ext>
          </a:extLst>
        </xdr:cNvPr>
        <xdr:cNvSpPr>
          <a:spLocks noChangeAspect="1" noChangeArrowheads="1"/>
        </xdr:cNvSpPr>
      </xdr:nvSpPr>
      <xdr:spPr bwMode="auto">
        <a:xfrm>
          <a:off x="609600" y="39687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222250</xdr:colOff>
      <xdr:row>16</xdr:row>
      <xdr:rowOff>146050</xdr:rowOff>
    </xdr:to>
    <xdr:sp macro="" textlink="">
      <xdr:nvSpPr>
        <xdr:cNvPr id="141329" name="AutoShape 17">
          <a:extLst>
            <a:ext uri="{FF2B5EF4-FFF2-40B4-BE49-F238E27FC236}">
              <a16:creationId xmlns:a16="http://schemas.microsoft.com/office/drawing/2014/main" id="{AAEAA2AC-82CB-42E7-B074-23EBEAC3CFD1}"/>
            </a:ext>
          </a:extLst>
        </xdr:cNvPr>
        <xdr:cNvSpPr>
          <a:spLocks noChangeAspect="1" noChangeArrowheads="1"/>
        </xdr:cNvSpPr>
      </xdr:nvSpPr>
      <xdr:spPr bwMode="auto">
        <a:xfrm>
          <a:off x="609600" y="45275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222250</xdr:colOff>
      <xdr:row>17</xdr:row>
      <xdr:rowOff>146050</xdr:rowOff>
    </xdr:to>
    <xdr:sp macro="" textlink="">
      <xdr:nvSpPr>
        <xdr:cNvPr id="141330" name="AutoShape 18">
          <a:extLst>
            <a:ext uri="{FF2B5EF4-FFF2-40B4-BE49-F238E27FC236}">
              <a16:creationId xmlns:a16="http://schemas.microsoft.com/office/drawing/2014/main" id="{0CF79674-4258-4636-914E-B519CEBCEACA}"/>
            </a:ext>
          </a:extLst>
        </xdr:cNvPr>
        <xdr:cNvSpPr>
          <a:spLocks noChangeAspect="1" noChangeArrowheads="1"/>
        </xdr:cNvSpPr>
      </xdr:nvSpPr>
      <xdr:spPr bwMode="auto">
        <a:xfrm>
          <a:off x="609600" y="4902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222250</xdr:colOff>
      <xdr:row>18</xdr:row>
      <xdr:rowOff>146050</xdr:rowOff>
    </xdr:to>
    <xdr:sp macro="" textlink="">
      <xdr:nvSpPr>
        <xdr:cNvPr id="141331" name="AutoShape 19">
          <a:extLst>
            <a:ext uri="{FF2B5EF4-FFF2-40B4-BE49-F238E27FC236}">
              <a16:creationId xmlns:a16="http://schemas.microsoft.com/office/drawing/2014/main" id="{1439025E-84E5-4889-8793-A71405DF19C7}"/>
            </a:ext>
          </a:extLst>
        </xdr:cNvPr>
        <xdr:cNvSpPr>
          <a:spLocks noChangeAspect="1" noChangeArrowheads="1"/>
        </xdr:cNvSpPr>
      </xdr:nvSpPr>
      <xdr:spPr bwMode="auto">
        <a:xfrm>
          <a:off x="609600" y="50927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222250</xdr:colOff>
      <xdr:row>19</xdr:row>
      <xdr:rowOff>146050</xdr:rowOff>
    </xdr:to>
    <xdr:sp macro="" textlink="">
      <xdr:nvSpPr>
        <xdr:cNvPr id="141332" name="AutoShape 20">
          <a:extLst>
            <a:ext uri="{FF2B5EF4-FFF2-40B4-BE49-F238E27FC236}">
              <a16:creationId xmlns:a16="http://schemas.microsoft.com/office/drawing/2014/main" id="{DC9292E4-BD5D-45C2-8BA1-197B437716C0}"/>
            </a:ext>
          </a:extLst>
        </xdr:cNvPr>
        <xdr:cNvSpPr>
          <a:spLocks noChangeAspect="1" noChangeArrowheads="1"/>
        </xdr:cNvSpPr>
      </xdr:nvSpPr>
      <xdr:spPr bwMode="auto">
        <a:xfrm>
          <a:off x="609600" y="55562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222250</xdr:colOff>
      <xdr:row>0</xdr:row>
      <xdr:rowOff>146050</xdr:rowOff>
    </xdr:to>
    <xdr:sp macro="" textlink="">
      <xdr:nvSpPr>
        <xdr:cNvPr id="142337" name="AutoShape 1">
          <a:extLst>
            <a:ext uri="{FF2B5EF4-FFF2-40B4-BE49-F238E27FC236}">
              <a16:creationId xmlns:a16="http://schemas.microsoft.com/office/drawing/2014/main" id="{DD2654BA-3C88-422A-A524-59A8A73AADAA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222250</xdr:colOff>
      <xdr:row>1</xdr:row>
      <xdr:rowOff>146050</xdr:rowOff>
    </xdr:to>
    <xdr:sp macro="" textlink="">
      <xdr:nvSpPr>
        <xdr:cNvPr id="142338" name="AutoShape 2">
          <a:extLst>
            <a:ext uri="{FF2B5EF4-FFF2-40B4-BE49-F238E27FC236}">
              <a16:creationId xmlns:a16="http://schemas.microsoft.com/office/drawing/2014/main" id="{6D267A96-1B69-4FE6-9807-72A692B2760B}"/>
            </a:ext>
          </a:extLst>
        </xdr:cNvPr>
        <xdr:cNvSpPr>
          <a:spLocks noChangeAspect="1" noChangeArrowheads="1"/>
        </xdr:cNvSpPr>
      </xdr:nvSpPr>
      <xdr:spPr bwMode="auto">
        <a:xfrm>
          <a:off x="609600" y="3746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222250</xdr:colOff>
      <xdr:row>2</xdr:row>
      <xdr:rowOff>146050</xdr:rowOff>
    </xdr:to>
    <xdr:sp macro="" textlink="">
      <xdr:nvSpPr>
        <xdr:cNvPr id="142339" name="AutoShape 3">
          <a:extLst>
            <a:ext uri="{FF2B5EF4-FFF2-40B4-BE49-F238E27FC236}">
              <a16:creationId xmlns:a16="http://schemas.microsoft.com/office/drawing/2014/main" id="{ECFA8116-3371-4149-AD97-9F9DC80551D3}"/>
            </a:ext>
          </a:extLst>
        </xdr:cNvPr>
        <xdr:cNvSpPr>
          <a:spLocks noChangeAspect="1" noChangeArrowheads="1"/>
        </xdr:cNvSpPr>
      </xdr:nvSpPr>
      <xdr:spPr bwMode="auto">
        <a:xfrm>
          <a:off x="609600" y="6096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222250</xdr:colOff>
      <xdr:row>3</xdr:row>
      <xdr:rowOff>146050</xdr:rowOff>
    </xdr:to>
    <xdr:sp macro="" textlink="">
      <xdr:nvSpPr>
        <xdr:cNvPr id="142340" name="AutoShape 4">
          <a:extLst>
            <a:ext uri="{FF2B5EF4-FFF2-40B4-BE49-F238E27FC236}">
              <a16:creationId xmlns:a16="http://schemas.microsoft.com/office/drawing/2014/main" id="{BFD41E92-9906-4875-8B85-5CCE80FFBCD4}"/>
            </a:ext>
          </a:extLst>
        </xdr:cNvPr>
        <xdr:cNvSpPr>
          <a:spLocks noChangeAspect="1" noChangeArrowheads="1"/>
        </xdr:cNvSpPr>
      </xdr:nvSpPr>
      <xdr:spPr bwMode="auto">
        <a:xfrm>
          <a:off x="609600" y="13525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222250</xdr:colOff>
      <xdr:row>4</xdr:row>
      <xdr:rowOff>146050</xdr:rowOff>
    </xdr:to>
    <xdr:sp macro="" textlink="">
      <xdr:nvSpPr>
        <xdr:cNvPr id="142341" name="AutoShape 5">
          <a:extLst>
            <a:ext uri="{FF2B5EF4-FFF2-40B4-BE49-F238E27FC236}">
              <a16:creationId xmlns:a16="http://schemas.microsoft.com/office/drawing/2014/main" id="{7BF04620-7E92-4BE7-B49E-B727E3D8A5A3}"/>
            </a:ext>
          </a:extLst>
        </xdr:cNvPr>
        <xdr:cNvSpPr>
          <a:spLocks noChangeAspect="1" noChangeArrowheads="1"/>
        </xdr:cNvSpPr>
      </xdr:nvSpPr>
      <xdr:spPr bwMode="auto">
        <a:xfrm>
          <a:off x="609600" y="15875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190500</xdr:colOff>
      <xdr:row>5</xdr:row>
      <xdr:rowOff>146050</xdr:rowOff>
    </xdr:to>
    <xdr:sp macro="" textlink="">
      <xdr:nvSpPr>
        <xdr:cNvPr id="142342" name="AutoShape 6">
          <a:extLst>
            <a:ext uri="{FF2B5EF4-FFF2-40B4-BE49-F238E27FC236}">
              <a16:creationId xmlns:a16="http://schemas.microsoft.com/office/drawing/2014/main" id="{5B142FE6-DDA0-463B-8FCB-6045A387B57E}"/>
            </a:ext>
          </a:extLst>
        </xdr:cNvPr>
        <xdr:cNvSpPr>
          <a:spLocks noChangeAspect="1" noChangeArrowheads="1"/>
        </xdr:cNvSpPr>
      </xdr:nvSpPr>
      <xdr:spPr bwMode="auto">
        <a:xfrm>
          <a:off x="609600" y="1962150"/>
          <a:ext cx="1905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222250</xdr:colOff>
      <xdr:row>6</xdr:row>
      <xdr:rowOff>114300</xdr:rowOff>
    </xdr:to>
    <xdr:sp macro="" textlink="">
      <xdr:nvSpPr>
        <xdr:cNvPr id="142343" name="AutoShape 7">
          <a:extLst>
            <a:ext uri="{FF2B5EF4-FFF2-40B4-BE49-F238E27FC236}">
              <a16:creationId xmlns:a16="http://schemas.microsoft.com/office/drawing/2014/main" id="{5A7AEF14-6FA1-4CF8-A469-EF3938FAB51D}"/>
            </a:ext>
          </a:extLst>
        </xdr:cNvPr>
        <xdr:cNvSpPr>
          <a:spLocks noChangeAspect="1" noChangeArrowheads="1"/>
        </xdr:cNvSpPr>
      </xdr:nvSpPr>
      <xdr:spPr bwMode="auto">
        <a:xfrm>
          <a:off x="609600" y="23368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222250</xdr:colOff>
      <xdr:row>7</xdr:row>
      <xdr:rowOff>146050</xdr:rowOff>
    </xdr:to>
    <xdr:sp macro="" textlink="">
      <xdr:nvSpPr>
        <xdr:cNvPr id="142344" name="AutoShape 8">
          <a:extLst>
            <a:ext uri="{FF2B5EF4-FFF2-40B4-BE49-F238E27FC236}">
              <a16:creationId xmlns:a16="http://schemas.microsoft.com/office/drawing/2014/main" id="{B4B4DD07-E698-4B6B-806F-1AD2F45ED5C2}"/>
            </a:ext>
          </a:extLst>
        </xdr:cNvPr>
        <xdr:cNvSpPr>
          <a:spLocks noChangeAspect="1" noChangeArrowheads="1"/>
        </xdr:cNvSpPr>
      </xdr:nvSpPr>
      <xdr:spPr bwMode="auto">
        <a:xfrm>
          <a:off x="609600" y="28956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222250</xdr:colOff>
      <xdr:row>8</xdr:row>
      <xdr:rowOff>146050</xdr:rowOff>
    </xdr:to>
    <xdr:sp macro="" textlink="">
      <xdr:nvSpPr>
        <xdr:cNvPr id="142345" name="AutoShape 9">
          <a:extLst>
            <a:ext uri="{FF2B5EF4-FFF2-40B4-BE49-F238E27FC236}">
              <a16:creationId xmlns:a16="http://schemas.microsoft.com/office/drawing/2014/main" id="{AE6822D4-207C-4E87-9E08-7E769E0BAF55}"/>
            </a:ext>
          </a:extLst>
        </xdr:cNvPr>
        <xdr:cNvSpPr>
          <a:spLocks noChangeAspect="1" noChangeArrowheads="1"/>
        </xdr:cNvSpPr>
      </xdr:nvSpPr>
      <xdr:spPr bwMode="auto">
        <a:xfrm>
          <a:off x="609600" y="36385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222250</xdr:colOff>
      <xdr:row>9</xdr:row>
      <xdr:rowOff>146050</xdr:rowOff>
    </xdr:to>
    <xdr:sp macro="" textlink="">
      <xdr:nvSpPr>
        <xdr:cNvPr id="142346" name="AutoShape 10">
          <a:extLst>
            <a:ext uri="{FF2B5EF4-FFF2-40B4-BE49-F238E27FC236}">
              <a16:creationId xmlns:a16="http://schemas.microsoft.com/office/drawing/2014/main" id="{2CDB7382-C58C-42D3-A72F-6D7F02763F79}"/>
            </a:ext>
          </a:extLst>
        </xdr:cNvPr>
        <xdr:cNvSpPr>
          <a:spLocks noChangeAspect="1" noChangeArrowheads="1"/>
        </xdr:cNvSpPr>
      </xdr:nvSpPr>
      <xdr:spPr bwMode="auto">
        <a:xfrm>
          <a:off x="609600" y="3987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222250</xdr:colOff>
      <xdr:row>10</xdr:row>
      <xdr:rowOff>146050</xdr:rowOff>
    </xdr:to>
    <xdr:sp macro="" textlink="">
      <xdr:nvSpPr>
        <xdr:cNvPr id="142347" name="AutoShape 11">
          <a:extLst>
            <a:ext uri="{FF2B5EF4-FFF2-40B4-BE49-F238E27FC236}">
              <a16:creationId xmlns:a16="http://schemas.microsoft.com/office/drawing/2014/main" id="{71FA04DE-36C3-45D6-9962-3DF04D9F44F5}"/>
            </a:ext>
          </a:extLst>
        </xdr:cNvPr>
        <xdr:cNvSpPr>
          <a:spLocks noChangeAspect="1" noChangeArrowheads="1"/>
        </xdr:cNvSpPr>
      </xdr:nvSpPr>
      <xdr:spPr bwMode="auto">
        <a:xfrm>
          <a:off x="609600" y="43624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222250</xdr:colOff>
      <xdr:row>11</xdr:row>
      <xdr:rowOff>146050</xdr:rowOff>
    </xdr:to>
    <xdr:sp macro="" textlink="">
      <xdr:nvSpPr>
        <xdr:cNvPr id="142348" name="AutoShape 12">
          <a:extLst>
            <a:ext uri="{FF2B5EF4-FFF2-40B4-BE49-F238E27FC236}">
              <a16:creationId xmlns:a16="http://schemas.microsoft.com/office/drawing/2014/main" id="{8B8C04A1-8B11-4706-A5A7-1163C9328AF8}"/>
            </a:ext>
          </a:extLst>
        </xdr:cNvPr>
        <xdr:cNvSpPr>
          <a:spLocks noChangeAspect="1" noChangeArrowheads="1"/>
        </xdr:cNvSpPr>
      </xdr:nvSpPr>
      <xdr:spPr bwMode="auto">
        <a:xfrm>
          <a:off x="609600" y="49212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222250</xdr:colOff>
      <xdr:row>12</xdr:row>
      <xdr:rowOff>146050</xdr:rowOff>
    </xdr:to>
    <xdr:sp macro="" textlink="">
      <xdr:nvSpPr>
        <xdr:cNvPr id="142349" name="AutoShape 13">
          <a:extLst>
            <a:ext uri="{FF2B5EF4-FFF2-40B4-BE49-F238E27FC236}">
              <a16:creationId xmlns:a16="http://schemas.microsoft.com/office/drawing/2014/main" id="{E95BD46C-00D0-4344-889F-8D7EC5ED0C2C}"/>
            </a:ext>
          </a:extLst>
        </xdr:cNvPr>
        <xdr:cNvSpPr>
          <a:spLocks noChangeAspect="1" noChangeArrowheads="1"/>
        </xdr:cNvSpPr>
      </xdr:nvSpPr>
      <xdr:spPr bwMode="auto">
        <a:xfrm>
          <a:off x="609600" y="5664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222250</xdr:colOff>
      <xdr:row>13</xdr:row>
      <xdr:rowOff>146050</xdr:rowOff>
    </xdr:to>
    <xdr:sp macro="" textlink="">
      <xdr:nvSpPr>
        <xdr:cNvPr id="142350" name="AutoShape 14">
          <a:extLst>
            <a:ext uri="{FF2B5EF4-FFF2-40B4-BE49-F238E27FC236}">
              <a16:creationId xmlns:a16="http://schemas.microsoft.com/office/drawing/2014/main" id="{E7409BFD-1F43-473A-9E79-BD650580F6D5}"/>
            </a:ext>
          </a:extLst>
        </xdr:cNvPr>
        <xdr:cNvSpPr>
          <a:spLocks noChangeAspect="1" noChangeArrowheads="1"/>
        </xdr:cNvSpPr>
      </xdr:nvSpPr>
      <xdr:spPr bwMode="auto">
        <a:xfrm>
          <a:off x="609600" y="58991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222250</xdr:colOff>
      <xdr:row>14</xdr:row>
      <xdr:rowOff>146050</xdr:rowOff>
    </xdr:to>
    <xdr:sp macro="" textlink="">
      <xdr:nvSpPr>
        <xdr:cNvPr id="142351" name="AutoShape 15">
          <a:extLst>
            <a:ext uri="{FF2B5EF4-FFF2-40B4-BE49-F238E27FC236}">
              <a16:creationId xmlns:a16="http://schemas.microsoft.com/office/drawing/2014/main" id="{23574248-D0A2-46C1-8E78-1010131BF668}"/>
            </a:ext>
          </a:extLst>
        </xdr:cNvPr>
        <xdr:cNvSpPr>
          <a:spLocks noChangeAspect="1" noChangeArrowheads="1"/>
        </xdr:cNvSpPr>
      </xdr:nvSpPr>
      <xdr:spPr bwMode="auto">
        <a:xfrm>
          <a:off x="609600" y="64579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222250</xdr:colOff>
      <xdr:row>15</xdr:row>
      <xdr:rowOff>146050</xdr:rowOff>
    </xdr:to>
    <xdr:sp macro="" textlink="">
      <xdr:nvSpPr>
        <xdr:cNvPr id="142352" name="AutoShape 16">
          <a:extLst>
            <a:ext uri="{FF2B5EF4-FFF2-40B4-BE49-F238E27FC236}">
              <a16:creationId xmlns:a16="http://schemas.microsoft.com/office/drawing/2014/main" id="{2E856A5B-51C5-47D4-B6C8-B66E5A652473}"/>
            </a:ext>
          </a:extLst>
        </xdr:cNvPr>
        <xdr:cNvSpPr>
          <a:spLocks noChangeAspect="1" noChangeArrowheads="1"/>
        </xdr:cNvSpPr>
      </xdr:nvSpPr>
      <xdr:spPr bwMode="auto">
        <a:xfrm>
          <a:off x="609600" y="6807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222250</xdr:colOff>
      <xdr:row>16</xdr:row>
      <xdr:rowOff>146050</xdr:rowOff>
    </xdr:to>
    <xdr:sp macro="" textlink="">
      <xdr:nvSpPr>
        <xdr:cNvPr id="142353" name="AutoShape 17">
          <a:extLst>
            <a:ext uri="{FF2B5EF4-FFF2-40B4-BE49-F238E27FC236}">
              <a16:creationId xmlns:a16="http://schemas.microsoft.com/office/drawing/2014/main" id="{BD707705-9A9F-41D3-A8EA-AA7685505410}"/>
            </a:ext>
          </a:extLst>
        </xdr:cNvPr>
        <xdr:cNvSpPr>
          <a:spLocks noChangeAspect="1" noChangeArrowheads="1"/>
        </xdr:cNvSpPr>
      </xdr:nvSpPr>
      <xdr:spPr bwMode="auto">
        <a:xfrm>
          <a:off x="609600" y="73660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222250</xdr:colOff>
      <xdr:row>17</xdr:row>
      <xdr:rowOff>127000</xdr:rowOff>
    </xdr:to>
    <xdr:sp macro="" textlink="">
      <xdr:nvSpPr>
        <xdr:cNvPr id="142354" name="AutoShape 18">
          <a:extLst>
            <a:ext uri="{FF2B5EF4-FFF2-40B4-BE49-F238E27FC236}">
              <a16:creationId xmlns:a16="http://schemas.microsoft.com/office/drawing/2014/main" id="{BE118169-BF1C-49FE-B403-F806E2501892}"/>
            </a:ext>
          </a:extLst>
        </xdr:cNvPr>
        <xdr:cNvSpPr>
          <a:spLocks noChangeAspect="1" noChangeArrowheads="1"/>
        </xdr:cNvSpPr>
      </xdr:nvSpPr>
      <xdr:spPr bwMode="auto">
        <a:xfrm>
          <a:off x="609600" y="8750300"/>
          <a:ext cx="2222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222250</xdr:colOff>
      <xdr:row>18</xdr:row>
      <xdr:rowOff>146050</xdr:rowOff>
    </xdr:to>
    <xdr:sp macro="" textlink="">
      <xdr:nvSpPr>
        <xdr:cNvPr id="142355" name="AutoShape 19">
          <a:extLst>
            <a:ext uri="{FF2B5EF4-FFF2-40B4-BE49-F238E27FC236}">
              <a16:creationId xmlns:a16="http://schemas.microsoft.com/office/drawing/2014/main" id="{31DCA2A3-62FA-41B7-90C5-5CE31B4785D6}"/>
            </a:ext>
          </a:extLst>
        </xdr:cNvPr>
        <xdr:cNvSpPr>
          <a:spLocks noChangeAspect="1" noChangeArrowheads="1"/>
        </xdr:cNvSpPr>
      </xdr:nvSpPr>
      <xdr:spPr bwMode="auto">
        <a:xfrm>
          <a:off x="609600" y="93535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222250</xdr:colOff>
      <xdr:row>0</xdr:row>
      <xdr:rowOff>146050</xdr:rowOff>
    </xdr:to>
    <xdr:sp macro="" textlink="">
      <xdr:nvSpPr>
        <xdr:cNvPr id="144385" name="AutoShape 1">
          <a:extLst>
            <a:ext uri="{FF2B5EF4-FFF2-40B4-BE49-F238E27FC236}">
              <a16:creationId xmlns:a16="http://schemas.microsoft.com/office/drawing/2014/main" id="{A1565B30-0A7D-41F8-BBE7-20F54A1FD7BF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222250</xdr:colOff>
      <xdr:row>1</xdr:row>
      <xdr:rowOff>146050</xdr:rowOff>
    </xdr:to>
    <xdr:sp macro="" textlink="">
      <xdr:nvSpPr>
        <xdr:cNvPr id="144386" name="AutoShape 2">
          <a:extLst>
            <a:ext uri="{FF2B5EF4-FFF2-40B4-BE49-F238E27FC236}">
              <a16:creationId xmlns:a16="http://schemas.microsoft.com/office/drawing/2014/main" id="{83DE37E1-5D3A-48D3-BD35-2FC4C4F1F1DC}"/>
            </a:ext>
          </a:extLst>
        </xdr:cNvPr>
        <xdr:cNvSpPr>
          <a:spLocks noChangeAspect="1" noChangeArrowheads="1"/>
        </xdr:cNvSpPr>
      </xdr:nvSpPr>
      <xdr:spPr bwMode="auto">
        <a:xfrm>
          <a:off x="609600" y="7429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222250</xdr:colOff>
      <xdr:row>2</xdr:row>
      <xdr:rowOff>146050</xdr:rowOff>
    </xdr:to>
    <xdr:sp macro="" textlink="">
      <xdr:nvSpPr>
        <xdr:cNvPr id="144387" name="AutoShape 3">
          <a:extLst>
            <a:ext uri="{FF2B5EF4-FFF2-40B4-BE49-F238E27FC236}">
              <a16:creationId xmlns:a16="http://schemas.microsoft.com/office/drawing/2014/main" id="{79BBF254-C4A8-4AB2-834F-C84D298DCA30}"/>
            </a:ext>
          </a:extLst>
        </xdr:cNvPr>
        <xdr:cNvSpPr>
          <a:spLocks noChangeAspect="1" noChangeArrowheads="1"/>
        </xdr:cNvSpPr>
      </xdr:nvSpPr>
      <xdr:spPr bwMode="auto">
        <a:xfrm>
          <a:off x="609600" y="14859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222250</xdr:colOff>
      <xdr:row>5</xdr:row>
      <xdr:rowOff>146050</xdr:rowOff>
    </xdr:to>
    <xdr:sp macro="" textlink="">
      <xdr:nvSpPr>
        <xdr:cNvPr id="144398" name="AutoShape 14">
          <a:extLst>
            <a:ext uri="{FF2B5EF4-FFF2-40B4-BE49-F238E27FC236}">
              <a16:creationId xmlns:a16="http://schemas.microsoft.com/office/drawing/2014/main" id="{B90DE0E1-6E1B-4D67-8926-1DC768040B7E}"/>
            </a:ext>
          </a:extLst>
        </xdr:cNvPr>
        <xdr:cNvSpPr>
          <a:spLocks noChangeAspect="1" noChangeArrowheads="1"/>
        </xdr:cNvSpPr>
      </xdr:nvSpPr>
      <xdr:spPr bwMode="auto">
        <a:xfrm>
          <a:off x="609600" y="23304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165100</xdr:colOff>
      <xdr:row>6</xdr:row>
      <xdr:rowOff>146050</xdr:rowOff>
    </xdr:to>
    <xdr:sp macro="" textlink="">
      <xdr:nvSpPr>
        <xdr:cNvPr id="144399" name="AutoShape 15">
          <a:extLst>
            <a:ext uri="{FF2B5EF4-FFF2-40B4-BE49-F238E27FC236}">
              <a16:creationId xmlns:a16="http://schemas.microsoft.com/office/drawing/2014/main" id="{E8A8337F-0AD6-4C17-99F8-60CE8DBC4A9B}"/>
            </a:ext>
          </a:extLst>
        </xdr:cNvPr>
        <xdr:cNvSpPr>
          <a:spLocks noChangeAspect="1" noChangeArrowheads="1"/>
        </xdr:cNvSpPr>
      </xdr:nvSpPr>
      <xdr:spPr bwMode="auto">
        <a:xfrm>
          <a:off x="609600" y="2705100"/>
          <a:ext cx="1651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146050</xdr:colOff>
      <xdr:row>7</xdr:row>
      <xdr:rowOff>146050</xdr:rowOff>
    </xdr:to>
    <xdr:sp macro="" textlink="">
      <xdr:nvSpPr>
        <xdr:cNvPr id="144400" name="AutoShape 16">
          <a:extLst>
            <a:ext uri="{FF2B5EF4-FFF2-40B4-BE49-F238E27FC236}">
              <a16:creationId xmlns:a16="http://schemas.microsoft.com/office/drawing/2014/main" id="{5CF6BFD7-DCAD-48A7-B723-3CCD50C5F42F}"/>
            </a:ext>
          </a:extLst>
        </xdr:cNvPr>
        <xdr:cNvSpPr>
          <a:spLocks noChangeAspect="1" noChangeArrowheads="1"/>
        </xdr:cNvSpPr>
      </xdr:nvSpPr>
      <xdr:spPr bwMode="auto">
        <a:xfrm>
          <a:off x="609600" y="32639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222250</xdr:colOff>
      <xdr:row>8</xdr:row>
      <xdr:rowOff>146050</xdr:rowOff>
    </xdr:to>
    <xdr:sp macro="" textlink="">
      <xdr:nvSpPr>
        <xdr:cNvPr id="144401" name="AutoShape 17">
          <a:extLst>
            <a:ext uri="{FF2B5EF4-FFF2-40B4-BE49-F238E27FC236}">
              <a16:creationId xmlns:a16="http://schemas.microsoft.com/office/drawing/2014/main" id="{8B415FA7-A027-48C4-8E23-16B0517F276F}"/>
            </a:ext>
          </a:extLst>
        </xdr:cNvPr>
        <xdr:cNvSpPr>
          <a:spLocks noChangeAspect="1" noChangeArrowheads="1"/>
        </xdr:cNvSpPr>
      </xdr:nvSpPr>
      <xdr:spPr bwMode="auto">
        <a:xfrm>
          <a:off x="609600" y="36385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222250</xdr:colOff>
      <xdr:row>9</xdr:row>
      <xdr:rowOff>146050</xdr:rowOff>
    </xdr:to>
    <xdr:sp macro="" textlink="">
      <xdr:nvSpPr>
        <xdr:cNvPr id="144402" name="AutoShape 18">
          <a:extLst>
            <a:ext uri="{FF2B5EF4-FFF2-40B4-BE49-F238E27FC236}">
              <a16:creationId xmlns:a16="http://schemas.microsoft.com/office/drawing/2014/main" id="{2D111528-DEF3-4F2B-9404-4B0269EED85D}"/>
            </a:ext>
          </a:extLst>
        </xdr:cNvPr>
        <xdr:cNvSpPr>
          <a:spLocks noChangeAspect="1" noChangeArrowheads="1"/>
        </xdr:cNvSpPr>
      </xdr:nvSpPr>
      <xdr:spPr bwMode="auto">
        <a:xfrm>
          <a:off x="609600" y="38290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222250</xdr:colOff>
      <xdr:row>10</xdr:row>
      <xdr:rowOff>133350</xdr:rowOff>
    </xdr:to>
    <xdr:sp macro="" textlink="">
      <xdr:nvSpPr>
        <xdr:cNvPr id="144403" name="AutoShape 19">
          <a:extLst>
            <a:ext uri="{FF2B5EF4-FFF2-40B4-BE49-F238E27FC236}">
              <a16:creationId xmlns:a16="http://schemas.microsoft.com/office/drawing/2014/main" id="{BDC97694-FAA1-476A-8858-B74DFADA6D36}"/>
            </a:ext>
          </a:extLst>
        </xdr:cNvPr>
        <xdr:cNvSpPr>
          <a:spLocks noChangeAspect="1" noChangeArrowheads="1"/>
        </xdr:cNvSpPr>
      </xdr:nvSpPr>
      <xdr:spPr bwMode="auto">
        <a:xfrm>
          <a:off x="609600" y="40195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222250</xdr:colOff>
      <xdr:row>11</xdr:row>
      <xdr:rowOff>146050</xdr:rowOff>
    </xdr:to>
    <xdr:sp macro="" textlink="">
      <xdr:nvSpPr>
        <xdr:cNvPr id="144404" name="AutoShape 20">
          <a:extLst>
            <a:ext uri="{FF2B5EF4-FFF2-40B4-BE49-F238E27FC236}">
              <a16:creationId xmlns:a16="http://schemas.microsoft.com/office/drawing/2014/main" id="{740DBBC9-EA36-4E04-A99E-C4FA62ED7147}"/>
            </a:ext>
          </a:extLst>
        </xdr:cNvPr>
        <xdr:cNvSpPr>
          <a:spLocks noChangeAspect="1" noChangeArrowheads="1"/>
        </xdr:cNvSpPr>
      </xdr:nvSpPr>
      <xdr:spPr bwMode="auto">
        <a:xfrm>
          <a:off x="609600" y="4394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222250</xdr:colOff>
      <xdr:row>12</xdr:row>
      <xdr:rowOff>133350</xdr:rowOff>
    </xdr:to>
    <xdr:sp macro="" textlink="">
      <xdr:nvSpPr>
        <xdr:cNvPr id="144405" name="AutoShape 21">
          <a:extLst>
            <a:ext uri="{FF2B5EF4-FFF2-40B4-BE49-F238E27FC236}">
              <a16:creationId xmlns:a16="http://schemas.microsoft.com/office/drawing/2014/main" id="{8DE6766F-5CDA-4D95-87BB-E60F82876103}"/>
            </a:ext>
          </a:extLst>
        </xdr:cNvPr>
        <xdr:cNvSpPr>
          <a:spLocks noChangeAspect="1" noChangeArrowheads="1"/>
        </xdr:cNvSpPr>
      </xdr:nvSpPr>
      <xdr:spPr bwMode="auto">
        <a:xfrm>
          <a:off x="609600" y="47688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222250</xdr:colOff>
      <xdr:row>13</xdr:row>
      <xdr:rowOff>146050</xdr:rowOff>
    </xdr:to>
    <xdr:sp macro="" textlink="">
      <xdr:nvSpPr>
        <xdr:cNvPr id="144406" name="AutoShape 22">
          <a:extLst>
            <a:ext uri="{FF2B5EF4-FFF2-40B4-BE49-F238E27FC236}">
              <a16:creationId xmlns:a16="http://schemas.microsoft.com/office/drawing/2014/main" id="{CD448D0C-6F8B-4B1C-BFD6-98C7D4161CF7}"/>
            </a:ext>
          </a:extLst>
        </xdr:cNvPr>
        <xdr:cNvSpPr>
          <a:spLocks noChangeAspect="1" noChangeArrowheads="1"/>
        </xdr:cNvSpPr>
      </xdr:nvSpPr>
      <xdr:spPr bwMode="auto">
        <a:xfrm>
          <a:off x="609600" y="53276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222250</xdr:colOff>
      <xdr:row>14</xdr:row>
      <xdr:rowOff>146050</xdr:rowOff>
    </xdr:to>
    <xdr:sp macro="" textlink="">
      <xdr:nvSpPr>
        <xdr:cNvPr id="144407" name="AutoShape 23">
          <a:extLst>
            <a:ext uri="{FF2B5EF4-FFF2-40B4-BE49-F238E27FC236}">
              <a16:creationId xmlns:a16="http://schemas.microsoft.com/office/drawing/2014/main" id="{D19D8E14-733F-4C07-BF0B-6DA3DB30E895}"/>
            </a:ext>
          </a:extLst>
        </xdr:cNvPr>
        <xdr:cNvSpPr>
          <a:spLocks noChangeAspect="1" noChangeArrowheads="1"/>
        </xdr:cNvSpPr>
      </xdr:nvSpPr>
      <xdr:spPr bwMode="auto">
        <a:xfrm>
          <a:off x="609600" y="55626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222250</xdr:colOff>
      <xdr:row>0</xdr:row>
      <xdr:rowOff>146050</xdr:rowOff>
    </xdr:to>
    <xdr:sp macro="" textlink="">
      <xdr:nvSpPr>
        <xdr:cNvPr id="147457" name="AutoShape 1">
          <a:extLst>
            <a:ext uri="{FF2B5EF4-FFF2-40B4-BE49-F238E27FC236}">
              <a16:creationId xmlns:a16="http://schemas.microsoft.com/office/drawing/2014/main" id="{166087BA-28C6-4579-B795-12256A843753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222250</xdr:colOff>
      <xdr:row>1</xdr:row>
      <xdr:rowOff>146050</xdr:rowOff>
    </xdr:to>
    <xdr:sp macro="" textlink="">
      <xdr:nvSpPr>
        <xdr:cNvPr id="147458" name="AutoShape 2">
          <a:extLst>
            <a:ext uri="{FF2B5EF4-FFF2-40B4-BE49-F238E27FC236}">
              <a16:creationId xmlns:a16="http://schemas.microsoft.com/office/drawing/2014/main" id="{287ECE17-FB45-418A-94DC-3D382E591EF0}"/>
            </a:ext>
          </a:extLst>
        </xdr:cNvPr>
        <xdr:cNvSpPr>
          <a:spLocks noChangeAspect="1" noChangeArrowheads="1"/>
        </xdr:cNvSpPr>
      </xdr:nvSpPr>
      <xdr:spPr bwMode="auto">
        <a:xfrm>
          <a:off x="609600" y="3746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222250</xdr:colOff>
      <xdr:row>2</xdr:row>
      <xdr:rowOff>146050</xdr:rowOff>
    </xdr:to>
    <xdr:sp macro="" textlink="">
      <xdr:nvSpPr>
        <xdr:cNvPr id="147459" name="AutoShape 3">
          <a:extLst>
            <a:ext uri="{FF2B5EF4-FFF2-40B4-BE49-F238E27FC236}">
              <a16:creationId xmlns:a16="http://schemas.microsoft.com/office/drawing/2014/main" id="{BEA7330A-CD33-4A5E-87C1-CA0B5E183503}"/>
            </a:ext>
          </a:extLst>
        </xdr:cNvPr>
        <xdr:cNvSpPr>
          <a:spLocks noChangeAspect="1" noChangeArrowheads="1"/>
        </xdr:cNvSpPr>
      </xdr:nvSpPr>
      <xdr:spPr bwMode="auto">
        <a:xfrm>
          <a:off x="609600" y="9334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222250</xdr:colOff>
      <xdr:row>3</xdr:row>
      <xdr:rowOff>146050</xdr:rowOff>
    </xdr:to>
    <xdr:sp macro="" textlink="">
      <xdr:nvSpPr>
        <xdr:cNvPr id="147460" name="AutoShape 4">
          <a:extLst>
            <a:ext uri="{FF2B5EF4-FFF2-40B4-BE49-F238E27FC236}">
              <a16:creationId xmlns:a16="http://schemas.microsoft.com/office/drawing/2014/main" id="{1BA62C66-FD02-44B2-883C-2162B1E1C1E5}"/>
            </a:ext>
          </a:extLst>
        </xdr:cNvPr>
        <xdr:cNvSpPr>
          <a:spLocks noChangeAspect="1" noChangeArrowheads="1"/>
        </xdr:cNvSpPr>
      </xdr:nvSpPr>
      <xdr:spPr bwMode="auto">
        <a:xfrm>
          <a:off x="609600" y="13081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222250</xdr:colOff>
      <xdr:row>4</xdr:row>
      <xdr:rowOff>146050</xdr:rowOff>
    </xdr:to>
    <xdr:sp macro="" textlink="">
      <xdr:nvSpPr>
        <xdr:cNvPr id="147461" name="AutoShape 5">
          <a:extLst>
            <a:ext uri="{FF2B5EF4-FFF2-40B4-BE49-F238E27FC236}">
              <a16:creationId xmlns:a16="http://schemas.microsoft.com/office/drawing/2014/main" id="{1161830C-EB52-4362-B662-E6705C38AC99}"/>
            </a:ext>
          </a:extLst>
        </xdr:cNvPr>
        <xdr:cNvSpPr>
          <a:spLocks noChangeAspect="1" noChangeArrowheads="1"/>
        </xdr:cNvSpPr>
      </xdr:nvSpPr>
      <xdr:spPr bwMode="auto">
        <a:xfrm>
          <a:off x="609600" y="18669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222250</xdr:colOff>
      <xdr:row>5</xdr:row>
      <xdr:rowOff>146050</xdr:rowOff>
    </xdr:to>
    <xdr:sp macro="" textlink="">
      <xdr:nvSpPr>
        <xdr:cNvPr id="147462" name="AutoShape 6">
          <a:extLst>
            <a:ext uri="{FF2B5EF4-FFF2-40B4-BE49-F238E27FC236}">
              <a16:creationId xmlns:a16="http://schemas.microsoft.com/office/drawing/2014/main" id="{3681550F-ADD4-49EF-A08B-5CD210762977}"/>
            </a:ext>
          </a:extLst>
        </xdr:cNvPr>
        <xdr:cNvSpPr>
          <a:spLocks noChangeAspect="1" noChangeArrowheads="1"/>
        </xdr:cNvSpPr>
      </xdr:nvSpPr>
      <xdr:spPr bwMode="auto">
        <a:xfrm>
          <a:off x="609600" y="22415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222250</xdr:colOff>
      <xdr:row>6</xdr:row>
      <xdr:rowOff>146050</xdr:rowOff>
    </xdr:to>
    <xdr:sp macro="" textlink="">
      <xdr:nvSpPr>
        <xdr:cNvPr id="147463" name="AutoShape 7">
          <a:extLst>
            <a:ext uri="{FF2B5EF4-FFF2-40B4-BE49-F238E27FC236}">
              <a16:creationId xmlns:a16="http://schemas.microsoft.com/office/drawing/2014/main" id="{305315EF-1877-425E-A825-ACFFD5388B26}"/>
            </a:ext>
          </a:extLst>
        </xdr:cNvPr>
        <xdr:cNvSpPr>
          <a:spLocks noChangeAspect="1" noChangeArrowheads="1"/>
        </xdr:cNvSpPr>
      </xdr:nvSpPr>
      <xdr:spPr bwMode="auto">
        <a:xfrm>
          <a:off x="609600" y="28003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222250</xdr:colOff>
      <xdr:row>7</xdr:row>
      <xdr:rowOff>146050</xdr:rowOff>
    </xdr:to>
    <xdr:sp macro="" textlink="">
      <xdr:nvSpPr>
        <xdr:cNvPr id="147464" name="AutoShape 8">
          <a:extLst>
            <a:ext uri="{FF2B5EF4-FFF2-40B4-BE49-F238E27FC236}">
              <a16:creationId xmlns:a16="http://schemas.microsoft.com/office/drawing/2014/main" id="{389EF57A-D2AA-4D27-9544-79505A9D0C14}"/>
            </a:ext>
          </a:extLst>
        </xdr:cNvPr>
        <xdr:cNvSpPr>
          <a:spLocks noChangeAspect="1" noChangeArrowheads="1"/>
        </xdr:cNvSpPr>
      </xdr:nvSpPr>
      <xdr:spPr bwMode="auto">
        <a:xfrm>
          <a:off x="609600" y="31750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222250</xdr:colOff>
      <xdr:row>8</xdr:row>
      <xdr:rowOff>146050</xdr:rowOff>
    </xdr:to>
    <xdr:sp macro="" textlink="">
      <xdr:nvSpPr>
        <xdr:cNvPr id="147465" name="AutoShape 9">
          <a:extLst>
            <a:ext uri="{FF2B5EF4-FFF2-40B4-BE49-F238E27FC236}">
              <a16:creationId xmlns:a16="http://schemas.microsoft.com/office/drawing/2014/main" id="{44B6DDAD-765B-4E32-A8F1-A045209BA819}"/>
            </a:ext>
          </a:extLst>
        </xdr:cNvPr>
        <xdr:cNvSpPr>
          <a:spLocks noChangeAspect="1" noChangeArrowheads="1"/>
        </xdr:cNvSpPr>
      </xdr:nvSpPr>
      <xdr:spPr bwMode="auto">
        <a:xfrm>
          <a:off x="609600" y="35496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222250</xdr:colOff>
      <xdr:row>9</xdr:row>
      <xdr:rowOff>146050</xdr:rowOff>
    </xdr:to>
    <xdr:sp macro="" textlink="">
      <xdr:nvSpPr>
        <xdr:cNvPr id="147466" name="AutoShape 10">
          <a:extLst>
            <a:ext uri="{FF2B5EF4-FFF2-40B4-BE49-F238E27FC236}">
              <a16:creationId xmlns:a16="http://schemas.microsoft.com/office/drawing/2014/main" id="{B8E0B979-035E-40CD-AFD2-0A8B69B1A929}"/>
            </a:ext>
          </a:extLst>
        </xdr:cNvPr>
        <xdr:cNvSpPr>
          <a:spLocks noChangeAspect="1" noChangeArrowheads="1"/>
        </xdr:cNvSpPr>
      </xdr:nvSpPr>
      <xdr:spPr bwMode="auto">
        <a:xfrm>
          <a:off x="609600" y="39243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222250</xdr:colOff>
      <xdr:row>10</xdr:row>
      <xdr:rowOff>146050</xdr:rowOff>
    </xdr:to>
    <xdr:sp macro="" textlink="">
      <xdr:nvSpPr>
        <xdr:cNvPr id="147467" name="AutoShape 11">
          <a:extLst>
            <a:ext uri="{FF2B5EF4-FFF2-40B4-BE49-F238E27FC236}">
              <a16:creationId xmlns:a16="http://schemas.microsoft.com/office/drawing/2014/main" id="{05ECAC55-E49C-47CA-B022-9FF41B7BBA31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831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222250</xdr:colOff>
      <xdr:row>11</xdr:row>
      <xdr:rowOff>146050</xdr:rowOff>
    </xdr:to>
    <xdr:sp macro="" textlink="">
      <xdr:nvSpPr>
        <xdr:cNvPr id="147468" name="AutoShape 12">
          <a:extLst>
            <a:ext uri="{FF2B5EF4-FFF2-40B4-BE49-F238E27FC236}">
              <a16:creationId xmlns:a16="http://schemas.microsoft.com/office/drawing/2014/main" id="{E4AF2E7A-A1A4-40A2-9A47-91EE7E77A75F}"/>
            </a:ext>
          </a:extLst>
        </xdr:cNvPr>
        <xdr:cNvSpPr>
          <a:spLocks noChangeAspect="1" noChangeArrowheads="1"/>
        </xdr:cNvSpPr>
      </xdr:nvSpPr>
      <xdr:spPr bwMode="auto">
        <a:xfrm>
          <a:off x="609600" y="48577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222250</xdr:colOff>
      <xdr:row>12</xdr:row>
      <xdr:rowOff>146050</xdr:rowOff>
    </xdr:to>
    <xdr:sp macro="" textlink="">
      <xdr:nvSpPr>
        <xdr:cNvPr id="147469" name="AutoShape 13">
          <a:extLst>
            <a:ext uri="{FF2B5EF4-FFF2-40B4-BE49-F238E27FC236}">
              <a16:creationId xmlns:a16="http://schemas.microsoft.com/office/drawing/2014/main" id="{8B4E3A40-CBF9-4EB2-8800-19C39CBAB33C}"/>
            </a:ext>
          </a:extLst>
        </xdr:cNvPr>
        <xdr:cNvSpPr>
          <a:spLocks noChangeAspect="1" noChangeArrowheads="1"/>
        </xdr:cNvSpPr>
      </xdr:nvSpPr>
      <xdr:spPr bwMode="auto">
        <a:xfrm>
          <a:off x="609600" y="5232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222250</xdr:colOff>
      <xdr:row>13</xdr:row>
      <xdr:rowOff>146050</xdr:rowOff>
    </xdr:to>
    <xdr:sp macro="" textlink="">
      <xdr:nvSpPr>
        <xdr:cNvPr id="147470" name="AutoShape 14">
          <a:extLst>
            <a:ext uri="{FF2B5EF4-FFF2-40B4-BE49-F238E27FC236}">
              <a16:creationId xmlns:a16="http://schemas.microsoft.com/office/drawing/2014/main" id="{AB230AAE-BCF7-419D-8347-17B8145AF619}"/>
            </a:ext>
          </a:extLst>
        </xdr:cNvPr>
        <xdr:cNvSpPr>
          <a:spLocks noChangeAspect="1" noChangeArrowheads="1"/>
        </xdr:cNvSpPr>
      </xdr:nvSpPr>
      <xdr:spPr bwMode="auto">
        <a:xfrm>
          <a:off x="609600" y="56070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1</xdr:col>
      <xdr:colOff>209550</xdr:colOff>
      <xdr:row>7</xdr:row>
      <xdr:rowOff>146050</xdr:rowOff>
    </xdr:to>
    <xdr:sp macro="" textlink="">
      <xdr:nvSpPr>
        <xdr:cNvPr id="155649" name="AutoShape 1">
          <a:extLst>
            <a:ext uri="{FF2B5EF4-FFF2-40B4-BE49-F238E27FC236}">
              <a16:creationId xmlns:a16="http://schemas.microsoft.com/office/drawing/2014/main" id="{8CB6D833-BE9B-4C6E-9EA9-F6E22000A3C2}"/>
            </a:ext>
          </a:extLst>
        </xdr:cNvPr>
        <xdr:cNvSpPr>
          <a:spLocks noChangeAspect="1" noChangeArrowheads="1"/>
        </xdr:cNvSpPr>
      </xdr:nvSpPr>
      <xdr:spPr bwMode="auto">
        <a:xfrm>
          <a:off x="609600" y="188595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209550</xdr:colOff>
      <xdr:row>8</xdr:row>
      <xdr:rowOff>146050</xdr:rowOff>
    </xdr:to>
    <xdr:sp macro="" textlink="">
      <xdr:nvSpPr>
        <xdr:cNvPr id="155650" name="AutoShape 2">
          <a:extLst>
            <a:ext uri="{FF2B5EF4-FFF2-40B4-BE49-F238E27FC236}">
              <a16:creationId xmlns:a16="http://schemas.microsoft.com/office/drawing/2014/main" id="{08900AF6-8715-4744-82F9-BA942E1C528E}"/>
            </a:ext>
          </a:extLst>
        </xdr:cNvPr>
        <xdr:cNvSpPr>
          <a:spLocks noChangeAspect="1" noChangeArrowheads="1"/>
        </xdr:cNvSpPr>
      </xdr:nvSpPr>
      <xdr:spPr bwMode="auto">
        <a:xfrm>
          <a:off x="609600" y="207645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209550</xdr:colOff>
      <xdr:row>9</xdr:row>
      <xdr:rowOff>146050</xdr:rowOff>
    </xdr:to>
    <xdr:sp macro="" textlink="">
      <xdr:nvSpPr>
        <xdr:cNvPr id="155651" name="AutoShape 3">
          <a:extLst>
            <a:ext uri="{FF2B5EF4-FFF2-40B4-BE49-F238E27FC236}">
              <a16:creationId xmlns:a16="http://schemas.microsoft.com/office/drawing/2014/main" id="{A039A577-4B2B-4ADB-B509-5FA091B90595}"/>
            </a:ext>
          </a:extLst>
        </xdr:cNvPr>
        <xdr:cNvSpPr>
          <a:spLocks noChangeAspect="1" noChangeArrowheads="1"/>
        </xdr:cNvSpPr>
      </xdr:nvSpPr>
      <xdr:spPr bwMode="auto">
        <a:xfrm>
          <a:off x="609600" y="226695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209550</xdr:colOff>
      <xdr:row>10</xdr:row>
      <xdr:rowOff>146050</xdr:rowOff>
    </xdr:to>
    <xdr:sp macro="" textlink="">
      <xdr:nvSpPr>
        <xdr:cNvPr id="155652" name="AutoShape 4">
          <a:extLst>
            <a:ext uri="{FF2B5EF4-FFF2-40B4-BE49-F238E27FC236}">
              <a16:creationId xmlns:a16="http://schemas.microsoft.com/office/drawing/2014/main" id="{0474D6D8-2558-4AE4-AD67-BA8229E519B3}"/>
            </a:ext>
          </a:extLst>
        </xdr:cNvPr>
        <xdr:cNvSpPr>
          <a:spLocks noChangeAspect="1" noChangeArrowheads="1"/>
        </xdr:cNvSpPr>
      </xdr:nvSpPr>
      <xdr:spPr bwMode="auto">
        <a:xfrm>
          <a:off x="609600" y="245745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209550</xdr:colOff>
      <xdr:row>11</xdr:row>
      <xdr:rowOff>146050</xdr:rowOff>
    </xdr:to>
    <xdr:sp macro="" textlink="">
      <xdr:nvSpPr>
        <xdr:cNvPr id="155653" name="AutoShape 5">
          <a:extLst>
            <a:ext uri="{FF2B5EF4-FFF2-40B4-BE49-F238E27FC236}">
              <a16:creationId xmlns:a16="http://schemas.microsoft.com/office/drawing/2014/main" id="{114CFBA9-2E52-413F-B966-E2D8E3F61F2C}"/>
            </a:ext>
          </a:extLst>
        </xdr:cNvPr>
        <xdr:cNvSpPr>
          <a:spLocks noChangeAspect="1" noChangeArrowheads="1"/>
        </xdr:cNvSpPr>
      </xdr:nvSpPr>
      <xdr:spPr bwMode="auto">
        <a:xfrm>
          <a:off x="609600" y="283210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209550</xdr:colOff>
      <xdr:row>12</xdr:row>
      <xdr:rowOff>146050</xdr:rowOff>
    </xdr:to>
    <xdr:sp macro="" textlink="">
      <xdr:nvSpPr>
        <xdr:cNvPr id="155654" name="AutoShape 6" descr="Jakarta">
          <a:hlinkClick xmlns:r="http://schemas.openxmlformats.org/officeDocument/2006/relationships" r:id="rId1" tooltip="Jakarta"/>
          <a:extLst>
            <a:ext uri="{FF2B5EF4-FFF2-40B4-BE49-F238E27FC236}">
              <a16:creationId xmlns:a16="http://schemas.microsoft.com/office/drawing/2014/main" id="{57FC966B-7053-4424-8478-113552DF6686}"/>
            </a:ext>
          </a:extLst>
        </xdr:cNvPr>
        <xdr:cNvSpPr>
          <a:spLocks noChangeAspect="1" noChangeArrowheads="1"/>
        </xdr:cNvSpPr>
      </xdr:nvSpPr>
      <xdr:spPr bwMode="auto">
        <a:xfrm>
          <a:off x="609600" y="320675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209550</xdr:colOff>
      <xdr:row>13</xdr:row>
      <xdr:rowOff>146050</xdr:rowOff>
    </xdr:to>
    <xdr:sp macro="" textlink="">
      <xdr:nvSpPr>
        <xdr:cNvPr id="155655" name="AutoShape 7">
          <a:extLst>
            <a:ext uri="{FF2B5EF4-FFF2-40B4-BE49-F238E27FC236}">
              <a16:creationId xmlns:a16="http://schemas.microsoft.com/office/drawing/2014/main" id="{A280E32A-5580-4A71-9D2F-88D44FB1B95B}"/>
            </a:ext>
          </a:extLst>
        </xdr:cNvPr>
        <xdr:cNvSpPr>
          <a:spLocks noChangeAspect="1" noChangeArrowheads="1"/>
        </xdr:cNvSpPr>
      </xdr:nvSpPr>
      <xdr:spPr bwMode="auto">
        <a:xfrm>
          <a:off x="609600" y="344170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222250</xdr:colOff>
      <xdr:row>14</xdr:row>
      <xdr:rowOff>146050</xdr:rowOff>
    </xdr:to>
    <xdr:sp macro="" textlink="">
      <xdr:nvSpPr>
        <xdr:cNvPr id="155656" name="AutoShape 8" descr="West Java">
          <a:hlinkClick xmlns:r="http://schemas.openxmlformats.org/officeDocument/2006/relationships" r:id="rId2" tooltip="West Java"/>
          <a:extLst>
            <a:ext uri="{FF2B5EF4-FFF2-40B4-BE49-F238E27FC236}">
              <a16:creationId xmlns:a16="http://schemas.microsoft.com/office/drawing/2014/main" id="{1CBB82D7-0ADB-4B82-8039-6F7302273DB4}"/>
            </a:ext>
          </a:extLst>
        </xdr:cNvPr>
        <xdr:cNvSpPr>
          <a:spLocks noChangeAspect="1" noChangeArrowheads="1"/>
        </xdr:cNvSpPr>
      </xdr:nvSpPr>
      <xdr:spPr bwMode="auto">
        <a:xfrm>
          <a:off x="609600" y="3632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209550</xdr:colOff>
      <xdr:row>15</xdr:row>
      <xdr:rowOff>146050</xdr:rowOff>
    </xdr:to>
    <xdr:sp macro="" textlink="">
      <xdr:nvSpPr>
        <xdr:cNvPr id="155657" name="AutoShape 9" descr="Central Java">
          <a:hlinkClick xmlns:r="http://schemas.openxmlformats.org/officeDocument/2006/relationships" r:id="rId3" tooltip="Central Java"/>
          <a:extLst>
            <a:ext uri="{FF2B5EF4-FFF2-40B4-BE49-F238E27FC236}">
              <a16:creationId xmlns:a16="http://schemas.microsoft.com/office/drawing/2014/main" id="{E072A7D6-10BE-424A-A4C7-0863E382EA31}"/>
            </a:ext>
          </a:extLst>
        </xdr:cNvPr>
        <xdr:cNvSpPr>
          <a:spLocks noChangeAspect="1" noChangeArrowheads="1"/>
        </xdr:cNvSpPr>
      </xdr:nvSpPr>
      <xdr:spPr bwMode="auto">
        <a:xfrm>
          <a:off x="609600" y="382270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209550</xdr:colOff>
      <xdr:row>16</xdr:row>
      <xdr:rowOff>146050</xdr:rowOff>
    </xdr:to>
    <xdr:sp macro="" textlink="">
      <xdr:nvSpPr>
        <xdr:cNvPr id="155658" name="AutoShape 10" descr="East Java">
          <a:hlinkClick xmlns:r="http://schemas.openxmlformats.org/officeDocument/2006/relationships" r:id="rId4" tooltip="East Java"/>
          <a:extLst>
            <a:ext uri="{FF2B5EF4-FFF2-40B4-BE49-F238E27FC236}">
              <a16:creationId xmlns:a16="http://schemas.microsoft.com/office/drawing/2014/main" id="{02902770-DD6B-4620-AB44-B33C617D072C}"/>
            </a:ext>
          </a:extLst>
        </xdr:cNvPr>
        <xdr:cNvSpPr>
          <a:spLocks noChangeAspect="1" noChangeArrowheads="1"/>
        </xdr:cNvSpPr>
      </xdr:nvSpPr>
      <xdr:spPr bwMode="auto">
        <a:xfrm>
          <a:off x="609600" y="401320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209550</xdr:colOff>
      <xdr:row>17</xdr:row>
      <xdr:rowOff>146050</xdr:rowOff>
    </xdr:to>
    <xdr:sp macro="" textlink="">
      <xdr:nvSpPr>
        <xdr:cNvPr id="155659" name="AutoShape 11" descr="West Kalimantan">
          <a:hlinkClick xmlns:r="http://schemas.openxmlformats.org/officeDocument/2006/relationships" r:id="rId5" tooltip="West Kalimantan"/>
          <a:extLst>
            <a:ext uri="{FF2B5EF4-FFF2-40B4-BE49-F238E27FC236}">
              <a16:creationId xmlns:a16="http://schemas.microsoft.com/office/drawing/2014/main" id="{DC89A72A-3209-4A30-A200-826F357D3643}"/>
            </a:ext>
          </a:extLst>
        </xdr:cNvPr>
        <xdr:cNvSpPr>
          <a:spLocks noChangeAspect="1" noChangeArrowheads="1"/>
        </xdr:cNvSpPr>
      </xdr:nvSpPr>
      <xdr:spPr bwMode="auto">
        <a:xfrm>
          <a:off x="609600" y="420370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209550</xdr:colOff>
      <xdr:row>18</xdr:row>
      <xdr:rowOff>146050</xdr:rowOff>
    </xdr:to>
    <xdr:sp macro="" textlink="">
      <xdr:nvSpPr>
        <xdr:cNvPr id="155660" name="AutoShape 12" descr="South Kalimantan">
          <a:hlinkClick xmlns:r="http://schemas.openxmlformats.org/officeDocument/2006/relationships" r:id="rId6" tooltip="South Kalimantan"/>
          <a:extLst>
            <a:ext uri="{FF2B5EF4-FFF2-40B4-BE49-F238E27FC236}">
              <a16:creationId xmlns:a16="http://schemas.microsoft.com/office/drawing/2014/main" id="{FDC05190-FBE4-43DE-8CA4-CFD2E145EB3E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3865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209550</xdr:colOff>
      <xdr:row>19</xdr:row>
      <xdr:rowOff>146050</xdr:rowOff>
    </xdr:to>
    <xdr:sp macro="" textlink="">
      <xdr:nvSpPr>
        <xdr:cNvPr id="155661" name="AutoShape 13" descr="Central Kalimantan">
          <a:hlinkClick xmlns:r="http://schemas.openxmlformats.org/officeDocument/2006/relationships" r:id="rId7" tooltip="Central Kalimantan"/>
          <a:extLst>
            <a:ext uri="{FF2B5EF4-FFF2-40B4-BE49-F238E27FC236}">
              <a16:creationId xmlns:a16="http://schemas.microsoft.com/office/drawing/2014/main" id="{160C1887-3D6C-445C-8D38-C5A2CEA9581D}"/>
            </a:ext>
          </a:extLst>
        </xdr:cNvPr>
        <xdr:cNvSpPr>
          <a:spLocks noChangeAspect="1" noChangeArrowheads="1"/>
        </xdr:cNvSpPr>
      </xdr:nvSpPr>
      <xdr:spPr bwMode="auto">
        <a:xfrm>
          <a:off x="609600" y="467360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209550</xdr:colOff>
      <xdr:row>20</xdr:row>
      <xdr:rowOff>146050</xdr:rowOff>
    </xdr:to>
    <xdr:sp macro="" textlink="">
      <xdr:nvSpPr>
        <xdr:cNvPr id="155662" name="AutoShape 14" descr="East Kalimantan">
          <a:hlinkClick xmlns:r="http://schemas.openxmlformats.org/officeDocument/2006/relationships" r:id="rId8" tooltip="East Kalimantan"/>
          <a:extLst>
            <a:ext uri="{FF2B5EF4-FFF2-40B4-BE49-F238E27FC236}">
              <a16:creationId xmlns:a16="http://schemas.microsoft.com/office/drawing/2014/main" id="{06ED02F0-42F5-4DED-9575-B520C9D30D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490855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209550</xdr:colOff>
      <xdr:row>21</xdr:row>
      <xdr:rowOff>146050</xdr:rowOff>
    </xdr:to>
    <xdr:sp macro="" textlink="">
      <xdr:nvSpPr>
        <xdr:cNvPr id="155663" name="AutoShape 15" descr="North Kalimantan">
          <a:hlinkClick xmlns:r="http://schemas.openxmlformats.org/officeDocument/2006/relationships" r:id="rId9" tooltip="North Kalimantan"/>
          <a:extLst>
            <a:ext uri="{FF2B5EF4-FFF2-40B4-BE49-F238E27FC236}">
              <a16:creationId xmlns:a16="http://schemas.microsoft.com/office/drawing/2014/main" id="{42614EE7-F184-48A7-A0FC-892DC1CDA87D}"/>
            </a:ext>
          </a:extLst>
        </xdr:cNvPr>
        <xdr:cNvSpPr>
          <a:spLocks noChangeAspect="1" noChangeArrowheads="1"/>
        </xdr:cNvSpPr>
      </xdr:nvSpPr>
      <xdr:spPr bwMode="auto">
        <a:xfrm>
          <a:off x="609600" y="514350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209550</xdr:colOff>
      <xdr:row>22</xdr:row>
      <xdr:rowOff>146050</xdr:rowOff>
    </xdr:to>
    <xdr:sp macro="" textlink="">
      <xdr:nvSpPr>
        <xdr:cNvPr id="155664" name="AutoShape 16" descr="Bangka Belitung Islands">
          <a:hlinkClick xmlns:r="http://schemas.openxmlformats.org/officeDocument/2006/relationships" r:id="rId10" tooltip="Bangka Belitung Islands"/>
          <a:extLst>
            <a:ext uri="{FF2B5EF4-FFF2-40B4-BE49-F238E27FC236}">
              <a16:creationId xmlns:a16="http://schemas.microsoft.com/office/drawing/2014/main" id="{13A6F138-86B2-404D-B500-8F59DFB75163}"/>
            </a:ext>
          </a:extLst>
        </xdr:cNvPr>
        <xdr:cNvSpPr>
          <a:spLocks noChangeAspect="1" noChangeArrowheads="1"/>
        </xdr:cNvSpPr>
      </xdr:nvSpPr>
      <xdr:spPr bwMode="auto">
        <a:xfrm>
          <a:off x="609600" y="537845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209550</xdr:colOff>
      <xdr:row>23</xdr:row>
      <xdr:rowOff>146050</xdr:rowOff>
    </xdr:to>
    <xdr:sp macro="" textlink="">
      <xdr:nvSpPr>
        <xdr:cNvPr id="155665" name="AutoShape 17" descr="Riau Islands">
          <a:hlinkClick xmlns:r="http://schemas.openxmlformats.org/officeDocument/2006/relationships" r:id="rId11" tooltip="Riau Islands"/>
          <a:extLst>
            <a:ext uri="{FF2B5EF4-FFF2-40B4-BE49-F238E27FC236}">
              <a16:creationId xmlns:a16="http://schemas.microsoft.com/office/drawing/2014/main" id="{BE3D143C-C4C0-4CDA-90AC-655DD2B213F7}"/>
            </a:ext>
          </a:extLst>
        </xdr:cNvPr>
        <xdr:cNvSpPr>
          <a:spLocks noChangeAspect="1" noChangeArrowheads="1"/>
        </xdr:cNvSpPr>
      </xdr:nvSpPr>
      <xdr:spPr bwMode="auto">
        <a:xfrm>
          <a:off x="609600" y="572770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209550</xdr:colOff>
      <xdr:row>24</xdr:row>
      <xdr:rowOff>146050</xdr:rowOff>
    </xdr:to>
    <xdr:sp macro="" textlink="">
      <xdr:nvSpPr>
        <xdr:cNvPr id="155666" name="AutoShape 18">
          <a:extLst>
            <a:ext uri="{FF2B5EF4-FFF2-40B4-BE49-F238E27FC236}">
              <a16:creationId xmlns:a16="http://schemas.microsoft.com/office/drawing/2014/main" id="{1EF7FE3C-EA62-42FD-A631-F788A6A0A5EE}"/>
            </a:ext>
          </a:extLst>
        </xdr:cNvPr>
        <xdr:cNvSpPr>
          <a:spLocks noChangeAspect="1" noChangeArrowheads="1"/>
        </xdr:cNvSpPr>
      </xdr:nvSpPr>
      <xdr:spPr bwMode="auto">
        <a:xfrm>
          <a:off x="609600" y="596265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209550</xdr:colOff>
      <xdr:row>25</xdr:row>
      <xdr:rowOff>146050</xdr:rowOff>
    </xdr:to>
    <xdr:sp macro="" textlink="">
      <xdr:nvSpPr>
        <xdr:cNvPr id="155667" name="AutoShape 19">
          <a:extLst>
            <a:ext uri="{FF2B5EF4-FFF2-40B4-BE49-F238E27FC236}">
              <a16:creationId xmlns:a16="http://schemas.microsoft.com/office/drawing/2014/main" id="{BFF5C59F-519C-48A3-BC92-A2DE6B92EB4B}"/>
            </a:ext>
          </a:extLst>
        </xdr:cNvPr>
        <xdr:cNvSpPr>
          <a:spLocks noChangeAspect="1" noChangeArrowheads="1"/>
        </xdr:cNvSpPr>
      </xdr:nvSpPr>
      <xdr:spPr bwMode="auto">
        <a:xfrm>
          <a:off x="609600" y="633730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209550</xdr:colOff>
      <xdr:row>26</xdr:row>
      <xdr:rowOff>146050</xdr:rowOff>
    </xdr:to>
    <xdr:sp macro="" textlink="">
      <xdr:nvSpPr>
        <xdr:cNvPr id="155668" name="AutoShape 20" descr="North Maluku">
          <a:hlinkClick xmlns:r="http://schemas.openxmlformats.org/officeDocument/2006/relationships" r:id="rId12" tooltip="North Maluku"/>
          <a:extLst>
            <a:ext uri="{FF2B5EF4-FFF2-40B4-BE49-F238E27FC236}">
              <a16:creationId xmlns:a16="http://schemas.microsoft.com/office/drawing/2014/main" id="{82CE5AC1-A0AC-4858-8C01-64C0F116091A}"/>
            </a:ext>
          </a:extLst>
        </xdr:cNvPr>
        <xdr:cNvSpPr>
          <a:spLocks noChangeAspect="1" noChangeArrowheads="1"/>
        </xdr:cNvSpPr>
      </xdr:nvSpPr>
      <xdr:spPr bwMode="auto">
        <a:xfrm>
          <a:off x="609600" y="652780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209550</xdr:colOff>
      <xdr:row>27</xdr:row>
      <xdr:rowOff>146050</xdr:rowOff>
    </xdr:to>
    <xdr:sp macro="" textlink="">
      <xdr:nvSpPr>
        <xdr:cNvPr id="155669" name="AutoShape 21" descr="West Nusa Tenggara">
          <a:hlinkClick xmlns:r="http://schemas.openxmlformats.org/officeDocument/2006/relationships" r:id="rId13" tooltip="West Nusa Tenggara"/>
          <a:extLst>
            <a:ext uri="{FF2B5EF4-FFF2-40B4-BE49-F238E27FC236}">
              <a16:creationId xmlns:a16="http://schemas.microsoft.com/office/drawing/2014/main" id="{1BF360A2-222D-49B7-9287-0C44B1B1495D}"/>
            </a:ext>
          </a:extLst>
        </xdr:cNvPr>
        <xdr:cNvSpPr>
          <a:spLocks noChangeAspect="1" noChangeArrowheads="1"/>
        </xdr:cNvSpPr>
      </xdr:nvSpPr>
      <xdr:spPr bwMode="auto">
        <a:xfrm>
          <a:off x="609600" y="671830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209550</xdr:colOff>
      <xdr:row>28</xdr:row>
      <xdr:rowOff>146050</xdr:rowOff>
    </xdr:to>
    <xdr:sp macro="" textlink="">
      <xdr:nvSpPr>
        <xdr:cNvPr id="155670" name="AutoShape 22" descr="East Nusa Tenggara">
          <a:hlinkClick xmlns:r="http://schemas.openxmlformats.org/officeDocument/2006/relationships" r:id="rId14" tooltip="East Nusa Tenggara"/>
          <a:extLst>
            <a:ext uri="{FF2B5EF4-FFF2-40B4-BE49-F238E27FC236}">
              <a16:creationId xmlns:a16="http://schemas.microsoft.com/office/drawing/2014/main" id="{C113C8C6-0666-41EA-BCAF-AC373DE92277}"/>
            </a:ext>
          </a:extLst>
        </xdr:cNvPr>
        <xdr:cNvSpPr>
          <a:spLocks noChangeAspect="1" noChangeArrowheads="1"/>
        </xdr:cNvSpPr>
      </xdr:nvSpPr>
      <xdr:spPr bwMode="auto">
        <a:xfrm>
          <a:off x="609600" y="706755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209550</xdr:colOff>
      <xdr:row>29</xdr:row>
      <xdr:rowOff>146050</xdr:rowOff>
    </xdr:to>
    <xdr:sp macro="" textlink="">
      <xdr:nvSpPr>
        <xdr:cNvPr id="155671" name="AutoShape 23">
          <a:extLst>
            <a:ext uri="{FF2B5EF4-FFF2-40B4-BE49-F238E27FC236}">
              <a16:creationId xmlns:a16="http://schemas.microsoft.com/office/drawing/2014/main" id="{D4820992-BBB4-45F1-B686-541CBA2A1AB8}"/>
            </a:ext>
          </a:extLst>
        </xdr:cNvPr>
        <xdr:cNvSpPr>
          <a:spLocks noChangeAspect="1" noChangeArrowheads="1"/>
        </xdr:cNvSpPr>
      </xdr:nvSpPr>
      <xdr:spPr bwMode="auto">
        <a:xfrm>
          <a:off x="609600" y="741680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209550</xdr:colOff>
      <xdr:row>30</xdr:row>
      <xdr:rowOff>146050</xdr:rowOff>
    </xdr:to>
    <xdr:sp macro="" textlink="">
      <xdr:nvSpPr>
        <xdr:cNvPr id="155672" name="AutoShape 24" descr="West Papua (province)">
          <a:hlinkClick xmlns:r="http://schemas.openxmlformats.org/officeDocument/2006/relationships" r:id="rId15" tooltip="West Papua (province)"/>
          <a:extLst>
            <a:ext uri="{FF2B5EF4-FFF2-40B4-BE49-F238E27FC236}">
              <a16:creationId xmlns:a16="http://schemas.microsoft.com/office/drawing/2014/main" id="{D721BB21-3860-4DBB-B298-EF8E1ADC0B5C}"/>
            </a:ext>
          </a:extLst>
        </xdr:cNvPr>
        <xdr:cNvSpPr>
          <a:spLocks noChangeAspect="1" noChangeArrowheads="1"/>
        </xdr:cNvSpPr>
      </xdr:nvSpPr>
      <xdr:spPr bwMode="auto">
        <a:xfrm>
          <a:off x="609600" y="760730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203200</xdr:colOff>
      <xdr:row>31</xdr:row>
      <xdr:rowOff>146050</xdr:rowOff>
    </xdr:to>
    <xdr:sp macro="" textlink="">
      <xdr:nvSpPr>
        <xdr:cNvPr id="155673" name="AutoShape 25">
          <a:extLst>
            <a:ext uri="{FF2B5EF4-FFF2-40B4-BE49-F238E27FC236}">
              <a16:creationId xmlns:a16="http://schemas.microsoft.com/office/drawing/2014/main" id="{5EB92207-6264-4473-A1A6-CF142D72042E}"/>
            </a:ext>
          </a:extLst>
        </xdr:cNvPr>
        <xdr:cNvSpPr>
          <a:spLocks noChangeAspect="1" noChangeArrowheads="1"/>
        </xdr:cNvSpPr>
      </xdr:nvSpPr>
      <xdr:spPr bwMode="auto">
        <a:xfrm>
          <a:off x="609600" y="7797800"/>
          <a:ext cx="2032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209550</xdr:colOff>
      <xdr:row>34</xdr:row>
      <xdr:rowOff>146050</xdr:rowOff>
    </xdr:to>
    <xdr:sp macro="" textlink="">
      <xdr:nvSpPr>
        <xdr:cNvPr id="155674" name="AutoShape 26">
          <a:extLst>
            <a:ext uri="{FF2B5EF4-FFF2-40B4-BE49-F238E27FC236}">
              <a16:creationId xmlns:a16="http://schemas.microsoft.com/office/drawing/2014/main" id="{23A4ECF4-3E58-4825-8589-431308BA72F2}"/>
            </a:ext>
          </a:extLst>
        </xdr:cNvPr>
        <xdr:cNvSpPr>
          <a:spLocks noChangeAspect="1" noChangeArrowheads="1"/>
        </xdr:cNvSpPr>
      </xdr:nvSpPr>
      <xdr:spPr bwMode="auto">
        <a:xfrm>
          <a:off x="609600" y="910590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222250</xdr:colOff>
      <xdr:row>35</xdr:row>
      <xdr:rowOff>133350</xdr:rowOff>
    </xdr:to>
    <xdr:sp macro="" textlink="">
      <xdr:nvSpPr>
        <xdr:cNvPr id="155675" name="AutoShape 27" descr="West Sulawesi">
          <a:hlinkClick xmlns:r="http://schemas.openxmlformats.org/officeDocument/2006/relationships" r:id="rId16" tooltip="West Sulawesi"/>
          <a:extLst>
            <a:ext uri="{FF2B5EF4-FFF2-40B4-BE49-F238E27FC236}">
              <a16:creationId xmlns:a16="http://schemas.microsoft.com/office/drawing/2014/main" id="{95D764BB-8B28-46C9-8B28-F22ACFE2F7AE}"/>
            </a:ext>
          </a:extLst>
        </xdr:cNvPr>
        <xdr:cNvSpPr>
          <a:spLocks noChangeAspect="1" noChangeArrowheads="1"/>
        </xdr:cNvSpPr>
      </xdr:nvSpPr>
      <xdr:spPr bwMode="auto">
        <a:xfrm>
          <a:off x="609600" y="92964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209550</xdr:colOff>
      <xdr:row>36</xdr:row>
      <xdr:rowOff>146050</xdr:rowOff>
    </xdr:to>
    <xdr:sp macro="" textlink="">
      <xdr:nvSpPr>
        <xdr:cNvPr id="155676" name="AutoShape 28" descr="South Sulawesi">
          <a:hlinkClick xmlns:r="http://schemas.openxmlformats.org/officeDocument/2006/relationships" r:id="rId17" tooltip="South Sulawesi"/>
          <a:extLst>
            <a:ext uri="{FF2B5EF4-FFF2-40B4-BE49-F238E27FC236}">
              <a16:creationId xmlns:a16="http://schemas.microsoft.com/office/drawing/2014/main" id="{3A691E2B-715B-4955-846D-8CC8A6FACFF1}"/>
            </a:ext>
          </a:extLst>
        </xdr:cNvPr>
        <xdr:cNvSpPr>
          <a:spLocks noChangeAspect="1" noChangeArrowheads="1"/>
        </xdr:cNvSpPr>
      </xdr:nvSpPr>
      <xdr:spPr bwMode="auto">
        <a:xfrm>
          <a:off x="609600" y="953135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209550</xdr:colOff>
      <xdr:row>37</xdr:row>
      <xdr:rowOff>146050</xdr:rowOff>
    </xdr:to>
    <xdr:sp macro="" textlink="">
      <xdr:nvSpPr>
        <xdr:cNvPr id="155677" name="AutoShape 29" descr="Central Sulawesi">
          <a:hlinkClick xmlns:r="http://schemas.openxmlformats.org/officeDocument/2006/relationships" r:id="rId18" tooltip="Central Sulawesi"/>
          <a:extLst>
            <a:ext uri="{FF2B5EF4-FFF2-40B4-BE49-F238E27FC236}">
              <a16:creationId xmlns:a16="http://schemas.microsoft.com/office/drawing/2014/main" id="{62C88892-8C08-4806-A18A-A5527FD696E3}"/>
            </a:ext>
          </a:extLst>
        </xdr:cNvPr>
        <xdr:cNvSpPr>
          <a:spLocks noChangeAspect="1" noChangeArrowheads="1"/>
        </xdr:cNvSpPr>
      </xdr:nvSpPr>
      <xdr:spPr bwMode="auto">
        <a:xfrm>
          <a:off x="609600" y="976630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209550</xdr:colOff>
      <xdr:row>38</xdr:row>
      <xdr:rowOff>146050</xdr:rowOff>
    </xdr:to>
    <xdr:sp macro="" textlink="">
      <xdr:nvSpPr>
        <xdr:cNvPr id="155678" name="AutoShape 30" descr="Southeast Sulawesi">
          <a:hlinkClick xmlns:r="http://schemas.openxmlformats.org/officeDocument/2006/relationships" r:id="rId19" tooltip="Southeast Sulawesi"/>
          <a:extLst>
            <a:ext uri="{FF2B5EF4-FFF2-40B4-BE49-F238E27FC236}">
              <a16:creationId xmlns:a16="http://schemas.microsoft.com/office/drawing/2014/main" id="{700DF03B-769B-45A5-8558-0F6B77287569}"/>
            </a:ext>
          </a:extLst>
        </xdr:cNvPr>
        <xdr:cNvSpPr>
          <a:spLocks noChangeAspect="1" noChangeArrowheads="1"/>
        </xdr:cNvSpPr>
      </xdr:nvSpPr>
      <xdr:spPr bwMode="auto">
        <a:xfrm>
          <a:off x="609600" y="1000125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209550</xdr:colOff>
      <xdr:row>39</xdr:row>
      <xdr:rowOff>146050</xdr:rowOff>
    </xdr:to>
    <xdr:sp macro="" textlink="">
      <xdr:nvSpPr>
        <xdr:cNvPr id="155679" name="AutoShape 31" descr="North Sulawesi">
          <a:hlinkClick xmlns:r="http://schemas.openxmlformats.org/officeDocument/2006/relationships" r:id="rId20" tooltip="North Sulawesi"/>
          <a:extLst>
            <a:ext uri="{FF2B5EF4-FFF2-40B4-BE49-F238E27FC236}">
              <a16:creationId xmlns:a16="http://schemas.microsoft.com/office/drawing/2014/main" id="{6CAF11A3-112B-468B-BED1-BA6C77301A3C}"/>
            </a:ext>
          </a:extLst>
        </xdr:cNvPr>
        <xdr:cNvSpPr>
          <a:spLocks noChangeAspect="1" noChangeArrowheads="1"/>
        </xdr:cNvSpPr>
      </xdr:nvSpPr>
      <xdr:spPr bwMode="auto">
        <a:xfrm>
          <a:off x="609600" y="1023620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209550</xdr:colOff>
      <xdr:row>40</xdr:row>
      <xdr:rowOff>146050</xdr:rowOff>
    </xdr:to>
    <xdr:sp macro="" textlink="">
      <xdr:nvSpPr>
        <xdr:cNvPr id="155680" name="AutoShape 32" descr="West Sumatra">
          <a:hlinkClick xmlns:r="http://schemas.openxmlformats.org/officeDocument/2006/relationships" r:id="rId21" tooltip="West Sumatra"/>
          <a:extLst>
            <a:ext uri="{FF2B5EF4-FFF2-40B4-BE49-F238E27FC236}">
              <a16:creationId xmlns:a16="http://schemas.microsoft.com/office/drawing/2014/main" id="{DBFA7028-7E82-49B2-AA7E-D0EF5399CBC2}"/>
            </a:ext>
          </a:extLst>
        </xdr:cNvPr>
        <xdr:cNvSpPr>
          <a:spLocks noChangeAspect="1" noChangeArrowheads="1"/>
        </xdr:cNvSpPr>
      </xdr:nvSpPr>
      <xdr:spPr bwMode="auto">
        <a:xfrm>
          <a:off x="609600" y="1047115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209550</xdr:colOff>
      <xdr:row>41</xdr:row>
      <xdr:rowOff>146050</xdr:rowOff>
    </xdr:to>
    <xdr:sp macro="" textlink="">
      <xdr:nvSpPr>
        <xdr:cNvPr id="155681" name="AutoShape 33" descr="South Sumatra">
          <a:hlinkClick xmlns:r="http://schemas.openxmlformats.org/officeDocument/2006/relationships" r:id="rId22" tooltip="South Sumatra"/>
          <a:extLst>
            <a:ext uri="{FF2B5EF4-FFF2-40B4-BE49-F238E27FC236}">
              <a16:creationId xmlns:a16="http://schemas.microsoft.com/office/drawing/2014/main" id="{E1F087B7-4C38-4A9C-BCDC-20AE76ABD7C2}"/>
            </a:ext>
          </a:extLst>
        </xdr:cNvPr>
        <xdr:cNvSpPr>
          <a:spLocks noChangeAspect="1" noChangeArrowheads="1"/>
        </xdr:cNvSpPr>
      </xdr:nvSpPr>
      <xdr:spPr bwMode="auto">
        <a:xfrm>
          <a:off x="609600" y="1070610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209550</xdr:colOff>
      <xdr:row>42</xdr:row>
      <xdr:rowOff>146050</xdr:rowOff>
    </xdr:to>
    <xdr:sp macro="" textlink="">
      <xdr:nvSpPr>
        <xdr:cNvPr id="155682" name="AutoShape 34" descr="North Sumatra">
          <a:hlinkClick xmlns:r="http://schemas.openxmlformats.org/officeDocument/2006/relationships" r:id="rId23" tooltip="North Sumatra"/>
          <a:extLst>
            <a:ext uri="{FF2B5EF4-FFF2-40B4-BE49-F238E27FC236}">
              <a16:creationId xmlns:a16="http://schemas.microsoft.com/office/drawing/2014/main" id="{BFB1A9AC-8DA8-47EF-BE7D-E201609924FF}"/>
            </a:ext>
          </a:extLst>
        </xdr:cNvPr>
        <xdr:cNvSpPr>
          <a:spLocks noChangeAspect="1" noChangeArrowheads="1"/>
        </xdr:cNvSpPr>
      </xdr:nvSpPr>
      <xdr:spPr bwMode="auto">
        <a:xfrm>
          <a:off x="609600" y="1094105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209550</xdr:colOff>
      <xdr:row>43</xdr:row>
      <xdr:rowOff>146050</xdr:rowOff>
    </xdr:to>
    <xdr:sp macro="" textlink="">
      <xdr:nvSpPr>
        <xdr:cNvPr id="155683" name="AutoShape 35">
          <a:extLst>
            <a:ext uri="{FF2B5EF4-FFF2-40B4-BE49-F238E27FC236}">
              <a16:creationId xmlns:a16="http://schemas.microsoft.com/office/drawing/2014/main" id="{8ADA8A27-4A2D-40D0-8899-3D7C6DD9EC28}"/>
            </a:ext>
          </a:extLst>
        </xdr:cNvPr>
        <xdr:cNvSpPr>
          <a:spLocks noChangeAspect="1" noChangeArrowheads="1"/>
        </xdr:cNvSpPr>
      </xdr:nvSpPr>
      <xdr:spPr bwMode="auto">
        <a:xfrm>
          <a:off x="609600" y="1117600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203200</xdr:colOff>
      <xdr:row>0</xdr:row>
      <xdr:rowOff>146050</xdr:rowOff>
    </xdr:to>
    <xdr:sp macro="" textlink="">
      <xdr:nvSpPr>
        <xdr:cNvPr id="156673" name="AutoShape 1">
          <a:extLst>
            <a:ext uri="{FF2B5EF4-FFF2-40B4-BE49-F238E27FC236}">
              <a16:creationId xmlns:a16="http://schemas.microsoft.com/office/drawing/2014/main" id="{AAB881AF-9E20-45AE-8D77-DE9477D860E6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2032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222250</xdr:colOff>
      <xdr:row>1</xdr:row>
      <xdr:rowOff>114300</xdr:rowOff>
    </xdr:to>
    <xdr:sp macro="" textlink="">
      <xdr:nvSpPr>
        <xdr:cNvPr id="156674" name="AutoShape 2">
          <a:extLst>
            <a:ext uri="{FF2B5EF4-FFF2-40B4-BE49-F238E27FC236}">
              <a16:creationId xmlns:a16="http://schemas.microsoft.com/office/drawing/2014/main" id="{68DB592E-B96E-47A1-9150-7ADACF1EB94B}"/>
            </a:ext>
          </a:extLst>
        </xdr:cNvPr>
        <xdr:cNvSpPr>
          <a:spLocks noChangeAspect="1" noChangeArrowheads="1"/>
        </xdr:cNvSpPr>
      </xdr:nvSpPr>
      <xdr:spPr bwMode="auto">
        <a:xfrm>
          <a:off x="609600" y="3746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222250</xdr:colOff>
      <xdr:row>2</xdr:row>
      <xdr:rowOff>146050</xdr:rowOff>
    </xdr:to>
    <xdr:sp macro="" textlink="">
      <xdr:nvSpPr>
        <xdr:cNvPr id="156675" name="AutoShape 3">
          <a:extLst>
            <a:ext uri="{FF2B5EF4-FFF2-40B4-BE49-F238E27FC236}">
              <a16:creationId xmlns:a16="http://schemas.microsoft.com/office/drawing/2014/main" id="{7038EECE-7973-4129-BF1B-228F38A7309B}"/>
            </a:ext>
          </a:extLst>
        </xdr:cNvPr>
        <xdr:cNvSpPr>
          <a:spLocks noChangeAspect="1" noChangeArrowheads="1"/>
        </xdr:cNvSpPr>
      </xdr:nvSpPr>
      <xdr:spPr bwMode="auto">
        <a:xfrm>
          <a:off x="609600" y="5651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222250</xdr:colOff>
      <xdr:row>3</xdr:row>
      <xdr:rowOff>127000</xdr:rowOff>
    </xdr:to>
    <xdr:sp macro="" textlink="">
      <xdr:nvSpPr>
        <xdr:cNvPr id="156676" name="AutoShape 4">
          <a:extLst>
            <a:ext uri="{FF2B5EF4-FFF2-40B4-BE49-F238E27FC236}">
              <a16:creationId xmlns:a16="http://schemas.microsoft.com/office/drawing/2014/main" id="{C44FAFAF-5E64-482F-9D26-63F56A279397}"/>
            </a:ext>
          </a:extLst>
        </xdr:cNvPr>
        <xdr:cNvSpPr>
          <a:spLocks noChangeAspect="1" noChangeArrowheads="1"/>
        </xdr:cNvSpPr>
      </xdr:nvSpPr>
      <xdr:spPr bwMode="auto">
        <a:xfrm>
          <a:off x="609600" y="755650"/>
          <a:ext cx="2222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28</xdr:row>
      <xdr:rowOff>0</xdr:rowOff>
    </xdr:from>
    <xdr:to>
      <xdr:col>1</xdr:col>
      <xdr:colOff>209550</xdr:colOff>
      <xdr:row>28</xdr:row>
      <xdr:rowOff>146050</xdr:rowOff>
    </xdr:to>
    <xdr:sp macro="" textlink="">
      <xdr:nvSpPr>
        <xdr:cNvPr id="158721" name="AutoShape 1">
          <a:extLst>
            <a:ext uri="{FF2B5EF4-FFF2-40B4-BE49-F238E27FC236}">
              <a16:creationId xmlns:a16="http://schemas.microsoft.com/office/drawing/2014/main" id="{EF5BBF54-2DAF-4AE6-A8D4-DE52027056BD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209550</xdr:colOff>
      <xdr:row>10</xdr:row>
      <xdr:rowOff>146050</xdr:rowOff>
    </xdr:to>
    <xdr:sp macro="" textlink="">
      <xdr:nvSpPr>
        <xdr:cNvPr id="158722" name="AutoShape 2">
          <a:extLst>
            <a:ext uri="{FF2B5EF4-FFF2-40B4-BE49-F238E27FC236}">
              <a16:creationId xmlns:a16="http://schemas.microsoft.com/office/drawing/2014/main" id="{16AFC1A1-1B63-465C-844C-FB572F40528A}"/>
            </a:ext>
          </a:extLst>
        </xdr:cNvPr>
        <xdr:cNvSpPr>
          <a:spLocks noChangeAspect="1" noChangeArrowheads="1"/>
        </xdr:cNvSpPr>
      </xdr:nvSpPr>
      <xdr:spPr bwMode="auto">
        <a:xfrm>
          <a:off x="609600" y="19050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209550</xdr:colOff>
      <xdr:row>8</xdr:row>
      <xdr:rowOff>146050</xdr:rowOff>
    </xdr:to>
    <xdr:sp macro="" textlink="">
      <xdr:nvSpPr>
        <xdr:cNvPr id="158723" name="AutoShape 3">
          <a:extLst>
            <a:ext uri="{FF2B5EF4-FFF2-40B4-BE49-F238E27FC236}">
              <a16:creationId xmlns:a16="http://schemas.microsoft.com/office/drawing/2014/main" id="{26D8AC41-487A-4372-A885-AAB69221DA6E}"/>
            </a:ext>
          </a:extLst>
        </xdr:cNvPr>
        <xdr:cNvSpPr>
          <a:spLocks noChangeAspect="1" noChangeArrowheads="1"/>
        </xdr:cNvSpPr>
      </xdr:nvSpPr>
      <xdr:spPr bwMode="auto">
        <a:xfrm>
          <a:off x="609600" y="38100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222250</xdr:colOff>
      <xdr:row>43</xdr:row>
      <xdr:rowOff>146050</xdr:rowOff>
    </xdr:to>
    <xdr:sp macro="" textlink="">
      <xdr:nvSpPr>
        <xdr:cNvPr id="158724" name="AutoShape 4">
          <a:extLst>
            <a:ext uri="{FF2B5EF4-FFF2-40B4-BE49-F238E27FC236}">
              <a16:creationId xmlns:a16="http://schemas.microsoft.com/office/drawing/2014/main" id="{4BBDAF7D-65D5-4A96-9638-C371A681A52C}"/>
            </a:ext>
          </a:extLst>
        </xdr:cNvPr>
        <xdr:cNvSpPr>
          <a:spLocks noChangeAspect="1" noChangeArrowheads="1"/>
        </xdr:cNvSpPr>
      </xdr:nvSpPr>
      <xdr:spPr bwMode="auto">
        <a:xfrm>
          <a:off x="609600" y="5715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222250</xdr:colOff>
      <xdr:row>26</xdr:row>
      <xdr:rowOff>146050</xdr:rowOff>
    </xdr:to>
    <xdr:sp macro="" textlink="">
      <xdr:nvSpPr>
        <xdr:cNvPr id="158725" name="AutoShape 5">
          <a:extLst>
            <a:ext uri="{FF2B5EF4-FFF2-40B4-BE49-F238E27FC236}">
              <a16:creationId xmlns:a16="http://schemas.microsoft.com/office/drawing/2014/main" id="{B42F422E-1FBB-4E06-A705-6C7D960ADFD9}"/>
            </a:ext>
          </a:extLst>
        </xdr:cNvPr>
        <xdr:cNvSpPr>
          <a:spLocks noChangeAspect="1" noChangeArrowheads="1"/>
        </xdr:cNvSpPr>
      </xdr:nvSpPr>
      <xdr:spPr bwMode="auto">
        <a:xfrm>
          <a:off x="609600" y="7620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222250</xdr:colOff>
      <xdr:row>15</xdr:row>
      <xdr:rowOff>146050</xdr:rowOff>
    </xdr:to>
    <xdr:sp macro="" textlink="">
      <xdr:nvSpPr>
        <xdr:cNvPr id="158726" name="AutoShape 6">
          <a:extLst>
            <a:ext uri="{FF2B5EF4-FFF2-40B4-BE49-F238E27FC236}">
              <a16:creationId xmlns:a16="http://schemas.microsoft.com/office/drawing/2014/main" id="{C7807EE9-45A5-4404-ABC2-53A532BE3C44}"/>
            </a:ext>
          </a:extLst>
        </xdr:cNvPr>
        <xdr:cNvSpPr>
          <a:spLocks noChangeAspect="1" noChangeArrowheads="1"/>
        </xdr:cNvSpPr>
      </xdr:nvSpPr>
      <xdr:spPr bwMode="auto">
        <a:xfrm>
          <a:off x="609600" y="9525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222250</xdr:colOff>
      <xdr:row>39</xdr:row>
      <xdr:rowOff>146050</xdr:rowOff>
    </xdr:to>
    <xdr:sp macro="" textlink="">
      <xdr:nvSpPr>
        <xdr:cNvPr id="158727" name="AutoShape 7">
          <a:extLst>
            <a:ext uri="{FF2B5EF4-FFF2-40B4-BE49-F238E27FC236}">
              <a16:creationId xmlns:a16="http://schemas.microsoft.com/office/drawing/2014/main" id="{A893CDE6-7736-4C8F-A73A-48C457C7592B}"/>
            </a:ext>
          </a:extLst>
        </xdr:cNvPr>
        <xdr:cNvSpPr>
          <a:spLocks noChangeAspect="1" noChangeArrowheads="1"/>
        </xdr:cNvSpPr>
      </xdr:nvSpPr>
      <xdr:spPr bwMode="auto">
        <a:xfrm>
          <a:off x="609600" y="11430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222250</xdr:colOff>
      <xdr:row>8</xdr:row>
      <xdr:rowOff>146050</xdr:rowOff>
    </xdr:to>
    <xdr:sp macro="" textlink="">
      <xdr:nvSpPr>
        <xdr:cNvPr id="158728" name="AutoShape 8">
          <a:extLst>
            <a:ext uri="{FF2B5EF4-FFF2-40B4-BE49-F238E27FC236}">
              <a16:creationId xmlns:a16="http://schemas.microsoft.com/office/drawing/2014/main" id="{DC4EEBB6-9ECF-4FF7-B034-28F9B3166A1C}"/>
            </a:ext>
          </a:extLst>
        </xdr:cNvPr>
        <xdr:cNvSpPr>
          <a:spLocks noChangeAspect="1" noChangeArrowheads="1"/>
        </xdr:cNvSpPr>
      </xdr:nvSpPr>
      <xdr:spPr bwMode="auto">
        <a:xfrm>
          <a:off x="609600" y="13335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222250</xdr:colOff>
      <xdr:row>23</xdr:row>
      <xdr:rowOff>146050</xdr:rowOff>
    </xdr:to>
    <xdr:sp macro="" textlink="">
      <xdr:nvSpPr>
        <xdr:cNvPr id="158729" name="AutoShape 9">
          <a:extLst>
            <a:ext uri="{FF2B5EF4-FFF2-40B4-BE49-F238E27FC236}">
              <a16:creationId xmlns:a16="http://schemas.microsoft.com/office/drawing/2014/main" id="{12068B90-3E0A-497C-A4BE-7E0CF85F1A1B}"/>
            </a:ext>
          </a:extLst>
        </xdr:cNvPr>
        <xdr:cNvSpPr>
          <a:spLocks noChangeAspect="1" noChangeArrowheads="1"/>
        </xdr:cNvSpPr>
      </xdr:nvSpPr>
      <xdr:spPr bwMode="auto">
        <a:xfrm>
          <a:off x="609600" y="17081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209550</xdr:colOff>
      <xdr:row>45</xdr:row>
      <xdr:rowOff>146050</xdr:rowOff>
    </xdr:to>
    <xdr:sp macro="" textlink="">
      <xdr:nvSpPr>
        <xdr:cNvPr id="158730" name="AutoShape 10">
          <a:extLst>
            <a:ext uri="{FF2B5EF4-FFF2-40B4-BE49-F238E27FC236}">
              <a16:creationId xmlns:a16="http://schemas.microsoft.com/office/drawing/2014/main" id="{903BF89F-E266-402F-BEA4-2FA4DB1D0BCD}"/>
            </a:ext>
          </a:extLst>
        </xdr:cNvPr>
        <xdr:cNvSpPr>
          <a:spLocks noChangeAspect="1" noChangeArrowheads="1"/>
        </xdr:cNvSpPr>
      </xdr:nvSpPr>
      <xdr:spPr bwMode="auto">
        <a:xfrm>
          <a:off x="609600" y="189865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222250</xdr:colOff>
      <xdr:row>12</xdr:row>
      <xdr:rowOff>146050</xdr:rowOff>
    </xdr:to>
    <xdr:sp macro="" textlink="">
      <xdr:nvSpPr>
        <xdr:cNvPr id="158731" name="AutoShape 11">
          <a:extLst>
            <a:ext uri="{FF2B5EF4-FFF2-40B4-BE49-F238E27FC236}">
              <a16:creationId xmlns:a16="http://schemas.microsoft.com/office/drawing/2014/main" id="{B2BB4E85-8314-4812-B445-CF8EEEA434B7}"/>
            </a:ext>
          </a:extLst>
        </xdr:cNvPr>
        <xdr:cNvSpPr>
          <a:spLocks noChangeAspect="1" noChangeArrowheads="1"/>
        </xdr:cNvSpPr>
      </xdr:nvSpPr>
      <xdr:spPr bwMode="auto">
        <a:xfrm>
          <a:off x="609600" y="20891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203200</xdr:colOff>
      <xdr:row>33</xdr:row>
      <xdr:rowOff>146050</xdr:rowOff>
    </xdr:to>
    <xdr:sp macro="" textlink="">
      <xdr:nvSpPr>
        <xdr:cNvPr id="158732" name="AutoShape 12">
          <a:extLst>
            <a:ext uri="{FF2B5EF4-FFF2-40B4-BE49-F238E27FC236}">
              <a16:creationId xmlns:a16="http://schemas.microsoft.com/office/drawing/2014/main" id="{21CFBFA6-52F2-420A-80D7-FD049B518D34}"/>
            </a:ext>
          </a:extLst>
        </xdr:cNvPr>
        <xdr:cNvSpPr>
          <a:spLocks noChangeAspect="1" noChangeArrowheads="1"/>
        </xdr:cNvSpPr>
      </xdr:nvSpPr>
      <xdr:spPr bwMode="auto">
        <a:xfrm>
          <a:off x="609600" y="2463800"/>
          <a:ext cx="2032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222250</xdr:colOff>
      <xdr:row>13</xdr:row>
      <xdr:rowOff>146050</xdr:rowOff>
    </xdr:to>
    <xdr:sp macro="" textlink="">
      <xdr:nvSpPr>
        <xdr:cNvPr id="158733" name="AutoShape 13">
          <a:extLst>
            <a:ext uri="{FF2B5EF4-FFF2-40B4-BE49-F238E27FC236}">
              <a16:creationId xmlns:a16="http://schemas.microsoft.com/office/drawing/2014/main" id="{4237A0D2-9EC9-4CD1-831A-8DF4C4C333A4}"/>
            </a:ext>
          </a:extLst>
        </xdr:cNvPr>
        <xdr:cNvSpPr>
          <a:spLocks noChangeAspect="1" noChangeArrowheads="1"/>
        </xdr:cNvSpPr>
      </xdr:nvSpPr>
      <xdr:spPr bwMode="auto">
        <a:xfrm>
          <a:off x="609600" y="26543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203200</xdr:colOff>
      <xdr:row>22</xdr:row>
      <xdr:rowOff>146050</xdr:rowOff>
    </xdr:to>
    <xdr:sp macro="" textlink="">
      <xdr:nvSpPr>
        <xdr:cNvPr id="158734" name="AutoShape 14">
          <a:extLst>
            <a:ext uri="{FF2B5EF4-FFF2-40B4-BE49-F238E27FC236}">
              <a16:creationId xmlns:a16="http://schemas.microsoft.com/office/drawing/2014/main" id="{33E8AD8D-7BDC-4893-BC34-328B6828346D}"/>
            </a:ext>
          </a:extLst>
        </xdr:cNvPr>
        <xdr:cNvSpPr>
          <a:spLocks noChangeAspect="1" noChangeArrowheads="1"/>
        </xdr:cNvSpPr>
      </xdr:nvSpPr>
      <xdr:spPr bwMode="auto">
        <a:xfrm>
          <a:off x="609600" y="2844800"/>
          <a:ext cx="2032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222250</xdr:colOff>
      <xdr:row>8</xdr:row>
      <xdr:rowOff>146050</xdr:rowOff>
    </xdr:to>
    <xdr:sp macro="" textlink="">
      <xdr:nvSpPr>
        <xdr:cNvPr id="158735" name="AutoShape 15">
          <a:extLst>
            <a:ext uri="{FF2B5EF4-FFF2-40B4-BE49-F238E27FC236}">
              <a16:creationId xmlns:a16="http://schemas.microsoft.com/office/drawing/2014/main" id="{8B3CA0E2-5C35-499A-8ACC-C6E9BF255675}"/>
            </a:ext>
          </a:extLst>
        </xdr:cNvPr>
        <xdr:cNvSpPr>
          <a:spLocks noChangeAspect="1" noChangeArrowheads="1"/>
        </xdr:cNvSpPr>
      </xdr:nvSpPr>
      <xdr:spPr bwMode="auto">
        <a:xfrm>
          <a:off x="609600" y="30353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222250</xdr:colOff>
      <xdr:row>42</xdr:row>
      <xdr:rowOff>146050</xdr:rowOff>
    </xdr:to>
    <xdr:sp macro="" textlink="">
      <xdr:nvSpPr>
        <xdr:cNvPr id="158736" name="AutoShape 16">
          <a:extLst>
            <a:ext uri="{FF2B5EF4-FFF2-40B4-BE49-F238E27FC236}">
              <a16:creationId xmlns:a16="http://schemas.microsoft.com/office/drawing/2014/main" id="{3360A186-558B-4485-87A5-E61C701EB80D}"/>
            </a:ext>
          </a:extLst>
        </xdr:cNvPr>
        <xdr:cNvSpPr>
          <a:spLocks noChangeAspect="1" noChangeArrowheads="1"/>
        </xdr:cNvSpPr>
      </xdr:nvSpPr>
      <xdr:spPr bwMode="auto">
        <a:xfrm>
          <a:off x="609600" y="3225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222250</xdr:colOff>
      <xdr:row>51</xdr:row>
      <xdr:rowOff>146050</xdr:rowOff>
    </xdr:to>
    <xdr:sp macro="" textlink="">
      <xdr:nvSpPr>
        <xdr:cNvPr id="158737" name="AutoShape 17">
          <a:extLst>
            <a:ext uri="{FF2B5EF4-FFF2-40B4-BE49-F238E27FC236}">
              <a16:creationId xmlns:a16="http://schemas.microsoft.com/office/drawing/2014/main" id="{A640F4ED-FEA6-4D41-9016-4AEE1DE4B4D2}"/>
            </a:ext>
          </a:extLst>
        </xdr:cNvPr>
        <xdr:cNvSpPr>
          <a:spLocks noChangeAspect="1" noChangeArrowheads="1"/>
        </xdr:cNvSpPr>
      </xdr:nvSpPr>
      <xdr:spPr bwMode="auto">
        <a:xfrm>
          <a:off x="609600" y="34163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222250</xdr:colOff>
      <xdr:row>19</xdr:row>
      <xdr:rowOff>146050</xdr:rowOff>
    </xdr:to>
    <xdr:sp macro="" textlink="">
      <xdr:nvSpPr>
        <xdr:cNvPr id="158738" name="AutoShape 18">
          <a:extLst>
            <a:ext uri="{FF2B5EF4-FFF2-40B4-BE49-F238E27FC236}">
              <a16:creationId xmlns:a16="http://schemas.microsoft.com/office/drawing/2014/main" id="{4461C33D-30F3-4840-BFFD-BFF2DC44F1D9}"/>
            </a:ext>
          </a:extLst>
        </xdr:cNvPr>
        <xdr:cNvSpPr>
          <a:spLocks noChangeAspect="1" noChangeArrowheads="1"/>
        </xdr:cNvSpPr>
      </xdr:nvSpPr>
      <xdr:spPr bwMode="auto">
        <a:xfrm>
          <a:off x="609600" y="37909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222250</xdr:colOff>
      <xdr:row>44</xdr:row>
      <xdr:rowOff>146050</xdr:rowOff>
    </xdr:to>
    <xdr:sp macro="" textlink="">
      <xdr:nvSpPr>
        <xdr:cNvPr id="158739" name="AutoShape 19">
          <a:extLst>
            <a:ext uri="{FF2B5EF4-FFF2-40B4-BE49-F238E27FC236}">
              <a16:creationId xmlns:a16="http://schemas.microsoft.com/office/drawing/2014/main" id="{C98C38D9-3D63-42AB-A724-68C8741A8154}"/>
            </a:ext>
          </a:extLst>
        </xdr:cNvPr>
        <xdr:cNvSpPr>
          <a:spLocks noChangeAspect="1" noChangeArrowheads="1"/>
        </xdr:cNvSpPr>
      </xdr:nvSpPr>
      <xdr:spPr bwMode="auto">
        <a:xfrm>
          <a:off x="609600" y="41656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222250</xdr:colOff>
      <xdr:row>48</xdr:row>
      <xdr:rowOff>146050</xdr:rowOff>
    </xdr:to>
    <xdr:sp macro="" textlink="">
      <xdr:nvSpPr>
        <xdr:cNvPr id="158740" name="AutoShape 20">
          <a:extLst>
            <a:ext uri="{FF2B5EF4-FFF2-40B4-BE49-F238E27FC236}">
              <a16:creationId xmlns:a16="http://schemas.microsoft.com/office/drawing/2014/main" id="{A7EC6AC0-98D4-44EF-AE7E-210189DCD28C}"/>
            </a:ext>
          </a:extLst>
        </xdr:cNvPr>
        <xdr:cNvSpPr>
          <a:spLocks noChangeAspect="1" noChangeArrowheads="1"/>
        </xdr:cNvSpPr>
      </xdr:nvSpPr>
      <xdr:spPr bwMode="auto">
        <a:xfrm>
          <a:off x="609600" y="43561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203200</xdr:colOff>
      <xdr:row>31</xdr:row>
      <xdr:rowOff>146050</xdr:rowOff>
    </xdr:to>
    <xdr:sp macro="" textlink="">
      <xdr:nvSpPr>
        <xdr:cNvPr id="158741" name="AutoShape 21">
          <a:extLst>
            <a:ext uri="{FF2B5EF4-FFF2-40B4-BE49-F238E27FC236}">
              <a16:creationId xmlns:a16="http://schemas.microsoft.com/office/drawing/2014/main" id="{60B3B1A6-2179-4A80-8F24-39D404047AD2}"/>
            </a:ext>
          </a:extLst>
        </xdr:cNvPr>
        <xdr:cNvSpPr>
          <a:spLocks noChangeAspect="1" noChangeArrowheads="1"/>
        </xdr:cNvSpPr>
      </xdr:nvSpPr>
      <xdr:spPr bwMode="auto">
        <a:xfrm>
          <a:off x="609600" y="4730750"/>
          <a:ext cx="2032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203200</xdr:colOff>
      <xdr:row>29</xdr:row>
      <xdr:rowOff>146050</xdr:rowOff>
    </xdr:to>
    <xdr:sp macro="" textlink="">
      <xdr:nvSpPr>
        <xdr:cNvPr id="158742" name="AutoShape 22">
          <a:extLst>
            <a:ext uri="{FF2B5EF4-FFF2-40B4-BE49-F238E27FC236}">
              <a16:creationId xmlns:a16="http://schemas.microsoft.com/office/drawing/2014/main" id="{9D889183-2B05-43E8-A630-E4D5283A0972}"/>
            </a:ext>
          </a:extLst>
        </xdr:cNvPr>
        <xdr:cNvSpPr>
          <a:spLocks noChangeAspect="1" noChangeArrowheads="1"/>
        </xdr:cNvSpPr>
      </xdr:nvSpPr>
      <xdr:spPr bwMode="auto">
        <a:xfrm>
          <a:off x="609600" y="4921250"/>
          <a:ext cx="2032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222250</xdr:colOff>
      <xdr:row>9</xdr:row>
      <xdr:rowOff>146050</xdr:rowOff>
    </xdr:to>
    <xdr:sp macro="" textlink="">
      <xdr:nvSpPr>
        <xdr:cNvPr id="158743" name="AutoShape 23">
          <a:extLst>
            <a:ext uri="{FF2B5EF4-FFF2-40B4-BE49-F238E27FC236}">
              <a16:creationId xmlns:a16="http://schemas.microsoft.com/office/drawing/2014/main" id="{D9991B6F-0749-484D-B3E6-1AC5999AA998}"/>
            </a:ext>
          </a:extLst>
        </xdr:cNvPr>
        <xdr:cNvSpPr>
          <a:spLocks noChangeAspect="1" noChangeArrowheads="1"/>
        </xdr:cNvSpPr>
      </xdr:nvSpPr>
      <xdr:spPr bwMode="auto">
        <a:xfrm>
          <a:off x="609600" y="51117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203200</xdr:colOff>
      <xdr:row>50</xdr:row>
      <xdr:rowOff>146050</xdr:rowOff>
    </xdr:to>
    <xdr:sp macro="" textlink="">
      <xdr:nvSpPr>
        <xdr:cNvPr id="158744" name="AutoShape 24">
          <a:extLst>
            <a:ext uri="{FF2B5EF4-FFF2-40B4-BE49-F238E27FC236}">
              <a16:creationId xmlns:a16="http://schemas.microsoft.com/office/drawing/2014/main" id="{B932B793-D1DE-418C-AA1F-6FAAD4211222}"/>
            </a:ext>
          </a:extLst>
        </xdr:cNvPr>
        <xdr:cNvSpPr>
          <a:spLocks noChangeAspect="1" noChangeArrowheads="1"/>
        </xdr:cNvSpPr>
      </xdr:nvSpPr>
      <xdr:spPr bwMode="auto">
        <a:xfrm>
          <a:off x="609600" y="5302250"/>
          <a:ext cx="2032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222250</xdr:colOff>
      <xdr:row>25</xdr:row>
      <xdr:rowOff>146050</xdr:rowOff>
    </xdr:to>
    <xdr:sp macro="" textlink="">
      <xdr:nvSpPr>
        <xdr:cNvPr id="158745" name="AutoShape 25">
          <a:extLst>
            <a:ext uri="{FF2B5EF4-FFF2-40B4-BE49-F238E27FC236}">
              <a16:creationId xmlns:a16="http://schemas.microsoft.com/office/drawing/2014/main" id="{94EDB896-EA86-4EB1-8C23-6090EB0C1BAA}"/>
            </a:ext>
          </a:extLst>
        </xdr:cNvPr>
        <xdr:cNvSpPr>
          <a:spLocks noChangeAspect="1" noChangeArrowheads="1"/>
        </xdr:cNvSpPr>
      </xdr:nvSpPr>
      <xdr:spPr bwMode="auto">
        <a:xfrm>
          <a:off x="609600" y="54927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222250</xdr:colOff>
      <xdr:row>47</xdr:row>
      <xdr:rowOff>146050</xdr:rowOff>
    </xdr:to>
    <xdr:sp macro="" textlink="">
      <xdr:nvSpPr>
        <xdr:cNvPr id="158746" name="AutoShape 26">
          <a:extLst>
            <a:ext uri="{FF2B5EF4-FFF2-40B4-BE49-F238E27FC236}">
              <a16:creationId xmlns:a16="http://schemas.microsoft.com/office/drawing/2014/main" id="{C7DC6C78-9287-42EC-9210-0D272D0C402D}"/>
            </a:ext>
          </a:extLst>
        </xdr:cNvPr>
        <xdr:cNvSpPr>
          <a:spLocks noChangeAspect="1" noChangeArrowheads="1"/>
        </xdr:cNvSpPr>
      </xdr:nvSpPr>
      <xdr:spPr bwMode="auto">
        <a:xfrm>
          <a:off x="609600" y="56832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222250</xdr:colOff>
      <xdr:row>34</xdr:row>
      <xdr:rowOff>146050</xdr:rowOff>
    </xdr:to>
    <xdr:sp macro="" textlink="">
      <xdr:nvSpPr>
        <xdr:cNvPr id="158747" name="AutoShape 27">
          <a:extLst>
            <a:ext uri="{FF2B5EF4-FFF2-40B4-BE49-F238E27FC236}">
              <a16:creationId xmlns:a16="http://schemas.microsoft.com/office/drawing/2014/main" id="{4112067E-9F1B-405B-BB45-C74663B7EEC2}"/>
            </a:ext>
          </a:extLst>
        </xdr:cNvPr>
        <xdr:cNvSpPr>
          <a:spLocks noChangeAspect="1" noChangeArrowheads="1"/>
        </xdr:cNvSpPr>
      </xdr:nvSpPr>
      <xdr:spPr bwMode="auto">
        <a:xfrm>
          <a:off x="609600" y="58737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203200</xdr:colOff>
      <xdr:row>20</xdr:row>
      <xdr:rowOff>146050</xdr:rowOff>
    </xdr:to>
    <xdr:sp macro="" textlink="">
      <xdr:nvSpPr>
        <xdr:cNvPr id="158748" name="AutoShape 28">
          <a:extLst>
            <a:ext uri="{FF2B5EF4-FFF2-40B4-BE49-F238E27FC236}">
              <a16:creationId xmlns:a16="http://schemas.microsoft.com/office/drawing/2014/main" id="{48B4825E-26B6-46E1-BB51-A16133BF512D}"/>
            </a:ext>
          </a:extLst>
        </xdr:cNvPr>
        <xdr:cNvSpPr>
          <a:spLocks noChangeAspect="1" noChangeArrowheads="1"/>
        </xdr:cNvSpPr>
      </xdr:nvSpPr>
      <xdr:spPr bwMode="auto">
        <a:xfrm>
          <a:off x="609600" y="6064250"/>
          <a:ext cx="2032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209550</xdr:colOff>
      <xdr:row>49</xdr:row>
      <xdr:rowOff>146050</xdr:rowOff>
    </xdr:to>
    <xdr:sp macro="" textlink="">
      <xdr:nvSpPr>
        <xdr:cNvPr id="158749" name="AutoShape 29">
          <a:extLst>
            <a:ext uri="{FF2B5EF4-FFF2-40B4-BE49-F238E27FC236}">
              <a16:creationId xmlns:a16="http://schemas.microsoft.com/office/drawing/2014/main" id="{F7140474-B787-4E34-889F-090413576E10}"/>
            </a:ext>
          </a:extLst>
        </xdr:cNvPr>
        <xdr:cNvSpPr>
          <a:spLocks noChangeAspect="1" noChangeArrowheads="1"/>
        </xdr:cNvSpPr>
      </xdr:nvSpPr>
      <xdr:spPr bwMode="auto">
        <a:xfrm>
          <a:off x="609600" y="625475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222250</xdr:colOff>
      <xdr:row>38</xdr:row>
      <xdr:rowOff>146050</xdr:rowOff>
    </xdr:to>
    <xdr:sp macro="" textlink="">
      <xdr:nvSpPr>
        <xdr:cNvPr id="158750" name="AutoShape 30">
          <a:extLst>
            <a:ext uri="{FF2B5EF4-FFF2-40B4-BE49-F238E27FC236}">
              <a16:creationId xmlns:a16="http://schemas.microsoft.com/office/drawing/2014/main" id="{11FE5AB9-1CEA-482E-B1D3-D30B1365064E}"/>
            </a:ext>
          </a:extLst>
        </xdr:cNvPr>
        <xdr:cNvSpPr>
          <a:spLocks noChangeAspect="1" noChangeArrowheads="1"/>
        </xdr:cNvSpPr>
      </xdr:nvSpPr>
      <xdr:spPr bwMode="auto">
        <a:xfrm>
          <a:off x="609600" y="64452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222250</xdr:colOff>
      <xdr:row>52</xdr:row>
      <xdr:rowOff>146050</xdr:rowOff>
    </xdr:to>
    <xdr:sp macro="" textlink="">
      <xdr:nvSpPr>
        <xdr:cNvPr id="158751" name="AutoShape 31">
          <a:extLst>
            <a:ext uri="{FF2B5EF4-FFF2-40B4-BE49-F238E27FC236}">
              <a16:creationId xmlns:a16="http://schemas.microsoft.com/office/drawing/2014/main" id="{784D0902-AD64-4918-8AC8-7F55CC2F1D7E}"/>
            </a:ext>
          </a:extLst>
        </xdr:cNvPr>
        <xdr:cNvSpPr>
          <a:spLocks noChangeAspect="1" noChangeArrowheads="1"/>
        </xdr:cNvSpPr>
      </xdr:nvSpPr>
      <xdr:spPr bwMode="auto">
        <a:xfrm>
          <a:off x="609600" y="68199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222250</xdr:colOff>
      <xdr:row>32</xdr:row>
      <xdr:rowOff>146050</xdr:rowOff>
    </xdr:to>
    <xdr:sp macro="" textlink="">
      <xdr:nvSpPr>
        <xdr:cNvPr id="158752" name="AutoShape 32">
          <a:extLst>
            <a:ext uri="{FF2B5EF4-FFF2-40B4-BE49-F238E27FC236}">
              <a16:creationId xmlns:a16="http://schemas.microsoft.com/office/drawing/2014/main" id="{6CF29570-5B4D-407E-B8E7-63EBC52543FC}"/>
            </a:ext>
          </a:extLst>
        </xdr:cNvPr>
        <xdr:cNvSpPr>
          <a:spLocks noChangeAspect="1" noChangeArrowheads="1"/>
        </xdr:cNvSpPr>
      </xdr:nvSpPr>
      <xdr:spPr bwMode="auto">
        <a:xfrm>
          <a:off x="609600" y="7010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222250</xdr:colOff>
      <xdr:row>46</xdr:row>
      <xdr:rowOff>146050</xdr:rowOff>
    </xdr:to>
    <xdr:sp macro="" textlink="">
      <xdr:nvSpPr>
        <xdr:cNvPr id="158753" name="AutoShape 33">
          <a:extLst>
            <a:ext uri="{FF2B5EF4-FFF2-40B4-BE49-F238E27FC236}">
              <a16:creationId xmlns:a16="http://schemas.microsoft.com/office/drawing/2014/main" id="{C1372370-4FED-458C-A3A8-D4FB4CC2FAA5}"/>
            </a:ext>
          </a:extLst>
        </xdr:cNvPr>
        <xdr:cNvSpPr>
          <a:spLocks noChangeAspect="1" noChangeArrowheads="1"/>
        </xdr:cNvSpPr>
      </xdr:nvSpPr>
      <xdr:spPr bwMode="auto">
        <a:xfrm>
          <a:off x="609600" y="72009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222250</xdr:colOff>
      <xdr:row>16</xdr:row>
      <xdr:rowOff>146050</xdr:rowOff>
    </xdr:to>
    <xdr:sp macro="" textlink="">
      <xdr:nvSpPr>
        <xdr:cNvPr id="158754" name="AutoShape 34">
          <a:extLst>
            <a:ext uri="{FF2B5EF4-FFF2-40B4-BE49-F238E27FC236}">
              <a16:creationId xmlns:a16="http://schemas.microsoft.com/office/drawing/2014/main" id="{F6C4F4A0-E0B4-436B-A9D2-3A6E7307555F}"/>
            </a:ext>
          </a:extLst>
        </xdr:cNvPr>
        <xdr:cNvSpPr>
          <a:spLocks noChangeAspect="1" noChangeArrowheads="1"/>
        </xdr:cNvSpPr>
      </xdr:nvSpPr>
      <xdr:spPr bwMode="auto">
        <a:xfrm>
          <a:off x="609600" y="7391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222250</xdr:colOff>
      <xdr:row>30</xdr:row>
      <xdr:rowOff>146050</xdr:rowOff>
    </xdr:to>
    <xdr:sp macro="" textlink="">
      <xdr:nvSpPr>
        <xdr:cNvPr id="158755" name="AutoShape 35">
          <a:extLst>
            <a:ext uri="{FF2B5EF4-FFF2-40B4-BE49-F238E27FC236}">
              <a16:creationId xmlns:a16="http://schemas.microsoft.com/office/drawing/2014/main" id="{D741FC7B-25C3-468C-A12D-850670D24CC1}"/>
            </a:ext>
          </a:extLst>
        </xdr:cNvPr>
        <xdr:cNvSpPr>
          <a:spLocks noChangeAspect="1" noChangeArrowheads="1"/>
        </xdr:cNvSpPr>
      </xdr:nvSpPr>
      <xdr:spPr bwMode="auto">
        <a:xfrm>
          <a:off x="609600" y="75819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222250</xdr:colOff>
      <xdr:row>37</xdr:row>
      <xdr:rowOff>146050</xdr:rowOff>
    </xdr:to>
    <xdr:sp macro="" textlink="">
      <xdr:nvSpPr>
        <xdr:cNvPr id="158756" name="AutoShape 36">
          <a:extLst>
            <a:ext uri="{FF2B5EF4-FFF2-40B4-BE49-F238E27FC236}">
              <a16:creationId xmlns:a16="http://schemas.microsoft.com/office/drawing/2014/main" id="{205DF3D5-756A-44BC-AED8-1112A2965A8E}"/>
            </a:ext>
          </a:extLst>
        </xdr:cNvPr>
        <xdr:cNvSpPr>
          <a:spLocks noChangeAspect="1" noChangeArrowheads="1"/>
        </xdr:cNvSpPr>
      </xdr:nvSpPr>
      <xdr:spPr bwMode="auto">
        <a:xfrm>
          <a:off x="609600" y="7772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222250</xdr:colOff>
      <xdr:row>27</xdr:row>
      <xdr:rowOff>146050</xdr:rowOff>
    </xdr:to>
    <xdr:sp macro="" textlink="">
      <xdr:nvSpPr>
        <xdr:cNvPr id="158757" name="AutoShape 37">
          <a:extLst>
            <a:ext uri="{FF2B5EF4-FFF2-40B4-BE49-F238E27FC236}">
              <a16:creationId xmlns:a16="http://schemas.microsoft.com/office/drawing/2014/main" id="{35DD040D-9D78-4848-8DE3-A8E20A4DC95E}"/>
            </a:ext>
          </a:extLst>
        </xdr:cNvPr>
        <xdr:cNvSpPr>
          <a:spLocks noChangeAspect="1" noChangeArrowheads="1"/>
        </xdr:cNvSpPr>
      </xdr:nvSpPr>
      <xdr:spPr bwMode="auto">
        <a:xfrm>
          <a:off x="609600" y="79629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222250</xdr:colOff>
      <xdr:row>17</xdr:row>
      <xdr:rowOff>146050</xdr:rowOff>
    </xdr:to>
    <xdr:sp macro="" textlink="">
      <xdr:nvSpPr>
        <xdr:cNvPr id="158758" name="AutoShape 38">
          <a:extLst>
            <a:ext uri="{FF2B5EF4-FFF2-40B4-BE49-F238E27FC236}">
              <a16:creationId xmlns:a16="http://schemas.microsoft.com/office/drawing/2014/main" id="{C404B33F-E1F2-410F-8038-A0570EC9847A}"/>
            </a:ext>
          </a:extLst>
        </xdr:cNvPr>
        <xdr:cNvSpPr>
          <a:spLocks noChangeAspect="1" noChangeArrowheads="1"/>
        </xdr:cNvSpPr>
      </xdr:nvSpPr>
      <xdr:spPr bwMode="auto">
        <a:xfrm>
          <a:off x="609600" y="8153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209550</xdr:colOff>
      <xdr:row>41</xdr:row>
      <xdr:rowOff>146050</xdr:rowOff>
    </xdr:to>
    <xdr:sp macro="" textlink="">
      <xdr:nvSpPr>
        <xdr:cNvPr id="158759" name="AutoShape 39">
          <a:extLst>
            <a:ext uri="{FF2B5EF4-FFF2-40B4-BE49-F238E27FC236}">
              <a16:creationId xmlns:a16="http://schemas.microsoft.com/office/drawing/2014/main" id="{5C8BAE49-5600-44EA-BEFC-0B346FABAC76}"/>
            </a:ext>
          </a:extLst>
        </xdr:cNvPr>
        <xdr:cNvSpPr>
          <a:spLocks noChangeAspect="1" noChangeArrowheads="1"/>
        </xdr:cNvSpPr>
      </xdr:nvSpPr>
      <xdr:spPr bwMode="auto">
        <a:xfrm>
          <a:off x="609600" y="834390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222250</xdr:colOff>
      <xdr:row>18</xdr:row>
      <xdr:rowOff>146050</xdr:rowOff>
    </xdr:to>
    <xdr:sp macro="" textlink="">
      <xdr:nvSpPr>
        <xdr:cNvPr id="158760" name="AutoShape 40">
          <a:extLst>
            <a:ext uri="{FF2B5EF4-FFF2-40B4-BE49-F238E27FC236}">
              <a16:creationId xmlns:a16="http://schemas.microsoft.com/office/drawing/2014/main" id="{73645622-F97B-4634-91CC-BBAE81261A1A}"/>
            </a:ext>
          </a:extLst>
        </xdr:cNvPr>
        <xdr:cNvSpPr>
          <a:spLocks noChangeAspect="1" noChangeArrowheads="1"/>
        </xdr:cNvSpPr>
      </xdr:nvSpPr>
      <xdr:spPr bwMode="auto">
        <a:xfrm>
          <a:off x="609600" y="87185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209550</xdr:colOff>
      <xdr:row>14</xdr:row>
      <xdr:rowOff>146050</xdr:rowOff>
    </xdr:to>
    <xdr:sp macro="" textlink="">
      <xdr:nvSpPr>
        <xdr:cNvPr id="158761" name="AutoShape 41">
          <a:extLst>
            <a:ext uri="{FF2B5EF4-FFF2-40B4-BE49-F238E27FC236}">
              <a16:creationId xmlns:a16="http://schemas.microsoft.com/office/drawing/2014/main" id="{D2587757-E506-4686-A9B9-AA6AB94984BF}"/>
            </a:ext>
          </a:extLst>
        </xdr:cNvPr>
        <xdr:cNvSpPr>
          <a:spLocks noChangeAspect="1" noChangeArrowheads="1"/>
        </xdr:cNvSpPr>
      </xdr:nvSpPr>
      <xdr:spPr bwMode="auto">
        <a:xfrm>
          <a:off x="609600" y="890905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222250</xdr:colOff>
      <xdr:row>36</xdr:row>
      <xdr:rowOff>146050</xdr:rowOff>
    </xdr:to>
    <xdr:sp macro="" textlink="">
      <xdr:nvSpPr>
        <xdr:cNvPr id="158762" name="AutoShape 42">
          <a:extLst>
            <a:ext uri="{FF2B5EF4-FFF2-40B4-BE49-F238E27FC236}">
              <a16:creationId xmlns:a16="http://schemas.microsoft.com/office/drawing/2014/main" id="{3C2B4A65-B8A6-4C05-9691-8A8F9748F1B4}"/>
            </a:ext>
          </a:extLst>
        </xdr:cNvPr>
        <xdr:cNvSpPr>
          <a:spLocks noChangeAspect="1" noChangeArrowheads="1"/>
        </xdr:cNvSpPr>
      </xdr:nvSpPr>
      <xdr:spPr bwMode="auto">
        <a:xfrm>
          <a:off x="609600" y="90995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222250</xdr:colOff>
      <xdr:row>21</xdr:row>
      <xdr:rowOff>146050</xdr:rowOff>
    </xdr:to>
    <xdr:sp macro="" textlink="">
      <xdr:nvSpPr>
        <xdr:cNvPr id="158763" name="AutoShape 43">
          <a:extLst>
            <a:ext uri="{FF2B5EF4-FFF2-40B4-BE49-F238E27FC236}">
              <a16:creationId xmlns:a16="http://schemas.microsoft.com/office/drawing/2014/main" id="{D977C9B3-D25A-4CFD-81DE-DD0F55A44A58}"/>
            </a:ext>
          </a:extLst>
        </xdr:cNvPr>
        <xdr:cNvSpPr>
          <a:spLocks noChangeAspect="1" noChangeArrowheads="1"/>
        </xdr:cNvSpPr>
      </xdr:nvSpPr>
      <xdr:spPr bwMode="auto">
        <a:xfrm>
          <a:off x="609600" y="92900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222250</xdr:colOff>
      <xdr:row>35</xdr:row>
      <xdr:rowOff>146050</xdr:rowOff>
    </xdr:to>
    <xdr:sp macro="" textlink="">
      <xdr:nvSpPr>
        <xdr:cNvPr id="158764" name="AutoShape 44">
          <a:extLst>
            <a:ext uri="{FF2B5EF4-FFF2-40B4-BE49-F238E27FC236}">
              <a16:creationId xmlns:a16="http://schemas.microsoft.com/office/drawing/2014/main" id="{7FF4D697-D4CC-4A70-A49C-F2DA99228EB7}"/>
            </a:ext>
          </a:extLst>
        </xdr:cNvPr>
        <xdr:cNvSpPr>
          <a:spLocks noChangeAspect="1" noChangeArrowheads="1"/>
        </xdr:cNvSpPr>
      </xdr:nvSpPr>
      <xdr:spPr bwMode="auto">
        <a:xfrm>
          <a:off x="609600" y="94805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222250</xdr:colOff>
      <xdr:row>11</xdr:row>
      <xdr:rowOff>146050</xdr:rowOff>
    </xdr:to>
    <xdr:sp macro="" textlink="">
      <xdr:nvSpPr>
        <xdr:cNvPr id="158765" name="AutoShape 45">
          <a:extLst>
            <a:ext uri="{FF2B5EF4-FFF2-40B4-BE49-F238E27FC236}">
              <a16:creationId xmlns:a16="http://schemas.microsoft.com/office/drawing/2014/main" id="{93A218E2-FBD3-4468-89BD-D4022E3A60C1}"/>
            </a:ext>
          </a:extLst>
        </xdr:cNvPr>
        <xdr:cNvSpPr>
          <a:spLocks noChangeAspect="1" noChangeArrowheads="1"/>
        </xdr:cNvSpPr>
      </xdr:nvSpPr>
      <xdr:spPr bwMode="auto">
        <a:xfrm>
          <a:off x="609600" y="9855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222250</xdr:colOff>
      <xdr:row>40</xdr:row>
      <xdr:rowOff>146050</xdr:rowOff>
    </xdr:to>
    <xdr:sp macro="" textlink="">
      <xdr:nvSpPr>
        <xdr:cNvPr id="158766" name="AutoShape 46">
          <a:extLst>
            <a:ext uri="{FF2B5EF4-FFF2-40B4-BE49-F238E27FC236}">
              <a16:creationId xmlns:a16="http://schemas.microsoft.com/office/drawing/2014/main" id="{BC3AC55A-836A-430E-BB11-ECAB8781E298}"/>
            </a:ext>
          </a:extLst>
        </xdr:cNvPr>
        <xdr:cNvSpPr>
          <a:spLocks noChangeAspect="1" noChangeArrowheads="1"/>
        </xdr:cNvSpPr>
      </xdr:nvSpPr>
      <xdr:spPr bwMode="auto">
        <a:xfrm>
          <a:off x="609600" y="102298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209550</xdr:colOff>
      <xdr:row>24</xdr:row>
      <xdr:rowOff>146050</xdr:rowOff>
    </xdr:to>
    <xdr:sp macro="" textlink="">
      <xdr:nvSpPr>
        <xdr:cNvPr id="158767" name="AutoShape 47">
          <a:extLst>
            <a:ext uri="{FF2B5EF4-FFF2-40B4-BE49-F238E27FC236}">
              <a16:creationId xmlns:a16="http://schemas.microsoft.com/office/drawing/2014/main" id="{A437C753-69D5-45BF-9B65-8F98E103E336}"/>
            </a:ext>
          </a:extLst>
        </xdr:cNvPr>
        <xdr:cNvSpPr>
          <a:spLocks noChangeAspect="1" noChangeArrowheads="1"/>
        </xdr:cNvSpPr>
      </xdr:nvSpPr>
      <xdr:spPr bwMode="auto">
        <a:xfrm>
          <a:off x="609600" y="1060450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209550</xdr:colOff>
      <xdr:row>8</xdr:row>
      <xdr:rowOff>146050</xdr:rowOff>
    </xdr:to>
    <xdr:sp macro="" textlink="">
      <xdr:nvSpPr>
        <xdr:cNvPr id="158815" name="AutoShape 95">
          <a:extLst>
            <a:ext uri="{FF2B5EF4-FFF2-40B4-BE49-F238E27FC236}">
              <a16:creationId xmlns:a16="http://schemas.microsoft.com/office/drawing/2014/main" id="{EB397A98-4867-4AC6-9E03-44FF01CB1F9C}"/>
            </a:ext>
          </a:extLst>
        </xdr:cNvPr>
        <xdr:cNvSpPr>
          <a:spLocks noChangeAspect="1" noChangeArrowheads="1"/>
        </xdr:cNvSpPr>
      </xdr:nvSpPr>
      <xdr:spPr bwMode="auto">
        <a:xfrm>
          <a:off x="609600" y="41910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209550</xdr:colOff>
      <xdr:row>9</xdr:row>
      <xdr:rowOff>146050</xdr:rowOff>
    </xdr:to>
    <xdr:sp macro="" textlink="">
      <xdr:nvSpPr>
        <xdr:cNvPr id="158816" name="AutoShape 96">
          <a:extLst>
            <a:ext uri="{FF2B5EF4-FFF2-40B4-BE49-F238E27FC236}">
              <a16:creationId xmlns:a16="http://schemas.microsoft.com/office/drawing/2014/main" id="{62BC2C3C-F8AA-49C1-A030-B10FF70F2740}"/>
            </a:ext>
          </a:extLst>
        </xdr:cNvPr>
        <xdr:cNvSpPr>
          <a:spLocks noChangeAspect="1" noChangeArrowheads="1"/>
        </xdr:cNvSpPr>
      </xdr:nvSpPr>
      <xdr:spPr bwMode="auto">
        <a:xfrm>
          <a:off x="609600" y="60960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209550</xdr:colOff>
      <xdr:row>10</xdr:row>
      <xdr:rowOff>146050</xdr:rowOff>
    </xdr:to>
    <xdr:sp macro="" textlink="">
      <xdr:nvSpPr>
        <xdr:cNvPr id="158817" name="AutoShape 97">
          <a:extLst>
            <a:ext uri="{FF2B5EF4-FFF2-40B4-BE49-F238E27FC236}">
              <a16:creationId xmlns:a16="http://schemas.microsoft.com/office/drawing/2014/main" id="{8A4FBC5D-ED0F-4E39-8E55-7C5795D9ADDB}"/>
            </a:ext>
          </a:extLst>
        </xdr:cNvPr>
        <xdr:cNvSpPr>
          <a:spLocks noChangeAspect="1" noChangeArrowheads="1"/>
        </xdr:cNvSpPr>
      </xdr:nvSpPr>
      <xdr:spPr bwMode="auto">
        <a:xfrm>
          <a:off x="609600" y="80010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222250</xdr:colOff>
      <xdr:row>11</xdr:row>
      <xdr:rowOff>146050</xdr:rowOff>
    </xdr:to>
    <xdr:sp macro="" textlink="">
      <xdr:nvSpPr>
        <xdr:cNvPr id="158818" name="AutoShape 98">
          <a:extLst>
            <a:ext uri="{FF2B5EF4-FFF2-40B4-BE49-F238E27FC236}">
              <a16:creationId xmlns:a16="http://schemas.microsoft.com/office/drawing/2014/main" id="{7151DCDE-147E-4279-B90F-A69636DFE175}"/>
            </a:ext>
          </a:extLst>
        </xdr:cNvPr>
        <xdr:cNvSpPr>
          <a:spLocks noChangeAspect="1" noChangeArrowheads="1"/>
        </xdr:cNvSpPr>
      </xdr:nvSpPr>
      <xdr:spPr bwMode="auto">
        <a:xfrm>
          <a:off x="609600" y="9906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222250</xdr:colOff>
      <xdr:row>12</xdr:row>
      <xdr:rowOff>146050</xdr:rowOff>
    </xdr:to>
    <xdr:sp macro="" textlink="">
      <xdr:nvSpPr>
        <xdr:cNvPr id="158819" name="AutoShape 99">
          <a:extLst>
            <a:ext uri="{FF2B5EF4-FFF2-40B4-BE49-F238E27FC236}">
              <a16:creationId xmlns:a16="http://schemas.microsoft.com/office/drawing/2014/main" id="{75B86185-55ED-4CC9-AF86-73EC56CC421B}"/>
            </a:ext>
          </a:extLst>
        </xdr:cNvPr>
        <xdr:cNvSpPr>
          <a:spLocks noChangeAspect="1" noChangeArrowheads="1"/>
        </xdr:cNvSpPr>
      </xdr:nvSpPr>
      <xdr:spPr bwMode="auto">
        <a:xfrm>
          <a:off x="609600" y="11811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222250</xdr:colOff>
      <xdr:row>13</xdr:row>
      <xdr:rowOff>146050</xdr:rowOff>
    </xdr:to>
    <xdr:sp macro="" textlink="">
      <xdr:nvSpPr>
        <xdr:cNvPr id="158820" name="AutoShape 100">
          <a:extLst>
            <a:ext uri="{FF2B5EF4-FFF2-40B4-BE49-F238E27FC236}">
              <a16:creationId xmlns:a16="http://schemas.microsoft.com/office/drawing/2014/main" id="{B765C7E8-7751-41A2-B747-FDFFE31CB8CA}"/>
            </a:ext>
          </a:extLst>
        </xdr:cNvPr>
        <xdr:cNvSpPr>
          <a:spLocks noChangeAspect="1" noChangeArrowheads="1"/>
        </xdr:cNvSpPr>
      </xdr:nvSpPr>
      <xdr:spPr bwMode="auto">
        <a:xfrm>
          <a:off x="609600" y="13716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209550</xdr:colOff>
      <xdr:row>14</xdr:row>
      <xdr:rowOff>146050</xdr:rowOff>
    </xdr:to>
    <xdr:sp macro="" textlink="">
      <xdr:nvSpPr>
        <xdr:cNvPr id="158821" name="AutoShape 101">
          <a:extLst>
            <a:ext uri="{FF2B5EF4-FFF2-40B4-BE49-F238E27FC236}">
              <a16:creationId xmlns:a16="http://schemas.microsoft.com/office/drawing/2014/main" id="{0483D282-A292-4950-BC15-C97FADBF2283}"/>
            </a:ext>
          </a:extLst>
        </xdr:cNvPr>
        <xdr:cNvSpPr>
          <a:spLocks noChangeAspect="1" noChangeArrowheads="1"/>
        </xdr:cNvSpPr>
      </xdr:nvSpPr>
      <xdr:spPr bwMode="auto">
        <a:xfrm>
          <a:off x="609600" y="156210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222250</xdr:colOff>
      <xdr:row>15</xdr:row>
      <xdr:rowOff>146050</xdr:rowOff>
    </xdr:to>
    <xdr:sp macro="" textlink="">
      <xdr:nvSpPr>
        <xdr:cNvPr id="158822" name="AutoShape 102">
          <a:extLst>
            <a:ext uri="{FF2B5EF4-FFF2-40B4-BE49-F238E27FC236}">
              <a16:creationId xmlns:a16="http://schemas.microsoft.com/office/drawing/2014/main" id="{C64D9F1E-D5A3-4232-9C54-11D315A457D0}"/>
            </a:ext>
          </a:extLst>
        </xdr:cNvPr>
        <xdr:cNvSpPr>
          <a:spLocks noChangeAspect="1" noChangeArrowheads="1"/>
        </xdr:cNvSpPr>
      </xdr:nvSpPr>
      <xdr:spPr bwMode="auto">
        <a:xfrm>
          <a:off x="609600" y="17526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222250</xdr:colOff>
      <xdr:row>16</xdr:row>
      <xdr:rowOff>146050</xdr:rowOff>
    </xdr:to>
    <xdr:sp macro="" textlink="">
      <xdr:nvSpPr>
        <xdr:cNvPr id="158823" name="AutoShape 103">
          <a:extLst>
            <a:ext uri="{FF2B5EF4-FFF2-40B4-BE49-F238E27FC236}">
              <a16:creationId xmlns:a16="http://schemas.microsoft.com/office/drawing/2014/main" id="{18D14B19-3C8E-419E-A3F6-9DA8C4699E07}"/>
            </a:ext>
          </a:extLst>
        </xdr:cNvPr>
        <xdr:cNvSpPr>
          <a:spLocks noChangeAspect="1" noChangeArrowheads="1"/>
        </xdr:cNvSpPr>
      </xdr:nvSpPr>
      <xdr:spPr bwMode="auto">
        <a:xfrm>
          <a:off x="609600" y="21272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222250</xdr:colOff>
      <xdr:row>17</xdr:row>
      <xdr:rowOff>146050</xdr:rowOff>
    </xdr:to>
    <xdr:sp macro="" textlink="">
      <xdr:nvSpPr>
        <xdr:cNvPr id="158824" name="AutoShape 104">
          <a:extLst>
            <a:ext uri="{FF2B5EF4-FFF2-40B4-BE49-F238E27FC236}">
              <a16:creationId xmlns:a16="http://schemas.microsoft.com/office/drawing/2014/main" id="{C68EC58B-0475-4DDF-A1D3-D6A950BDA6D7}"/>
            </a:ext>
          </a:extLst>
        </xdr:cNvPr>
        <xdr:cNvSpPr>
          <a:spLocks noChangeAspect="1" noChangeArrowheads="1"/>
        </xdr:cNvSpPr>
      </xdr:nvSpPr>
      <xdr:spPr bwMode="auto">
        <a:xfrm>
          <a:off x="609600" y="23177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222250</xdr:colOff>
      <xdr:row>18</xdr:row>
      <xdr:rowOff>146050</xdr:rowOff>
    </xdr:to>
    <xdr:sp macro="" textlink="">
      <xdr:nvSpPr>
        <xdr:cNvPr id="158825" name="AutoShape 105">
          <a:extLst>
            <a:ext uri="{FF2B5EF4-FFF2-40B4-BE49-F238E27FC236}">
              <a16:creationId xmlns:a16="http://schemas.microsoft.com/office/drawing/2014/main" id="{07CAA9CF-612A-48DC-BDE9-3AFA1405A132}"/>
            </a:ext>
          </a:extLst>
        </xdr:cNvPr>
        <xdr:cNvSpPr>
          <a:spLocks noChangeAspect="1" noChangeArrowheads="1"/>
        </xdr:cNvSpPr>
      </xdr:nvSpPr>
      <xdr:spPr bwMode="auto">
        <a:xfrm>
          <a:off x="609600" y="25082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222250</xdr:colOff>
      <xdr:row>19</xdr:row>
      <xdr:rowOff>146050</xdr:rowOff>
    </xdr:to>
    <xdr:sp macro="" textlink="">
      <xdr:nvSpPr>
        <xdr:cNvPr id="158826" name="AutoShape 106">
          <a:extLst>
            <a:ext uri="{FF2B5EF4-FFF2-40B4-BE49-F238E27FC236}">
              <a16:creationId xmlns:a16="http://schemas.microsoft.com/office/drawing/2014/main" id="{2F729217-79C7-4033-8EAC-47E289F80D3C}"/>
            </a:ext>
          </a:extLst>
        </xdr:cNvPr>
        <xdr:cNvSpPr>
          <a:spLocks noChangeAspect="1" noChangeArrowheads="1"/>
        </xdr:cNvSpPr>
      </xdr:nvSpPr>
      <xdr:spPr bwMode="auto">
        <a:xfrm>
          <a:off x="609600" y="28829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203200</xdr:colOff>
      <xdr:row>20</xdr:row>
      <xdr:rowOff>146050</xdr:rowOff>
    </xdr:to>
    <xdr:sp macro="" textlink="">
      <xdr:nvSpPr>
        <xdr:cNvPr id="158827" name="AutoShape 107">
          <a:extLst>
            <a:ext uri="{FF2B5EF4-FFF2-40B4-BE49-F238E27FC236}">
              <a16:creationId xmlns:a16="http://schemas.microsoft.com/office/drawing/2014/main" id="{392990EB-546F-482C-B044-81D8513E6076}"/>
            </a:ext>
          </a:extLst>
        </xdr:cNvPr>
        <xdr:cNvSpPr>
          <a:spLocks noChangeAspect="1" noChangeArrowheads="1"/>
        </xdr:cNvSpPr>
      </xdr:nvSpPr>
      <xdr:spPr bwMode="auto">
        <a:xfrm>
          <a:off x="609600" y="3257550"/>
          <a:ext cx="2032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222250</xdr:colOff>
      <xdr:row>21</xdr:row>
      <xdr:rowOff>146050</xdr:rowOff>
    </xdr:to>
    <xdr:sp macro="" textlink="">
      <xdr:nvSpPr>
        <xdr:cNvPr id="158828" name="AutoShape 108">
          <a:extLst>
            <a:ext uri="{FF2B5EF4-FFF2-40B4-BE49-F238E27FC236}">
              <a16:creationId xmlns:a16="http://schemas.microsoft.com/office/drawing/2014/main" id="{7F287FB3-D0F7-4317-AC23-B2CA25B18D50}"/>
            </a:ext>
          </a:extLst>
        </xdr:cNvPr>
        <xdr:cNvSpPr>
          <a:spLocks noChangeAspect="1" noChangeArrowheads="1"/>
        </xdr:cNvSpPr>
      </xdr:nvSpPr>
      <xdr:spPr bwMode="auto">
        <a:xfrm>
          <a:off x="609600" y="34480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203200</xdr:colOff>
      <xdr:row>22</xdr:row>
      <xdr:rowOff>146050</xdr:rowOff>
    </xdr:to>
    <xdr:sp macro="" textlink="">
      <xdr:nvSpPr>
        <xdr:cNvPr id="158829" name="AutoShape 109">
          <a:extLst>
            <a:ext uri="{FF2B5EF4-FFF2-40B4-BE49-F238E27FC236}">
              <a16:creationId xmlns:a16="http://schemas.microsoft.com/office/drawing/2014/main" id="{E979371B-E35A-4F7C-88FE-6AE4046DECB0}"/>
            </a:ext>
          </a:extLst>
        </xdr:cNvPr>
        <xdr:cNvSpPr>
          <a:spLocks noChangeAspect="1" noChangeArrowheads="1"/>
        </xdr:cNvSpPr>
      </xdr:nvSpPr>
      <xdr:spPr bwMode="auto">
        <a:xfrm>
          <a:off x="609600" y="3638550"/>
          <a:ext cx="2032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222250</xdr:colOff>
      <xdr:row>23</xdr:row>
      <xdr:rowOff>146050</xdr:rowOff>
    </xdr:to>
    <xdr:sp macro="" textlink="">
      <xdr:nvSpPr>
        <xdr:cNvPr id="158830" name="AutoShape 110">
          <a:extLst>
            <a:ext uri="{FF2B5EF4-FFF2-40B4-BE49-F238E27FC236}">
              <a16:creationId xmlns:a16="http://schemas.microsoft.com/office/drawing/2014/main" id="{414A6577-130F-4E19-BE21-608AFF4FF9A3}"/>
            </a:ext>
          </a:extLst>
        </xdr:cNvPr>
        <xdr:cNvSpPr>
          <a:spLocks noChangeAspect="1" noChangeArrowheads="1"/>
        </xdr:cNvSpPr>
      </xdr:nvSpPr>
      <xdr:spPr bwMode="auto">
        <a:xfrm>
          <a:off x="609600" y="38290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222250</xdr:colOff>
      <xdr:row>24</xdr:row>
      <xdr:rowOff>146050</xdr:rowOff>
    </xdr:to>
    <xdr:sp macro="" textlink="">
      <xdr:nvSpPr>
        <xdr:cNvPr id="158831" name="AutoShape 111">
          <a:extLst>
            <a:ext uri="{FF2B5EF4-FFF2-40B4-BE49-F238E27FC236}">
              <a16:creationId xmlns:a16="http://schemas.microsoft.com/office/drawing/2014/main" id="{4DB16243-F1C6-4102-BB78-842670CD7027}"/>
            </a:ext>
          </a:extLst>
        </xdr:cNvPr>
        <xdr:cNvSpPr>
          <a:spLocks noChangeAspect="1" noChangeArrowheads="1"/>
        </xdr:cNvSpPr>
      </xdr:nvSpPr>
      <xdr:spPr bwMode="auto">
        <a:xfrm>
          <a:off x="609600" y="40195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222250</xdr:colOff>
      <xdr:row>25</xdr:row>
      <xdr:rowOff>146050</xdr:rowOff>
    </xdr:to>
    <xdr:sp macro="" textlink="">
      <xdr:nvSpPr>
        <xdr:cNvPr id="158832" name="AutoShape 112">
          <a:extLst>
            <a:ext uri="{FF2B5EF4-FFF2-40B4-BE49-F238E27FC236}">
              <a16:creationId xmlns:a16="http://schemas.microsoft.com/office/drawing/2014/main" id="{D29691CE-6AEC-47E7-8102-B7296AD34C3E}"/>
            </a:ext>
          </a:extLst>
        </xdr:cNvPr>
        <xdr:cNvSpPr>
          <a:spLocks noChangeAspect="1" noChangeArrowheads="1"/>
        </xdr:cNvSpPr>
      </xdr:nvSpPr>
      <xdr:spPr bwMode="auto">
        <a:xfrm>
          <a:off x="609600" y="42100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222250</xdr:colOff>
      <xdr:row>26</xdr:row>
      <xdr:rowOff>146050</xdr:rowOff>
    </xdr:to>
    <xdr:sp macro="" textlink="">
      <xdr:nvSpPr>
        <xdr:cNvPr id="158833" name="AutoShape 113">
          <a:extLst>
            <a:ext uri="{FF2B5EF4-FFF2-40B4-BE49-F238E27FC236}">
              <a16:creationId xmlns:a16="http://schemas.microsoft.com/office/drawing/2014/main" id="{C3B97DE6-F2E5-4B6B-A33C-A017B34EA11B}"/>
            </a:ext>
          </a:extLst>
        </xdr:cNvPr>
        <xdr:cNvSpPr>
          <a:spLocks noChangeAspect="1" noChangeArrowheads="1"/>
        </xdr:cNvSpPr>
      </xdr:nvSpPr>
      <xdr:spPr bwMode="auto">
        <a:xfrm>
          <a:off x="609600" y="45847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222250</xdr:colOff>
      <xdr:row>27</xdr:row>
      <xdr:rowOff>146050</xdr:rowOff>
    </xdr:to>
    <xdr:sp macro="" textlink="">
      <xdr:nvSpPr>
        <xdr:cNvPr id="158834" name="AutoShape 114">
          <a:extLst>
            <a:ext uri="{FF2B5EF4-FFF2-40B4-BE49-F238E27FC236}">
              <a16:creationId xmlns:a16="http://schemas.microsoft.com/office/drawing/2014/main" id="{6309E6D3-D97A-469D-B402-3DD83FE1EB71}"/>
            </a:ext>
          </a:extLst>
        </xdr:cNvPr>
        <xdr:cNvSpPr>
          <a:spLocks noChangeAspect="1" noChangeArrowheads="1"/>
        </xdr:cNvSpPr>
      </xdr:nvSpPr>
      <xdr:spPr bwMode="auto">
        <a:xfrm>
          <a:off x="609600" y="49593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222250</xdr:colOff>
      <xdr:row>28</xdr:row>
      <xdr:rowOff>146050</xdr:rowOff>
    </xdr:to>
    <xdr:sp macro="" textlink="">
      <xdr:nvSpPr>
        <xdr:cNvPr id="158835" name="AutoShape 115">
          <a:extLst>
            <a:ext uri="{FF2B5EF4-FFF2-40B4-BE49-F238E27FC236}">
              <a16:creationId xmlns:a16="http://schemas.microsoft.com/office/drawing/2014/main" id="{4541A1C7-AB39-4F3B-A38B-6A88E60C208A}"/>
            </a:ext>
          </a:extLst>
        </xdr:cNvPr>
        <xdr:cNvSpPr>
          <a:spLocks noChangeAspect="1" noChangeArrowheads="1"/>
        </xdr:cNvSpPr>
      </xdr:nvSpPr>
      <xdr:spPr bwMode="auto">
        <a:xfrm>
          <a:off x="609600" y="51498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203200</xdr:colOff>
      <xdr:row>29</xdr:row>
      <xdr:rowOff>146050</xdr:rowOff>
    </xdr:to>
    <xdr:sp macro="" textlink="">
      <xdr:nvSpPr>
        <xdr:cNvPr id="158836" name="AutoShape 116">
          <a:extLst>
            <a:ext uri="{FF2B5EF4-FFF2-40B4-BE49-F238E27FC236}">
              <a16:creationId xmlns:a16="http://schemas.microsoft.com/office/drawing/2014/main" id="{2D040C7E-893D-46FE-8C17-027E9DFD0DB6}"/>
            </a:ext>
          </a:extLst>
        </xdr:cNvPr>
        <xdr:cNvSpPr>
          <a:spLocks noChangeAspect="1" noChangeArrowheads="1"/>
        </xdr:cNvSpPr>
      </xdr:nvSpPr>
      <xdr:spPr bwMode="auto">
        <a:xfrm>
          <a:off x="609600" y="5524500"/>
          <a:ext cx="2032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203200</xdr:colOff>
      <xdr:row>30</xdr:row>
      <xdr:rowOff>146050</xdr:rowOff>
    </xdr:to>
    <xdr:sp macro="" textlink="">
      <xdr:nvSpPr>
        <xdr:cNvPr id="158837" name="AutoShape 117">
          <a:extLst>
            <a:ext uri="{FF2B5EF4-FFF2-40B4-BE49-F238E27FC236}">
              <a16:creationId xmlns:a16="http://schemas.microsoft.com/office/drawing/2014/main" id="{8174F9B1-D966-4D56-94CD-C729897CB732}"/>
            </a:ext>
          </a:extLst>
        </xdr:cNvPr>
        <xdr:cNvSpPr>
          <a:spLocks noChangeAspect="1" noChangeArrowheads="1"/>
        </xdr:cNvSpPr>
      </xdr:nvSpPr>
      <xdr:spPr bwMode="auto">
        <a:xfrm>
          <a:off x="609600" y="5715000"/>
          <a:ext cx="2032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222250</xdr:colOff>
      <xdr:row>31</xdr:row>
      <xdr:rowOff>146050</xdr:rowOff>
    </xdr:to>
    <xdr:sp macro="" textlink="">
      <xdr:nvSpPr>
        <xdr:cNvPr id="158838" name="AutoShape 118">
          <a:extLst>
            <a:ext uri="{FF2B5EF4-FFF2-40B4-BE49-F238E27FC236}">
              <a16:creationId xmlns:a16="http://schemas.microsoft.com/office/drawing/2014/main" id="{842211A8-4725-42ED-B78B-CAD6C7EF4202}"/>
            </a:ext>
          </a:extLst>
        </xdr:cNvPr>
        <xdr:cNvSpPr>
          <a:spLocks noChangeAspect="1" noChangeArrowheads="1"/>
        </xdr:cNvSpPr>
      </xdr:nvSpPr>
      <xdr:spPr bwMode="auto">
        <a:xfrm>
          <a:off x="609600" y="59055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203200</xdr:colOff>
      <xdr:row>32</xdr:row>
      <xdr:rowOff>146050</xdr:rowOff>
    </xdr:to>
    <xdr:sp macro="" textlink="">
      <xdr:nvSpPr>
        <xdr:cNvPr id="158839" name="AutoShape 119">
          <a:extLst>
            <a:ext uri="{FF2B5EF4-FFF2-40B4-BE49-F238E27FC236}">
              <a16:creationId xmlns:a16="http://schemas.microsoft.com/office/drawing/2014/main" id="{81AE6837-951D-4F8A-A953-0A76BB2AB2AD}"/>
            </a:ext>
          </a:extLst>
        </xdr:cNvPr>
        <xdr:cNvSpPr>
          <a:spLocks noChangeAspect="1" noChangeArrowheads="1"/>
        </xdr:cNvSpPr>
      </xdr:nvSpPr>
      <xdr:spPr bwMode="auto">
        <a:xfrm>
          <a:off x="609600" y="6096000"/>
          <a:ext cx="2032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222250</xdr:colOff>
      <xdr:row>33</xdr:row>
      <xdr:rowOff>146050</xdr:rowOff>
    </xdr:to>
    <xdr:sp macro="" textlink="">
      <xdr:nvSpPr>
        <xdr:cNvPr id="158840" name="AutoShape 120">
          <a:extLst>
            <a:ext uri="{FF2B5EF4-FFF2-40B4-BE49-F238E27FC236}">
              <a16:creationId xmlns:a16="http://schemas.microsoft.com/office/drawing/2014/main" id="{2EB1E856-6466-40C7-A7D0-1E8A79A6F1E9}"/>
            </a:ext>
          </a:extLst>
        </xdr:cNvPr>
        <xdr:cNvSpPr>
          <a:spLocks noChangeAspect="1" noChangeArrowheads="1"/>
        </xdr:cNvSpPr>
      </xdr:nvSpPr>
      <xdr:spPr bwMode="auto">
        <a:xfrm>
          <a:off x="609600" y="62865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222250</xdr:colOff>
      <xdr:row>34</xdr:row>
      <xdr:rowOff>146050</xdr:rowOff>
    </xdr:to>
    <xdr:sp macro="" textlink="">
      <xdr:nvSpPr>
        <xdr:cNvPr id="158841" name="AutoShape 121">
          <a:extLst>
            <a:ext uri="{FF2B5EF4-FFF2-40B4-BE49-F238E27FC236}">
              <a16:creationId xmlns:a16="http://schemas.microsoft.com/office/drawing/2014/main" id="{655277E7-7E27-472A-BBB2-8EE375056457}"/>
            </a:ext>
          </a:extLst>
        </xdr:cNvPr>
        <xdr:cNvSpPr>
          <a:spLocks noChangeAspect="1" noChangeArrowheads="1"/>
        </xdr:cNvSpPr>
      </xdr:nvSpPr>
      <xdr:spPr bwMode="auto">
        <a:xfrm>
          <a:off x="609600" y="64770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222250</xdr:colOff>
      <xdr:row>35</xdr:row>
      <xdr:rowOff>146050</xdr:rowOff>
    </xdr:to>
    <xdr:sp macro="" textlink="">
      <xdr:nvSpPr>
        <xdr:cNvPr id="158842" name="AutoShape 122">
          <a:extLst>
            <a:ext uri="{FF2B5EF4-FFF2-40B4-BE49-F238E27FC236}">
              <a16:creationId xmlns:a16="http://schemas.microsoft.com/office/drawing/2014/main" id="{E67951D8-03E9-4965-93E5-D94BC8C27BE0}"/>
            </a:ext>
          </a:extLst>
        </xdr:cNvPr>
        <xdr:cNvSpPr>
          <a:spLocks noChangeAspect="1" noChangeArrowheads="1"/>
        </xdr:cNvSpPr>
      </xdr:nvSpPr>
      <xdr:spPr bwMode="auto">
        <a:xfrm>
          <a:off x="609600" y="66675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203200</xdr:colOff>
      <xdr:row>36</xdr:row>
      <xdr:rowOff>146050</xdr:rowOff>
    </xdr:to>
    <xdr:sp macro="" textlink="">
      <xdr:nvSpPr>
        <xdr:cNvPr id="158843" name="AutoShape 123">
          <a:extLst>
            <a:ext uri="{FF2B5EF4-FFF2-40B4-BE49-F238E27FC236}">
              <a16:creationId xmlns:a16="http://schemas.microsoft.com/office/drawing/2014/main" id="{0CDBC653-B7E6-426B-A964-3A4E6EF22146}"/>
            </a:ext>
          </a:extLst>
        </xdr:cNvPr>
        <xdr:cNvSpPr>
          <a:spLocks noChangeAspect="1" noChangeArrowheads="1"/>
        </xdr:cNvSpPr>
      </xdr:nvSpPr>
      <xdr:spPr bwMode="auto">
        <a:xfrm>
          <a:off x="609600" y="6858000"/>
          <a:ext cx="2032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209550</xdr:colOff>
      <xdr:row>37</xdr:row>
      <xdr:rowOff>146050</xdr:rowOff>
    </xdr:to>
    <xdr:sp macro="" textlink="">
      <xdr:nvSpPr>
        <xdr:cNvPr id="158844" name="AutoShape 124">
          <a:extLst>
            <a:ext uri="{FF2B5EF4-FFF2-40B4-BE49-F238E27FC236}">
              <a16:creationId xmlns:a16="http://schemas.microsoft.com/office/drawing/2014/main" id="{AE20D101-2926-4DA1-B675-CB5E0F7D4A27}"/>
            </a:ext>
          </a:extLst>
        </xdr:cNvPr>
        <xdr:cNvSpPr>
          <a:spLocks noChangeAspect="1" noChangeArrowheads="1"/>
        </xdr:cNvSpPr>
      </xdr:nvSpPr>
      <xdr:spPr bwMode="auto">
        <a:xfrm>
          <a:off x="609600" y="704850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222250</xdr:colOff>
      <xdr:row>38</xdr:row>
      <xdr:rowOff>146050</xdr:rowOff>
    </xdr:to>
    <xdr:sp macro="" textlink="">
      <xdr:nvSpPr>
        <xdr:cNvPr id="158845" name="AutoShape 125">
          <a:extLst>
            <a:ext uri="{FF2B5EF4-FFF2-40B4-BE49-F238E27FC236}">
              <a16:creationId xmlns:a16="http://schemas.microsoft.com/office/drawing/2014/main" id="{FD632B0C-9483-4A3E-A9CF-2A5BAB1421A6}"/>
            </a:ext>
          </a:extLst>
        </xdr:cNvPr>
        <xdr:cNvSpPr>
          <a:spLocks noChangeAspect="1" noChangeArrowheads="1"/>
        </xdr:cNvSpPr>
      </xdr:nvSpPr>
      <xdr:spPr bwMode="auto">
        <a:xfrm>
          <a:off x="609600" y="72390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222250</xdr:colOff>
      <xdr:row>39</xdr:row>
      <xdr:rowOff>146050</xdr:rowOff>
    </xdr:to>
    <xdr:sp macro="" textlink="">
      <xdr:nvSpPr>
        <xdr:cNvPr id="158846" name="AutoShape 126">
          <a:extLst>
            <a:ext uri="{FF2B5EF4-FFF2-40B4-BE49-F238E27FC236}">
              <a16:creationId xmlns:a16="http://schemas.microsoft.com/office/drawing/2014/main" id="{DEE73E9F-5FF7-4782-B435-D3438E90BBDA}"/>
            </a:ext>
          </a:extLst>
        </xdr:cNvPr>
        <xdr:cNvSpPr>
          <a:spLocks noChangeAspect="1" noChangeArrowheads="1"/>
        </xdr:cNvSpPr>
      </xdr:nvSpPr>
      <xdr:spPr bwMode="auto">
        <a:xfrm>
          <a:off x="609600" y="76136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222250</xdr:colOff>
      <xdr:row>40</xdr:row>
      <xdr:rowOff>146050</xdr:rowOff>
    </xdr:to>
    <xdr:sp macro="" textlink="">
      <xdr:nvSpPr>
        <xdr:cNvPr id="158847" name="AutoShape 127">
          <a:extLst>
            <a:ext uri="{FF2B5EF4-FFF2-40B4-BE49-F238E27FC236}">
              <a16:creationId xmlns:a16="http://schemas.microsoft.com/office/drawing/2014/main" id="{C66A2B70-FD1F-4647-AD17-92435F0F95AE}"/>
            </a:ext>
          </a:extLst>
        </xdr:cNvPr>
        <xdr:cNvSpPr>
          <a:spLocks noChangeAspect="1" noChangeArrowheads="1"/>
        </xdr:cNvSpPr>
      </xdr:nvSpPr>
      <xdr:spPr bwMode="auto">
        <a:xfrm>
          <a:off x="609600" y="78041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222250</xdr:colOff>
      <xdr:row>41</xdr:row>
      <xdr:rowOff>146050</xdr:rowOff>
    </xdr:to>
    <xdr:sp macro="" textlink="">
      <xdr:nvSpPr>
        <xdr:cNvPr id="158848" name="AutoShape 128">
          <a:extLst>
            <a:ext uri="{FF2B5EF4-FFF2-40B4-BE49-F238E27FC236}">
              <a16:creationId xmlns:a16="http://schemas.microsoft.com/office/drawing/2014/main" id="{D1ADE0F2-FF9B-4497-8181-3FB29BB6B9B1}"/>
            </a:ext>
          </a:extLst>
        </xdr:cNvPr>
        <xdr:cNvSpPr>
          <a:spLocks noChangeAspect="1" noChangeArrowheads="1"/>
        </xdr:cNvSpPr>
      </xdr:nvSpPr>
      <xdr:spPr bwMode="auto">
        <a:xfrm>
          <a:off x="609600" y="79946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222250</xdr:colOff>
      <xdr:row>42</xdr:row>
      <xdr:rowOff>146050</xdr:rowOff>
    </xdr:to>
    <xdr:sp macro="" textlink="">
      <xdr:nvSpPr>
        <xdr:cNvPr id="158849" name="AutoShape 129">
          <a:extLst>
            <a:ext uri="{FF2B5EF4-FFF2-40B4-BE49-F238E27FC236}">
              <a16:creationId xmlns:a16="http://schemas.microsoft.com/office/drawing/2014/main" id="{A3E02500-D574-4543-A0D4-7A42A26FA7BE}"/>
            </a:ext>
          </a:extLst>
        </xdr:cNvPr>
        <xdr:cNvSpPr>
          <a:spLocks noChangeAspect="1" noChangeArrowheads="1"/>
        </xdr:cNvSpPr>
      </xdr:nvSpPr>
      <xdr:spPr bwMode="auto">
        <a:xfrm>
          <a:off x="609600" y="81851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222250</xdr:colOff>
      <xdr:row>43</xdr:row>
      <xdr:rowOff>146050</xdr:rowOff>
    </xdr:to>
    <xdr:sp macro="" textlink="">
      <xdr:nvSpPr>
        <xdr:cNvPr id="158850" name="AutoShape 130">
          <a:extLst>
            <a:ext uri="{FF2B5EF4-FFF2-40B4-BE49-F238E27FC236}">
              <a16:creationId xmlns:a16="http://schemas.microsoft.com/office/drawing/2014/main" id="{86776931-088D-4098-B001-EAC674F80B27}"/>
            </a:ext>
          </a:extLst>
        </xdr:cNvPr>
        <xdr:cNvSpPr>
          <a:spLocks noChangeAspect="1" noChangeArrowheads="1"/>
        </xdr:cNvSpPr>
      </xdr:nvSpPr>
      <xdr:spPr bwMode="auto">
        <a:xfrm>
          <a:off x="609600" y="83756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222250</xdr:colOff>
      <xdr:row>44</xdr:row>
      <xdr:rowOff>146050</xdr:rowOff>
    </xdr:to>
    <xdr:sp macro="" textlink="">
      <xdr:nvSpPr>
        <xdr:cNvPr id="158851" name="AutoShape 131">
          <a:extLst>
            <a:ext uri="{FF2B5EF4-FFF2-40B4-BE49-F238E27FC236}">
              <a16:creationId xmlns:a16="http://schemas.microsoft.com/office/drawing/2014/main" id="{5438D0ED-63B8-4609-B392-FE23968A7DE4}"/>
            </a:ext>
          </a:extLst>
        </xdr:cNvPr>
        <xdr:cNvSpPr>
          <a:spLocks noChangeAspect="1" noChangeArrowheads="1"/>
        </xdr:cNvSpPr>
      </xdr:nvSpPr>
      <xdr:spPr bwMode="auto">
        <a:xfrm>
          <a:off x="609600" y="85661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222250</xdr:colOff>
      <xdr:row>45</xdr:row>
      <xdr:rowOff>146050</xdr:rowOff>
    </xdr:to>
    <xdr:sp macro="" textlink="">
      <xdr:nvSpPr>
        <xdr:cNvPr id="158852" name="AutoShape 132">
          <a:extLst>
            <a:ext uri="{FF2B5EF4-FFF2-40B4-BE49-F238E27FC236}">
              <a16:creationId xmlns:a16="http://schemas.microsoft.com/office/drawing/2014/main" id="{01942886-7520-4AAC-9451-3F3FCB57F7B4}"/>
            </a:ext>
          </a:extLst>
        </xdr:cNvPr>
        <xdr:cNvSpPr>
          <a:spLocks noChangeAspect="1" noChangeArrowheads="1"/>
        </xdr:cNvSpPr>
      </xdr:nvSpPr>
      <xdr:spPr bwMode="auto">
        <a:xfrm>
          <a:off x="609600" y="87566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209550</xdr:colOff>
      <xdr:row>46</xdr:row>
      <xdr:rowOff>146050</xdr:rowOff>
    </xdr:to>
    <xdr:sp macro="" textlink="">
      <xdr:nvSpPr>
        <xdr:cNvPr id="158853" name="AutoShape 133">
          <a:extLst>
            <a:ext uri="{FF2B5EF4-FFF2-40B4-BE49-F238E27FC236}">
              <a16:creationId xmlns:a16="http://schemas.microsoft.com/office/drawing/2014/main" id="{0364C369-1DC7-4500-A7C1-F3234996BB03}"/>
            </a:ext>
          </a:extLst>
        </xdr:cNvPr>
        <xdr:cNvSpPr>
          <a:spLocks noChangeAspect="1" noChangeArrowheads="1"/>
        </xdr:cNvSpPr>
      </xdr:nvSpPr>
      <xdr:spPr bwMode="auto">
        <a:xfrm>
          <a:off x="609600" y="894715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209550</xdr:colOff>
      <xdr:row>47</xdr:row>
      <xdr:rowOff>146050</xdr:rowOff>
    </xdr:to>
    <xdr:sp macro="" textlink="">
      <xdr:nvSpPr>
        <xdr:cNvPr id="158854" name="AutoShape 134">
          <a:extLst>
            <a:ext uri="{FF2B5EF4-FFF2-40B4-BE49-F238E27FC236}">
              <a16:creationId xmlns:a16="http://schemas.microsoft.com/office/drawing/2014/main" id="{2C6BEF52-0AB7-48BD-8382-85AB1693FB03}"/>
            </a:ext>
          </a:extLst>
        </xdr:cNvPr>
        <xdr:cNvSpPr>
          <a:spLocks noChangeAspect="1" noChangeArrowheads="1"/>
        </xdr:cNvSpPr>
      </xdr:nvSpPr>
      <xdr:spPr bwMode="auto">
        <a:xfrm>
          <a:off x="609600" y="913765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222250</xdr:colOff>
      <xdr:row>48</xdr:row>
      <xdr:rowOff>146050</xdr:rowOff>
    </xdr:to>
    <xdr:sp macro="" textlink="">
      <xdr:nvSpPr>
        <xdr:cNvPr id="158855" name="AutoShape 135">
          <a:extLst>
            <a:ext uri="{FF2B5EF4-FFF2-40B4-BE49-F238E27FC236}">
              <a16:creationId xmlns:a16="http://schemas.microsoft.com/office/drawing/2014/main" id="{F7AC155A-2EB4-4908-B3D1-F58FA90DF7E1}"/>
            </a:ext>
          </a:extLst>
        </xdr:cNvPr>
        <xdr:cNvSpPr>
          <a:spLocks noChangeAspect="1" noChangeArrowheads="1"/>
        </xdr:cNvSpPr>
      </xdr:nvSpPr>
      <xdr:spPr bwMode="auto">
        <a:xfrm>
          <a:off x="609600" y="95123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222250</xdr:colOff>
      <xdr:row>49</xdr:row>
      <xdr:rowOff>146050</xdr:rowOff>
    </xdr:to>
    <xdr:sp macro="" textlink="">
      <xdr:nvSpPr>
        <xdr:cNvPr id="158856" name="AutoShape 136">
          <a:extLst>
            <a:ext uri="{FF2B5EF4-FFF2-40B4-BE49-F238E27FC236}">
              <a16:creationId xmlns:a16="http://schemas.microsoft.com/office/drawing/2014/main" id="{266A859F-21B0-4B58-838E-4264AC9F77F3}"/>
            </a:ext>
          </a:extLst>
        </xdr:cNvPr>
        <xdr:cNvSpPr>
          <a:spLocks noChangeAspect="1" noChangeArrowheads="1"/>
        </xdr:cNvSpPr>
      </xdr:nvSpPr>
      <xdr:spPr bwMode="auto">
        <a:xfrm>
          <a:off x="609600" y="9702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222250</xdr:colOff>
      <xdr:row>50</xdr:row>
      <xdr:rowOff>146050</xdr:rowOff>
    </xdr:to>
    <xdr:sp macro="" textlink="">
      <xdr:nvSpPr>
        <xdr:cNvPr id="158857" name="AutoShape 137">
          <a:extLst>
            <a:ext uri="{FF2B5EF4-FFF2-40B4-BE49-F238E27FC236}">
              <a16:creationId xmlns:a16="http://schemas.microsoft.com/office/drawing/2014/main" id="{C5FA6433-ECE6-4D12-99D7-17F2E434FF18}"/>
            </a:ext>
          </a:extLst>
        </xdr:cNvPr>
        <xdr:cNvSpPr>
          <a:spLocks noChangeAspect="1" noChangeArrowheads="1"/>
        </xdr:cNvSpPr>
      </xdr:nvSpPr>
      <xdr:spPr bwMode="auto">
        <a:xfrm>
          <a:off x="609600" y="98933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222250</xdr:colOff>
      <xdr:row>51</xdr:row>
      <xdr:rowOff>146050</xdr:rowOff>
    </xdr:to>
    <xdr:sp macro="" textlink="">
      <xdr:nvSpPr>
        <xdr:cNvPr id="158858" name="AutoShape 138">
          <a:extLst>
            <a:ext uri="{FF2B5EF4-FFF2-40B4-BE49-F238E27FC236}">
              <a16:creationId xmlns:a16="http://schemas.microsoft.com/office/drawing/2014/main" id="{B5902CBB-12CF-4296-8798-CCCE4A383D13}"/>
            </a:ext>
          </a:extLst>
        </xdr:cNvPr>
        <xdr:cNvSpPr>
          <a:spLocks noChangeAspect="1" noChangeArrowheads="1"/>
        </xdr:cNvSpPr>
      </xdr:nvSpPr>
      <xdr:spPr bwMode="auto">
        <a:xfrm>
          <a:off x="609600" y="10083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222250</xdr:colOff>
      <xdr:row>52</xdr:row>
      <xdr:rowOff>146050</xdr:rowOff>
    </xdr:to>
    <xdr:sp macro="" textlink="">
      <xdr:nvSpPr>
        <xdr:cNvPr id="158859" name="AutoShape 139">
          <a:extLst>
            <a:ext uri="{FF2B5EF4-FFF2-40B4-BE49-F238E27FC236}">
              <a16:creationId xmlns:a16="http://schemas.microsoft.com/office/drawing/2014/main" id="{E22E3778-0B57-4FC3-B532-8A5743F2CBA6}"/>
            </a:ext>
          </a:extLst>
        </xdr:cNvPr>
        <xdr:cNvSpPr>
          <a:spLocks noChangeAspect="1" noChangeArrowheads="1"/>
        </xdr:cNvSpPr>
      </xdr:nvSpPr>
      <xdr:spPr bwMode="auto">
        <a:xfrm>
          <a:off x="609600" y="104584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222250</xdr:colOff>
      <xdr:row>53</xdr:row>
      <xdr:rowOff>146050</xdr:rowOff>
    </xdr:to>
    <xdr:sp macro="" textlink="">
      <xdr:nvSpPr>
        <xdr:cNvPr id="158860" name="AutoShape 140">
          <a:extLst>
            <a:ext uri="{FF2B5EF4-FFF2-40B4-BE49-F238E27FC236}">
              <a16:creationId xmlns:a16="http://schemas.microsoft.com/office/drawing/2014/main" id="{D8F44364-EEA3-405A-A145-17D666D44CB2}"/>
            </a:ext>
          </a:extLst>
        </xdr:cNvPr>
        <xdr:cNvSpPr>
          <a:spLocks noChangeAspect="1" noChangeArrowheads="1"/>
        </xdr:cNvSpPr>
      </xdr:nvSpPr>
      <xdr:spPr bwMode="auto">
        <a:xfrm>
          <a:off x="609600" y="108331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209550</xdr:colOff>
      <xdr:row>54</xdr:row>
      <xdr:rowOff>146050</xdr:rowOff>
    </xdr:to>
    <xdr:sp macro="" textlink="">
      <xdr:nvSpPr>
        <xdr:cNvPr id="158861" name="AutoShape 141">
          <a:extLst>
            <a:ext uri="{FF2B5EF4-FFF2-40B4-BE49-F238E27FC236}">
              <a16:creationId xmlns:a16="http://schemas.microsoft.com/office/drawing/2014/main" id="{2B5B2F64-BD05-4899-A9CC-8607EB0DABE1}"/>
            </a:ext>
          </a:extLst>
        </xdr:cNvPr>
        <xdr:cNvSpPr>
          <a:spLocks noChangeAspect="1" noChangeArrowheads="1"/>
        </xdr:cNvSpPr>
      </xdr:nvSpPr>
      <xdr:spPr bwMode="auto">
        <a:xfrm>
          <a:off x="609600" y="1120775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222250</xdr:colOff>
      <xdr:row>1</xdr:row>
      <xdr:rowOff>146050</xdr:rowOff>
    </xdr:to>
    <xdr:sp macro="" textlink="">
      <xdr:nvSpPr>
        <xdr:cNvPr id="159745" name="AutoShape 1">
          <a:extLst>
            <a:ext uri="{FF2B5EF4-FFF2-40B4-BE49-F238E27FC236}">
              <a16:creationId xmlns:a16="http://schemas.microsoft.com/office/drawing/2014/main" id="{2E97DD00-2E30-4921-B5F0-523916885F2D}"/>
            </a:ext>
          </a:extLst>
        </xdr:cNvPr>
        <xdr:cNvSpPr>
          <a:spLocks noChangeAspect="1" noChangeArrowheads="1"/>
        </xdr:cNvSpPr>
      </xdr:nvSpPr>
      <xdr:spPr bwMode="auto">
        <a:xfrm>
          <a:off x="609600" y="3746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222250</xdr:colOff>
      <xdr:row>0</xdr:row>
      <xdr:rowOff>146050</xdr:rowOff>
    </xdr:to>
    <xdr:sp macro="" textlink="">
      <xdr:nvSpPr>
        <xdr:cNvPr id="18433" name="AutoShape 1">
          <a:extLst>
            <a:ext uri="{FF2B5EF4-FFF2-40B4-BE49-F238E27FC236}">
              <a16:creationId xmlns:a16="http://schemas.microsoft.com/office/drawing/2014/main" id="{E864D92F-BAE1-4F17-A114-C92E089E1AD6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222250</xdr:colOff>
      <xdr:row>1</xdr:row>
      <xdr:rowOff>146050</xdr:rowOff>
    </xdr:to>
    <xdr:sp macro="" textlink="">
      <xdr:nvSpPr>
        <xdr:cNvPr id="18434" name="AutoShape 2">
          <a:extLst>
            <a:ext uri="{FF2B5EF4-FFF2-40B4-BE49-F238E27FC236}">
              <a16:creationId xmlns:a16="http://schemas.microsoft.com/office/drawing/2014/main" id="{3E30F220-69C4-4F40-ACC6-48DBD4819E57}"/>
            </a:ext>
          </a:extLst>
        </xdr:cNvPr>
        <xdr:cNvSpPr>
          <a:spLocks noChangeAspect="1" noChangeArrowheads="1"/>
        </xdr:cNvSpPr>
      </xdr:nvSpPr>
      <xdr:spPr bwMode="auto">
        <a:xfrm>
          <a:off x="609600" y="3746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222250</xdr:colOff>
      <xdr:row>2</xdr:row>
      <xdr:rowOff>146050</xdr:rowOff>
    </xdr:to>
    <xdr:sp macro="" textlink="">
      <xdr:nvSpPr>
        <xdr:cNvPr id="18435" name="AutoShape 3">
          <a:extLst>
            <a:ext uri="{FF2B5EF4-FFF2-40B4-BE49-F238E27FC236}">
              <a16:creationId xmlns:a16="http://schemas.microsoft.com/office/drawing/2014/main" id="{89FD980C-D887-4C7B-ACB6-76815517AD98}"/>
            </a:ext>
          </a:extLst>
        </xdr:cNvPr>
        <xdr:cNvSpPr>
          <a:spLocks noChangeAspect="1" noChangeArrowheads="1"/>
        </xdr:cNvSpPr>
      </xdr:nvSpPr>
      <xdr:spPr bwMode="auto">
        <a:xfrm>
          <a:off x="609600" y="9334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222250</xdr:colOff>
      <xdr:row>3</xdr:row>
      <xdr:rowOff>146050</xdr:rowOff>
    </xdr:to>
    <xdr:sp macro="" textlink="">
      <xdr:nvSpPr>
        <xdr:cNvPr id="18436" name="AutoShape 4">
          <a:extLst>
            <a:ext uri="{FF2B5EF4-FFF2-40B4-BE49-F238E27FC236}">
              <a16:creationId xmlns:a16="http://schemas.microsoft.com/office/drawing/2014/main" id="{E73BB31D-6D48-4362-A24B-AADEC445B45A}"/>
            </a:ext>
          </a:extLst>
        </xdr:cNvPr>
        <xdr:cNvSpPr>
          <a:spLocks noChangeAspect="1" noChangeArrowheads="1"/>
        </xdr:cNvSpPr>
      </xdr:nvSpPr>
      <xdr:spPr bwMode="auto">
        <a:xfrm>
          <a:off x="609600" y="14922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222250</xdr:colOff>
      <xdr:row>4</xdr:row>
      <xdr:rowOff>146050</xdr:rowOff>
    </xdr:to>
    <xdr:sp macro="" textlink="">
      <xdr:nvSpPr>
        <xdr:cNvPr id="18437" name="AutoShape 5">
          <a:extLst>
            <a:ext uri="{FF2B5EF4-FFF2-40B4-BE49-F238E27FC236}">
              <a16:creationId xmlns:a16="http://schemas.microsoft.com/office/drawing/2014/main" id="{044FBDD3-8FF3-4BA9-833F-225E7A08DEB7}"/>
            </a:ext>
          </a:extLst>
        </xdr:cNvPr>
        <xdr:cNvSpPr>
          <a:spLocks noChangeAspect="1" noChangeArrowheads="1"/>
        </xdr:cNvSpPr>
      </xdr:nvSpPr>
      <xdr:spPr bwMode="auto">
        <a:xfrm>
          <a:off x="609600" y="20510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222250</xdr:colOff>
      <xdr:row>5</xdr:row>
      <xdr:rowOff>146050</xdr:rowOff>
    </xdr:to>
    <xdr:sp macro="" textlink="">
      <xdr:nvSpPr>
        <xdr:cNvPr id="18438" name="AutoShape 6">
          <a:extLst>
            <a:ext uri="{FF2B5EF4-FFF2-40B4-BE49-F238E27FC236}">
              <a16:creationId xmlns:a16="http://schemas.microsoft.com/office/drawing/2014/main" id="{22E3EDB4-D0A5-4B64-BDD7-F4530AC5BFD2}"/>
            </a:ext>
          </a:extLst>
        </xdr:cNvPr>
        <xdr:cNvSpPr>
          <a:spLocks noChangeAspect="1" noChangeArrowheads="1"/>
        </xdr:cNvSpPr>
      </xdr:nvSpPr>
      <xdr:spPr bwMode="auto">
        <a:xfrm>
          <a:off x="609600" y="24257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222250</xdr:colOff>
      <xdr:row>6</xdr:row>
      <xdr:rowOff>146050</xdr:rowOff>
    </xdr:to>
    <xdr:sp macro="" textlink="">
      <xdr:nvSpPr>
        <xdr:cNvPr id="18439" name="AutoShape 7">
          <a:extLst>
            <a:ext uri="{FF2B5EF4-FFF2-40B4-BE49-F238E27FC236}">
              <a16:creationId xmlns:a16="http://schemas.microsoft.com/office/drawing/2014/main" id="{C0D410B5-E968-4F52-B970-36D58961C047}"/>
            </a:ext>
          </a:extLst>
        </xdr:cNvPr>
        <xdr:cNvSpPr>
          <a:spLocks noChangeAspect="1" noChangeArrowheads="1"/>
        </xdr:cNvSpPr>
      </xdr:nvSpPr>
      <xdr:spPr bwMode="auto">
        <a:xfrm>
          <a:off x="609600" y="29845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222250</xdr:colOff>
      <xdr:row>7</xdr:row>
      <xdr:rowOff>146050</xdr:rowOff>
    </xdr:to>
    <xdr:sp macro="" textlink="">
      <xdr:nvSpPr>
        <xdr:cNvPr id="18440" name="AutoShape 8">
          <a:extLst>
            <a:ext uri="{FF2B5EF4-FFF2-40B4-BE49-F238E27FC236}">
              <a16:creationId xmlns:a16="http://schemas.microsoft.com/office/drawing/2014/main" id="{2D3E84F9-0E15-4DB7-90BC-2EBFB4072723}"/>
            </a:ext>
          </a:extLst>
        </xdr:cNvPr>
        <xdr:cNvSpPr>
          <a:spLocks noChangeAspect="1" noChangeArrowheads="1"/>
        </xdr:cNvSpPr>
      </xdr:nvSpPr>
      <xdr:spPr bwMode="auto">
        <a:xfrm>
          <a:off x="609600" y="33591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222250</xdr:colOff>
      <xdr:row>8</xdr:row>
      <xdr:rowOff>146050</xdr:rowOff>
    </xdr:to>
    <xdr:sp macro="" textlink="">
      <xdr:nvSpPr>
        <xdr:cNvPr id="18441" name="AutoShape 9">
          <a:extLst>
            <a:ext uri="{FF2B5EF4-FFF2-40B4-BE49-F238E27FC236}">
              <a16:creationId xmlns:a16="http://schemas.microsoft.com/office/drawing/2014/main" id="{F9342296-226C-4A00-9453-E847BB6BA06C}"/>
            </a:ext>
          </a:extLst>
        </xdr:cNvPr>
        <xdr:cNvSpPr>
          <a:spLocks noChangeAspect="1" noChangeArrowheads="1"/>
        </xdr:cNvSpPr>
      </xdr:nvSpPr>
      <xdr:spPr bwMode="auto">
        <a:xfrm>
          <a:off x="609600" y="39179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222250</xdr:colOff>
      <xdr:row>9</xdr:row>
      <xdr:rowOff>146050</xdr:rowOff>
    </xdr:to>
    <xdr:sp macro="" textlink="">
      <xdr:nvSpPr>
        <xdr:cNvPr id="18442" name="AutoShape 10">
          <a:extLst>
            <a:ext uri="{FF2B5EF4-FFF2-40B4-BE49-F238E27FC236}">
              <a16:creationId xmlns:a16="http://schemas.microsoft.com/office/drawing/2014/main" id="{E10E2D35-A4D8-4CA5-A4E4-F74AE9AF4D4E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767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222250</xdr:colOff>
      <xdr:row>10</xdr:row>
      <xdr:rowOff>146050</xdr:rowOff>
    </xdr:to>
    <xdr:sp macro="" textlink="">
      <xdr:nvSpPr>
        <xdr:cNvPr id="18443" name="AutoShape 11">
          <a:extLst>
            <a:ext uri="{FF2B5EF4-FFF2-40B4-BE49-F238E27FC236}">
              <a16:creationId xmlns:a16="http://schemas.microsoft.com/office/drawing/2014/main" id="{382D65F5-0070-40F7-96FB-1FD3C4797E11}"/>
            </a:ext>
          </a:extLst>
        </xdr:cNvPr>
        <xdr:cNvSpPr>
          <a:spLocks noChangeAspect="1" noChangeArrowheads="1"/>
        </xdr:cNvSpPr>
      </xdr:nvSpPr>
      <xdr:spPr bwMode="auto">
        <a:xfrm>
          <a:off x="609600" y="50355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222250</xdr:colOff>
      <xdr:row>11</xdr:row>
      <xdr:rowOff>146050</xdr:rowOff>
    </xdr:to>
    <xdr:sp macro="" textlink="">
      <xdr:nvSpPr>
        <xdr:cNvPr id="18444" name="AutoShape 12">
          <a:extLst>
            <a:ext uri="{FF2B5EF4-FFF2-40B4-BE49-F238E27FC236}">
              <a16:creationId xmlns:a16="http://schemas.microsoft.com/office/drawing/2014/main" id="{CFDBF224-347D-4257-9D8F-CCD827867735}"/>
            </a:ext>
          </a:extLst>
        </xdr:cNvPr>
        <xdr:cNvSpPr>
          <a:spLocks noChangeAspect="1" noChangeArrowheads="1"/>
        </xdr:cNvSpPr>
      </xdr:nvSpPr>
      <xdr:spPr bwMode="auto">
        <a:xfrm>
          <a:off x="609600" y="5410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222250</xdr:colOff>
      <xdr:row>12</xdr:row>
      <xdr:rowOff>146050</xdr:rowOff>
    </xdr:to>
    <xdr:sp macro="" textlink="">
      <xdr:nvSpPr>
        <xdr:cNvPr id="18445" name="AutoShape 13">
          <a:extLst>
            <a:ext uri="{FF2B5EF4-FFF2-40B4-BE49-F238E27FC236}">
              <a16:creationId xmlns:a16="http://schemas.microsoft.com/office/drawing/2014/main" id="{9CCE3351-C26F-47DB-BFBC-F977E1FC6756}"/>
            </a:ext>
          </a:extLst>
        </xdr:cNvPr>
        <xdr:cNvSpPr>
          <a:spLocks noChangeAspect="1" noChangeArrowheads="1"/>
        </xdr:cNvSpPr>
      </xdr:nvSpPr>
      <xdr:spPr bwMode="auto">
        <a:xfrm>
          <a:off x="609600" y="57848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222250</xdr:colOff>
      <xdr:row>13</xdr:row>
      <xdr:rowOff>146050</xdr:rowOff>
    </xdr:to>
    <xdr:sp macro="" textlink="">
      <xdr:nvSpPr>
        <xdr:cNvPr id="18446" name="AutoShape 14">
          <a:extLst>
            <a:ext uri="{FF2B5EF4-FFF2-40B4-BE49-F238E27FC236}">
              <a16:creationId xmlns:a16="http://schemas.microsoft.com/office/drawing/2014/main" id="{2560D059-9F1D-4EE2-AC72-BD5E7281388A}"/>
            </a:ext>
          </a:extLst>
        </xdr:cNvPr>
        <xdr:cNvSpPr>
          <a:spLocks noChangeAspect="1" noChangeArrowheads="1"/>
        </xdr:cNvSpPr>
      </xdr:nvSpPr>
      <xdr:spPr bwMode="auto">
        <a:xfrm>
          <a:off x="609600" y="61595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222250</xdr:colOff>
      <xdr:row>14</xdr:row>
      <xdr:rowOff>146050</xdr:rowOff>
    </xdr:to>
    <xdr:sp macro="" textlink="">
      <xdr:nvSpPr>
        <xdr:cNvPr id="18447" name="AutoShape 15">
          <a:extLst>
            <a:ext uri="{FF2B5EF4-FFF2-40B4-BE49-F238E27FC236}">
              <a16:creationId xmlns:a16="http://schemas.microsoft.com/office/drawing/2014/main" id="{FDE6057D-7A29-454F-9548-58173FB8038A}"/>
            </a:ext>
          </a:extLst>
        </xdr:cNvPr>
        <xdr:cNvSpPr>
          <a:spLocks noChangeAspect="1" noChangeArrowheads="1"/>
        </xdr:cNvSpPr>
      </xdr:nvSpPr>
      <xdr:spPr bwMode="auto">
        <a:xfrm>
          <a:off x="609600" y="67183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222250</xdr:colOff>
      <xdr:row>15</xdr:row>
      <xdr:rowOff>146050</xdr:rowOff>
    </xdr:to>
    <xdr:sp macro="" textlink="">
      <xdr:nvSpPr>
        <xdr:cNvPr id="18448" name="AutoShape 16">
          <a:extLst>
            <a:ext uri="{FF2B5EF4-FFF2-40B4-BE49-F238E27FC236}">
              <a16:creationId xmlns:a16="http://schemas.microsoft.com/office/drawing/2014/main" id="{0275E78C-3F86-459F-87C9-4DF1BE4D5832}"/>
            </a:ext>
          </a:extLst>
        </xdr:cNvPr>
        <xdr:cNvSpPr>
          <a:spLocks noChangeAspect="1" noChangeArrowheads="1"/>
        </xdr:cNvSpPr>
      </xdr:nvSpPr>
      <xdr:spPr bwMode="auto">
        <a:xfrm>
          <a:off x="609600" y="70929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222250</xdr:colOff>
      <xdr:row>16</xdr:row>
      <xdr:rowOff>146050</xdr:rowOff>
    </xdr:to>
    <xdr:sp macro="" textlink="">
      <xdr:nvSpPr>
        <xdr:cNvPr id="18449" name="AutoShape 17">
          <a:extLst>
            <a:ext uri="{FF2B5EF4-FFF2-40B4-BE49-F238E27FC236}">
              <a16:creationId xmlns:a16="http://schemas.microsoft.com/office/drawing/2014/main" id="{79ADB81C-26BC-434B-BF9B-850E305981FC}"/>
            </a:ext>
          </a:extLst>
        </xdr:cNvPr>
        <xdr:cNvSpPr>
          <a:spLocks noChangeAspect="1" noChangeArrowheads="1"/>
        </xdr:cNvSpPr>
      </xdr:nvSpPr>
      <xdr:spPr bwMode="auto">
        <a:xfrm>
          <a:off x="609600" y="74676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222250</xdr:colOff>
      <xdr:row>17</xdr:row>
      <xdr:rowOff>146050</xdr:rowOff>
    </xdr:to>
    <xdr:sp macro="" textlink="">
      <xdr:nvSpPr>
        <xdr:cNvPr id="18450" name="AutoShape 18">
          <a:extLst>
            <a:ext uri="{FF2B5EF4-FFF2-40B4-BE49-F238E27FC236}">
              <a16:creationId xmlns:a16="http://schemas.microsoft.com/office/drawing/2014/main" id="{0910C1C3-CB18-447F-A7CC-79DB242CDE92}"/>
            </a:ext>
          </a:extLst>
        </xdr:cNvPr>
        <xdr:cNvSpPr>
          <a:spLocks noChangeAspect="1" noChangeArrowheads="1"/>
        </xdr:cNvSpPr>
      </xdr:nvSpPr>
      <xdr:spPr bwMode="auto">
        <a:xfrm>
          <a:off x="609600" y="78422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222250</xdr:colOff>
      <xdr:row>18</xdr:row>
      <xdr:rowOff>146050</xdr:rowOff>
    </xdr:to>
    <xdr:sp macro="" textlink="">
      <xdr:nvSpPr>
        <xdr:cNvPr id="18451" name="AutoShape 19">
          <a:extLst>
            <a:ext uri="{FF2B5EF4-FFF2-40B4-BE49-F238E27FC236}">
              <a16:creationId xmlns:a16="http://schemas.microsoft.com/office/drawing/2014/main" id="{C3FB6ED2-5520-4797-AF22-238C84601474}"/>
            </a:ext>
          </a:extLst>
        </xdr:cNvPr>
        <xdr:cNvSpPr>
          <a:spLocks noChangeAspect="1" noChangeArrowheads="1"/>
        </xdr:cNvSpPr>
      </xdr:nvSpPr>
      <xdr:spPr bwMode="auto">
        <a:xfrm>
          <a:off x="609600" y="82169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222250</xdr:colOff>
      <xdr:row>19</xdr:row>
      <xdr:rowOff>146050</xdr:rowOff>
    </xdr:to>
    <xdr:sp macro="" textlink="">
      <xdr:nvSpPr>
        <xdr:cNvPr id="18452" name="AutoShape 20">
          <a:extLst>
            <a:ext uri="{FF2B5EF4-FFF2-40B4-BE49-F238E27FC236}">
              <a16:creationId xmlns:a16="http://schemas.microsoft.com/office/drawing/2014/main" id="{454F49D6-5A60-41D3-AC8F-4CAEFDFDF10C}"/>
            </a:ext>
          </a:extLst>
        </xdr:cNvPr>
        <xdr:cNvSpPr>
          <a:spLocks noChangeAspect="1" noChangeArrowheads="1"/>
        </xdr:cNvSpPr>
      </xdr:nvSpPr>
      <xdr:spPr bwMode="auto">
        <a:xfrm>
          <a:off x="609600" y="87757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222250</xdr:colOff>
      <xdr:row>20</xdr:row>
      <xdr:rowOff>146050</xdr:rowOff>
    </xdr:to>
    <xdr:sp macro="" textlink="">
      <xdr:nvSpPr>
        <xdr:cNvPr id="18453" name="AutoShape 21">
          <a:extLst>
            <a:ext uri="{FF2B5EF4-FFF2-40B4-BE49-F238E27FC236}">
              <a16:creationId xmlns:a16="http://schemas.microsoft.com/office/drawing/2014/main" id="{9ED780EE-2A92-4F98-A8F3-C811AC0F2D73}"/>
            </a:ext>
          </a:extLst>
        </xdr:cNvPr>
        <xdr:cNvSpPr>
          <a:spLocks noChangeAspect="1" noChangeArrowheads="1"/>
        </xdr:cNvSpPr>
      </xdr:nvSpPr>
      <xdr:spPr bwMode="auto">
        <a:xfrm>
          <a:off x="609600" y="91503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222250</xdr:colOff>
      <xdr:row>21</xdr:row>
      <xdr:rowOff>146050</xdr:rowOff>
    </xdr:to>
    <xdr:sp macro="" textlink="">
      <xdr:nvSpPr>
        <xdr:cNvPr id="18454" name="AutoShape 22">
          <a:extLst>
            <a:ext uri="{FF2B5EF4-FFF2-40B4-BE49-F238E27FC236}">
              <a16:creationId xmlns:a16="http://schemas.microsoft.com/office/drawing/2014/main" id="{3F333E94-FFD4-461E-B1C4-26E72344DB6F}"/>
            </a:ext>
          </a:extLst>
        </xdr:cNvPr>
        <xdr:cNvSpPr>
          <a:spLocks noChangeAspect="1" noChangeArrowheads="1"/>
        </xdr:cNvSpPr>
      </xdr:nvSpPr>
      <xdr:spPr bwMode="auto">
        <a:xfrm>
          <a:off x="609600" y="95250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222250</xdr:colOff>
      <xdr:row>22</xdr:row>
      <xdr:rowOff>146050</xdr:rowOff>
    </xdr:to>
    <xdr:sp macro="" textlink="">
      <xdr:nvSpPr>
        <xdr:cNvPr id="18455" name="AutoShape 23">
          <a:extLst>
            <a:ext uri="{FF2B5EF4-FFF2-40B4-BE49-F238E27FC236}">
              <a16:creationId xmlns:a16="http://schemas.microsoft.com/office/drawing/2014/main" id="{0B8C9C20-7973-427E-AB7C-FDFA195BBC8E}"/>
            </a:ext>
          </a:extLst>
        </xdr:cNvPr>
        <xdr:cNvSpPr>
          <a:spLocks noChangeAspect="1" noChangeArrowheads="1"/>
        </xdr:cNvSpPr>
      </xdr:nvSpPr>
      <xdr:spPr bwMode="auto">
        <a:xfrm>
          <a:off x="609600" y="10083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222250</xdr:colOff>
      <xdr:row>23</xdr:row>
      <xdr:rowOff>146050</xdr:rowOff>
    </xdr:to>
    <xdr:sp macro="" textlink="">
      <xdr:nvSpPr>
        <xdr:cNvPr id="18456" name="AutoShape 24">
          <a:extLst>
            <a:ext uri="{FF2B5EF4-FFF2-40B4-BE49-F238E27FC236}">
              <a16:creationId xmlns:a16="http://schemas.microsoft.com/office/drawing/2014/main" id="{BF8A1EEA-C302-4A8B-8997-B4541435DA5F}"/>
            </a:ext>
          </a:extLst>
        </xdr:cNvPr>
        <xdr:cNvSpPr>
          <a:spLocks noChangeAspect="1" noChangeArrowheads="1"/>
        </xdr:cNvSpPr>
      </xdr:nvSpPr>
      <xdr:spPr bwMode="auto">
        <a:xfrm>
          <a:off x="609600" y="104584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222250</xdr:colOff>
      <xdr:row>24</xdr:row>
      <xdr:rowOff>114300</xdr:rowOff>
    </xdr:to>
    <xdr:sp macro="" textlink="">
      <xdr:nvSpPr>
        <xdr:cNvPr id="18457" name="AutoShape 25">
          <a:extLst>
            <a:ext uri="{FF2B5EF4-FFF2-40B4-BE49-F238E27FC236}">
              <a16:creationId xmlns:a16="http://schemas.microsoft.com/office/drawing/2014/main" id="{2AA96012-F2A3-4EB1-9AF7-27B877ECE985}"/>
            </a:ext>
          </a:extLst>
        </xdr:cNvPr>
        <xdr:cNvSpPr>
          <a:spLocks noChangeAspect="1" noChangeArrowheads="1"/>
        </xdr:cNvSpPr>
      </xdr:nvSpPr>
      <xdr:spPr bwMode="auto">
        <a:xfrm>
          <a:off x="609600" y="110172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222250</xdr:colOff>
      <xdr:row>25</xdr:row>
      <xdr:rowOff>146050</xdr:rowOff>
    </xdr:to>
    <xdr:sp macro="" textlink="">
      <xdr:nvSpPr>
        <xdr:cNvPr id="18458" name="AutoShape 26">
          <a:extLst>
            <a:ext uri="{FF2B5EF4-FFF2-40B4-BE49-F238E27FC236}">
              <a16:creationId xmlns:a16="http://schemas.microsoft.com/office/drawing/2014/main" id="{F1E3096B-6E19-4DE4-9BEE-6CD864E0E78A}"/>
            </a:ext>
          </a:extLst>
        </xdr:cNvPr>
        <xdr:cNvSpPr>
          <a:spLocks noChangeAspect="1" noChangeArrowheads="1"/>
        </xdr:cNvSpPr>
      </xdr:nvSpPr>
      <xdr:spPr bwMode="auto">
        <a:xfrm>
          <a:off x="609600" y="11760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222250</xdr:colOff>
      <xdr:row>26</xdr:row>
      <xdr:rowOff>146050</xdr:rowOff>
    </xdr:to>
    <xdr:sp macro="" textlink="">
      <xdr:nvSpPr>
        <xdr:cNvPr id="18459" name="AutoShape 27">
          <a:extLst>
            <a:ext uri="{FF2B5EF4-FFF2-40B4-BE49-F238E27FC236}">
              <a16:creationId xmlns:a16="http://schemas.microsoft.com/office/drawing/2014/main" id="{F9240332-015D-47BE-9539-554AE35E00FD}"/>
            </a:ext>
          </a:extLst>
        </xdr:cNvPr>
        <xdr:cNvSpPr>
          <a:spLocks noChangeAspect="1" noChangeArrowheads="1"/>
        </xdr:cNvSpPr>
      </xdr:nvSpPr>
      <xdr:spPr bwMode="auto">
        <a:xfrm>
          <a:off x="609600" y="119507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222250</xdr:colOff>
      <xdr:row>3</xdr:row>
      <xdr:rowOff>114300</xdr:rowOff>
    </xdr:to>
    <xdr:sp macro="" textlink="">
      <xdr:nvSpPr>
        <xdr:cNvPr id="165889" name="AutoShape 1">
          <a:extLst>
            <a:ext uri="{FF2B5EF4-FFF2-40B4-BE49-F238E27FC236}">
              <a16:creationId xmlns:a16="http://schemas.microsoft.com/office/drawing/2014/main" id="{E211E614-2A9B-4F1D-B00F-8DC9C223B416}"/>
            </a:ext>
          </a:extLst>
        </xdr:cNvPr>
        <xdr:cNvSpPr>
          <a:spLocks noChangeAspect="1" noChangeArrowheads="1"/>
        </xdr:cNvSpPr>
      </xdr:nvSpPr>
      <xdr:spPr bwMode="auto">
        <a:xfrm>
          <a:off x="609600" y="2349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222250</xdr:colOff>
      <xdr:row>1</xdr:row>
      <xdr:rowOff>114300</xdr:rowOff>
    </xdr:to>
    <xdr:sp macro="" textlink="">
      <xdr:nvSpPr>
        <xdr:cNvPr id="165890" name="AutoShape 2">
          <a:extLst>
            <a:ext uri="{FF2B5EF4-FFF2-40B4-BE49-F238E27FC236}">
              <a16:creationId xmlns:a16="http://schemas.microsoft.com/office/drawing/2014/main" id="{1E4550CC-5F74-4CCF-B782-24359B0F8F56}"/>
            </a:ext>
          </a:extLst>
        </xdr:cNvPr>
        <xdr:cNvSpPr>
          <a:spLocks noChangeAspect="1" noChangeArrowheads="1"/>
        </xdr:cNvSpPr>
      </xdr:nvSpPr>
      <xdr:spPr bwMode="auto">
        <a:xfrm>
          <a:off x="609600" y="1905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222250</xdr:colOff>
      <xdr:row>0</xdr:row>
      <xdr:rowOff>146050</xdr:rowOff>
    </xdr:to>
    <xdr:sp macro="" textlink="">
      <xdr:nvSpPr>
        <xdr:cNvPr id="133121" name="AutoShape 1">
          <a:extLst>
            <a:ext uri="{FF2B5EF4-FFF2-40B4-BE49-F238E27FC236}">
              <a16:creationId xmlns:a16="http://schemas.microsoft.com/office/drawing/2014/main" id="{64792B0F-C02D-4B4D-B356-B1E2561A99DF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222250</xdr:colOff>
      <xdr:row>1</xdr:row>
      <xdr:rowOff>146050</xdr:rowOff>
    </xdr:to>
    <xdr:sp macro="" textlink="">
      <xdr:nvSpPr>
        <xdr:cNvPr id="133122" name="AutoShape 2">
          <a:extLst>
            <a:ext uri="{FF2B5EF4-FFF2-40B4-BE49-F238E27FC236}">
              <a16:creationId xmlns:a16="http://schemas.microsoft.com/office/drawing/2014/main" id="{79691558-0708-4503-94DE-59DD3F43227F}"/>
            </a:ext>
          </a:extLst>
        </xdr:cNvPr>
        <xdr:cNvSpPr>
          <a:spLocks noChangeAspect="1" noChangeArrowheads="1"/>
        </xdr:cNvSpPr>
      </xdr:nvSpPr>
      <xdr:spPr bwMode="auto">
        <a:xfrm>
          <a:off x="609600" y="1905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209550</xdr:colOff>
      <xdr:row>2</xdr:row>
      <xdr:rowOff>146050</xdr:rowOff>
    </xdr:to>
    <xdr:sp macro="" textlink="">
      <xdr:nvSpPr>
        <xdr:cNvPr id="133123" name="AutoShape 3">
          <a:extLst>
            <a:ext uri="{FF2B5EF4-FFF2-40B4-BE49-F238E27FC236}">
              <a16:creationId xmlns:a16="http://schemas.microsoft.com/office/drawing/2014/main" id="{072A2D46-6683-45AB-9EC1-B9470C7CFF33}"/>
            </a:ext>
          </a:extLst>
        </xdr:cNvPr>
        <xdr:cNvSpPr>
          <a:spLocks noChangeAspect="1" noChangeArrowheads="1"/>
        </xdr:cNvSpPr>
      </xdr:nvSpPr>
      <xdr:spPr bwMode="auto">
        <a:xfrm>
          <a:off x="609600" y="56515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222250</xdr:colOff>
      <xdr:row>3</xdr:row>
      <xdr:rowOff>146050</xdr:rowOff>
    </xdr:to>
    <xdr:sp macro="" textlink="">
      <xdr:nvSpPr>
        <xdr:cNvPr id="133124" name="AutoShape 4">
          <a:extLst>
            <a:ext uri="{FF2B5EF4-FFF2-40B4-BE49-F238E27FC236}">
              <a16:creationId xmlns:a16="http://schemas.microsoft.com/office/drawing/2014/main" id="{6E47E3D8-DFD3-4319-86D3-3BBAB3357A83}"/>
            </a:ext>
          </a:extLst>
        </xdr:cNvPr>
        <xdr:cNvSpPr>
          <a:spLocks noChangeAspect="1" noChangeArrowheads="1"/>
        </xdr:cNvSpPr>
      </xdr:nvSpPr>
      <xdr:spPr bwMode="auto">
        <a:xfrm>
          <a:off x="609600" y="939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222250</xdr:colOff>
      <xdr:row>4</xdr:row>
      <xdr:rowOff>146050</xdr:rowOff>
    </xdr:to>
    <xdr:sp macro="" textlink="">
      <xdr:nvSpPr>
        <xdr:cNvPr id="133125" name="AutoShape 5">
          <a:extLst>
            <a:ext uri="{FF2B5EF4-FFF2-40B4-BE49-F238E27FC236}">
              <a16:creationId xmlns:a16="http://schemas.microsoft.com/office/drawing/2014/main" id="{DEA33AA6-A4F5-41BF-984D-BCBF311CABF3}"/>
            </a:ext>
          </a:extLst>
        </xdr:cNvPr>
        <xdr:cNvSpPr>
          <a:spLocks noChangeAspect="1" noChangeArrowheads="1"/>
        </xdr:cNvSpPr>
      </xdr:nvSpPr>
      <xdr:spPr bwMode="auto">
        <a:xfrm>
          <a:off x="609600" y="11303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222250</xdr:colOff>
      <xdr:row>5</xdr:row>
      <xdr:rowOff>146050</xdr:rowOff>
    </xdr:to>
    <xdr:sp macro="" textlink="">
      <xdr:nvSpPr>
        <xdr:cNvPr id="133126" name="AutoShape 6">
          <a:extLst>
            <a:ext uri="{FF2B5EF4-FFF2-40B4-BE49-F238E27FC236}">
              <a16:creationId xmlns:a16="http://schemas.microsoft.com/office/drawing/2014/main" id="{B8A01DDE-6CB6-463E-A8CD-38B08381A565}"/>
            </a:ext>
          </a:extLst>
        </xdr:cNvPr>
        <xdr:cNvSpPr>
          <a:spLocks noChangeAspect="1" noChangeArrowheads="1"/>
        </xdr:cNvSpPr>
      </xdr:nvSpPr>
      <xdr:spPr bwMode="auto">
        <a:xfrm>
          <a:off x="609600" y="1320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222250</xdr:colOff>
      <xdr:row>6</xdr:row>
      <xdr:rowOff>146050</xdr:rowOff>
    </xdr:to>
    <xdr:sp macro="" textlink="">
      <xdr:nvSpPr>
        <xdr:cNvPr id="133127" name="AutoShape 7">
          <a:extLst>
            <a:ext uri="{FF2B5EF4-FFF2-40B4-BE49-F238E27FC236}">
              <a16:creationId xmlns:a16="http://schemas.microsoft.com/office/drawing/2014/main" id="{BDD7EB63-C459-4965-B11B-B3C37422F573}"/>
            </a:ext>
          </a:extLst>
        </xdr:cNvPr>
        <xdr:cNvSpPr>
          <a:spLocks noChangeAspect="1" noChangeArrowheads="1"/>
        </xdr:cNvSpPr>
      </xdr:nvSpPr>
      <xdr:spPr bwMode="auto">
        <a:xfrm>
          <a:off x="609600" y="15113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222250</xdr:colOff>
      <xdr:row>7</xdr:row>
      <xdr:rowOff>146050</xdr:rowOff>
    </xdr:to>
    <xdr:sp macro="" textlink="">
      <xdr:nvSpPr>
        <xdr:cNvPr id="133128" name="AutoShape 8">
          <a:extLst>
            <a:ext uri="{FF2B5EF4-FFF2-40B4-BE49-F238E27FC236}">
              <a16:creationId xmlns:a16="http://schemas.microsoft.com/office/drawing/2014/main" id="{72633F8E-2495-4D6C-A995-D6CEB530710F}"/>
            </a:ext>
          </a:extLst>
        </xdr:cNvPr>
        <xdr:cNvSpPr>
          <a:spLocks noChangeAspect="1" noChangeArrowheads="1"/>
        </xdr:cNvSpPr>
      </xdr:nvSpPr>
      <xdr:spPr bwMode="auto">
        <a:xfrm>
          <a:off x="609600" y="1701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222250</xdr:colOff>
      <xdr:row>8</xdr:row>
      <xdr:rowOff>146050</xdr:rowOff>
    </xdr:to>
    <xdr:sp macro="" textlink="">
      <xdr:nvSpPr>
        <xdr:cNvPr id="133129" name="AutoShape 9">
          <a:extLst>
            <a:ext uri="{FF2B5EF4-FFF2-40B4-BE49-F238E27FC236}">
              <a16:creationId xmlns:a16="http://schemas.microsoft.com/office/drawing/2014/main" id="{532DFC1C-19E6-423A-964D-2A5205C8B181}"/>
            </a:ext>
          </a:extLst>
        </xdr:cNvPr>
        <xdr:cNvSpPr>
          <a:spLocks noChangeAspect="1" noChangeArrowheads="1"/>
        </xdr:cNvSpPr>
      </xdr:nvSpPr>
      <xdr:spPr bwMode="auto">
        <a:xfrm>
          <a:off x="609600" y="18923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222250</xdr:colOff>
      <xdr:row>9</xdr:row>
      <xdr:rowOff>146050</xdr:rowOff>
    </xdr:to>
    <xdr:sp macro="" textlink="">
      <xdr:nvSpPr>
        <xdr:cNvPr id="133130" name="AutoShape 10">
          <a:extLst>
            <a:ext uri="{FF2B5EF4-FFF2-40B4-BE49-F238E27FC236}">
              <a16:creationId xmlns:a16="http://schemas.microsoft.com/office/drawing/2014/main" id="{DCCC2CB7-888C-48BC-9945-425C9E623118}"/>
            </a:ext>
          </a:extLst>
        </xdr:cNvPr>
        <xdr:cNvSpPr>
          <a:spLocks noChangeAspect="1" noChangeArrowheads="1"/>
        </xdr:cNvSpPr>
      </xdr:nvSpPr>
      <xdr:spPr bwMode="auto">
        <a:xfrm>
          <a:off x="609600" y="22669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222250</xdr:colOff>
      <xdr:row>10</xdr:row>
      <xdr:rowOff>146050</xdr:rowOff>
    </xdr:to>
    <xdr:sp macro="" textlink="">
      <xdr:nvSpPr>
        <xdr:cNvPr id="133131" name="AutoShape 11">
          <a:extLst>
            <a:ext uri="{FF2B5EF4-FFF2-40B4-BE49-F238E27FC236}">
              <a16:creationId xmlns:a16="http://schemas.microsoft.com/office/drawing/2014/main" id="{A89AD79F-0F30-450E-B742-773773AB130F}"/>
            </a:ext>
          </a:extLst>
        </xdr:cNvPr>
        <xdr:cNvSpPr>
          <a:spLocks noChangeAspect="1" noChangeArrowheads="1"/>
        </xdr:cNvSpPr>
      </xdr:nvSpPr>
      <xdr:spPr bwMode="auto">
        <a:xfrm>
          <a:off x="609600" y="26416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222250</xdr:colOff>
      <xdr:row>11</xdr:row>
      <xdr:rowOff>146050</xdr:rowOff>
    </xdr:to>
    <xdr:sp macro="" textlink="">
      <xdr:nvSpPr>
        <xdr:cNvPr id="133132" name="AutoShape 12">
          <a:extLst>
            <a:ext uri="{FF2B5EF4-FFF2-40B4-BE49-F238E27FC236}">
              <a16:creationId xmlns:a16="http://schemas.microsoft.com/office/drawing/2014/main" id="{A41B0BC8-3207-4B4A-8037-93FBD798A21F}"/>
            </a:ext>
          </a:extLst>
        </xdr:cNvPr>
        <xdr:cNvSpPr>
          <a:spLocks noChangeAspect="1" noChangeArrowheads="1"/>
        </xdr:cNvSpPr>
      </xdr:nvSpPr>
      <xdr:spPr bwMode="auto">
        <a:xfrm>
          <a:off x="609600" y="30162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222250</xdr:colOff>
      <xdr:row>12</xdr:row>
      <xdr:rowOff>146050</xdr:rowOff>
    </xdr:to>
    <xdr:sp macro="" textlink="">
      <xdr:nvSpPr>
        <xdr:cNvPr id="133133" name="AutoShape 13">
          <a:extLst>
            <a:ext uri="{FF2B5EF4-FFF2-40B4-BE49-F238E27FC236}">
              <a16:creationId xmlns:a16="http://schemas.microsoft.com/office/drawing/2014/main" id="{1B2D86E0-337D-494A-A942-D669A81B62E4}"/>
            </a:ext>
          </a:extLst>
        </xdr:cNvPr>
        <xdr:cNvSpPr>
          <a:spLocks noChangeAspect="1" noChangeArrowheads="1"/>
        </xdr:cNvSpPr>
      </xdr:nvSpPr>
      <xdr:spPr bwMode="auto">
        <a:xfrm>
          <a:off x="609600" y="33909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222250</xdr:colOff>
      <xdr:row>13</xdr:row>
      <xdr:rowOff>146050</xdr:rowOff>
    </xdr:to>
    <xdr:sp macro="" textlink="">
      <xdr:nvSpPr>
        <xdr:cNvPr id="133134" name="AutoShape 14">
          <a:extLst>
            <a:ext uri="{FF2B5EF4-FFF2-40B4-BE49-F238E27FC236}">
              <a16:creationId xmlns:a16="http://schemas.microsoft.com/office/drawing/2014/main" id="{0D622669-B41B-435C-8407-3ECC306EB77A}"/>
            </a:ext>
          </a:extLst>
        </xdr:cNvPr>
        <xdr:cNvSpPr>
          <a:spLocks noChangeAspect="1" noChangeArrowheads="1"/>
        </xdr:cNvSpPr>
      </xdr:nvSpPr>
      <xdr:spPr bwMode="auto">
        <a:xfrm>
          <a:off x="609600" y="3581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222250</xdr:colOff>
      <xdr:row>14</xdr:row>
      <xdr:rowOff>146050</xdr:rowOff>
    </xdr:to>
    <xdr:sp macro="" textlink="">
      <xdr:nvSpPr>
        <xdr:cNvPr id="133135" name="AutoShape 15">
          <a:extLst>
            <a:ext uri="{FF2B5EF4-FFF2-40B4-BE49-F238E27FC236}">
              <a16:creationId xmlns:a16="http://schemas.microsoft.com/office/drawing/2014/main" id="{49CF8B62-292A-4B86-9DB6-B13E3CE2B5E1}"/>
            </a:ext>
          </a:extLst>
        </xdr:cNvPr>
        <xdr:cNvSpPr>
          <a:spLocks noChangeAspect="1" noChangeArrowheads="1"/>
        </xdr:cNvSpPr>
      </xdr:nvSpPr>
      <xdr:spPr bwMode="auto">
        <a:xfrm>
          <a:off x="609600" y="37719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222250</xdr:colOff>
      <xdr:row>15</xdr:row>
      <xdr:rowOff>146050</xdr:rowOff>
    </xdr:to>
    <xdr:sp macro="" textlink="">
      <xdr:nvSpPr>
        <xdr:cNvPr id="133136" name="AutoShape 16">
          <a:extLst>
            <a:ext uri="{FF2B5EF4-FFF2-40B4-BE49-F238E27FC236}">
              <a16:creationId xmlns:a16="http://schemas.microsoft.com/office/drawing/2014/main" id="{A752C866-AB8D-4518-96A8-6D46221038A5}"/>
            </a:ext>
          </a:extLst>
        </xdr:cNvPr>
        <xdr:cNvSpPr>
          <a:spLocks noChangeAspect="1" noChangeArrowheads="1"/>
        </xdr:cNvSpPr>
      </xdr:nvSpPr>
      <xdr:spPr bwMode="auto">
        <a:xfrm>
          <a:off x="609600" y="3962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222250</xdr:colOff>
      <xdr:row>16</xdr:row>
      <xdr:rowOff>146050</xdr:rowOff>
    </xdr:to>
    <xdr:sp macro="" textlink="">
      <xdr:nvSpPr>
        <xdr:cNvPr id="133137" name="AutoShape 17">
          <a:extLst>
            <a:ext uri="{FF2B5EF4-FFF2-40B4-BE49-F238E27FC236}">
              <a16:creationId xmlns:a16="http://schemas.microsoft.com/office/drawing/2014/main" id="{630D4480-4284-4DB2-98AD-63C90E596423}"/>
            </a:ext>
          </a:extLst>
        </xdr:cNvPr>
        <xdr:cNvSpPr>
          <a:spLocks noChangeAspect="1" noChangeArrowheads="1"/>
        </xdr:cNvSpPr>
      </xdr:nvSpPr>
      <xdr:spPr bwMode="auto">
        <a:xfrm>
          <a:off x="609600" y="41529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222250</xdr:colOff>
      <xdr:row>17</xdr:row>
      <xdr:rowOff>146050</xdr:rowOff>
    </xdr:to>
    <xdr:sp macro="" textlink="">
      <xdr:nvSpPr>
        <xdr:cNvPr id="133138" name="AutoShape 18">
          <a:extLst>
            <a:ext uri="{FF2B5EF4-FFF2-40B4-BE49-F238E27FC236}">
              <a16:creationId xmlns:a16="http://schemas.microsoft.com/office/drawing/2014/main" id="{A3DB2460-E6A6-4D7A-A46E-6C4F41EA18FF}"/>
            </a:ext>
          </a:extLst>
        </xdr:cNvPr>
        <xdr:cNvSpPr>
          <a:spLocks noChangeAspect="1" noChangeArrowheads="1"/>
        </xdr:cNvSpPr>
      </xdr:nvSpPr>
      <xdr:spPr bwMode="auto">
        <a:xfrm>
          <a:off x="609600" y="4343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222250</xdr:colOff>
      <xdr:row>18</xdr:row>
      <xdr:rowOff>146050</xdr:rowOff>
    </xdr:to>
    <xdr:sp macro="" textlink="">
      <xdr:nvSpPr>
        <xdr:cNvPr id="133139" name="AutoShape 19">
          <a:extLst>
            <a:ext uri="{FF2B5EF4-FFF2-40B4-BE49-F238E27FC236}">
              <a16:creationId xmlns:a16="http://schemas.microsoft.com/office/drawing/2014/main" id="{22319FB9-D822-44AA-BC1E-11E604CD8AC4}"/>
            </a:ext>
          </a:extLst>
        </xdr:cNvPr>
        <xdr:cNvSpPr>
          <a:spLocks noChangeAspect="1" noChangeArrowheads="1"/>
        </xdr:cNvSpPr>
      </xdr:nvSpPr>
      <xdr:spPr bwMode="auto">
        <a:xfrm>
          <a:off x="609600" y="47180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222250</xdr:colOff>
      <xdr:row>0</xdr:row>
      <xdr:rowOff>146050</xdr:rowOff>
    </xdr:to>
    <xdr:sp macro="" textlink="">
      <xdr:nvSpPr>
        <xdr:cNvPr id="28673" name="AutoShape 1">
          <a:extLst>
            <a:ext uri="{FF2B5EF4-FFF2-40B4-BE49-F238E27FC236}">
              <a16:creationId xmlns:a16="http://schemas.microsoft.com/office/drawing/2014/main" id="{C81BE21C-CE19-49DC-8030-5555C1BBE69F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222250</xdr:colOff>
      <xdr:row>1</xdr:row>
      <xdr:rowOff>146050</xdr:rowOff>
    </xdr:to>
    <xdr:sp macro="" textlink="">
      <xdr:nvSpPr>
        <xdr:cNvPr id="28674" name="AutoShape 2">
          <a:extLst>
            <a:ext uri="{FF2B5EF4-FFF2-40B4-BE49-F238E27FC236}">
              <a16:creationId xmlns:a16="http://schemas.microsoft.com/office/drawing/2014/main" id="{65486ABD-2781-46A4-A92A-A7DD6462F87B}"/>
            </a:ext>
          </a:extLst>
        </xdr:cNvPr>
        <xdr:cNvSpPr>
          <a:spLocks noChangeAspect="1" noChangeArrowheads="1"/>
        </xdr:cNvSpPr>
      </xdr:nvSpPr>
      <xdr:spPr bwMode="auto">
        <a:xfrm>
          <a:off x="609600" y="9271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222250</xdr:colOff>
      <xdr:row>2</xdr:row>
      <xdr:rowOff>127000</xdr:rowOff>
    </xdr:to>
    <xdr:sp macro="" textlink="">
      <xdr:nvSpPr>
        <xdr:cNvPr id="28675" name="AutoShape 3">
          <a:extLst>
            <a:ext uri="{FF2B5EF4-FFF2-40B4-BE49-F238E27FC236}">
              <a16:creationId xmlns:a16="http://schemas.microsoft.com/office/drawing/2014/main" id="{0353BD68-7E0D-42AB-A08D-749CA7B4C071}"/>
            </a:ext>
          </a:extLst>
        </xdr:cNvPr>
        <xdr:cNvSpPr>
          <a:spLocks noChangeAspect="1" noChangeArrowheads="1"/>
        </xdr:cNvSpPr>
      </xdr:nvSpPr>
      <xdr:spPr bwMode="auto">
        <a:xfrm>
          <a:off x="609600" y="1301750"/>
          <a:ext cx="2222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222250</xdr:colOff>
      <xdr:row>3</xdr:row>
      <xdr:rowOff>146050</xdr:rowOff>
    </xdr:to>
    <xdr:sp macro="" textlink="">
      <xdr:nvSpPr>
        <xdr:cNvPr id="28676" name="AutoShape 4">
          <a:extLst>
            <a:ext uri="{FF2B5EF4-FFF2-40B4-BE49-F238E27FC236}">
              <a16:creationId xmlns:a16="http://schemas.microsoft.com/office/drawing/2014/main" id="{AEF4B4BE-5FA5-4D67-894B-001C07EE6733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76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222250</xdr:colOff>
      <xdr:row>4</xdr:row>
      <xdr:rowOff>114300</xdr:rowOff>
    </xdr:to>
    <xdr:sp macro="" textlink="">
      <xdr:nvSpPr>
        <xdr:cNvPr id="28677" name="AutoShape 5">
          <a:extLst>
            <a:ext uri="{FF2B5EF4-FFF2-40B4-BE49-F238E27FC236}">
              <a16:creationId xmlns:a16="http://schemas.microsoft.com/office/drawing/2014/main" id="{228914ED-690C-492A-B6A0-54DB93EFCFC2}"/>
            </a:ext>
          </a:extLst>
        </xdr:cNvPr>
        <xdr:cNvSpPr>
          <a:spLocks noChangeAspect="1" noChangeArrowheads="1"/>
        </xdr:cNvSpPr>
      </xdr:nvSpPr>
      <xdr:spPr bwMode="auto">
        <a:xfrm>
          <a:off x="609600" y="18669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222250</xdr:colOff>
      <xdr:row>5</xdr:row>
      <xdr:rowOff>146050</xdr:rowOff>
    </xdr:to>
    <xdr:sp macro="" textlink="">
      <xdr:nvSpPr>
        <xdr:cNvPr id="28678" name="AutoShape 6">
          <a:extLst>
            <a:ext uri="{FF2B5EF4-FFF2-40B4-BE49-F238E27FC236}">
              <a16:creationId xmlns:a16="http://schemas.microsoft.com/office/drawing/2014/main" id="{C2782C5F-04FE-429F-92DA-21506B8E3079}"/>
            </a:ext>
          </a:extLst>
        </xdr:cNvPr>
        <xdr:cNvSpPr>
          <a:spLocks noChangeAspect="1" noChangeArrowheads="1"/>
        </xdr:cNvSpPr>
      </xdr:nvSpPr>
      <xdr:spPr bwMode="auto">
        <a:xfrm>
          <a:off x="609600" y="2057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222250</xdr:colOff>
      <xdr:row>6</xdr:row>
      <xdr:rowOff>146050</xdr:rowOff>
    </xdr:to>
    <xdr:sp macro="" textlink="">
      <xdr:nvSpPr>
        <xdr:cNvPr id="28679" name="AutoShape 7">
          <a:extLst>
            <a:ext uri="{FF2B5EF4-FFF2-40B4-BE49-F238E27FC236}">
              <a16:creationId xmlns:a16="http://schemas.microsoft.com/office/drawing/2014/main" id="{5054D6F6-14F9-4EEE-9749-8B8422C4C86F}"/>
            </a:ext>
          </a:extLst>
        </xdr:cNvPr>
        <xdr:cNvSpPr>
          <a:spLocks noChangeAspect="1" noChangeArrowheads="1"/>
        </xdr:cNvSpPr>
      </xdr:nvSpPr>
      <xdr:spPr bwMode="auto">
        <a:xfrm>
          <a:off x="609600" y="22479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222250</xdr:colOff>
      <xdr:row>7</xdr:row>
      <xdr:rowOff>114300</xdr:rowOff>
    </xdr:to>
    <xdr:sp macro="" textlink="">
      <xdr:nvSpPr>
        <xdr:cNvPr id="28680" name="AutoShape 8">
          <a:extLst>
            <a:ext uri="{FF2B5EF4-FFF2-40B4-BE49-F238E27FC236}">
              <a16:creationId xmlns:a16="http://schemas.microsoft.com/office/drawing/2014/main" id="{AC6642D4-C969-4EE0-84E8-7DC8BA1AC3E1}"/>
            </a:ext>
          </a:extLst>
        </xdr:cNvPr>
        <xdr:cNvSpPr>
          <a:spLocks noChangeAspect="1" noChangeArrowheads="1"/>
        </xdr:cNvSpPr>
      </xdr:nvSpPr>
      <xdr:spPr bwMode="auto">
        <a:xfrm>
          <a:off x="609600" y="26225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222250</xdr:colOff>
      <xdr:row>8</xdr:row>
      <xdr:rowOff>127000</xdr:rowOff>
    </xdr:to>
    <xdr:sp macro="" textlink="">
      <xdr:nvSpPr>
        <xdr:cNvPr id="28681" name="AutoShape 9">
          <a:extLst>
            <a:ext uri="{FF2B5EF4-FFF2-40B4-BE49-F238E27FC236}">
              <a16:creationId xmlns:a16="http://schemas.microsoft.com/office/drawing/2014/main" id="{90890D66-C57C-470B-91EC-78DC048238A1}"/>
            </a:ext>
          </a:extLst>
        </xdr:cNvPr>
        <xdr:cNvSpPr>
          <a:spLocks noChangeAspect="1" noChangeArrowheads="1"/>
        </xdr:cNvSpPr>
      </xdr:nvSpPr>
      <xdr:spPr bwMode="auto">
        <a:xfrm>
          <a:off x="609600" y="2997200"/>
          <a:ext cx="2222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146050</xdr:colOff>
      <xdr:row>9</xdr:row>
      <xdr:rowOff>146050</xdr:rowOff>
    </xdr:to>
    <xdr:sp macro="" textlink="">
      <xdr:nvSpPr>
        <xdr:cNvPr id="28682" name="AutoShape 10">
          <a:extLst>
            <a:ext uri="{FF2B5EF4-FFF2-40B4-BE49-F238E27FC236}">
              <a16:creationId xmlns:a16="http://schemas.microsoft.com/office/drawing/2014/main" id="{D18371A8-5244-4C39-908B-528F92AE80DB}"/>
            </a:ext>
          </a:extLst>
        </xdr:cNvPr>
        <xdr:cNvSpPr>
          <a:spLocks noChangeAspect="1" noChangeArrowheads="1"/>
        </xdr:cNvSpPr>
      </xdr:nvSpPr>
      <xdr:spPr bwMode="auto">
        <a:xfrm>
          <a:off x="609600" y="31877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222250</xdr:colOff>
      <xdr:row>10</xdr:row>
      <xdr:rowOff>146050</xdr:rowOff>
    </xdr:to>
    <xdr:sp macro="" textlink="">
      <xdr:nvSpPr>
        <xdr:cNvPr id="28683" name="AutoShape 11">
          <a:extLst>
            <a:ext uri="{FF2B5EF4-FFF2-40B4-BE49-F238E27FC236}">
              <a16:creationId xmlns:a16="http://schemas.microsoft.com/office/drawing/2014/main" id="{F385F805-63BA-4B82-A590-35A3830C978A}"/>
            </a:ext>
          </a:extLst>
        </xdr:cNvPr>
        <xdr:cNvSpPr>
          <a:spLocks noChangeAspect="1" noChangeArrowheads="1"/>
        </xdr:cNvSpPr>
      </xdr:nvSpPr>
      <xdr:spPr bwMode="auto">
        <a:xfrm>
          <a:off x="609600" y="3378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222250</xdr:colOff>
      <xdr:row>11</xdr:row>
      <xdr:rowOff>146050</xdr:rowOff>
    </xdr:to>
    <xdr:sp macro="" textlink="">
      <xdr:nvSpPr>
        <xdr:cNvPr id="28684" name="AutoShape 12">
          <a:extLst>
            <a:ext uri="{FF2B5EF4-FFF2-40B4-BE49-F238E27FC236}">
              <a16:creationId xmlns:a16="http://schemas.microsoft.com/office/drawing/2014/main" id="{947A743B-E4E1-4090-8323-61067780AA0E}"/>
            </a:ext>
          </a:extLst>
        </xdr:cNvPr>
        <xdr:cNvSpPr>
          <a:spLocks noChangeAspect="1" noChangeArrowheads="1"/>
        </xdr:cNvSpPr>
      </xdr:nvSpPr>
      <xdr:spPr bwMode="auto">
        <a:xfrm>
          <a:off x="609600" y="37528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127000</xdr:colOff>
      <xdr:row>12</xdr:row>
      <xdr:rowOff>146050</xdr:rowOff>
    </xdr:to>
    <xdr:sp macro="" textlink="">
      <xdr:nvSpPr>
        <xdr:cNvPr id="28685" name="AutoShape 13">
          <a:extLst>
            <a:ext uri="{FF2B5EF4-FFF2-40B4-BE49-F238E27FC236}">
              <a16:creationId xmlns:a16="http://schemas.microsoft.com/office/drawing/2014/main" id="{6E41ACD2-E67B-4DCF-878A-00D77E7C1806}"/>
            </a:ext>
          </a:extLst>
        </xdr:cNvPr>
        <xdr:cNvSpPr>
          <a:spLocks noChangeAspect="1" noChangeArrowheads="1"/>
        </xdr:cNvSpPr>
      </xdr:nvSpPr>
      <xdr:spPr bwMode="auto">
        <a:xfrm>
          <a:off x="609600" y="3943350"/>
          <a:ext cx="1270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222250</xdr:colOff>
      <xdr:row>13</xdr:row>
      <xdr:rowOff>133350</xdr:rowOff>
    </xdr:to>
    <xdr:sp macro="" textlink="">
      <xdr:nvSpPr>
        <xdr:cNvPr id="28686" name="AutoShape 14">
          <a:extLst>
            <a:ext uri="{FF2B5EF4-FFF2-40B4-BE49-F238E27FC236}">
              <a16:creationId xmlns:a16="http://schemas.microsoft.com/office/drawing/2014/main" id="{4BAE297D-7A7E-4D3A-B7C0-D389F586E7D1}"/>
            </a:ext>
          </a:extLst>
        </xdr:cNvPr>
        <xdr:cNvSpPr>
          <a:spLocks noChangeAspect="1" noChangeArrowheads="1"/>
        </xdr:cNvSpPr>
      </xdr:nvSpPr>
      <xdr:spPr bwMode="auto">
        <a:xfrm>
          <a:off x="609600" y="43180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184150</xdr:colOff>
      <xdr:row>14</xdr:row>
      <xdr:rowOff>146050</xdr:rowOff>
    </xdr:to>
    <xdr:sp macro="" textlink="">
      <xdr:nvSpPr>
        <xdr:cNvPr id="28687" name="AutoShape 15">
          <a:extLst>
            <a:ext uri="{FF2B5EF4-FFF2-40B4-BE49-F238E27FC236}">
              <a16:creationId xmlns:a16="http://schemas.microsoft.com/office/drawing/2014/main" id="{4F91B482-F9CE-4BA6-A55B-8AB73E35C90A}"/>
            </a:ext>
          </a:extLst>
        </xdr:cNvPr>
        <xdr:cNvSpPr>
          <a:spLocks noChangeAspect="1" noChangeArrowheads="1"/>
        </xdr:cNvSpPr>
      </xdr:nvSpPr>
      <xdr:spPr bwMode="auto">
        <a:xfrm>
          <a:off x="609600" y="4508500"/>
          <a:ext cx="1841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222250</xdr:colOff>
      <xdr:row>15</xdr:row>
      <xdr:rowOff>146050</xdr:rowOff>
    </xdr:to>
    <xdr:sp macro="" textlink="">
      <xdr:nvSpPr>
        <xdr:cNvPr id="28688" name="AutoShape 16">
          <a:extLst>
            <a:ext uri="{FF2B5EF4-FFF2-40B4-BE49-F238E27FC236}">
              <a16:creationId xmlns:a16="http://schemas.microsoft.com/office/drawing/2014/main" id="{8343B659-D180-439A-9872-92DED8ABC16D}"/>
            </a:ext>
          </a:extLst>
        </xdr:cNvPr>
        <xdr:cNvSpPr>
          <a:spLocks noChangeAspect="1" noChangeArrowheads="1"/>
        </xdr:cNvSpPr>
      </xdr:nvSpPr>
      <xdr:spPr bwMode="auto">
        <a:xfrm>
          <a:off x="609600" y="48831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203200</xdr:colOff>
      <xdr:row>16</xdr:row>
      <xdr:rowOff>146050</xdr:rowOff>
    </xdr:to>
    <xdr:sp macro="" textlink="">
      <xdr:nvSpPr>
        <xdr:cNvPr id="28689" name="AutoShape 17">
          <a:extLst>
            <a:ext uri="{FF2B5EF4-FFF2-40B4-BE49-F238E27FC236}">
              <a16:creationId xmlns:a16="http://schemas.microsoft.com/office/drawing/2014/main" id="{850FA9DB-69B8-4696-B79E-4537411239C0}"/>
            </a:ext>
          </a:extLst>
        </xdr:cNvPr>
        <xdr:cNvSpPr>
          <a:spLocks noChangeAspect="1" noChangeArrowheads="1"/>
        </xdr:cNvSpPr>
      </xdr:nvSpPr>
      <xdr:spPr bwMode="auto">
        <a:xfrm>
          <a:off x="609600" y="5257800"/>
          <a:ext cx="2032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222250</xdr:colOff>
      <xdr:row>17</xdr:row>
      <xdr:rowOff>146050</xdr:rowOff>
    </xdr:to>
    <xdr:sp macro="" textlink="">
      <xdr:nvSpPr>
        <xdr:cNvPr id="28690" name="AutoShape 18">
          <a:extLst>
            <a:ext uri="{FF2B5EF4-FFF2-40B4-BE49-F238E27FC236}">
              <a16:creationId xmlns:a16="http://schemas.microsoft.com/office/drawing/2014/main" id="{ABE77115-5F35-4CE0-A0D3-231A756416AB}"/>
            </a:ext>
          </a:extLst>
        </xdr:cNvPr>
        <xdr:cNvSpPr>
          <a:spLocks noChangeAspect="1" noChangeArrowheads="1"/>
        </xdr:cNvSpPr>
      </xdr:nvSpPr>
      <xdr:spPr bwMode="auto">
        <a:xfrm>
          <a:off x="609600" y="54483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222250</xdr:colOff>
      <xdr:row>18</xdr:row>
      <xdr:rowOff>146050</xdr:rowOff>
    </xdr:to>
    <xdr:sp macro="" textlink="">
      <xdr:nvSpPr>
        <xdr:cNvPr id="28691" name="AutoShape 19">
          <a:extLst>
            <a:ext uri="{FF2B5EF4-FFF2-40B4-BE49-F238E27FC236}">
              <a16:creationId xmlns:a16="http://schemas.microsoft.com/office/drawing/2014/main" id="{78075803-06EA-416D-B8AC-31D83A18A6BA}"/>
            </a:ext>
          </a:extLst>
        </xdr:cNvPr>
        <xdr:cNvSpPr>
          <a:spLocks noChangeAspect="1" noChangeArrowheads="1"/>
        </xdr:cNvSpPr>
      </xdr:nvSpPr>
      <xdr:spPr bwMode="auto">
        <a:xfrm>
          <a:off x="609600" y="5638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222250</xdr:colOff>
      <xdr:row>19</xdr:row>
      <xdr:rowOff>146050</xdr:rowOff>
    </xdr:to>
    <xdr:sp macro="" textlink="">
      <xdr:nvSpPr>
        <xdr:cNvPr id="28692" name="AutoShape 20">
          <a:extLst>
            <a:ext uri="{FF2B5EF4-FFF2-40B4-BE49-F238E27FC236}">
              <a16:creationId xmlns:a16="http://schemas.microsoft.com/office/drawing/2014/main" id="{FC35D6D3-3A42-476E-9993-4BB2D03FF227}"/>
            </a:ext>
          </a:extLst>
        </xdr:cNvPr>
        <xdr:cNvSpPr>
          <a:spLocks noChangeAspect="1" noChangeArrowheads="1"/>
        </xdr:cNvSpPr>
      </xdr:nvSpPr>
      <xdr:spPr bwMode="auto">
        <a:xfrm>
          <a:off x="609600" y="58293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222250</xdr:colOff>
      <xdr:row>20</xdr:row>
      <xdr:rowOff>114300</xdr:rowOff>
    </xdr:to>
    <xdr:sp macro="" textlink="">
      <xdr:nvSpPr>
        <xdr:cNvPr id="28693" name="AutoShape 21">
          <a:extLst>
            <a:ext uri="{FF2B5EF4-FFF2-40B4-BE49-F238E27FC236}">
              <a16:creationId xmlns:a16="http://schemas.microsoft.com/office/drawing/2014/main" id="{3A15BDCD-8AAC-44E8-BBEF-CF688F6F0154}"/>
            </a:ext>
          </a:extLst>
        </xdr:cNvPr>
        <xdr:cNvSpPr>
          <a:spLocks noChangeAspect="1" noChangeArrowheads="1"/>
        </xdr:cNvSpPr>
      </xdr:nvSpPr>
      <xdr:spPr bwMode="auto">
        <a:xfrm>
          <a:off x="609600" y="62039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222250</xdr:colOff>
      <xdr:row>21</xdr:row>
      <xdr:rowOff>88900</xdr:rowOff>
    </xdr:to>
    <xdr:sp macro="" textlink="">
      <xdr:nvSpPr>
        <xdr:cNvPr id="28694" name="AutoShape 22">
          <a:extLst>
            <a:ext uri="{FF2B5EF4-FFF2-40B4-BE49-F238E27FC236}">
              <a16:creationId xmlns:a16="http://schemas.microsoft.com/office/drawing/2014/main" id="{C4318ED1-9688-43E7-B1F8-20F6928B83CF}"/>
            </a:ext>
          </a:extLst>
        </xdr:cNvPr>
        <xdr:cNvSpPr>
          <a:spLocks noChangeAspect="1" noChangeArrowheads="1"/>
        </xdr:cNvSpPr>
      </xdr:nvSpPr>
      <xdr:spPr bwMode="auto">
        <a:xfrm>
          <a:off x="609600" y="6394450"/>
          <a:ext cx="22225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209550</xdr:colOff>
      <xdr:row>22</xdr:row>
      <xdr:rowOff>146050</xdr:rowOff>
    </xdr:to>
    <xdr:sp macro="" textlink="">
      <xdr:nvSpPr>
        <xdr:cNvPr id="28695" name="AutoShape 23">
          <a:extLst>
            <a:ext uri="{FF2B5EF4-FFF2-40B4-BE49-F238E27FC236}">
              <a16:creationId xmlns:a16="http://schemas.microsoft.com/office/drawing/2014/main" id="{99C09258-8D3F-4438-8A6B-63EB5D634558}"/>
            </a:ext>
          </a:extLst>
        </xdr:cNvPr>
        <xdr:cNvSpPr>
          <a:spLocks noChangeAspect="1" noChangeArrowheads="1"/>
        </xdr:cNvSpPr>
      </xdr:nvSpPr>
      <xdr:spPr bwMode="auto">
        <a:xfrm>
          <a:off x="609600" y="695325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222250</xdr:colOff>
      <xdr:row>23</xdr:row>
      <xdr:rowOff>146050</xdr:rowOff>
    </xdr:to>
    <xdr:sp macro="" textlink="">
      <xdr:nvSpPr>
        <xdr:cNvPr id="28696" name="AutoShape 24">
          <a:extLst>
            <a:ext uri="{FF2B5EF4-FFF2-40B4-BE49-F238E27FC236}">
              <a16:creationId xmlns:a16="http://schemas.microsoft.com/office/drawing/2014/main" id="{4EBDD991-DA88-46F8-9666-7B76E80261DF}"/>
            </a:ext>
          </a:extLst>
        </xdr:cNvPr>
        <xdr:cNvSpPr>
          <a:spLocks noChangeAspect="1" noChangeArrowheads="1"/>
        </xdr:cNvSpPr>
      </xdr:nvSpPr>
      <xdr:spPr bwMode="auto">
        <a:xfrm>
          <a:off x="609600" y="75120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222250</xdr:colOff>
      <xdr:row>0</xdr:row>
      <xdr:rowOff>114300</xdr:rowOff>
    </xdr:to>
    <xdr:sp macro="" textlink="">
      <xdr:nvSpPr>
        <xdr:cNvPr id="53249" name="AutoShape 1">
          <a:extLst>
            <a:ext uri="{FF2B5EF4-FFF2-40B4-BE49-F238E27FC236}">
              <a16:creationId xmlns:a16="http://schemas.microsoft.com/office/drawing/2014/main" id="{6A7B66AE-F761-4EA9-8462-306D565D2EC3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222250</xdr:colOff>
      <xdr:row>1</xdr:row>
      <xdr:rowOff>114300</xdr:rowOff>
    </xdr:to>
    <xdr:sp macro="" textlink="">
      <xdr:nvSpPr>
        <xdr:cNvPr id="53250" name="AutoShape 2">
          <a:extLst>
            <a:ext uri="{FF2B5EF4-FFF2-40B4-BE49-F238E27FC236}">
              <a16:creationId xmlns:a16="http://schemas.microsoft.com/office/drawing/2014/main" id="{D2766695-0737-4085-81A2-FCAE7EB38C35}"/>
            </a:ext>
          </a:extLst>
        </xdr:cNvPr>
        <xdr:cNvSpPr>
          <a:spLocks noChangeAspect="1" noChangeArrowheads="1"/>
        </xdr:cNvSpPr>
      </xdr:nvSpPr>
      <xdr:spPr bwMode="auto">
        <a:xfrm>
          <a:off x="609600" y="1905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222250</xdr:colOff>
      <xdr:row>2</xdr:row>
      <xdr:rowOff>114300</xdr:rowOff>
    </xdr:to>
    <xdr:sp macro="" textlink="">
      <xdr:nvSpPr>
        <xdr:cNvPr id="53251" name="AutoShape 3">
          <a:extLst>
            <a:ext uri="{FF2B5EF4-FFF2-40B4-BE49-F238E27FC236}">
              <a16:creationId xmlns:a16="http://schemas.microsoft.com/office/drawing/2014/main" id="{FD4BCACA-A675-427D-B41B-C3933F525CBA}"/>
            </a:ext>
          </a:extLst>
        </xdr:cNvPr>
        <xdr:cNvSpPr>
          <a:spLocks noChangeAspect="1" noChangeArrowheads="1"/>
        </xdr:cNvSpPr>
      </xdr:nvSpPr>
      <xdr:spPr bwMode="auto">
        <a:xfrm>
          <a:off x="609600" y="3810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222250</xdr:colOff>
      <xdr:row>3</xdr:row>
      <xdr:rowOff>114300</xdr:rowOff>
    </xdr:to>
    <xdr:sp macro="" textlink="">
      <xdr:nvSpPr>
        <xdr:cNvPr id="53252" name="AutoShape 4">
          <a:extLst>
            <a:ext uri="{FF2B5EF4-FFF2-40B4-BE49-F238E27FC236}">
              <a16:creationId xmlns:a16="http://schemas.microsoft.com/office/drawing/2014/main" id="{89A08DE5-D9D5-48FB-98AF-B38681AC0BD7}"/>
            </a:ext>
          </a:extLst>
        </xdr:cNvPr>
        <xdr:cNvSpPr>
          <a:spLocks noChangeAspect="1" noChangeArrowheads="1"/>
        </xdr:cNvSpPr>
      </xdr:nvSpPr>
      <xdr:spPr bwMode="auto">
        <a:xfrm>
          <a:off x="609600" y="5715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222250</xdr:colOff>
      <xdr:row>0</xdr:row>
      <xdr:rowOff>146050</xdr:rowOff>
    </xdr:to>
    <xdr:sp macro="" textlink="">
      <xdr:nvSpPr>
        <xdr:cNvPr id="69633" name="AutoShape 1">
          <a:extLst>
            <a:ext uri="{FF2B5EF4-FFF2-40B4-BE49-F238E27FC236}">
              <a16:creationId xmlns:a16="http://schemas.microsoft.com/office/drawing/2014/main" id="{2D259C20-9890-4C55-A6F4-4BB4744AC4E5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222250</xdr:colOff>
      <xdr:row>1</xdr:row>
      <xdr:rowOff>146050</xdr:rowOff>
    </xdr:to>
    <xdr:sp macro="" textlink="">
      <xdr:nvSpPr>
        <xdr:cNvPr id="69634" name="AutoShape 2">
          <a:extLst>
            <a:ext uri="{FF2B5EF4-FFF2-40B4-BE49-F238E27FC236}">
              <a16:creationId xmlns:a16="http://schemas.microsoft.com/office/drawing/2014/main" id="{D73A5F12-CF37-46D8-A179-8C2AC741470A}"/>
            </a:ext>
          </a:extLst>
        </xdr:cNvPr>
        <xdr:cNvSpPr>
          <a:spLocks noChangeAspect="1" noChangeArrowheads="1"/>
        </xdr:cNvSpPr>
      </xdr:nvSpPr>
      <xdr:spPr bwMode="auto">
        <a:xfrm>
          <a:off x="609600" y="3746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222250</xdr:colOff>
      <xdr:row>2</xdr:row>
      <xdr:rowOff>146050</xdr:rowOff>
    </xdr:to>
    <xdr:sp macro="" textlink="">
      <xdr:nvSpPr>
        <xdr:cNvPr id="69635" name="AutoShape 3">
          <a:extLst>
            <a:ext uri="{FF2B5EF4-FFF2-40B4-BE49-F238E27FC236}">
              <a16:creationId xmlns:a16="http://schemas.microsoft.com/office/drawing/2014/main" id="{0F0795ED-507C-4172-9EA7-C1690DEA9792}"/>
            </a:ext>
          </a:extLst>
        </xdr:cNvPr>
        <xdr:cNvSpPr>
          <a:spLocks noChangeAspect="1" noChangeArrowheads="1"/>
        </xdr:cNvSpPr>
      </xdr:nvSpPr>
      <xdr:spPr bwMode="auto">
        <a:xfrm>
          <a:off x="609600" y="5651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222250</xdr:colOff>
      <xdr:row>0</xdr:row>
      <xdr:rowOff>114300</xdr:rowOff>
    </xdr:to>
    <xdr:sp macro="" textlink="">
      <xdr:nvSpPr>
        <xdr:cNvPr id="87041" name="AutoShape 1">
          <a:extLst>
            <a:ext uri="{FF2B5EF4-FFF2-40B4-BE49-F238E27FC236}">
              <a16:creationId xmlns:a16="http://schemas.microsoft.com/office/drawing/2014/main" id="{61763812-B95A-4CE1-B4F3-716173D83E05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222250</xdr:colOff>
      <xdr:row>1</xdr:row>
      <xdr:rowOff>114300</xdr:rowOff>
    </xdr:to>
    <xdr:sp macro="" textlink="">
      <xdr:nvSpPr>
        <xdr:cNvPr id="87042" name="AutoShape 2">
          <a:extLst>
            <a:ext uri="{FF2B5EF4-FFF2-40B4-BE49-F238E27FC236}">
              <a16:creationId xmlns:a16="http://schemas.microsoft.com/office/drawing/2014/main" id="{D2C689CA-CC62-4F5C-89B0-7BFFE6487EB7}"/>
            </a:ext>
          </a:extLst>
        </xdr:cNvPr>
        <xdr:cNvSpPr>
          <a:spLocks noChangeAspect="1" noChangeArrowheads="1"/>
        </xdr:cNvSpPr>
      </xdr:nvSpPr>
      <xdr:spPr bwMode="auto">
        <a:xfrm>
          <a:off x="609600" y="9271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222250</xdr:colOff>
      <xdr:row>2</xdr:row>
      <xdr:rowOff>114300</xdr:rowOff>
    </xdr:to>
    <xdr:sp macro="" textlink="">
      <xdr:nvSpPr>
        <xdr:cNvPr id="87043" name="AutoShape 3">
          <a:extLst>
            <a:ext uri="{FF2B5EF4-FFF2-40B4-BE49-F238E27FC236}">
              <a16:creationId xmlns:a16="http://schemas.microsoft.com/office/drawing/2014/main" id="{4F9382EB-1779-40FA-992C-ED9CCC462860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700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222250</xdr:colOff>
      <xdr:row>3</xdr:row>
      <xdr:rowOff>114300</xdr:rowOff>
    </xdr:to>
    <xdr:sp macro="" textlink="">
      <xdr:nvSpPr>
        <xdr:cNvPr id="87044" name="AutoShape 4">
          <a:extLst>
            <a:ext uri="{FF2B5EF4-FFF2-40B4-BE49-F238E27FC236}">
              <a16:creationId xmlns:a16="http://schemas.microsoft.com/office/drawing/2014/main" id="{5930E99A-F16C-429B-A4B7-D171FCEFE257}"/>
            </a:ext>
          </a:extLst>
        </xdr:cNvPr>
        <xdr:cNvSpPr>
          <a:spLocks noChangeAspect="1" noChangeArrowheads="1"/>
        </xdr:cNvSpPr>
      </xdr:nvSpPr>
      <xdr:spPr bwMode="auto">
        <a:xfrm>
          <a:off x="609600" y="24130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222250</xdr:colOff>
      <xdr:row>4</xdr:row>
      <xdr:rowOff>107950</xdr:rowOff>
    </xdr:to>
    <xdr:sp macro="" textlink="">
      <xdr:nvSpPr>
        <xdr:cNvPr id="87045" name="AutoShape 5">
          <a:extLst>
            <a:ext uri="{FF2B5EF4-FFF2-40B4-BE49-F238E27FC236}">
              <a16:creationId xmlns:a16="http://schemas.microsoft.com/office/drawing/2014/main" id="{AE435232-CA25-48D2-BED2-E6C4635CDC09}"/>
            </a:ext>
          </a:extLst>
        </xdr:cNvPr>
        <xdr:cNvSpPr>
          <a:spLocks noChangeAspect="1" noChangeArrowheads="1"/>
        </xdr:cNvSpPr>
      </xdr:nvSpPr>
      <xdr:spPr bwMode="auto">
        <a:xfrm>
          <a:off x="609600" y="2603500"/>
          <a:ext cx="2222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222250</xdr:colOff>
      <xdr:row>5</xdr:row>
      <xdr:rowOff>114300</xdr:rowOff>
    </xdr:to>
    <xdr:sp macro="" textlink="">
      <xdr:nvSpPr>
        <xdr:cNvPr id="87046" name="AutoShape 6">
          <a:extLst>
            <a:ext uri="{FF2B5EF4-FFF2-40B4-BE49-F238E27FC236}">
              <a16:creationId xmlns:a16="http://schemas.microsoft.com/office/drawing/2014/main" id="{4A087B4E-6CCF-4A99-9C78-EE9024AE2AE0}"/>
            </a:ext>
          </a:extLst>
        </xdr:cNvPr>
        <xdr:cNvSpPr>
          <a:spLocks noChangeAspect="1" noChangeArrowheads="1"/>
        </xdr:cNvSpPr>
      </xdr:nvSpPr>
      <xdr:spPr bwMode="auto">
        <a:xfrm>
          <a:off x="609600" y="27940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222250</xdr:colOff>
      <xdr:row>6</xdr:row>
      <xdr:rowOff>114300</xdr:rowOff>
    </xdr:to>
    <xdr:sp macro="" textlink="">
      <xdr:nvSpPr>
        <xdr:cNvPr id="87047" name="AutoShape 7">
          <a:extLst>
            <a:ext uri="{FF2B5EF4-FFF2-40B4-BE49-F238E27FC236}">
              <a16:creationId xmlns:a16="http://schemas.microsoft.com/office/drawing/2014/main" id="{AED1102C-59CC-42E2-8252-E13E1F25C320}"/>
            </a:ext>
          </a:extLst>
        </xdr:cNvPr>
        <xdr:cNvSpPr>
          <a:spLocks noChangeAspect="1" noChangeArrowheads="1"/>
        </xdr:cNvSpPr>
      </xdr:nvSpPr>
      <xdr:spPr bwMode="auto">
        <a:xfrm>
          <a:off x="609600" y="29845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222250</xdr:colOff>
      <xdr:row>7</xdr:row>
      <xdr:rowOff>114300</xdr:rowOff>
    </xdr:to>
    <xdr:sp macro="" textlink="">
      <xdr:nvSpPr>
        <xdr:cNvPr id="87048" name="AutoShape 8">
          <a:extLst>
            <a:ext uri="{FF2B5EF4-FFF2-40B4-BE49-F238E27FC236}">
              <a16:creationId xmlns:a16="http://schemas.microsoft.com/office/drawing/2014/main" id="{67269914-0434-483F-9BAD-71DDB9E144C3}"/>
            </a:ext>
          </a:extLst>
        </xdr:cNvPr>
        <xdr:cNvSpPr>
          <a:spLocks noChangeAspect="1" noChangeArrowheads="1"/>
        </xdr:cNvSpPr>
      </xdr:nvSpPr>
      <xdr:spPr bwMode="auto">
        <a:xfrm>
          <a:off x="609600" y="31750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222250</xdr:colOff>
      <xdr:row>8</xdr:row>
      <xdr:rowOff>114300</xdr:rowOff>
    </xdr:to>
    <xdr:sp macro="" textlink="">
      <xdr:nvSpPr>
        <xdr:cNvPr id="87049" name="AutoShape 9">
          <a:extLst>
            <a:ext uri="{FF2B5EF4-FFF2-40B4-BE49-F238E27FC236}">
              <a16:creationId xmlns:a16="http://schemas.microsoft.com/office/drawing/2014/main" id="{4B4CDD48-2603-42C4-9178-D4927BCCD9E6}"/>
            </a:ext>
          </a:extLst>
        </xdr:cNvPr>
        <xdr:cNvSpPr>
          <a:spLocks noChangeAspect="1" noChangeArrowheads="1"/>
        </xdr:cNvSpPr>
      </xdr:nvSpPr>
      <xdr:spPr bwMode="auto">
        <a:xfrm>
          <a:off x="609600" y="35496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222250</xdr:colOff>
      <xdr:row>9</xdr:row>
      <xdr:rowOff>114300</xdr:rowOff>
    </xdr:to>
    <xdr:sp macro="" textlink="">
      <xdr:nvSpPr>
        <xdr:cNvPr id="87050" name="AutoShape 10">
          <a:extLst>
            <a:ext uri="{FF2B5EF4-FFF2-40B4-BE49-F238E27FC236}">
              <a16:creationId xmlns:a16="http://schemas.microsoft.com/office/drawing/2014/main" id="{F6D4B631-C865-4036-9DCD-E3B20DDAF732}"/>
            </a:ext>
          </a:extLst>
        </xdr:cNvPr>
        <xdr:cNvSpPr>
          <a:spLocks noChangeAspect="1" noChangeArrowheads="1"/>
        </xdr:cNvSpPr>
      </xdr:nvSpPr>
      <xdr:spPr bwMode="auto">
        <a:xfrm>
          <a:off x="609600" y="37401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222250</xdr:colOff>
      <xdr:row>10</xdr:row>
      <xdr:rowOff>114300</xdr:rowOff>
    </xdr:to>
    <xdr:sp macro="" textlink="">
      <xdr:nvSpPr>
        <xdr:cNvPr id="87051" name="AutoShape 11">
          <a:extLst>
            <a:ext uri="{FF2B5EF4-FFF2-40B4-BE49-F238E27FC236}">
              <a16:creationId xmlns:a16="http://schemas.microsoft.com/office/drawing/2014/main" id="{A3AC78A9-6DD7-4DB3-8BDE-422FC56E676D}"/>
            </a:ext>
          </a:extLst>
        </xdr:cNvPr>
        <xdr:cNvSpPr>
          <a:spLocks noChangeAspect="1" noChangeArrowheads="1"/>
        </xdr:cNvSpPr>
      </xdr:nvSpPr>
      <xdr:spPr bwMode="auto">
        <a:xfrm>
          <a:off x="609600" y="39306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222250</xdr:colOff>
      <xdr:row>11</xdr:row>
      <xdr:rowOff>114300</xdr:rowOff>
    </xdr:to>
    <xdr:sp macro="" textlink="">
      <xdr:nvSpPr>
        <xdr:cNvPr id="87052" name="AutoShape 12">
          <a:extLst>
            <a:ext uri="{FF2B5EF4-FFF2-40B4-BE49-F238E27FC236}">
              <a16:creationId xmlns:a16="http://schemas.microsoft.com/office/drawing/2014/main" id="{FA6F2BCA-D64C-4AFD-BB23-81464C1EE953}"/>
            </a:ext>
          </a:extLst>
        </xdr:cNvPr>
        <xdr:cNvSpPr>
          <a:spLocks noChangeAspect="1" noChangeArrowheads="1"/>
        </xdr:cNvSpPr>
      </xdr:nvSpPr>
      <xdr:spPr bwMode="auto">
        <a:xfrm>
          <a:off x="609600" y="41211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222250</xdr:colOff>
      <xdr:row>12</xdr:row>
      <xdr:rowOff>114300</xdr:rowOff>
    </xdr:to>
    <xdr:sp macro="" textlink="">
      <xdr:nvSpPr>
        <xdr:cNvPr id="87053" name="AutoShape 13">
          <a:extLst>
            <a:ext uri="{FF2B5EF4-FFF2-40B4-BE49-F238E27FC236}">
              <a16:creationId xmlns:a16="http://schemas.microsoft.com/office/drawing/2014/main" id="{6DC143DB-7E20-4F8A-B445-246545090833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222250</xdr:colOff>
      <xdr:row>13</xdr:row>
      <xdr:rowOff>114300</xdr:rowOff>
    </xdr:to>
    <xdr:sp macro="" textlink="">
      <xdr:nvSpPr>
        <xdr:cNvPr id="87054" name="AutoShape 14">
          <a:extLst>
            <a:ext uri="{FF2B5EF4-FFF2-40B4-BE49-F238E27FC236}">
              <a16:creationId xmlns:a16="http://schemas.microsoft.com/office/drawing/2014/main" id="{4EC96B24-6366-46B7-B6C0-485D6DC6210A}"/>
            </a:ext>
          </a:extLst>
        </xdr:cNvPr>
        <xdr:cNvSpPr>
          <a:spLocks noChangeAspect="1" noChangeArrowheads="1"/>
        </xdr:cNvSpPr>
      </xdr:nvSpPr>
      <xdr:spPr bwMode="auto">
        <a:xfrm>
          <a:off x="609600" y="46863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222250</xdr:colOff>
      <xdr:row>14</xdr:row>
      <xdr:rowOff>114300</xdr:rowOff>
    </xdr:to>
    <xdr:sp macro="" textlink="">
      <xdr:nvSpPr>
        <xdr:cNvPr id="87055" name="AutoShape 15">
          <a:extLst>
            <a:ext uri="{FF2B5EF4-FFF2-40B4-BE49-F238E27FC236}">
              <a16:creationId xmlns:a16="http://schemas.microsoft.com/office/drawing/2014/main" id="{5B831CB8-1E6D-4503-B613-7F44F2A7E844}"/>
            </a:ext>
          </a:extLst>
        </xdr:cNvPr>
        <xdr:cNvSpPr>
          <a:spLocks noChangeAspect="1" noChangeArrowheads="1"/>
        </xdr:cNvSpPr>
      </xdr:nvSpPr>
      <xdr:spPr bwMode="auto">
        <a:xfrm>
          <a:off x="609600" y="48768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222250</xdr:colOff>
      <xdr:row>15</xdr:row>
      <xdr:rowOff>114300</xdr:rowOff>
    </xdr:to>
    <xdr:sp macro="" textlink="">
      <xdr:nvSpPr>
        <xdr:cNvPr id="87056" name="AutoShape 16">
          <a:extLst>
            <a:ext uri="{FF2B5EF4-FFF2-40B4-BE49-F238E27FC236}">
              <a16:creationId xmlns:a16="http://schemas.microsoft.com/office/drawing/2014/main" id="{F597D28B-0318-4C2B-8F7A-C6E7878F9513}"/>
            </a:ext>
          </a:extLst>
        </xdr:cNvPr>
        <xdr:cNvSpPr>
          <a:spLocks noChangeAspect="1" noChangeArrowheads="1"/>
        </xdr:cNvSpPr>
      </xdr:nvSpPr>
      <xdr:spPr bwMode="auto">
        <a:xfrm>
          <a:off x="609600" y="50673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222250</xdr:colOff>
      <xdr:row>0</xdr:row>
      <xdr:rowOff>127000</xdr:rowOff>
    </xdr:to>
    <xdr:sp macro="" textlink="">
      <xdr:nvSpPr>
        <xdr:cNvPr id="99329" name="AutoShape 1">
          <a:extLst>
            <a:ext uri="{FF2B5EF4-FFF2-40B4-BE49-F238E27FC236}">
              <a16:creationId xmlns:a16="http://schemas.microsoft.com/office/drawing/2014/main" id="{87B43923-993A-43C1-81F3-32894031A6C9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2222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222250</xdr:colOff>
      <xdr:row>1</xdr:row>
      <xdr:rowOff>133350</xdr:rowOff>
    </xdr:to>
    <xdr:sp macro="" textlink="">
      <xdr:nvSpPr>
        <xdr:cNvPr id="99330" name="AutoShape 2">
          <a:extLst>
            <a:ext uri="{FF2B5EF4-FFF2-40B4-BE49-F238E27FC236}">
              <a16:creationId xmlns:a16="http://schemas.microsoft.com/office/drawing/2014/main" id="{ADEA0121-7505-4877-B55C-CAE3E2D49CD2}"/>
            </a:ext>
          </a:extLst>
        </xdr:cNvPr>
        <xdr:cNvSpPr>
          <a:spLocks noChangeAspect="1" noChangeArrowheads="1"/>
        </xdr:cNvSpPr>
      </xdr:nvSpPr>
      <xdr:spPr bwMode="auto">
        <a:xfrm>
          <a:off x="609600" y="1905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222250</xdr:colOff>
      <xdr:row>2</xdr:row>
      <xdr:rowOff>133350</xdr:rowOff>
    </xdr:to>
    <xdr:sp macro="" textlink="">
      <xdr:nvSpPr>
        <xdr:cNvPr id="99331" name="AutoShape 3">
          <a:extLst>
            <a:ext uri="{FF2B5EF4-FFF2-40B4-BE49-F238E27FC236}">
              <a16:creationId xmlns:a16="http://schemas.microsoft.com/office/drawing/2014/main" id="{C9E24FC7-FA2E-4473-ACEA-54B00A169ECB}"/>
            </a:ext>
          </a:extLst>
        </xdr:cNvPr>
        <xdr:cNvSpPr>
          <a:spLocks noChangeAspect="1" noChangeArrowheads="1"/>
        </xdr:cNvSpPr>
      </xdr:nvSpPr>
      <xdr:spPr bwMode="auto">
        <a:xfrm>
          <a:off x="609600" y="3810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222250</xdr:colOff>
      <xdr:row>3</xdr:row>
      <xdr:rowOff>133350</xdr:rowOff>
    </xdr:to>
    <xdr:sp macro="" textlink="">
      <xdr:nvSpPr>
        <xdr:cNvPr id="99332" name="AutoShape 4">
          <a:extLst>
            <a:ext uri="{FF2B5EF4-FFF2-40B4-BE49-F238E27FC236}">
              <a16:creationId xmlns:a16="http://schemas.microsoft.com/office/drawing/2014/main" id="{6A257B73-5C71-413A-A58D-F653C6A3BF01}"/>
            </a:ext>
          </a:extLst>
        </xdr:cNvPr>
        <xdr:cNvSpPr>
          <a:spLocks noChangeAspect="1" noChangeArrowheads="1"/>
        </xdr:cNvSpPr>
      </xdr:nvSpPr>
      <xdr:spPr bwMode="auto">
        <a:xfrm>
          <a:off x="609600" y="5715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222250</xdr:colOff>
      <xdr:row>4</xdr:row>
      <xdr:rowOff>133350</xdr:rowOff>
    </xdr:to>
    <xdr:sp macro="" textlink="">
      <xdr:nvSpPr>
        <xdr:cNvPr id="99333" name="AutoShape 5">
          <a:extLst>
            <a:ext uri="{FF2B5EF4-FFF2-40B4-BE49-F238E27FC236}">
              <a16:creationId xmlns:a16="http://schemas.microsoft.com/office/drawing/2014/main" id="{2F7E6613-A2E2-4DCD-94A3-127105C45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9461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222250</xdr:colOff>
      <xdr:row>5</xdr:row>
      <xdr:rowOff>133350</xdr:rowOff>
    </xdr:to>
    <xdr:sp macro="" textlink="">
      <xdr:nvSpPr>
        <xdr:cNvPr id="99334" name="AutoShape 6">
          <a:extLst>
            <a:ext uri="{FF2B5EF4-FFF2-40B4-BE49-F238E27FC236}">
              <a16:creationId xmlns:a16="http://schemas.microsoft.com/office/drawing/2014/main" id="{87D1C0CF-CBBE-4188-BE08-1A20291DD6B5}"/>
            </a:ext>
          </a:extLst>
        </xdr:cNvPr>
        <xdr:cNvSpPr>
          <a:spLocks noChangeAspect="1" noChangeArrowheads="1"/>
        </xdr:cNvSpPr>
      </xdr:nvSpPr>
      <xdr:spPr bwMode="auto">
        <a:xfrm>
          <a:off x="609600" y="11366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222250</xdr:colOff>
      <xdr:row>6</xdr:row>
      <xdr:rowOff>133350</xdr:rowOff>
    </xdr:to>
    <xdr:sp macro="" textlink="">
      <xdr:nvSpPr>
        <xdr:cNvPr id="99335" name="AutoShape 7">
          <a:extLst>
            <a:ext uri="{FF2B5EF4-FFF2-40B4-BE49-F238E27FC236}">
              <a16:creationId xmlns:a16="http://schemas.microsoft.com/office/drawing/2014/main" id="{3FDF8E31-FC9A-495B-8B9E-CED2B9812535}"/>
            </a:ext>
          </a:extLst>
        </xdr:cNvPr>
        <xdr:cNvSpPr>
          <a:spLocks noChangeAspect="1" noChangeArrowheads="1"/>
        </xdr:cNvSpPr>
      </xdr:nvSpPr>
      <xdr:spPr bwMode="auto">
        <a:xfrm>
          <a:off x="609600" y="13271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222250</xdr:colOff>
      <xdr:row>7</xdr:row>
      <xdr:rowOff>146050</xdr:rowOff>
    </xdr:to>
    <xdr:sp macro="" textlink="">
      <xdr:nvSpPr>
        <xdr:cNvPr id="99336" name="AutoShape 8">
          <a:extLst>
            <a:ext uri="{FF2B5EF4-FFF2-40B4-BE49-F238E27FC236}">
              <a16:creationId xmlns:a16="http://schemas.microsoft.com/office/drawing/2014/main" id="{4DC26E84-25E0-4B73-AA06-1C6A99BB0663}"/>
            </a:ext>
          </a:extLst>
        </xdr:cNvPr>
        <xdr:cNvSpPr>
          <a:spLocks noChangeAspect="1" noChangeArrowheads="1"/>
        </xdr:cNvSpPr>
      </xdr:nvSpPr>
      <xdr:spPr bwMode="auto">
        <a:xfrm>
          <a:off x="609600" y="1701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222250</xdr:colOff>
      <xdr:row>8</xdr:row>
      <xdr:rowOff>133350</xdr:rowOff>
    </xdr:to>
    <xdr:sp macro="" textlink="">
      <xdr:nvSpPr>
        <xdr:cNvPr id="99337" name="AutoShape 9">
          <a:extLst>
            <a:ext uri="{FF2B5EF4-FFF2-40B4-BE49-F238E27FC236}">
              <a16:creationId xmlns:a16="http://schemas.microsoft.com/office/drawing/2014/main" id="{DA756C02-2BD8-426D-BFB5-2250CE64DB7B}"/>
            </a:ext>
          </a:extLst>
        </xdr:cNvPr>
        <xdr:cNvSpPr>
          <a:spLocks noChangeAspect="1" noChangeArrowheads="1"/>
        </xdr:cNvSpPr>
      </xdr:nvSpPr>
      <xdr:spPr bwMode="auto">
        <a:xfrm>
          <a:off x="609600" y="20764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222250</xdr:colOff>
      <xdr:row>9</xdr:row>
      <xdr:rowOff>133350</xdr:rowOff>
    </xdr:to>
    <xdr:sp macro="" textlink="">
      <xdr:nvSpPr>
        <xdr:cNvPr id="99338" name="AutoShape 10">
          <a:extLst>
            <a:ext uri="{FF2B5EF4-FFF2-40B4-BE49-F238E27FC236}">
              <a16:creationId xmlns:a16="http://schemas.microsoft.com/office/drawing/2014/main" id="{7B66A8C7-0D96-4D8B-8E2C-DC2859B277A9}"/>
            </a:ext>
          </a:extLst>
        </xdr:cNvPr>
        <xdr:cNvSpPr>
          <a:spLocks noChangeAspect="1" noChangeArrowheads="1"/>
        </xdr:cNvSpPr>
      </xdr:nvSpPr>
      <xdr:spPr bwMode="auto">
        <a:xfrm>
          <a:off x="609600" y="24511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222250</xdr:colOff>
      <xdr:row>10</xdr:row>
      <xdr:rowOff>133350</xdr:rowOff>
    </xdr:to>
    <xdr:sp macro="" textlink="">
      <xdr:nvSpPr>
        <xdr:cNvPr id="99339" name="AutoShape 11">
          <a:extLst>
            <a:ext uri="{FF2B5EF4-FFF2-40B4-BE49-F238E27FC236}">
              <a16:creationId xmlns:a16="http://schemas.microsoft.com/office/drawing/2014/main" id="{8D913648-CC40-4319-89A5-7E6DD688E484}"/>
            </a:ext>
          </a:extLst>
        </xdr:cNvPr>
        <xdr:cNvSpPr>
          <a:spLocks noChangeAspect="1" noChangeArrowheads="1"/>
        </xdr:cNvSpPr>
      </xdr:nvSpPr>
      <xdr:spPr bwMode="auto">
        <a:xfrm>
          <a:off x="609600" y="28257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222250</xdr:colOff>
      <xdr:row>11</xdr:row>
      <xdr:rowOff>133350</xdr:rowOff>
    </xdr:to>
    <xdr:sp macro="" textlink="">
      <xdr:nvSpPr>
        <xdr:cNvPr id="99340" name="AutoShape 12">
          <a:extLst>
            <a:ext uri="{FF2B5EF4-FFF2-40B4-BE49-F238E27FC236}">
              <a16:creationId xmlns:a16="http://schemas.microsoft.com/office/drawing/2014/main" id="{4E99DB45-E2E2-489B-A149-DF51BEBEBF04}"/>
            </a:ext>
          </a:extLst>
        </xdr:cNvPr>
        <xdr:cNvSpPr>
          <a:spLocks noChangeAspect="1" noChangeArrowheads="1"/>
        </xdr:cNvSpPr>
      </xdr:nvSpPr>
      <xdr:spPr bwMode="auto">
        <a:xfrm>
          <a:off x="609600" y="32004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222250</xdr:colOff>
      <xdr:row>12</xdr:row>
      <xdr:rowOff>146050</xdr:rowOff>
    </xdr:to>
    <xdr:sp macro="" textlink="">
      <xdr:nvSpPr>
        <xdr:cNvPr id="99341" name="AutoShape 13">
          <a:extLst>
            <a:ext uri="{FF2B5EF4-FFF2-40B4-BE49-F238E27FC236}">
              <a16:creationId xmlns:a16="http://schemas.microsoft.com/office/drawing/2014/main" id="{4493F35F-3E65-4E81-986C-A4BB85FD5331}"/>
            </a:ext>
          </a:extLst>
        </xdr:cNvPr>
        <xdr:cNvSpPr>
          <a:spLocks noChangeAspect="1" noChangeArrowheads="1"/>
        </xdr:cNvSpPr>
      </xdr:nvSpPr>
      <xdr:spPr bwMode="auto">
        <a:xfrm>
          <a:off x="609600" y="35750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222250</xdr:colOff>
      <xdr:row>13</xdr:row>
      <xdr:rowOff>133350</xdr:rowOff>
    </xdr:to>
    <xdr:sp macro="" textlink="">
      <xdr:nvSpPr>
        <xdr:cNvPr id="99342" name="AutoShape 14">
          <a:extLst>
            <a:ext uri="{FF2B5EF4-FFF2-40B4-BE49-F238E27FC236}">
              <a16:creationId xmlns:a16="http://schemas.microsoft.com/office/drawing/2014/main" id="{AC97FBC4-9A91-40DE-9E20-58FA63C10B41}"/>
            </a:ext>
          </a:extLst>
        </xdr:cNvPr>
        <xdr:cNvSpPr>
          <a:spLocks noChangeAspect="1" noChangeArrowheads="1"/>
        </xdr:cNvSpPr>
      </xdr:nvSpPr>
      <xdr:spPr bwMode="auto">
        <a:xfrm>
          <a:off x="609600" y="39497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222250</xdr:colOff>
      <xdr:row>14</xdr:row>
      <xdr:rowOff>133350</xdr:rowOff>
    </xdr:to>
    <xdr:sp macro="" textlink="">
      <xdr:nvSpPr>
        <xdr:cNvPr id="99343" name="AutoShape 15">
          <a:extLst>
            <a:ext uri="{FF2B5EF4-FFF2-40B4-BE49-F238E27FC236}">
              <a16:creationId xmlns:a16="http://schemas.microsoft.com/office/drawing/2014/main" id="{30CB07A7-09DA-4A36-86BC-BE09714BCDAC}"/>
            </a:ext>
          </a:extLst>
        </xdr:cNvPr>
        <xdr:cNvSpPr>
          <a:spLocks noChangeAspect="1" noChangeArrowheads="1"/>
        </xdr:cNvSpPr>
      </xdr:nvSpPr>
      <xdr:spPr bwMode="auto">
        <a:xfrm>
          <a:off x="609600" y="41402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222250</xdr:colOff>
      <xdr:row>15</xdr:row>
      <xdr:rowOff>133350</xdr:rowOff>
    </xdr:to>
    <xdr:sp macro="" textlink="">
      <xdr:nvSpPr>
        <xdr:cNvPr id="99344" name="AutoShape 16">
          <a:extLst>
            <a:ext uri="{FF2B5EF4-FFF2-40B4-BE49-F238E27FC236}">
              <a16:creationId xmlns:a16="http://schemas.microsoft.com/office/drawing/2014/main" id="{FE8A4318-3570-42E8-8B9F-FD70F0265FB7}"/>
            </a:ext>
          </a:extLst>
        </xdr:cNvPr>
        <xdr:cNvSpPr>
          <a:spLocks noChangeAspect="1" noChangeArrowheads="1"/>
        </xdr:cNvSpPr>
      </xdr:nvSpPr>
      <xdr:spPr bwMode="auto">
        <a:xfrm>
          <a:off x="609600" y="43307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190500</xdr:colOff>
      <xdr:row>0</xdr:row>
      <xdr:rowOff>107950</xdr:rowOff>
    </xdr:to>
    <xdr:sp macro="" textlink="">
      <xdr:nvSpPr>
        <xdr:cNvPr id="100353" name="AutoShape 1" descr="Asunción">
          <a:hlinkClick xmlns:r="http://schemas.openxmlformats.org/officeDocument/2006/relationships" r:id="rId1" tooltip="Asunción"/>
          <a:extLst>
            <a:ext uri="{FF2B5EF4-FFF2-40B4-BE49-F238E27FC236}">
              <a16:creationId xmlns:a16="http://schemas.microsoft.com/office/drawing/2014/main" id="{D014C99D-9FEF-4DAB-9EDF-74DB6AAFC5DF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050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190500</xdr:colOff>
      <xdr:row>1</xdr:row>
      <xdr:rowOff>127000</xdr:rowOff>
    </xdr:to>
    <xdr:sp macro="" textlink="">
      <xdr:nvSpPr>
        <xdr:cNvPr id="100354" name="AutoShape 2" descr="Departamento de Alto Paraguay">
          <a:hlinkClick xmlns:r="http://schemas.openxmlformats.org/officeDocument/2006/relationships" r:id="rId2" tooltip="Departamento de Alto Paraguay"/>
          <a:extLst>
            <a:ext uri="{FF2B5EF4-FFF2-40B4-BE49-F238E27FC236}">
              <a16:creationId xmlns:a16="http://schemas.microsoft.com/office/drawing/2014/main" id="{8DEDEAAD-7774-4611-855A-B02B15F653BE}"/>
            </a:ext>
          </a:extLst>
        </xdr:cNvPr>
        <xdr:cNvSpPr>
          <a:spLocks noChangeAspect="1" noChangeArrowheads="1"/>
        </xdr:cNvSpPr>
      </xdr:nvSpPr>
      <xdr:spPr bwMode="auto">
        <a:xfrm>
          <a:off x="609600" y="190500"/>
          <a:ext cx="1905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190500</xdr:colOff>
      <xdr:row>2</xdr:row>
      <xdr:rowOff>127000</xdr:rowOff>
    </xdr:to>
    <xdr:sp macro="" textlink="">
      <xdr:nvSpPr>
        <xdr:cNvPr id="100355" name="AutoShape 3" descr="Departamento de Alto Paraná">
          <a:hlinkClick xmlns:r="http://schemas.openxmlformats.org/officeDocument/2006/relationships" r:id="rId3" tooltip="Departamento de Alto Paraná"/>
          <a:extLst>
            <a:ext uri="{FF2B5EF4-FFF2-40B4-BE49-F238E27FC236}">
              <a16:creationId xmlns:a16="http://schemas.microsoft.com/office/drawing/2014/main" id="{24CFA4D8-6999-47D8-9695-59143B4B9B2F}"/>
            </a:ext>
          </a:extLst>
        </xdr:cNvPr>
        <xdr:cNvSpPr>
          <a:spLocks noChangeAspect="1" noChangeArrowheads="1"/>
        </xdr:cNvSpPr>
      </xdr:nvSpPr>
      <xdr:spPr bwMode="auto">
        <a:xfrm>
          <a:off x="609600" y="425450"/>
          <a:ext cx="1905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146050</xdr:rowOff>
    </xdr:to>
    <xdr:sp macro="" textlink="">
      <xdr:nvSpPr>
        <xdr:cNvPr id="100356" name="AutoShape 4" descr="Departamento de Amambay">
          <a:hlinkClick xmlns:r="http://schemas.openxmlformats.org/officeDocument/2006/relationships" r:id="rId4" tooltip="Departamento de Amambay"/>
          <a:extLst>
            <a:ext uri="{FF2B5EF4-FFF2-40B4-BE49-F238E27FC236}">
              <a16:creationId xmlns:a16="http://schemas.microsoft.com/office/drawing/2014/main" id="{76A1DF3D-59FE-477B-957A-CC01AE914EB5}"/>
            </a:ext>
          </a:extLst>
        </xdr:cNvPr>
        <xdr:cNvSpPr>
          <a:spLocks noChangeAspect="1" noChangeArrowheads="1"/>
        </xdr:cNvSpPr>
      </xdr:nvSpPr>
      <xdr:spPr bwMode="auto">
        <a:xfrm>
          <a:off x="609600" y="615950"/>
          <a:ext cx="1905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190500</xdr:colOff>
      <xdr:row>4</xdr:row>
      <xdr:rowOff>127000</xdr:rowOff>
    </xdr:to>
    <xdr:sp macro="" textlink="">
      <xdr:nvSpPr>
        <xdr:cNvPr id="100357" name="AutoShape 5" descr="Departamento de Boquerón">
          <a:hlinkClick xmlns:r="http://schemas.openxmlformats.org/officeDocument/2006/relationships" r:id="rId5" tooltip="Departamento de Boquerón"/>
          <a:extLst>
            <a:ext uri="{FF2B5EF4-FFF2-40B4-BE49-F238E27FC236}">
              <a16:creationId xmlns:a16="http://schemas.microsoft.com/office/drawing/2014/main" id="{2C533356-9FA8-4376-9040-7FD3A49F45FA}"/>
            </a:ext>
          </a:extLst>
        </xdr:cNvPr>
        <xdr:cNvSpPr>
          <a:spLocks noChangeAspect="1" noChangeArrowheads="1"/>
        </xdr:cNvSpPr>
      </xdr:nvSpPr>
      <xdr:spPr bwMode="auto">
        <a:xfrm>
          <a:off x="609600" y="806450"/>
          <a:ext cx="1905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190500</xdr:colOff>
      <xdr:row>5</xdr:row>
      <xdr:rowOff>107950</xdr:rowOff>
    </xdr:to>
    <xdr:sp macro="" textlink="">
      <xdr:nvSpPr>
        <xdr:cNvPr id="100358" name="AutoShape 6" descr="Departamento de Caaguazú">
          <a:hlinkClick xmlns:r="http://schemas.openxmlformats.org/officeDocument/2006/relationships" r:id="rId6" tooltip="Departamento de Caaguazú"/>
          <a:extLst>
            <a:ext uri="{FF2B5EF4-FFF2-40B4-BE49-F238E27FC236}">
              <a16:creationId xmlns:a16="http://schemas.microsoft.com/office/drawing/2014/main" id="{4F9CB7CC-03F4-4D6E-A701-D81156EEB396}"/>
            </a:ext>
          </a:extLst>
        </xdr:cNvPr>
        <xdr:cNvSpPr>
          <a:spLocks noChangeAspect="1" noChangeArrowheads="1"/>
        </xdr:cNvSpPr>
      </xdr:nvSpPr>
      <xdr:spPr bwMode="auto">
        <a:xfrm>
          <a:off x="609600" y="996950"/>
          <a:ext cx="19050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190500</xdr:colOff>
      <xdr:row>6</xdr:row>
      <xdr:rowOff>127000</xdr:rowOff>
    </xdr:to>
    <xdr:sp macro="" textlink="">
      <xdr:nvSpPr>
        <xdr:cNvPr id="100359" name="AutoShape 7" descr="Departamento de Caazapá">
          <a:hlinkClick xmlns:r="http://schemas.openxmlformats.org/officeDocument/2006/relationships" r:id="rId7" tooltip="Departamento de Caazapá"/>
          <a:extLst>
            <a:ext uri="{FF2B5EF4-FFF2-40B4-BE49-F238E27FC236}">
              <a16:creationId xmlns:a16="http://schemas.microsoft.com/office/drawing/2014/main" id="{C8205E08-EB1D-4FA5-822C-4DF257D7261C}"/>
            </a:ext>
          </a:extLst>
        </xdr:cNvPr>
        <xdr:cNvSpPr>
          <a:spLocks noChangeAspect="1" noChangeArrowheads="1"/>
        </xdr:cNvSpPr>
      </xdr:nvSpPr>
      <xdr:spPr bwMode="auto">
        <a:xfrm>
          <a:off x="609600" y="1187450"/>
          <a:ext cx="1905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190500</xdr:colOff>
      <xdr:row>7</xdr:row>
      <xdr:rowOff>127000</xdr:rowOff>
    </xdr:to>
    <xdr:sp macro="" textlink="">
      <xdr:nvSpPr>
        <xdr:cNvPr id="100360" name="AutoShape 8" descr="Departamento de Canindeyú">
          <a:hlinkClick xmlns:r="http://schemas.openxmlformats.org/officeDocument/2006/relationships" r:id="rId8" tooltip="Departamento de Canindeyú"/>
          <a:extLst>
            <a:ext uri="{FF2B5EF4-FFF2-40B4-BE49-F238E27FC236}">
              <a16:creationId xmlns:a16="http://schemas.microsoft.com/office/drawing/2014/main" id="{BCD07964-F5CA-4A77-803A-87C0D315E1F1}"/>
            </a:ext>
          </a:extLst>
        </xdr:cNvPr>
        <xdr:cNvSpPr>
          <a:spLocks noChangeAspect="1" noChangeArrowheads="1"/>
        </xdr:cNvSpPr>
      </xdr:nvSpPr>
      <xdr:spPr bwMode="auto">
        <a:xfrm>
          <a:off x="609600" y="1377950"/>
          <a:ext cx="1905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190500</xdr:colOff>
      <xdr:row>8</xdr:row>
      <xdr:rowOff>114300</xdr:rowOff>
    </xdr:to>
    <xdr:sp macro="" textlink="">
      <xdr:nvSpPr>
        <xdr:cNvPr id="100361" name="AutoShape 9" descr="Departamento Central">
          <a:hlinkClick xmlns:r="http://schemas.openxmlformats.org/officeDocument/2006/relationships" r:id="rId9" tooltip="Departamento Central"/>
          <a:extLst>
            <a:ext uri="{FF2B5EF4-FFF2-40B4-BE49-F238E27FC236}">
              <a16:creationId xmlns:a16="http://schemas.microsoft.com/office/drawing/2014/main" id="{435BD9A0-1415-464B-9362-B921433E7EB1}"/>
            </a:ext>
          </a:extLst>
        </xdr:cNvPr>
        <xdr:cNvSpPr>
          <a:spLocks noChangeAspect="1" noChangeArrowheads="1"/>
        </xdr:cNvSpPr>
      </xdr:nvSpPr>
      <xdr:spPr bwMode="auto">
        <a:xfrm>
          <a:off x="609600" y="156845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190500</xdr:colOff>
      <xdr:row>9</xdr:row>
      <xdr:rowOff>127000</xdr:rowOff>
    </xdr:to>
    <xdr:sp macro="" textlink="">
      <xdr:nvSpPr>
        <xdr:cNvPr id="100362" name="AutoShape 10" descr="Departamento de Concepción">
          <a:hlinkClick xmlns:r="http://schemas.openxmlformats.org/officeDocument/2006/relationships" r:id="rId10" tooltip="Departamento de Concepción"/>
          <a:extLst>
            <a:ext uri="{FF2B5EF4-FFF2-40B4-BE49-F238E27FC236}">
              <a16:creationId xmlns:a16="http://schemas.microsoft.com/office/drawing/2014/main" id="{517A2635-B93E-4F85-98D7-681C625BB7A4}"/>
            </a:ext>
          </a:extLst>
        </xdr:cNvPr>
        <xdr:cNvSpPr>
          <a:spLocks noChangeAspect="1" noChangeArrowheads="1"/>
        </xdr:cNvSpPr>
      </xdr:nvSpPr>
      <xdr:spPr bwMode="auto">
        <a:xfrm>
          <a:off x="609600" y="1758950"/>
          <a:ext cx="1905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190500</xdr:colOff>
      <xdr:row>10</xdr:row>
      <xdr:rowOff>95250</xdr:rowOff>
    </xdr:to>
    <xdr:sp macro="" textlink="">
      <xdr:nvSpPr>
        <xdr:cNvPr id="100363" name="AutoShape 11" descr="Departamento de Cordillera">
          <a:hlinkClick xmlns:r="http://schemas.openxmlformats.org/officeDocument/2006/relationships" r:id="rId11" tooltip="Departamento de Cordillera"/>
          <a:extLst>
            <a:ext uri="{FF2B5EF4-FFF2-40B4-BE49-F238E27FC236}">
              <a16:creationId xmlns:a16="http://schemas.microsoft.com/office/drawing/2014/main" id="{5E438751-7340-44B5-B72E-839FAA505BF3}"/>
            </a:ext>
          </a:extLst>
        </xdr:cNvPr>
        <xdr:cNvSpPr>
          <a:spLocks noChangeAspect="1" noChangeArrowheads="1"/>
        </xdr:cNvSpPr>
      </xdr:nvSpPr>
      <xdr:spPr bwMode="auto">
        <a:xfrm>
          <a:off x="609600" y="194945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190500</xdr:colOff>
      <xdr:row>11</xdr:row>
      <xdr:rowOff>127000</xdr:rowOff>
    </xdr:to>
    <xdr:sp macro="" textlink="">
      <xdr:nvSpPr>
        <xdr:cNvPr id="100364" name="AutoShape 12" descr="Departamento de Guairá">
          <a:hlinkClick xmlns:r="http://schemas.openxmlformats.org/officeDocument/2006/relationships" r:id="rId12" tooltip="Departamento de Guairá"/>
          <a:extLst>
            <a:ext uri="{FF2B5EF4-FFF2-40B4-BE49-F238E27FC236}">
              <a16:creationId xmlns:a16="http://schemas.microsoft.com/office/drawing/2014/main" id="{DA8F8350-21A4-4000-85CD-D08CCF3C7D89}"/>
            </a:ext>
          </a:extLst>
        </xdr:cNvPr>
        <xdr:cNvSpPr>
          <a:spLocks noChangeAspect="1" noChangeArrowheads="1"/>
        </xdr:cNvSpPr>
      </xdr:nvSpPr>
      <xdr:spPr bwMode="auto">
        <a:xfrm>
          <a:off x="609600" y="2139950"/>
          <a:ext cx="1905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190500</xdr:colOff>
      <xdr:row>12</xdr:row>
      <xdr:rowOff>127000</xdr:rowOff>
    </xdr:to>
    <xdr:sp macro="" textlink="">
      <xdr:nvSpPr>
        <xdr:cNvPr id="100365" name="AutoShape 13" descr="Departamento de Itapúa">
          <a:hlinkClick xmlns:r="http://schemas.openxmlformats.org/officeDocument/2006/relationships" r:id="rId13" tooltip="Departamento de Itapúa"/>
          <a:extLst>
            <a:ext uri="{FF2B5EF4-FFF2-40B4-BE49-F238E27FC236}">
              <a16:creationId xmlns:a16="http://schemas.microsoft.com/office/drawing/2014/main" id="{2DD5CB9C-CA81-4631-B1C9-44514018BAF0}"/>
            </a:ext>
          </a:extLst>
        </xdr:cNvPr>
        <xdr:cNvSpPr>
          <a:spLocks noChangeAspect="1" noChangeArrowheads="1"/>
        </xdr:cNvSpPr>
      </xdr:nvSpPr>
      <xdr:spPr bwMode="auto">
        <a:xfrm>
          <a:off x="609600" y="2330450"/>
          <a:ext cx="1905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190500</xdr:colOff>
      <xdr:row>13</xdr:row>
      <xdr:rowOff>127000</xdr:rowOff>
    </xdr:to>
    <xdr:sp macro="" textlink="">
      <xdr:nvSpPr>
        <xdr:cNvPr id="100366" name="AutoShape 14" descr="Departamento de Misiones">
          <a:hlinkClick xmlns:r="http://schemas.openxmlformats.org/officeDocument/2006/relationships" r:id="rId14" tooltip="Departamento de Misiones"/>
          <a:extLst>
            <a:ext uri="{FF2B5EF4-FFF2-40B4-BE49-F238E27FC236}">
              <a16:creationId xmlns:a16="http://schemas.microsoft.com/office/drawing/2014/main" id="{52786D20-8EAE-499B-8D99-1225C24752FD}"/>
            </a:ext>
          </a:extLst>
        </xdr:cNvPr>
        <xdr:cNvSpPr>
          <a:spLocks noChangeAspect="1" noChangeArrowheads="1"/>
        </xdr:cNvSpPr>
      </xdr:nvSpPr>
      <xdr:spPr bwMode="auto">
        <a:xfrm>
          <a:off x="609600" y="2520950"/>
          <a:ext cx="1905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190500</xdr:colOff>
      <xdr:row>14</xdr:row>
      <xdr:rowOff>127000</xdr:rowOff>
    </xdr:to>
    <xdr:sp macro="" textlink="">
      <xdr:nvSpPr>
        <xdr:cNvPr id="100367" name="AutoShape 15" descr="Departamento de Ñeembucú">
          <a:hlinkClick xmlns:r="http://schemas.openxmlformats.org/officeDocument/2006/relationships" r:id="rId15" tooltip="Departamento de Ñeembucú"/>
          <a:extLst>
            <a:ext uri="{FF2B5EF4-FFF2-40B4-BE49-F238E27FC236}">
              <a16:creationId xmlns:a16="http://schemas.microsoft.com/office/drawing/2014/main" id="{971E58CE-9D47-42B8-9F9C-FC687557E877}"/>
            </a:ext>
          </a:extLst>
        </xdr:cNvPr>
        <xdr:cNvSpPr>
          <a:spLocks noChangeAspect="1" noChangeArrowheads="1"/>
        </xdr:cNvSpPr>
      </xdr:nvSpPr>
      <xdr:spPr bwMode="auto">
        <a:xfrm>
          <a:off x="609600" y="2711450"/>
          <a:ext cx="1905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190500</xdr:colOff>
      <xdr:row>15</xdr:row>
      <xdr:rowOff>127000</xdr:rowOff>
    </xdr:to>
    <xdr:sp macro="" textlink="">
      <xdr:nvSpPr>
        <xdr:cNvPr id="100368" name="AutoShape 16" descr="Departamento de Paraguarí">
          <a:hlinkClick xmlns:r="http://schemas.openxmlformats.org/officeDocument/2006/relationships" r:id="rId16" tooltip="Departamento de Paraguarí"/>
          <a:extLst>
            <a:ext uri="{FF2B5EF4-FFF2-40B4-BE49-F238E27FC236}">
              <a16:creationId xmlns:a16="http://schemas.microsoft.com/office/drawing/2014/main" id="{2F37E898-7B60-4CC8-A663-1907370BC739}"/>
            </a:ext>
          </a:extLst>
        </xdr:cNvPr>
        <xdr:cNvSpPr>
          <a:spLocks noChangeAspect="1" noChangeArrowheads="1"/>
        </xdr:cNvSpPr>
      </xdr:nvSpPr>
      <xdr:spPr bwMode="auto">
        <a:xfrm>
          <a:off x="609600" y="2901950"/>
          <a:ext cx="1905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190500</xdr:colOff>
      <xdr:row>16</xdr:row>
      <xdr:rowOff>114300</xdr:rowOff>
    </xdr:to>
    <xdr:sp macro="" textlink="">
      <xdr:nvSpPr>
        <xdr:cNvPr id="100369" name="AutoShape 17" descr="Departamento de Presidente Hayes">
          <a:hlinkClick xmlns:r="http://schemas.openxmlformats.org/officeDocument/2006/relationships" r:id="rId17" tooltip="Departamento de Presidente Hayes"/>
          <a:extLst>
            <a:ext uri="{FF2B5EF4-FFF2-40B4-BE49-F238E27FC236}">
              <a16:creationId xmlns:a16="http://schemas.microsoft.com/office/drawing/2014/main" id="{FB803650-3EA1-4E9C-8D39-8DBAF9454DE5}"/>
            </a:ext>
          </a:extLst>
        </xdr:cNvPr>
        <xdr:cNvSpPr>
          <a:spLocks noChangeAspect="1" noChangeArrowheads="1"/>
        </xdr:cNvSpPr>
      </xdr:nvSpPr>
      <xdr:spPr bwMode="auto">
        <a:xfrm>
          <a:off x="609600" y="309245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190500</xdr:colOff>
      <xdr:row>17</xdr:row>
      <xdr:rowOff>114300</xdr:rowOff>
    </xdr:to>
    <xdr:sp macro="" textlink="">
      <xdr:nvSpPr>
        <xdr:cNvPr id="100370" name="AutoShape 18" descr="Departamento de San Pedro">
          <a:hlinkClick xmlns:r="http://schemas.openxmlformats.org/officeDocument/2006/relationships" r:id="rId18" tooltip="Departamento de San Pedro"/>
          <a:extLst>
            <a:ext uri="{FF2B5EF4-FFF2-40B4-BE49-F238E27FC236}">
              <a16:creationId xmlns:a16="http://schemas.microsoft.com/office/drawing/2014/main" id="{AA080C72-D460-464E-A5CB-C6F7992E1807}"/>
            </a:ext>
          </a:extLst>
        </xdr:cNvPr>
        <xdr:cNvSpPr>
          <a:spLocks noChangeAspect="1" noChangeArrowheads="1"/>
        </xdr:cNvSpPr>
      </xdr:nvSpPr>
      <xdr:spPr bwMode="auto">
        <a:xfrm>
          <a:off x="609600" y="33274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203200</xdr:colOff>
      <xdr:row>0</xdr:row>
      <xdr:rowOff>146050</xdr:rowOff>
    </xdr:to>
    <xdr:sp macro="" textlink="">
      <xdr:nvSpPr>
        <xdr:cNvPr id="136193" name="AutoShape 1">
          <a:extLst>
            <a:ext uri="{FF2B5EF4-FFF2-40B4-BE49-F238E27FC236}">
              <a16:creationId xmlns:a16="http://schemas.microsoft.com/office/drawing/2014/main" id="{C78E4B9F-5C87-46C5-B18A-9378B479CED9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2032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222250</xdr:colOff>
      <xdr:row>1</xdr:row>
      <xdr:rowOff>146050</xdr:rowOff>
    </xdr:to>
    <xdr:sp macro="" textlink="">
      <xdr:nvSpPr>
        <xdr:cNvPr id="136194" name="AutoShape 2">
          <a:extLst>
            <a:ext uri="{FF2B5EF4-FFF2-40B4-BE49-F238E27FC236}">
              <a16:creationId xmlns:a16="http://schemas.microsoft.com/office/drawing/2014/main" id="{046C8F13-0E10-4CBB-8A20-25AF58BA2C3D}"/>
            </a:ext>
          </a:extLst>
        </xdr:cNvPr>
        <xdr:cNvSpPr>
          <a:spLocks noChangeAspect="1" noChangeArrowheads="1"/>
        </xdr:cNvSpPr>
      </xdr:nvSpPr>
      <xdr:spPr bwMode="auto">
        <a:xfrm>
          <a:off x="609600" y="3746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222250</xdr:colOff>
      <xdr:row>2</xdr:row>
      <xdr:rowOff>146050</xdr:rowOff>
    </xdr:to>
    <xdr:sp macro="" textlink="">
      <xdr:nvSpPr>
        <xdr:cNvPr id="136195" name="AutoShape 3">
          <a:extLst>
            <a:ext uri="{FF2B5EF4-FFF2-40B4-BE49-F238E27FC236}">
              <a16:creationId xmlns:a16="http://schemas.microsoft.com/office/drawing/2014/main" id="{418CED9D-F057-48DE-84EA-FDAB6BC72BEC}"/>
            </a:ext>
          </a:extLst>
        </xdr:cNvPr>
        <xdr:cNvSpPr>
          <a:spLocks noChangeAspect="1" noChangeArrowheads="1"/>
        </xdr:cNvSpPr>
      </xdr:nvSpPr>
      <xdr:spPr bwMode="auto">
        <a:xfrm>
          <a:off x="609600" y="7493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222250</xdr:colOff>
      <xdr:row>3</xdr:row>
      <xdr:rowOff>146050</xdr:rowOff>
    </xdr:to>
    <xdr:sp macro="" textlink="">
      <xdr:nvSpPr>
        <xdr:cNvPr id="136196" name="AutoShape 4">
          <a:extLst>
            <a:ext uri="{FF2B5EF4-FFF2-40B4-BE49-F238E27FC236}">
              <a16:creationId xmlns:a16="http://schemas.microsoft.com/office/drawing/2014/main" id="{6588F1B1-504B-49D6-890C-CE3657213F76}"/>
            </a:ext>
          </a:extLst>
        </xdr:cNvPr>
        <xdr:cNvSpPr>
          <a:spLocks noChangeAspect="1" noChangeArrowheads="1"/>
        </xdr:cNvSpPr>
      </xdr:nvSpPr>
      <xdr:spPr bwMode="auto">
        <a:xfrm>
          <a:off x="609600" y="939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222250</xdr:colOff>
      <xdr:row>4</xdr:row>
      <xdr:rowOff>146050</xdr:rowOff>
    </xdr:to>
    <xdr:sp macro="" textlink="">
      <xdr:nvSpPr>
        <xdr:cNvPr id="136197" name="AutoShape 5">
          <a:extLst>
            <a:ext uri="{FF2B5EF4-FFF2-40B4-BE49-F238E27FC236}">
              <a16:creationId xmlns:a16="http://schemas.microsoft.com/office/drawing/2014/main" id="{0A24A6A1-4AD6-4C7D-B0E2-6847887FCE8D}"/>
            </a:ext>
          </a:extLst>
        </xdr:cNvPr>
        <xdr:cNvSpPr>
          <a:spLocks noChangeAspect="1" noChangeArrowheads="1"/>
        </xdr:cNvSpPr>
      </xdr:nvSpPr>
      <xdr:spPr bwMode="auto">
        <a:xfrm>
          <a:off x="609600" y="11303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222250</xdr:colOff>
      <xdr:row>5</xdr:row>
      <xdr:rowOff>146050</xdr:rowOff>
    </xdr:to>
    <xdr:sp macro="" textlink="">
      <xdr:nvSpPr>
        <xdr:cNvPr id="136198" name="AutoShape 6">
          <a:extLst>
            <a:ext uri="{FF2B5EF4-FFF2-40B4-BE49-F238E27FC236}">
              <a16:creationId xmlns:a16="http://schemas.microsoft.com/office/drawing/2014/main" id="{3ED0F789-FFFC-4CCD-A99E-9692A50451D3}"/>
            </a:ext>
          </a:extLst>
        </xdr:cNvPr>
        <xdr:cNvSpPr>
          <a:spLocks noChangeAspect="1" noChangeArrowheads="1"/>
        </xdr:cNvSpPr>
      </xdr:nvSpPr>
      <xdr:spPr bwMode="auto">
        <a:xfrm>
          <a:off x="609600" y="1320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222250</xdr:colOff>
      <xdr:row>6</xdr:row>
      <xdr:rowOff>146050</xdr:rowOff>
    </xdr:to>
    <xdr:sp macro="" textlink="">
      <xdr:nvSpPr>
        <xdr:cNvPr id="136199" name="AutoShape 7">
          <a:extLst>
            <a:ext uri="{FF2B5EF4-FFF2-40B4-BE49-F238E27FC236}">
              <a16:creationId xmlns:a16="http://schemas.microsoft.com/office/drawing/2014/main" id="{2D96C113-458E-4CBA-9118-D7220F055A68}"/>
            </a:ext>
          </a:extLst>
        </xdr:cNvPr>
        <xdr:cNvSpPr>
          <a:spLocks noChangeAspect="1" noChangeArrowheads="1"/>
        </xdr:cNvSpPr>
      </xdr:nvSpPr>
      <xdr:spPr bwMode="auto">
        <a:xfrm>
          <a:off x="609600" y="15113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222250</xdr:colOff>
      <xdr:row>7</xdr:row>
      <xdr:rowOff>146050</xdr:rowOff>
    </xdr:to>
    <xdr:sp macro="" textlink="">
      <xdr:nvSpPr>
        <xdr:cNvPr id="136200" name="AutoShape 8">
          <a:extLst>
            <a:ext uri="{FF2B5EF4-FFF2-40B4-BE49-F238E27FC236}">
              <a16:creationId xmlns:a16="http://schemas.microsoft.com/office/drawing/2014/main" id="{6B0B7D0C-2CF4-4E91-8915-4E4967794469}"/>
            </a:ext>
          </a:extLst>
        </xdr:cNvPr>
        <xdr:cNvSpPr>
          <a:spLocks noChangeAspect="1" noChangeArrowheads="1"/>
        </xdr:cNvSpPr>
      </xdr:nvSpPr>
      <xdr:spPr bwMode="auto">
        <a:xfrm>
          <a:off x="609600" y="18859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222250</xdr:colOff>
      <xdr:row>8</xdr:row>
      <xdr:rowOff>146050</xdr:rowOff>
    </xdr:to>
    <xdr:sp macro="" textlink="">
      <xdr:nvSpPr>
        <xdr:cNvPr id="136201" name="AutoShape 9">
          <a:extLst>
            <a:ext uri="{FF2B5EF4-FFF2-40B4-BE49-F238E27FC236}">
              <a16:creationId xmlns:a16="http://schemas.microsoft.com/office/drawing/2014/main" id="{95169C82-5A59-4D7F-A4F8-7E5D656155C7}"/>
            </a:ext>
          </a:extLst>
        </xdr:cNvPr>
        <xdr:cNvSpPr>
          <a:spLocks noChangeAspect="1" noChangeArrowheads="1"/>
        </xdr:cNvSpPr>
      </xdr:nvSpPr>
      <xdr:spPr bwMode="auto">
        <a:xfrm>
          <a:off x="609600" y="20764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222250</xdr:colOff>
      <xdr:row>9</xdr:row>
      <xdr:rowOff>146050</xdr:rowOff>
    </xdr:to>
    <xdr:sp macro="" textlink="">
      <xdr:nvSpPr>
        <xdr:cNvPr id="136202" name="AutoShape 10">
          <a:extLst>
            <a:ext uri="{FF2B5EF4-FFF2-40B4-BE49-F238E27FC236}">
              <a16:creationId xmlns:a16="http://schemas.microsoft.com/office/drawing/2014/main" id="{8CD90808-ACEF-4180-BACF-EF4FDF599F97}"/>
            </a:ext>
          </a:extLst>
        </xdr:cNvPr>
        <xdr:cNvSpPr>
          <a:spLocks noChangeAspect="1" noChangeArrowheads="1"/>
        </xdr:cNvSpPr>
      </xdr:nvSpPr>
      <xdr:spPr bwMode="auto">
        <a:xfrm>
          <a:off x="609600" y="24511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222250</xdr:colOff>
      <xdr:row>11</xdr:row>
      <xdr:rowOff>146050</xdr:rowOff>
    </xdr:to>
    <xdr:sp macro="" textlink="">
      <xdr:nvSpPr>
        <xdr:cNvPr id="136203" name="AutoShape 11">
          <a:extLst>
            <a:ext uri="{FF2B5EF4-FFF2-40B4-BE49-F238E27FC236}">
              <a16:creationId xmlns:a16="http://schemas.microsoft.com/office/drawing/2014/main" id="{DE46A656-4A01-4553-B55C-AB30EEADA930}"/>
            </a:ext>
          </a:extLst>
        </xdr:cNvPr>
        <xdr:cNvSpPr>
          <a:spLocks noChangeAspect="1" noChangeArrowheads="1"/>
        </xdr:cNvSpPr>
      </xdr:nvSpPr>
      <xdr:spPr bwMode="auto">
        <a:xfrm>
          <a:off x="609600" y="35687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222250</xdr:colOff>
      <xdr:row>12</xdr:row>
      <xdr:rowOff>146050</xdr:rowOff>
    </xdr:to>
    <xdr:sp macro="" textlink="">
      <xdr:nvSpPr>
        <xdr:cNvPr id="136204" name="AutoShape 12">
          <a:extLst>
            <a:ext uri="{FF2B5EF4-FFF2-40B4-BE49-F238E27FC236}">
              <a16:creationId xmlns:a16="http://schemas.microsoft.com/office/drawing/2014/main" id="{D196352C-AD39-4F9E-8D49-D86A2A409D43}"/>
            </a:ext>
          </a:extLst>
        </xdr:cNvPr>
        <xdr:cNvSpPr>
          <a:spLocks noChangeAspect="1" noChangeArrowheads="1"/>
        </xdr:cNvSpPr>
      </xdr:nvSpPr>
      <xdr:spPr bwMode="auto">
        <a:xfrm>
          <a:off x="609600" y="3759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209550</xdr:colOff>
      <xdr:row>13</xdr:row>
      <xdr:rowOff>146050</xdr:rowOff>
    </xdr:to>
    <xdr:sp macro="" textlink="">
      <xdr:nvSpPr>
        <xdr:cNvPr id="136205" name="AutoShape 1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0ACC30-CA2C-488E-BCA1-0AC9F3BC030D}"/>
            </a:ext>
          </a:extLst>
        </xdr:cNvPr>
        <xdr:cNvSpPr>
          <a:spLocks noChangeAspect="1" noChangeArrowheads="1"/>
        </xdr:cNvSpPr>
      </xdr:nvSpPr>
      <xdr:spPr bwMode="auto">
        <a:xfrm>
          <a:off x="609600" y="394970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222250</xdr:colOff>
      <xdr:row>14</xdr:row>
      <xdr:rowOff>146050</xdr:rowOff>
    </xdr:to>
    <xdr:sp macro="" textlink="">
      <xdr:nvSpPr>
        <xdr:cNvPr id="136206" name="AutoShape 14">
          <a:extLst>
            <a:ext uri="{FF2B5EF4-FFF2-40B4-BE49-F238E27FC236}">
              <a16:creationId xmlns:a16="http://schemas.microsoft.com/office/drawing/2014/main" id="{F86C5C81-12C5-4200-AF6B-E9879F5111EE}"/>
            </a:ext>
          </a:extLst>
        </xdr:cNvPr>
        <xdr:cNvSpPr>
          <a:spLocks noChangeAspect="1" noChangeArrowheads="1"/>
        </xdr:cNvSpPr>
      </xdr:nvSpPr>
      <xdr:spPr bwMode="auto">
        <a:xfrm>
          <a:off x="609600" y="4140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222250</xdr:colOff>
      <xdr:row>15</xdr:row>
      <xdr:rowOff>146050</xdr:rowOff>
    </xdr:to>
    <xdr:sp macro="" textlink="">
      <xdr:nvSpPr>
        <xdr:cNvPr id="136207" name="AutoShape 15">
          <a:extLst>
            <a:ext uri="{FF2B5EF4-FFF2-40B4-BE49-F238E27FC236}">
              <a16:creationId xmlns:a16="http://schemas.microsoft.com/office/drawing/2014/main" id="{3E8C01AB-60CA-4D68-A440-25C5C6FF9D3B}"/>
            </a:ext>
          </a:extLst>
        </xdr:cNvPr>
        <xdr:cNvSpPr>
          <a:spLocks noChangeAspect="1" noChangeArrowheads="1"/>
        </xdr:cNvSpPr>
      </xdr:nvSpPr>
      <xdr:spPr bwMode="auto">
        <a:xfrm>
          <a:off x="609600" y="43307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222250</xdr:colOff>
      <xdr:row>16</xdr:row>
      <xdr:rowOff>146050</xdr:rowOff>
    </xdr:to>
    <xdr:sp macro="" textlink="">
      <xdr:nvSpPr>
        <xdr:cNvPr id="136208" name="AutoShape 16">
          <a:extLst>
            <a:ext uri="{FF2B5EF4-FFF2-40B4-BE49-F238E27FC236}">
              <a16:creationId xmlns:a16="http://schemas.microsoft.com/office/drawing/2014/main" id="{7012456D-B3E6-4B2F-827D-24E7608DB4A7}"/>
            </a:ext>
          </a:extLst>
        </xdr:cNvPr>
        <xdr:cNvSpPr>
          <a:spLocks noChangeAspect="1" noChangeArrowheads="1"/>
        </xdr:cNvSpPr>
      </xdr:nvSpPr>
      <xdr:spPr bwMode="auto">
        <a:xfrm>
          <a:off x="609600" y="4521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222250</xdr:colOff>
      <xdr:row>17</xdr:row>
      <xdr:rowOff>146050</xdr:rowOff>
    </xdr:to>
    <xdr:sp macro="" textlink="">
      <xdr:nvSpPr>
        <xdr:cNvPr id="136209" name="AutoShape 17">
          <a:extLst>
            <a:ext uri="{FF2B5EF4-FFF2-40B4-BE49-F238E27FC236}">
              <a16:creationId xmlns:a16="http://schemas.microsoft.com/office/drawing/2014/main" id="{0B8F23E4-EBA0-47A0-A938-2F97FA9125D1}"/>
            </a:ext>
          </a:extLst>
        </xdr:cNvPr>
        <xdr:cNvSpPr>
          <a:spLocks noChangeAspect="1" noChangeArrowheads="1"/>
        </xdr:cNvSpPr>
      </xdr:nvSpPr>
      <xdr:spPr bwMode="auto">
        <a:xfrm>
          <a:off x="609600" y="47117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222250</xdr:colOff>
      <xdr:row>18</xdr:row>
      <xdr:rowOff>146050</xdr:rowOff>
    </xdr:to>
    <xdr:sp macro="" textlink="">
      <xdr:nvSpPr>
        <xdr:cNvPr id="136210" name="AutoShape 18">
          <a:extLst>
            <a:ext uri="{FF2B5EF4-FFF2-40B4-BE49-F238E27FC236}">
              <a16:creationId xmlns:a16="http://schemas.microsoft.com/office/drawing/2014/main" id="{46A75547-557B-4116-8B2A-65E7B3581C9B}"/>
            </a:ext>
          </a:extLst>
        </xdr:cNvPr>
        <xdr:cNvSpPr>
          <a:spLocks noChangeAspect="1" noChangeArrowheads="1"/>
        </xdr:cNvSpPr>
      </xdr:nvSpPr>
      <xdr:spPr bwMode="auto">
        <a:xfrm>
          <a:off x="609600" y="50863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222250</xdr:colOff>
      <xdr:row>19</xdr:row>
      <xdr:rowOff>146050</xdr:rowOff>
    </xdr:to>
    <xdr:sp macro="" textlink="">
      <xdr:nvSpPr>
        <xdr:cNvPr id="136211" name="AutoShape 19">
          <a:extLst>
            <a:ext uri="{FF2B5EF4-FFF2-40B4-BE49-F238E27FC236}">
              <a16:creationId xmlns:a16="http://schemas.microsoft.com/office/drawing/2014/main" id="{D98D1615-3608-471F-B9FD-32AD689AE33C}"/>
            </a:ext>
          </a:extLst>
        </xdr:cNvPr>
        <xdr:cNvSpPr>
          <a:spLocks noChangeAspect="1" noChangeArrowheads="1"/>
        </xdr:cNvSpPr>
      </xdr:nvSpPr>
      <xdr:spPr bwMode="auto">
        <a:xfrm>
          <a:off x="609600" y="54610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222250</xdr:colOff>
      <xdr:row>20</xdr:row>
      <xdr:rowOff>146050</xdr:rowOff>
    </xdr:to>
    <xdr:sp macro="" textlink="">
      <xdr:nvSpPr>
        <xdr:cNvPr id="136212" name="AutoShape 20">
          <a:extLst>
            <a:ext uri="{FF2B5EF4-FFF2-40B4-BE49-F238E27FC236}">
              <a16:creationId xmlns:a16="http://schemas.microsoft.com/office/drawing/2014/main" id="{02856978-0357-4204-A231-CC56E3593D0F}"/>
            </a:ext>
          </a:extLst>
        </xdr:cNvPr>
        <xdr:cNvSpPr>
          <a:spLocks noChangeAspect="1" noChangeArrowheads="1"/>
        </xdr:cNvSpPr>
      </xdr:nvSpPr>
      <xdr:spPr bwMode="auto">
        <a:xfrm>
          <a:off x="609600" y="58356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222250</xdr:colOff>
      <xdr:row>21</xdr:row>
      <xdr:rowOff>146050</xdr:rowOff>
    </xdr:to>
    <xdr:sp macro="" textlink="">
      <xdr:nvSpPr>
        <xdr:cNvPr id="136213" name="AutoShape 21">
          <a:extLst>
            <a:ext uri="{FF2B5EF4-FFF2-40B4-BE49-F238E27FC236}">
              <a16:creationId xmlns:a16="http://schemas.microsoft.com/office/drawing/2014/main" id="{EFCCFEDC-B541-4B59-B6F9-AA9419D2EF1F}"/>
            </a:ext>
          </a:extLst>
        </xdr:cNvPr>
        <xdr:cNvSpPr>
          <a:spLocks noChangeAspect="1" noChangeArrowheads="1"/>
        </xdr:cNvSpPr>
      </xdr:nvSpPr>
      <xdr:spPr bwMode="auto">
        <a:xfrm>
          <a:off x="609600" y="60261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222250</xdr:colOff>
      <xdr:row>22</xdr:row>
      <xdr:rowOff>146050</xdr:rowOff>
    </xdr:to>
    <xdr:sp macro="" textlink="">
      <xdr:nvSpPr>
        <xdr:cNvPr id="136214" name="AutoShape 22">
          <a:extLst>
            <a:ext uri="{FF2B5EF4-FFF2-40B4-BE49-F238E27FC236}">
              <a16:creationId xmlns:a16="http://schemas.microsoft.com/office/drawing/2014/main" id="{033B3FE3-8A06-48AB-8CFC-C99FABE16462}"/>
            </a:ext>
          </a:extLst>
        </xdr:cNvPr>
        <xdr:cNvSpPr>
          <a:spLocks noChangeAspect="1" noChangeArrowheads="1"/>
        </xdr:cNvSpPr>
      </xdr:nvSpPr>
      <xdr:spPr bwMode="auto">
        <a:xfrm>
          <a:off x="609600" y="62166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222250</xdr:colOff>
      <xdr:row>23</xdr:row>
      <xdr:rowOff>146050</xdr:rowOff>
    </xdr:to>
    <xdr:sp macro="" textlink="">
      <xdr:nvSpPr>
        <xdr:cNvPr id="136215" name="AutoShape 23">
          <a:extLst>
            <a:ext uri="{FF2B5EF4-FFF2-40B4-BE49-F238E27FC236}">
              <a16:creationId xmlns:a16="http://schemas.microsoft.com/office/drawing/2014/main" id="{6B9C465B-A183-4DBA-A3B9-7E6F15D2B74B}"/>
            </a:ext>
          </a:extLst>
        </xdr:cNvPr>
        <xdr:cNvSpPr>
          <a:spLocks noChangeAspect="1" noChangeArrowheads="1"/>
        </xdr:cNvSpPr>
      </xdr:nvSpPr>
      <xdr:spPr bwMode="auto">
        <a:xfrm>
          <a:off x="609600" y="64071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222250</xdr:colOff>
      <xdr:row>24</xdr:row>
      <xdr:rowOff>146050</xdr:rowOff>
    </xdr:to>
    <xdr:sp macro="" textlink="">
      <xdr:nvSpPr>
        <xdr:cNvPr id="136216" name="AutoShape 24">
          <a:extLst>
            <a:ext uri="{FF2B5EF4-FFF2-40B4-BE49-F238E27FC236}">
              <a16:creationId xmlns:a16="http://schemas.microsoft.com/office/drawing/2014/main" id="{7ECC4E40-CA37-4D93-BD3F-CC2D7F5C3DD1}"/>
            </a:ext>
          </a:extLst>
        </xdr:cNvPr>
        <xdr:cNvSpPr>
          <a:spLocks noChangeAspect="1" noChangeArrowheads="1"/>
        </xdr:cNvSpPr>
      </xdr:nvSpPr>
      <xdr:spPr bwMode="auto">
        <a:xfrm>
          <a:off x="609600" y="65976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Kiambu_County" TargetMode="External"/><Relationship Id="rId18" Type="http://schemas.openxmlformats.org/officeDocument/2006/relationships/hyperlink" Target="https://en.wikipedia.org/wiki/Kitui_County" TargetMode="External"/><Relationship Id="rId26" Type="http://schemas.openxmlformats.org/officeDocument/2006/relationships/hyperlink" Target="https://en.wikipedia.org/wiki/Meru_County" TargetMode="External"/><Relationship Id="rId39" Type="http://schemas.openxmlformats.org/officeDocument/2006/relationships/hyperlink" Target="https://en.wikipedia.org/wiki/Taita-Taveta_County" TargetMode="External"/><Relationship Id="rId21" Type="http://schemas.openxmlformats.org/officeDocument/2006/relationships/hyperlink" Target="https://en.wikipedia.org/wiki/Lamu_County" TargetMode="External"/><Relationship Id="rId34" Type="http://schemas.openxmlformats.org/officeDocument/2006/relationships/hyperlink" Target="https://en.wikipedia.org/wiki/Nyamira_County" TargetMode="External"/><Relationship Id="rId42" Type="http://schemas.openxmlformats.org/officeDocument/2006/relationships/hyperlink" Target="https://en.wikipedia.org/wiki/Trans_Nzoia_County" TargetMode="External"/><Relationship Id="rId47" Type="http://schemas.openxmlformats.org/officeDocument/2006/relationships/hyperlink" Target="https://en.wikipedia.org/wiki/West_Pokot_County" TargetMode="External"/><Relationship Id="rId7" Type="http://schemas.openxmlformats.org/officeDocument/2006/relationships/hyperlink" Target="https://en.wikipedia.org/wiki/Garissa_County" TargetMode="External"/><Relationship Id="rId2" Type="http://schemas.openxmlformats.org/officeDocument/2006/relationships/hyperlink" Target="https://en.wikipedia.org/wiki/Bomet_County" TargetMode="External"/><Relationship Id="rId16" Type="http://schemas.openxmlformats.org/officeDocument/2006/relationships/hyperlink" Target="https://en.wikipedia.org/wiki/Kisii_County" TargetMode="External"/><Relationship Id="rId29" Type="http://schemas.openxmlformats.org/officeDocument/2006/relationships/hyperlink" Target="https://en.wikipedia.org/wiki/Murang%27a_County" TargetMode="External"/><Relationship Id="rId1" Type="http://schemas.openxmlformats.org/officeDocument/2006/relationships/hyperlink" Target="https://en.wikipedia.org/wiki/Baringo_County" TargetMode="External"/><Relationship Id="rId6" Type="http://schemas.openxmlformats.org/officeDocument/2006/relationships/hyperlink" Target="https://en.wikipedia.org/wiki/Embu_County" TargetMode="External"/><Relationship Id="rId11" Type="http://schemas.openxmlformats.org/officeDocument/2006/relationships/hyperlink" Target="https://en.wikipedia.org/wiki/Kakamega_County" TargetMode="External"/><Relationship Id="rId24" Type="http://schemas.openxmlformats.org/officeDocument/2006/relationships/hyperlink" Target="https://en.wikipedia.org/wiki/Mandera_County" TargetMode="External"/><Relationship Id="rId32" Type="http://schemas.openxmlformats.org/officeDocument/2006/relationships/hyperlink" Target="https://en.wikipedia.org/wiki/Nandi_County" TargetMode="External"/><Relationship Id="rId37" Type="http://schemas.openxmlformats.org/officeDocument/2006/relationships/hyperlink" Target="https://en.wikipedia.org/wiki/Samburu_County" TargetMode="External"/><Relationship Id="rId40" Type="http://schemas.openxmlformats.org/officeDocument/2006/relationships/hyperlink" Target="https://en.wikipedia.org/wiki/Tana_River_County" TargetMode="External"/><Relationship Id="rId45" Type="http://schemas.openxmlformats.org/officeDocument/2006/relationships/hyperlink" Target="https://en.wikipedia.org/wiki/Vihiga_County" TargetMode="External"/><Relationship Id="rId5" Type="http://schemas.openxmlformats.org/officeDocument/2006/relationships/hyperlink" Target="https://en.wikipedia.org/wiki/Elgeyo-Marakwet_County" TargetMode="External"/><Relationship Id="rId15" Type="http://schemas.openxmlformats.org/officeDocument/2006/relationships/hyperlink" Target="https://en.wikipedia.org/wiki/Kirinyaga_County" TargetMode="External"/><Relationship Id="rId23" Type="http://schemas.openxmlformats.org/officeDocument/2006/relationships/hyperlink" Target="https://en.wikipedia.org/wiki/Makueni_County" TargetMode="External"/><Relationship Id="rId28" Type="http://schemas.openxmlformats.org/officeDocument/2006/relationships/hyperlink" Target="https://en.wikipedia.org/wiki/Mombasa_County" TargetMode="External"/><Relationship Id="rId36" Type="http://schemas.openxmlformats.org/officeDocument/2006/relationships/hyperlink" Target="https://en.wikipedia.org/wiki/Nyeri_County" TargetMode="External"/><Relationship Id="rId10" Type="http://schemas.openxmlformats.org/officeDocument/2006/relationships/hyperlink" Target="https://en.wikipedia.org/wiki/Kajiado_County" TargetMode="External"/><Relationship Id="rId19" Type="http://schemas.openxmlformats.org/officeDocument/2006/relationships/hyperlink" Target="https://en.wikipedia.org/wiki/Kwale_County" TargetMode="External"/><Relationship Id="rId31" Type="http://schemas.openxmlformats.org/officeDocument/2006/relationships/hyperlink" Target="https://en.wikipedia.org/wiki/Nakuru_County" TargetMode="External"/><Relationship Id="rId44" Type="http://schemas.openxmlformats.org/officeDocument/2006/relationships/hyperlink" Target="https://en.wikipedia.org/wiki/Uasin_Gishu_County" TargetMode="External"/><Relationship Id="rId4" Type="http://schemas.openxmlformats.org/officeDocument/2006/relationships/hyperlink" Target="https://en.wikipedia.org/wiki/Busia_County" TargetMode="External"/><Relationship Id="rId9" Type="http://schemas.openxmlformats.org/officeDocument/2006/relationships/hyperlink" Target="https://en.wikipedia.org/wiki/Isiolo_County" TargetMode="External"/><Relationship Id="rId14" Type="http://schemas.openxmlformats.org/officeDocument/2006/relationships/hyperlink" Target="https://en.wikipedia.org/wiki/Kilifi_County" TargetMode="External"/><Relationship Id="rId22" Type="http://schemas.openxmlformats.org/officeDocument/2006/relationships/hyperlink" Target="https://en.wikipedia.org/wiki/Machakos_County" TargetMode="External"/><Relationship Id="rId27" Type="http://schemas.openxmlformats.org/officeDocument/2006/relationships/hyperlink" Target="https://en.wikipedia.org/wiki/Migori_County" TargetMode="External"/><Relationship Id="rId30" Type="http://schemas.openxmlformats.org/officeDocument/2006/relationships/hyperlink" Target="https://en.wikipedia.org/wiki/Nairobi_County" TargetMode="External"/><Relationship Id="rId35" Type="http://schemas.openxmlformats.org/officeDocument/2006/relationships/hyperlink" Target="https://en.wikipedia.org/wiki/Nyandarua_County" TargetMode="External"/><Relationship Id="rId43" Type="http://schemas.openxmlformats.org/officeDocument/2006/relationships/hyperlink" Target="https://en.wikipedia.org/wiki/Turkana_County" TargetMode="External"/><Relationship Id="rId8" Type="http://schemas.openxmlformats.org/officeDocument/2006/relationships/hyperlink" Target="https://en.wikipedia.org/wiki/Homa_Bay_County" TargetMode="External"/><Relationship Id="rId3" Type="http://schemas.openxmlformats.org/officeDocument/2006/relationships/hyperlink" Target="https://en.wikipedia.org/wiki/Bungoma_County" TargetMode="External"/><Relationship Id="rId12" Type="http://schemas.openxmlformats.org/officeDocument/2006/relationships/hyperlink" Target="https://en.wikipedia.org/wiki/Kericho_County" TargetMode="External"/><Relationship Id="rId17" Type="http://schemas.openxmlformats.org/officeDocument/2006/relationships/hyperlink" Target="https://en.wikipedia.org/wiki/Kisumu_County" TargetMode="External"/><Relationship Id="rId25" Type="http://schemas.openxmlformats.org/officeDocument/2006/relationships/hyperlink" Target="https://en.wikipedia.org/wiki/Marsabit_County" TargetMode="External"/><Relationship Id="rId33" Type="http://schemas.openxmlformats.org/officeDocument/2006/relationships/hyperlink" Target="https://en.wikipedia.org/wiki/Narok_County" TargetMode="External"/><Relationship Id="rId38" Type="http://schemas.openxmlformats.org/officeDocument/2006/relationships/hyperlink" Target="https://en.wikipedia.org/wiki/Siaya_County" TargetMode="External"/><Relationship Id="rId46" Type="http://schemas.openxmlformats.org/officeDocument/2006/relationships/hyperlink" Target="https://en.wikipedia.org/wiki/Wajir_County" TargetMode="External"/><Relationship Id="rId20" Type="http://schemas.openxmlformats.org/officeDocument/2006/relationships/hyperlink" Target="https://en.wikipedia.org/wiki/Laikipia_County" TargetMode="External"/><Relationship Id="rId41" Type="http://schemas.openxmlformats.org/officeDocument/2006/relationships/hyperlink" Target="https://en.wikipedia.org/wiki/Tharaka-Nithi_County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Chiapas" TargetMode="External"/><Relationship Id="rId13" Type="http://schemas.openxmlformats.org/officeDocument/2006/relationships/hyperlink" Target="https://en.wikipedia.org/wiki/Hidalgo_(state)" TargetMode="External"/><Relationship Id="rId18" Type="http://schemas.openxmlformats.org/officeDocument/2006/relationships/hyperlink" Target="https://en.wikipedia.org/wiki/Nayarit" TargetMode="External"/><Relationship Id="rId26" Type="http://schemas.openxmlformats.org/officeDocument/2006/relationships/hyperlink" Target="https://en.wikipedia.org/wiki/Sonora" TargetMode="External"/><Relationship Id="rId3" Type="http://schemas.openxmlformats.org/officeDocument/2006/relationships/hyperlink" Target="https://en.wikipedia.org/wiki/Baja_California" TargetMode="External"/><Relationship Id="rId21" Type="http://schemas.openxmlformats.org/officeDocument/2006/relationships/hyperlink" Target="https://en.wikipedia.org/wiki/Puebla" TargetMode="External"/><Relationship Id="rId7" Type="http://schemas.openxmlformats.org/officeDocument/2006/relationships/hyperlink" Target="https://en.wikipedia.org/wiki/Colima" TargetMode="External"/><Relationship Id="rId12" Type="http://schemas.openxmlformats.org/officeDocument/2006/relationships/hyperlink" Target="https://en.wikipedia.org/wiki/Guerrero" TargetMode="External"/><Relationship Id="rId17" Type="http://schemas.openxmlformats.org/officeDocument/2006/relationships/hyperlink" Target="https://en.wikipedia.org/wiki/Morelos" TargetMode="External"/><Relationship Id="rId25" Type="http://schemas.openxmlformats.org/officeDocument/2006/relationships/hyperlink" Target="https://en.wikipedia.org/wiki/Sinaloa" TargetMode="External"/><Relationship Id="rId2" Type="http://schemas.openxmlformats.org/officeDocument/2006/relationships/hyperlink" Target="https://en.wikipedia.org/wiki/Aguascalientes" TargetMode="External"/><Relationship Id="rId16" Type="http://schemas.openxmlformats.org/officeDocument/2006/relationships/hyperlink" Target="https://en.wikipedia.org/wiki/Michoac%C3%A1n_de_Ocampo" TargetMode="External"/><Relationship Id="rId20" Type="http://schemas.openxmlformats.org/officeDocument/2006/relationships/hyperlink" Target="https://en.wikipedia.org/wiki/Oaxaca" TargetMode="External"/><Relationship Id="rId29" Type="http://schemas.openxmlformats.org/officeDocument/2006/relationships/hyperlink" Target="https://en.wikipedia.org/wiki/Tlaxcala" TargetMode="External"/><Relationship Id="rId1" Type="http://schemas.openxmlformats.org/officeDocument/2006/relationships/hyperlink" Target="https://en.wikipedia.org/wiki/Ciudad_de_M%C3%A9xico" TargetMode="External"/><Relationship Id="rId6" Type="http://schemas.openxmlformats.org/officeDocument/2006/relationships/hyperlink" Target="https://en.wikipedia.org/wiki/Coahuila_de_Zaragoza" TargetMode="External"/><Relationship Id="rId11" Type="http://schemas.openxmlformats.org/officeDocument/2006/relationships/hyperlink" Target="https://en.wikipedia.org/wiki/Guanajuato" TargetMode="External"/><Relationship Id="rId24" Type="http://schemas.openxmlformats.org/officeDocument/2006/relationships/hyperlink" Target="https://en.wikipedia.org/wiki/San_Luis_Potos%C3%AD" TargetMode="External"/><Relationship Id="rId32" Type="http://schemas.openxmlformats.org/officeDocument/2006/relationships/hyperlink" Target="https://en.wikipedia.org/wiki/Zacatecas" TargetMode="External"/><Relationship Id="rId5" Type="http://schemas.openxmlformats.org/officeDocument/2006/relationships/hyperlink" Target="https://en.wikipedia.org/wiki/Campeche" TargetMode="External"/><Relationship Id="rId15" Type="http://schemas.openxmlformats.org/officeDocument/2006/relationships/hyperlink" Target="https://en.wikipedia.org/wiki/State_of_Mexico" TargetMode="External"/><Relationship Id="rId23" Type="http://schemas.openxmlformats.org/officeDocument/2006/relationships/hyperlink" Target="https://en.wikipedia.org/wiki/Quintana_Roo" TargetMode="External"/><Relationship Id="rId28" Type="http://schemas.openxmlformats.org/officeDocument/2006/relationships/hyperlink" Target="https://en.wikipedia.org/wiki/Tamaulipas" TargetMode="External"/><Relationship Id="rId10" Type="http://schemas.openxmlformats.org/officeDocument/2006/relationships/hyperlink" Target="https://en.wikipedia.org/wiki/Durango" TargetMode="External"/><Relationship Id="rId19" Type="http://schemas.openxmlformats.org/officeDocument/2006/relationships/hyperlink" Target="https://en.wikipedia.org/wiki/Nuevo_Le%C3%B3n" TargetMode="External"/><Relationship Id="rId31" Type="http://schemas.openxmlformats.org/officeDocument/2006/relationships/hyperlink" Target="https://en.wikipedia.org/wiki/Yucat%C3%A1n" TargetMode="External"/><Relationship Id="rId4" Type="http://schemas.openxmlformats.org/officeDocument/2006/relationships/hyperlink" Target="https://en.wikipedia.org/wiki/Baja_California_Sur" TargetMode="External"/><Relationship Id="rId9" Type="http://schemas.openxmlformats.org/officeDocument/2006/relationships/hyperlink" Target="https://en.wikipedia.org/wiki/Chihuahua_(state)" TargetMode="External"/><Relationship Id="rId14" Type="http://schemas.openxmlformats.org/officeDocument/2006/relationships/hyperlink" Target="https://en.wikipedia.org/wiki/Jalisco" TargetMode="External"/><Relationship Id="rId22" Type="http://schemas.openxmlformats.org/officeDocument/2006/relationships/hyperlink" Target="https://en.wikipedia.org/wiki/Quer%C3%A9taro" TargetMode="External"/><Relationship Id="rId27" Type="http://schemas.openxmlformats.org/officeDocument/2006/relationships/hyperlink" Target="https://en.wikipedia.org/wiki/Tabasco" TargetMode="External"/><Relationship Id="rId30" Type="http://schemas.openxmlformats.org/officeDocument/2006/relationships/hyperlink" Target="https://en.wikipedia.org/wiki/Veracruz_de_Ignacio_de_la_Llave" TargetMode="External"/></Relationships>
</file>

<file path=xl/worksheets/_rels/sheet100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Pamplemousses_District" TargetMode="External"/><Relationship Id="rId3" Type="http://schemas.openxmlformats.org/officeDocument/2006/relationships/hyperlink" Target="https://en.wikipedia.org/wiki/Rodrigues_Island" TargetMode="External"/><Relationship Id="rId7" Type="http://schemas.openxmlformats.org/officeDocument/2006/relationships/hyperlink" Target="https://en.wikipedia.org/wiki/Moka_District" TargetMode="External"/><Relationship Id="rId12" Type="http://schemas.openxmlformats.org/officeDocument/2006/relationships/hyperlink" Target="https://en.wikipedia.org/wiki/Savanne_District" TargetMode="External"/><Relationship Id="rId2" Type="http://schemas.openxmlformats.org/officeDocument/2006/relationships/hyperlink" Target="https://en.wikipedia.org/wiki/Cargados_Carajos_Shoals" TargetMode="External"/><Relationship Id="rId1" Type="http://schemas.openxmlformats.org/officeDocument/2006/relationships/hyperlink" Target="https://en.wikipedia.org/wiki/Agalega_Islands" TargetMode="External"/><Relationship Id="rId6" Type="http://schemas.openxmlformats.org/officeDocument/2006/relationships/hyperlink" Target="https://en.wikipedia.org/wiki/Grand_Port_District" TargetMode="External"/><Relationship Id="rId11" Type="http://schemas.openxmlformats.org/officeDocument/2006/relationships/hyperlink" Target="https://en.wikipedia.org/wiki/Rivi%C3%A8re_du_Rempart_District" TargetMode="External"/><Relationship Id="rId5" Type="http://schemas.openxmlformats.org/officeDocument/2006/relationships/hyperlink" Target="https://en.wikipedia.org/wiki/Flacq_District" TargetMode="External"/><Relationship Id="rId10" Type="http://schemas.openxmlformats.org/officeDocument/2006/relationships/hyperlink" Target="https://en.wikipedia.org/wiki/Port_Louis_District" TargetMode="External"/><Relationship Id="rId4" Type="http://schemas.openxmlformats.org/officeDocument/2006/relationships/hyperlink" Target="https://en.wikipedia.org/wiki/Black_River_District" TargetMode="External"/><Relationship Id="rId9" Type="http://schemas.openxmlformats.org/officeDocument/2006/relationships/hyperlink" Target="https://en.wikipedia.org/wiki/Plaines_Wilhems_District" TargetMode="External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Northern_Province,_Rwanda" TargetMode="External"/><Relationship Id="rId2" Type="http://schemas.openxmlformats.org/officeDocument/2006/relationships/hyperlink" Target="https://en.wikipedia.org/wiki/Eastern_Province,_Rwanda" TargetMode="External"/><Relationship Id="rId1" Type="http://schemas.openxmlformats.org/officeDocument/2006/relationships/hyperlink" Target="https://en.wikipedia.org/wiki/Kigali" TargetMode="External"/><Relationship Id="rId5" Type="http://schemas.openxmlformats.org/officeDocument/2006/relationships/hyperlink" Target="https://en.wikipedia.org/wiki/Southern_Province,_Rwanda" TargetMode="External"/><Relationship Id="rId4" Type="http://schemas.openxmlformats.org/officeDocument/2006/relationships/hyperlink" Target="https://en.wikipedia.org/wiki/Western_Province,_Rwanda" TargetMode="External"/></Relationships>
</file>

<file path=xl/worksheets/_rels/sheet10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Ash_Sharq%C4%AByah_Province" TargetMode="External"/><Relationship Id="rId13" Type="http://schemas.openxmlformats.org/officeDocument/2006/relationships/hyperlink" Target="https://en.wikipedia.org/wiki/Tab%C5%ABk_Province" TargetMode="External"/><Relationship Id="rId3" Type="http://schemas.openxmlformats.org/officeDocument/2006/relationships/hyperlink" Target="https://en.wikipedia.org/wiki/Al_%E1%B8%A8ud%C5%ABd_ash_Sham%C4%81l%C4%AByah_Province" TargetMode="External"/><Relationship Id="rId7" Type="http://schemas.openxmlformats.org/officeDocument/2006/relationships/hyperlink" Target="https://en.wikipedia.org/wiki/Ar_Riy%C4%81%E1%B8%91_Province" TargetMode="External"/><Relationship Id="rId12" Type="http://schemas.openxmlformats.org/officeDocument/2006/relationships/hyperlink" Target="https://en.wikipedia.org/wiki/Najr%C4%81n_Province" TargetMode="External"/><Relationship Id="rId2" Type="http://schemas.openxmlformats.org/officeDocument/2006/relationships/hyperlink" Target="https://en.wikipedia.org/wiki/Al_B%C4%81%E1%B8%A9ah_Province" TargetMode="External"/><Relationship Id="rId1" Type="http://schemas.openxmlformats.org/officeDocument/2006/relationships/hyperlink" Target="https://en.wikipedia.org/wiki/%D9%B0%C4%80s%C4%ABr_Province" TargetMode="External"/><Relationship Id="rId6" Type="http://schemas.openxmlformats.org/officeDocument/2006/relationships/hyperlink" Target="https://en.wikipedia.org/wiki/Al_Qa%C5%9F%C4%ABm_Province" TargetMode="External"/><Relationship Id="rId11" Type="http://schemas.openxmlformats.org/officeDocument/2006/relationships/hyperlink" Target="https://en.wikipedia.org/wiki/Mecca_Region" TargetMode="External"/><Relationship Id="rId5" Type="http://schemas.openxmlformats.org/officeDocument/2006/relationships/hyperlink" Target="https://en.wikipedia.org/wiki/Medina_Region" TargetMode="External"/><Relationship Id="rId10" Type="http://schemas.openxmlformats.org/officeDocument/2006/relationships/hyperlink" Target="https://en.wikipedia.org/wiki/J%C4%ABz%C4%81n_Province" TargetMode="External"/><Relationship Id="rId4" Type="http://schemas.openxmlformats.org/officeDocument/2006/relationships/hyperlink" Target="https://en.wikipedia.org/wiki/Al_Jawf_Province" TargetMode="External"/><Relationship Id="rId9" Type="http://schemas.openxmlformats.org/officeDocument/2006/relationships/hyperlink" Target="https://en.wikipedia.org/wiki/%E1%B8%A8%C4%81%27il_Province" TargetMode="External"/></Relationships>
</file>

<file path=xl/worksheets/_rels/sheet103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Rennell_and_Bellona_Province" TargetMode="External"/><Relationship Id="rId3" Type="http://schemas.openxmlformats.org/officeDocument/2006/relationships/hyperlink" Target="https://en.wikipedia.org/wiki/Choiseul_Province" TargetMode="External"/><Relationship Id="rId7" Type="http://schemas.openxmlformats.org/officeDocument/2006/relationships/hyperlink" Target="https://en.wikipedia.org/wiki/Malaita_Province" TargetMode="External"/><Relationship Id="rId2" Type="http://schemas.openxmlformats.org/officeDocument/2006/relationships/hyperlink" Target="https://en.wikipedia.org/wiki/Central_Province_(Solomon_Islands)" TargetMode="External"/><Relationship Id="rId1" Type="http://schemas.openxmlformats.org/officeDocument/2006/relationships/hyperlink" Target="https://en.wikipedia.org/wiki/Capital_Territory_(Solomon_Islands)" TargetMode="External"/><Relationship Id="rId6" Type="http://schemas.openxmlformats.org/officeDocument/2006/relationships/hyperlink" Target="https://en.wikipedia.org/wiki/Makira-Ulawa_Province" TargetMode="External"/><Relationship Id="rId5" Type="http://schemas.openxmlformats.org/officeDocument/2006/relationships/hyperlink" Target="https://en.wikipedia.org/wiki/Isabel_Province" TargetMode="External"/><Relationship Id="rId10" Type="http://schemas.openxmlformats.org/officeDocument/2006/relationships/hyperlink" Target="https://en.wikipedia.org/wiki/Western_Province_(Solomon_Islands)" TargetMode="External"/><Relationship Id="rId4" Type="http://schemas.openxmlformats.org/officeDocument/2006/relationships/hyperlink" Target="https://en.wikipedia.org/wiki/Guadalcanal_Province" TargetMode="External"/><Relationship Id="rId9" Type="http://schemas.openxmlformats.org/officeDocument/2006/relationships/hyperlink" Target="https://en.wikipedia.org/wiki/Temotu_Province" TargetMode="External"/></Relationships>
</file>

<file path=xl/worksheets/_rels/sheet104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Beau_Vallon_(Seychelles)" TargetMode="External"/><Relationship Id="rId13" Type="http://schemas.openxmlformats.org/officeDocument/2006/relationships/hyperlink" Target="https://en.wikipedia.org/wiki/Glacis_(Seychelles)" TargetMode="External"/><Relationship Id="rId18" Type="http://schemas.openxmlformats.org/officeDocument/2006/relationships/hyperlink" Target="https://en.wikipedia.org/wiki/La_Digue" TargetMode="External"/><Relationship Id="rId26" Type="http://schemas.openxmlformats.org/officeDocument/2006/relationships/hyperlink" Target="https://en.wikipedia.org/wiki/Saint_Louis_(Seychelles)" TargetMode="External"/><Relationship Id="rId3" Type="http://schemas.openxmlformats.org/officeDocument/2006/relationships/hyperlink" Target="https://en.wikipedia.org/wiki/Anse_Etoile" TargetMode="External"/><Relationship Id="rId21" Type="http://schemas.openxmlformats.org/officeDocument/2006/relationships/hyperlink" Target="https://en.wikipedia.org/wiki/Mont_Fleuri" TargetMode="External"/><Relationship Id="rId7" Type="http://schemas.openxmlformats.org/officeDocument/2006/relationships/hyperlink" Target="https://en.wikipedia.org/wiki/Baie_Sainte_Anne" TargetMode="External"/><Relationship Id="rId12" Type="http://schemas.openxmlformats.org/officeDocument/2006/relationships/hyperlink" Target="https://en.wikipedia.org/wiki/English_River_(Seychelles)" TargetMode="External"/><Relationship Id="rId17" Type="http://schemas.openxmlformats.org/officeDocument/2006/relationships/hyperlink" Target="https://en.wikipedia.org/wiki/Perseverance_Island,_Seychelles" TargetMode="External"/><Relationship Id="rId25" Type="http://schemas.openxmlformats.org/officeDocument/2006/relationships/hyperlink" Target="https://en.wikipedia.org/wiki/Roche_Caiman" TargetMode="External"/><Relationship Id="rId2" Type="http://schemas.openxmlformats.org/officeDocument/2006/relationships/hyperlink" Target="https://en.wikipedia.org/wiki/Anse_Boileau" TargetMode="External"/><Relationship Id="rId16" Type="http://schemas.openxmlformats.org/officeDocument/2006/relationships/hyperlink" Target="https://en.wikipedia.org/wiki/Perseverance_Island,_Seychelles" TargetMode="External"/><Relationship Id="rId20" Type="http://schemas.openxmlformats.org/officeDocument/2006/relationships/hyperlink" Target="https://en.wikipedia.org/wiki/Mont_Buxton" TargetMode="External"/><Relationship Id="rId1" Type="http://schemas.openxmlformats.org/officeDocument/2006/relationships/hyperlink" Target="https://en.wikipedia.org/wiki/Anse_aux_Pins" TargetMode="External"/><Relationship Id="rId6" Type="http://schemas.openxmlformats.org/officeDocument/2006/relationships/hyperlink" Target="https://en.wikipedia.org/wiki/Baie_Lazare" TargetMode="External"/><Relationship Id="rId11" Type="http://schemas.openxmlformats.org/officeDocument/2006/relationships/hyperlink" Target="https://en.wikipedia.org/wiki/Cascade_(Seychelles)" TargetMode="External"/><Relationship Id="rId24" Type="http://schemas.openxmlformats.org/officeDocument/2006/relationships/hyperlink" Target="https://en.wikipedia.org/wiki/Port_Glaud" TargetMode="External"/><Relationship Id="rId5" Type="http://schemas.openxmlformats.org/officeDocument/2006/relationships/hyperlink" Target="https://en.wikipedia.org/wiki/Au_Cap" TargetMode="External"/><Relationship Id="rId15" Type="http://schemas.openxmlformats.org/officeDocument/2006/relationships/hyperlink" Target="https://en.wikipedia.org/wiki/Grand_Anse_Praslin" TargetMode="External"/><Relationship Id="rId23" Type="http://schemas.openxmlformats.org/officeDocument/2006/relationships/hyperlink" Target="https://en.wikipedia.org/wiki/Pointe_Larue" TargetMode="External"/><Relationship Id="rId10" Type="http://schemas.openxmlformats.org/officeDocument/2006/relationships/hyperlink" Target="https://en.wikipedia.org/wiki/Bel_Ombre_(Seychelles)" TargetMode="External"/><Relationship Id="rId19" Type="http://schemas.openxmlformats.org/officeDocument/2006/relationships/hyperlink" Target="https://en.wikipedia.org/wiki/Les_Mamelles" TargetMode="External"/><Relationship Id="rId4" Type="http://schemas.openxmlformats.org/officeDocument/2006/relationships/hyperlink" Target="https://en.wikipedia.org/wiki/Anse_Royale" TargetMode="External"/><Relationship Id="rId9" Type="http://schemas.openxmlformats.org/officeDocument/2006/relationships/hyperlink" Target="https://en.wikipedia.org/wiki/Bel_Air_(Seychelles)" TargetMode="External"/><Relationship Id="rId14" Type="http://schemas.openxmlformats.org/officeDocument/2006/relationships/hyperlink" Target="https://en.wikipedia.org/wiki/Grand_Anse_Mahe" TargetMode="External"/><Relationship Id="rId22" Type="http://schemas.openxmlformats.org/officeDocument/2006/relationships/hyperlink" Target="https://en.wikipedia.org/wiki/Plaisance_(Seychelles)" TargetMode="External"/><Relationship Id="rId27" Type="http://schemas.openxmlformats.org/officeDocument/2006/relationships/hyperlink" Target="https://en.wikipedia.org/wiki/Takamaka_(Seychelles)" TargetMode="External"/></Relationships>
</file>

<file path=xl/worksheets/_rels/sheet105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Gharb_D%C4%81rf%C5%ABr" TargetMode="External"/><Relationship Id="rId13" Type="http://schemas.openxmlformats.org/officeDocument/2006/relationships/hyperlink" Target="https://en.wikipedia.org/wiki/An_N%C4%ABl_(state)" TargetMode="External"/><Relationship Id="rId18" Type="http://schemas.openxmlformats.org/officeDocument/2006/relationships/hyperlink" Target="https://en.wikipedia.org/wiki/Central_Darfur" TargetMode="External"/><Relationship Id="rId3" Type="http://schemas.openxmlformats.org/officeDocument/2006/relationships/hyperlink" Target="https://en.wikipedia.org/wiki/Al_Khar%C5%A3%C5%ABm_(state)" TargetMode="External"/><Relationship Id="rId7" Type="http://schemas.openxmlformats.org/officeDocument/2006/relationships/hyperlink" Target="https://en.wikipedia.org/wiki/Ash_Sham%C4%81l%C4%AByah_(state)" TargetMode="External"/><Relationship Id="rId12" Type="http://schemas.openxmlformats.org/officeDocument/2006/relationships/hyperlink" Target="https://en.wikipedia.org/wiki/Kassal%C4%81_(state)" TargetMode="External"/><Relationship Id="rId17" Type="http://schemas.openxmlformats.org/officeDocument/2006/relationships/hyperlink" Target="https://en.wikipedia.org/wiki/Sinn%C4%81r_(state)" TargetMode="External"/><Relationship Id="rId2" Type="http://schemas.openxmlformats.org/officeDocument/2006/relationships/hyperlink" Target="https://en.wikipedia.org/wiki/Al_Jaz%C4%ABrah_(state)" TargetMode="External"/><Relationship Id="rId16" Type="http://schemas.openxmlformats.org/officeDocument/2006/relationships/hyperlink" Target="https://en.wikipedia.org/wiki/East_Darfur" TargetMode="External"/><Relationship Id="rId1" Type="http://schemas.openxmlformats.org/officeDocument/2006/relationships/hyperlink" Target="https://en.wikipedia.org/wiki/Al_Ba%E1%B8%A9r_al_A%E1%B8%A9mar_(state)" TargetMode="External"/><Relationship Id="rId6" Type="http://schemas.openxmlformats.org/officeDocument/2006/relationships/hyperlink" Target="https://en.wikipedia.org/wiki/An_N%C4%ABl_al_Azraq_(state)" TargetMode="External"/><Relationship Id="rId11" Type="http://schemas.openxmlformats.org/officeDocument/2006/relationships/hyperlink" Target="https://en.wikipedia.org/wiki/Jan%C5%ABb_Kurduf%C4%81n" TargetMode="External"/><Relationship Id="rId5" Type="http://schemas.openxmlformats.org/officeDocument/2006/relationships/hyperlink" Target="https://en.wikipedia.org/wiki/An_N%C4%ABl_al_Abya%E1%B8%91_(state)" TargetMode="External"/><Relationship Id="rId15" Type="http://schemas.openxmlformats.org/officeDocument/2006/relationships/hyperlink" Target="https://en.wikipedia.org/wiki/Sham%C4%81l_Kurduf%C4%81n" TargetMode="External"/><Relationship Id="rId10" Type="http://schemas.openxmlformats.org/officeDocument/2006/relationships/hyperlink" Target="https://en.wikipedia.org/wiki/Jan%C5%ABb_D%C4%81rf%C5%ABr" TargetMode="External"/><Relationship Id="rId4" Type="http://schemas.openxmlformats.org/officeDocument/2006/relationships/hyperlink" Target="https://en.wikipedia.org/wiki/Al_Qa%E1%B8%91%C4%81rif_(state)" TargetMode="External"/><Relationship Id="rId9" Type="http://schemas.openxmlformats.org/officeDocument/2006/relationships/hyperlink" Target="https://en.wikipedia.org/wiki/Gharb_Kurduf%C4%81n" TargetMode="External"/><Relationship Id="rId14" Type="http://schemas.openxmlformats.org/officeDocument/2006/relationships/hyperlink" Target="https://en.wikipedia.org/wiki/Sham%C4%81l_D%C4%81rf%C5%ABr" TargetMode="External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Tristan_da_Cunha" TargetMode="External"/><Relationship Id="rId2" Type="http://schemas.openxmlformats.org/officeDocument/2006/relationships/hyperlink" Target="https://en.wikipedia.org/wiki/Saint_Helena" TargetMode="External"/><Relationship Id="rId1" Type="http://schemas.openxmlformats.org/officeDocument/2006/relationships/hyperlink" Target="https://en.wikipedia.org/wiki/Ascension_Island" TargetMode="External"/></Relationships>
</file>

<file path=xl/worksheets/_rels/sheet107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Qashqadaryo_Region" TargetMode="External"/><Relationship Id="rId13" Type="http://schemas.openxmlformats.org/officeDocument/2006/relationships/hyperlink" Target="https://en.wikipedia.org/wiki/Xorazm_Region" TargetMode="External"/><Relationship Id="rId3" Type="http://schemas.openxmlformats.org/officeDocument/2006/relationships/hyperlink" Target="https://en.wikipedia.org/wiki/Bukhara_Region" TargetMode="External"/><Relationship Id="rId7" Type="http://schemas.openxmlformats.org/officeDocument/2006/relationships/hyperlink" Target="https://en.wikipedia.org/wiki/Navoiy_Region" TargetMode="External"/><Relationship Id="rId12" Type="http://schemas.openxmlformats.org/officeDocument/2006/relationships/hyperlink" Target="https://en.wikipedia.org/wiki/Tashkent_Region" TargetMode="External"/><Relationship Id="rId2" Type="http://schemas.openxmlformats.org/officeDocument/2006/relationships/hyperlink" Target="https://en.wikipedia.org/wiki/Andijan_Region" TargetMode="External"/><Relationship Id="rId1" Type="http://schemas.openxmlformats.org/officeDocument/2006/relationships/hyperlink" Target="https://en.wikipedia.org/wiki/Tashkent" TargetMode="External"/><Relationship Id="rId6" Type="http://schemas.openxmlformats.org/officeDocument/2006/relationships/hyperlink" Target="https://en.wikipedia.org/wiki/Namangan_Region" TargetMode="External"/><Relationship Id="rId11" Type="http://schemas.openxmlformats.org/officeDocument/2006/relationships/hyperlink" Target="https://en.wikipedia.org/wiki/Surxondaryo_Region" TargetMode="External"/><Relationship Id="rId5" Type="http://schemas.openxmlformats.org/officeDocument/2006/relationships/hyperlink" Target="https://en.wikipedia.org/wiki/Jizzakh_Region" TargetMode="External"/><Relationship Id="rId10" Type="http://schemas.openxmlformats.org/officeDocument/2006/relationships/hyperlink" Target="https://en.wikipedia.org/wiki/Sirdaryo_Region" TargetMode="External"/><Relationship Id="rId4" Type="http://schemas.openxmlformats.org/officeDocument/2006/relationships/hyperlink" Target="https://en.wikipedia.org/wiki/Fergana_Region" TargetMode="External"/><Relationship Id="rId9" Type="http://schemas.openxmlformats.org/officeDocument/2006/relationships/hyperlink" Target="https://en.wikipedia.org/wiki/Samarqand_Region" TargetMode="External"/><Relationship Id="rId14" Type="http://schemas.openxmlformats.org/officeDocument/2006/relationships/hyperlink" Target="https://en.wikipedia.org/wiki/Karakalpakstan" TargetMode="External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Saint_Andrew_Parish_(Saint_Vincent_and_the_Grenadines)" TargetMode="External"/><Relationship Id="rId2" Type="http://schemas.openxmlformats.org/officeDocument/2006/relationships/hyperlink" Target="https://en.wikipedia.org/wiki/Grenadines_Parish" TargetMode="External"/><Relationship Id="rId1" Type="http://schemas.openxmlformats.org/officeDocument/2006/relationships/hyperlink" Target="https://en.wikipedia.org/wiki/Charlotte_Parish_(Saint_Vincent_and_the_Grenadines)" TargetMode="External"/><Relationship Id="rId6" Type="http://schemas.openxmlformats.org/officeDocument/2006/relationships/hyperlink" Target="https://en.wikipedia.org/wiki/Saint_Patrick_Parish_(Saint_Vincent_and_the_Grenadines)" TargetMode="External"/><Relationship Id="rId5" Type="http://schemas.openxmlformats.org/officeDocument/2006/relationships/hyperlink" Target="https://en.wikipedia.org/wiki/Saint_George_Parish_(Saint_Vincent_and_the_Grenadines)" TargetMode="External"/><Relationship Id="rId4" Type="http://schemas.openxmlformats.org/officeDocument/2006/relationships/hyperlink" Target="https://en.wikipedia.org/wiki/Saint_David_Parish_(Saint_Vincent_and_the_Grenadines)" TargetMode="External"/></Relationships>
</file>

<file path=xl/worksheets/_rels/sheet109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Cojedes,_Venezuela" TargetMode="External"/><Relationship Id="rId13" Type="http://schemas.openxmlformats.org/officeDocument/2006/relationships/hyperlink" Target="https://en.wikipedia.org/wiki/Gu%C3%A1rico" TargetMode="External"/><Relationship Id="rId18" Type="http://schemas.openxmlformats.org/officeDocument/2006/relationships/hyperlink" Target="https://en.wikipedia.org/wiki/Nueva_Esparta" TargetMode="External"/><Relationship Id="rId3" Type="http://schemas.openxmlformats.org/officeDocument/2006/relationships/hyperlink" Target="https://en.wikipedia.org/wiki/Apure" TargetMode="External"/><Relationship Id="rId21" Type="http://schemas.openxmlformats.org/officeDocument/2006/relationships/hyperlink" Target="https://en.wikipedia.org/wiki/T%C3%A1chira" TargetMode="External"/><Relationship Id="rId7" Type="http://schemas.openxmlformats.org/officeDocument/2006/relationships/hyperlink" Target="https://en.wikipedia.org/wiki/Carabobo" TargetMode="External"/><Relationship Id="rId12" Type="http://schemas.openxmlformats.org/officeDocument/2006/relationships/hyperlink" Target="https://en.wikipedia.org/wiki/Falc%C3%B3n" TargetMode="External"/><Relationship Id="rId17" Type="http://schemas.openxmlformats.org/officeDocument/2006/relationships/hyperlink" Target="https://en.wikipedia.org/wiki/Monagas" TargetMode="External"/><Relationship Id="rId25" Type="http://schemas.openxmlformats.org/officeDocument/2006/relationships/drawing" Target="../drawings/drawing9.xml"/><Relationship Id="rId2" Type="http://schemas.openxmlformats.org/officeDocument/2006/relationships/hyperlink" Target="https://en.wikipedia.org/wiki/Anzo%C3%A1tegui" TargetMode="External"/><Relationship Id="rId16" Type="http://schemas.openxmlformats.org/officeDocument/2006/relationships/hyperlink" Target="https://en.wikipedia.org/wiki/Miranda_(state)" TargetMode="External"/><Relationship Id="rId20" Type="http://schemas.openxmlformats.org/officeDocument/2006/relationships/hyperlink" Target="https://en.wikipedia.org/wiki/Sucre,_Venezuela" TargetMode="External"/><Relationship Id="rId1" Type="http://schemas.openxmlformats.org/officeDocument/2006/relationships/hyperlink" Target="https://en.wikipedia.org/wiki/Amazonas_(Brazilian_state)" TargetMode="External"/><Relationship Id="rId6" Type="http://schemas.openxmlformats.org/officeDocument/2006/relationships/hyperlink" Target="https://en.wikipedia.org/wiki/Bol%C3%ADvar_(state)" TargetMode="External"/><Relationship Id="rId11" Type="http://schemas.openxmlformats.org/officeDocument/2006/relationships/hyperlink" Target="https://en.wikipedia.org/wiki/Distrito_Federal_(Venezuela)" TargetMode="External"/><Relationship Id="rId24" Type="http://schemas.openxmlformats.org/officeDocument/2006/relationships/hyperlink" Target="https://en.wikipedia.org/wiki/Zulia" TargetMode="External"/><Relationship Id="rId5" Type="http://schemas.openxmlformats.org/officeDocument/2006/relationships/hyperlink" Target="https://en.wikipedia.org/wiki/Barinas,_Venezuela" TargetMode="External"/><Relationship Id="rId15" Type="http://schemas.openxmlformats.org/officeDocument/2006/relationships/hyperlink" Target="https://en.wikipedia.org/wiki/M%C3%A9rida_(state)" TargetMode="External"/><Relationship Id="rId23" Type="http://schemas.openxmlformats.org/officeDocument/2006/relationships/hyperlink" Target="https://en.wikipedia.org/wiki/Yaracuy" TargetMode="External"/><Relationship Id="rId10" Type="http://schemas.openxmlformats.org/officeDocument/2006/relationships/hyperlink" Target="https://en.wikipedia.org/wiki/Federal_Dependencies_of_Venezuela" TargetMode="External"/><Relationship Id="rId19" Type="http://schemas.openxmlformats.org/officeDocument/2006/relationships/hyperlink" Target="https://en.wikipedia.org/wiki/Portuguesa_(Venezuela)" TargetMode="External"/><Relationship Id="rId4" Type="http://schemas.openxmlformats.org/officeDocument/2006/relationships/hyperlink" Target="https://en.wikipedia.org/wiki/Aragua" TargetMode="External"/><Relationship Id="rId9" Type="http://schemas.openxmlformats.org/officeDocument/2006/relationships/hyperlink" Target="https://en.wikipedia.org/wiki/Delta_Amacuro" TargetMode="External"/><Relationship Id="rId14" Type="http://schemas.openxmlformats.org/officeDocument/2006/relationships/hyperlink" Target="https://en.wikipedia.org/wiki/Lara,_Venezuela" TargetMode="External"/><Relationship Id="rId22" Type="http://schemas.openxmlformats.org/officeDocument/2006/relationships/hyperlink" Target="https://en.wikipedia.org/wiki/Trujillo_(state)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Edo_State" TargetMode="External"/><Relationship Id="rId18" Type="http://schemas.openxmlformats.org/officeDocument/2006/relationships/hyperlink" Target="https://en.wikipedia.org/wiki/Jigawa_State" TargetMode="External"/><Relationship Id="rId26" Type="http://schemas.openxmlformats.org/officeDocument/2006/relationships/hyperlink" Target="https://en.wikipedia.org/wiki/Nasarawa_State" TargetMode="External"/><Relationship Id="rId21" Type="http://schemas.openxmlformats.org/officeDocument/2006/relationships/hyperlink" Target="https://en.wikipedia.org/wiki/Katsina_State" TargetMode="External"/><Relationship Id="rId34" Type="http://schemas.openxmlformats.org/officeDocument/2006/relationships/hyperlink" Target="https://en.wikipedia.org/wiki/Sokoto_State" TargetMode="External"/><Relationship Id="rId7" Type="http://schemas.openxmlformats.org/officeDocument/2006/relationships/hyperlink" Target="https://en.wikipedia.org/wiki/Bayelsa_State" TargetMode="External"/><Relationship Id="rId12" Type="http://schemas.openxmlformats.org/officeDocument/2006/relationships/hyperlink" Target="https://en.wikipedia.org/wiki/Ebonyi_State" TargetMode="External"/><Relationship Id="rId17" Type="http://schemas.openxmlformats.org/officeDocument/2006/relationships/hyperlink" Target="https://en.wikipedia.org/wiki/Imo_State" TargetMode="External"/><Relationship Id="rId25" Type="http://schemas.openxmlformats.org/officeDocument/2006/relationships/hyperlink" Target="https://en.wikipedia.org/wiki/Lagos_State" TargetMode="External"/><Relationship Id="rId33" Type="http://schemas.openxmlformats.org/officeDocument/2006/relationships/hyperlink" Target="https://en.wikipedia.org/wiki/Rivers_State" TargetMode="External"/><Relationship Id="rId2" Type="http://schemas.openxmlformats.org/officeDocument/2006/relationships/hyperlink" Target="https://en.wikipedia.org/wiki/Abia_State" TargetMode="External"/><Relationship Id="rId16" Type="http://schemas.openxmlformats.org/officeDocument/2006/relationships/hyperlink" Target="https://en.wikipedia.org/wiki/Gombe_State" TargetMode="External"/><Relationship Id="rId20" Type="http://schemas.openxmlformats.org/officeDocument/2006/relationships/hyperlink" Target="https://en.wikipedia.org/wiki/Kano_State" TargetMode="External"/><Relationship Id="rId29" Type="http://schemas.openxmlformats.org/officeDocument/2006/relationships/hyperlink" Target="https://en.wikipedia.org/wiki/Ondo_State" TargetMode="External"/><Relationship Id="rId1" Type="http://schemas.openxmlformats.org/officeDocument/2006/relationships/hyperlink" Target="https://en.wikipedia.org/wiki/Federal_Capital_Territory_(Nigeria)" TargetMode="External"/><Relationship Id="rId6" Type="http://schemas.openxmlformats.org/officeDocument/2006/relationships/hyperlink" Target="https://en.wikipedia.org/wiki/Bauchi_State" TargetMode="External"/><Relationship Id="rId11" Type="http://schemas.openxmlformats.org/officeDocument/2006/relationships/hyperlink" Target="https://en.wikipedia.org/wiki/Delta_State" TargetMode="External"/><Relationship Id="rId24" Type="http://schemas.openxmlformats.org/officeDocument/2006/relationships/hyperlink" Target="https://en.wikipedia.org/wiki/Kwara_State" TargetMode="External"/><Relationship Id="rId32" Type="http://schemas.openxmlformats.org/officeDocument/2006/relationships/hyperlink" Target="https://en.wikipedia.org/wiki/Plateau_State" TargetMode="External"/><Relationship Id="rId37" Type="http://schemas.openxmlformats.org/officeDocument/2006/relationships/hyperlink" Target="https://en.wikipedia.org/wiki/Zamfara_State" TargetMode="External"/><Relationship Id="rId5" Type="http://schemas.openxmlformats.org/officeDocument/2006/relationships/hyperlink" Target="https://en.wikipedia.org/wiki/Anambra_State" TargetMode="External"/><Relationship Id="rId15" Type="http://schemas.openxmlformats.org/officeDocument/2006/relationships/hyperlink" Target="https://en.wikipedia.org/wiki/Enugu_State" TargetMode="External"/><Relationship Id="rId23" Type="http://schemas.openxmlformats.org/officeDocument/2006/relationships/hyperlink" Target="https://en.wikipedia.org/wiki/Kogi_State" TargetMode="External"/><Relationship Id="rId28" Type="http://schemas.openxmlformats.org/officeDocument/2006/relationships/hyperlink" Target="https://en.wikipedia.org/wiki/Ogun_State" TargetMode="External"/><Relationship Id="rId36" Type="http://schemas.openxmlformats.org/officeDocument/2006/relationships/hyperlink" Target="https://en.wikipedia.org/wiki/Yobe_State" TargetMode="External"/><Relationship Id="rId10" Type="http://schemas.openxmlformats.org/officeDocument/2006/relationships/hyperlink" Target="https://en.wikipedia.org/wiki/Cross_River_State" TargetMode="External"/><Relationship Id="rId19" Type="http://schemas.openxmlformats.org/officeDocument/2006/relationships/hyperlink" Target="https://en.wikipedia.org/wiki/Kaduna_State" TargetMode="External"/><Relationship Id="rId31" Type="http://schemas.openxmlformats.org/officeDocument/2006/relationships/hyperlink" Target="https://en.wikipedia.org/wiki/Oyo_State" TargetMode="External"/><Relationship Id="rId4" Type="http://schemas.openxmlformats.org/officeDocument/2006/relationships/hyperlink" Target="https://en.wikipedia.org/wiki/Akwa_Ibom_State" TargetMode="External"/><Relationship Id="rId9" Type="http://schemas.openxmlformats.org/officeDocument/2006/relationships/hyperlink" Target="https://en.wikipedia.org/wiki/Borno_State" TargetMode="External"/><Relationship Id="rId14" Type="http://schemas.openxmlformats.org/officeDocument/2006/relationships/hyperlink" Target="https://en.wikipedia.org/wiki/Ekiti_State" TargetMode="External"/><Relationship Id="rId22" Type="http://schemas.openxmlformats.org/officeDocument/2006/relationships/hyperlink" Target="https://en.wikipedia.org/wiki/Kebbi_State" TargetMode="External"/><Relationship Id="rId27" Type="http://schemas.openxmlformats.org/officeDocument/2006/relationships/hyperlink" Target="https://en.wikipedia.org/wiki/Niger_State" TargetMode="External"/><Relationship Id="rId30" Type="http://schemas.openxmlformats.org/officeDocument/2006/relationships/hyperlink" Target="https://en.wikipedia.org/wiki/Osun_State" TargetMode="External"/><Relationship Id="rId35" Type="http://schemas.openxmlformats.org/officeDocument/2006/relationships/hyperlink" Target="https://en.wikipedia.org/wiki/Taraba_State" TargetMode="External"/><Relationship Id="rId8" Type="http://schemas.openxmlformats.org/officeDocument/2006/relationships/hyperlink" Target="https://en.wikipedia.org/wiki/Benue_State" TargetMode="External"/><Relationship Id="rId3" Type="http://schemas.openxmlformats.org/officeDocument/2006/relationships/hyperlink" Target="https://en.wikipedia.org/wiki/Adamawa_State" TargetMode="External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Sanma_Province" TargetMode="External"/><Relationship Id="rId2" Type="http://schemas.openxmlformats.org/officeDocument/2006/relationships/hyperlink" Target="https://en.wikipedia.org/wiki/P%C3%A9nama_Province" TargetMode="External"/><Relationship Id="rId1" Type="http://schemas.openxmlformats.org/officeDocument/2006/relationships/hyperlink" Target="https://en.wikipedia.org/wiki/Malampa_Province" TargetMode="External"/><Relationship Id="rId6" Type="http://schemas.openxmlformats.org/officeDocument/2006/relationships/hyperlink" Target="https://en.wikipedia.org/wiki/Torba_Province" TargetMode="External"/><Relationship Id="rId5" Type="http://schemas.openxmlformats.org/officeDocument/2006/relationships/hyperlink" Target="https://en.wikipedia.org/wiki/Taf%C3%A9a_Province" TargetMode="External"/><Relationship Id="rId4" Type="http://schemas.openxmlformats.org/officeDocument/2006/relationships/hyperlink" Target="https://en.wikipedia.org/wiki/Sh%C3%A9fa_Province" TargetMode="External"/></Relationships>
</file>

<file path=xl/worksheets/_rels/sheet11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Al_Mahrah_Governorate" TargetMode="External"/><Relationship Id="rId13" Type="http://schemas.openxmlformats.org/officeDocument/2006/relationships/hyperlink" Target="https://en.wikipedia.org/wiki/%E1%B8%A8a%E1%B8%91ramawt_Governorate" TargetMode="External"/><Relationship Id="rId18" Type="http://schemas.openxmlformats.org/officeDocument/2006/relationships/hyperlink" Target="https://en.wikipedia.org/wiki/Raymah_Governorate" TargetMode="External"/><Relationship Id="rId3" Type="http://schemas.openxmlformats.org/officeDocument/2006/relationships/hyperlink" Target="https://en.wikipedia.org/wiki/Aby%C4%81n_Governorate" TargetMode="External"/><Relationship Id="rId21" Type="http://schemas.openxmlformats.org/officeDocument/2006/relationships/hyperlink" Target="https://en.wikipedia.org/wiki/Shabwah_Governorate" TargetMode="External"/><Relationship Id="rId7" Type="http://schemas.openxmlformats.org/officeDocument/2006/relationships/hyperlink" Target="https://en.wikipedia.org/wiki/Al_Jawf_Governorate" TargetMode="External"/><Relationship Id="rId12" Type="http://schemas.openxmlformats.org/officeDocument/2006/relationships/hyperlink" Target="https://en.wikipedia.org/wiki/Dham%C4%81r_Governorate" TargetMode="External"/><Relationship Id="rId17" Type="http://schemas.openxmlformats.org/officeDocument/2006/relationships/hyperlink" Target="https://en.wikipedia.org/wiki/Ma%27rib_Governorate" TargetMode="External"/><Relationship Id="rId2" Type="http://schemas.openxmlformats.org/officeDocument/2006/relationships/hyperlink" Target="https://en.wikipedia.org/wiki/%27Amr%C4%81n_Governorate" TargetMode="External"/><Relationship Id="rId16" Type="http://schemas.openxmlformats.org/officeDocument/2006/relationships/hyperlink" Target="https://en.wikipedia.org/wiki/La%E1%B8%A9ij_Governorate" TargetMode="External"/><Relationship Id="rId20" Type="http://schemas.openxmlformats.org/officeDocument/2006/relationships/hyperlink" Target="https://en.wikipedia.org/wiki/%C5%9Ean%E2%80%98%C4%81%27_Governorate" TargetMode="External"/><Relationship Id="rId1" Type="http://schemas.openxmlformats.org/officeDocument/2006/relationships/hyperlink" Target="https://en.wikipedia.org/wiki/%27Adan_Governorate" TargetMode="External"/><Relationship Id="rId6" Type="http://schemas.openxmlformats.org/officeDocument/2006/relationships/hyperlink" Target="https://en.wikipedia.org/wiki/Al_%E1%B8%A8udaydah_Governorate" TargetMode="External"/><Relationship Id="rId11" Type="http://schemas.openxmlformats.org/officeDocument/2006/relationships/hyperlink" Target="https://en.wikipedia.org/wiki/Socotra_Governorate" TargetMode="External"/><Relationship Id="rId5" Type="http://schemas.openxmlformats.org/officeDocument/2006/relationships/hyperlink" Target="https://en.wikipedia.org/wiki/Al_Bay%E1%B8%91%C4%81%27_Governorate" TargetMode="External"/><Relationship Id="rId15" Type="http://schemas.openxmlformats.org/officeDocument/2006/relationships/hyperlink" Target="https://en.wikipedia.org/wiki/Ibb_Governorate" TargetMode="External"/><Relationship Id="rId10" Type="http://schemas.openxmlformats.org/officeDocument/2006/relationships/hyperlink" Target="https://en.wikipedia.org/wiki/%C5%9Ean%E2%80%98%C4%81%27" TargetMode="External"/><Relationship Id="rId19" Type="http://schemas.openxmlformats.org/officeDocument/2006/relationships/hyperlink" Target="https://en.wikipedia.org/wiki/%C5%9Ea%E2%80%98dah_Governorate" TargetMode="External"/><Relationship Id="rId4" Type="http://schemas.openxmlformats.org/officeDocument/2006/relationships/hyperlink" Target="https://en.wikipedia.org/wiki/A%E1%B8%91_%E1%B8%90%C4%81li%27_Governorate" TargetMode="External"/><Relationship Id="rId9" Type="http://schemas.openxmlformats.org/officeDocument/2006/relationships/hyperlink" Target="https://en.wikipedia.org/wiki/Al_Ma%E1%B8%A9wit_Governorate" TargetMode="External"/><Relationship Id="rId14" Type="http://schemas.openxmlformats.org/officeDocument/2006/relationships/hyperlink" Target="https://en.wikipedia.org/wiki/%E1%B8%A8ajjah_Governorate" TargetMode="External"/><Relationship Id="rId22" Type="http://schemas.openxmlformats.org/officeDocument/2006/relationships/hyperlink" Target="https://en.wikipedia.org/wiki/Taiz_Governorate" TargetMode="External"/></Relationships>
</file>

<file path=xl/worksheets/_rels/sheet11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Matabeleland_North_Province" TargetMode="External"/><Relationship Id="rId3" Type="http://schemas.openxmlformats.org/officeDocument/2006/relationships/hyperlink" Target="https://en.wikipedia.org/wiki/Manicaland_Province" TargetMode="External"/><Relationship Id="rId7" Type="http://schemas.openxmlformats.org/officeDocument/2006/relationships/hyperlink" Target="https://en.wikipedia.org/wiki/Masvingo_Province" TargetMode="External"/><Relationship Id="rId2" Type="http://schemas.openxmlformats.org/officeDocument/2006/relationships/hyperlink" Target="https://en.wikipedia.org/wiki/Harare_Province" TargetMode="External"/><Relationship Id="rId1" Type="http://schemas.openxmlformats.org/officeDocument/2006/relationships/hyperlink" Target="https://en.wikipedia.org/wiki/Bulawayo_Province" TargetMode="External"/><Relationship Id="rId6" Type="http://schemas.openxmlformats.org/officeDocument/2006/relationships/hyperlink" Target="https://en.wikipedia.org/wiki/Mashonaland_West_Province" TargetMode="External"/><Relationship Id="rId5" Type="http://schemas.openxmlformats.org/officeDocument/2006/relationships/hyperlink" Target="https://en.wikipedia.org/wiki/Mashonaland_East_Province" TargetMode="External"/><Relationship Id="rId10" Type="http://schemas.openxmlformats.org/officeDocument/2006/relationships/hyperlink" Target="https://en.wikipedia.org/wiki/Midlands_Province" TargetMode="External"/><Relationship Id="rId4" Type="http://schemas.openxmlformats.org/officeDocument/2006/relationships/hyperlink" Target="https://en.wikipedia.org/wiki/Mashonaland_Central_Province" TargetMode="External"/><Relationship Id="rId9" Type="http://schemas.openxmlformats.org/officeDocument/2006/relationships/hyperlink" Target="https://en.wikipedia.org/wiki/Matabeleland_South_Province" TargetMode="External"/></Relationships>
</file>

<file path=xl/worksheets/_rels/sheet113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Saramacca_District" TargetMode="External"/><Relationship Id="rId3" Type="http://schemas.openxmlformats.org/officeDocument/2006/relationships/hyperlink" Target="https://en.wikipedia.org/wiki/Coronie_District" TargetMode="External"/><Relationship Id="rId7" Type="http://schemas.openxmlformats.org/officeDocument/2006/relationships/hyperlink" Target="https://en.wikipedia.org/wiki/Paramaribo_District" TargetMode="External"/><Relationship Id="rId2" Type="http://schemas.openxmlformats.org/officeDocument/2006/relationships/hyperlink" Target="https://en.wikipedia.org/wiki/Commewijne_District" TargetMode="External"/><Relationship Id="rId1" Type="http://schemas.openxmlformats.org/officeDocument/2006/relationships/hyperlink" Target="https://en.wikipedia.org/wiki/Brokopondo_District" TargetMode="External"/><Relationship Id="rId6" Type="http://schemas.openxmlformats.org/officeDocument/2006/relationships/hyperlink" Target="https://en.wikipedia.org/wiki/Para_District" TargetMode="External"/><Relationship Id="rId5" Type="http://schemas.openxmlformats.org/officeDocument/2006/relationships/hyperlink" Target="https://en.wikipedia.org/wiki/Nickerie_District" TargetMode="External"/><Relationship Id="rId10" Type="http://schemas.openxmlformats.org/officeDocument/2006/relationships/hyperlink" Target="https://en.wikipedia.org/wiki/Wanica_District" TargetMode="External"/><Relationship Id="rId4" Type="http://schemas.openxmlformats.org/officeDocument/2006/relationships/hyperlink" Target="https://en.wikipedia.org/wiki/Marowijne_District" TargetMode="External"/><Relationship Id="rId9" Type="http://schemas.openxmlformats.org/officeDocument/2006/relationships/hyperlink" Target="https://en.wikipedia.org/wiki/Sipaliwini_District" TargetMode="External"/></Relationships>
</file>

<file path=xl/worksheets/_rels/sheet114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Saramacca_District" TargetMode="External"/><Relationship Id="rId3" Type="http://schemas.openxmlformats.org/officeDocument/2006/relationships/hyperlink" Target="https://en.wikipedia.org/wiki/Coronie_District" TargetMode="External"/><Relationship Id="rId7" Type="http://schemas.openxmlformats.org/officeDocument/2006/relationships/hyperlink" Target="https://en.wikipedia.org/wiki/Paramaribo_District" TargetMode="External"/><Relationship Id="rId2" Type="http://schemas.openxmlformats.org/officeDocument/2006/relationships/hyperlink" Target="https://en.wikipedia.org/wiki/Commewijne_District" TargetMode="External"/><Relationship Id="rId1" Type="http://schemas.openxmlformats.org/officeDocument/2006/relationships/hyperlink" Target="https://en.wikipedia.org/wiki/Brokopondo_District" TargetMode="External"/><Relationship Id="rId6" Type="http://schemas.openxmlformats.org/officeDocument/2006/relationships/hyperlink" Target="https://en.wikipedia.org/wiki/Para_District" TargetMode="External"/><Relationship Id="rId5" Type="http://schemas.openxmlformats.org/officeDocument/2006/relationships/hyperlink" Target="https://en.wikipedia.org/wiki/Nickerie_District" TargetMode="External"/><Relationship Id="rId10" Type="http://schemas.openxmlformats.org/officeDocument/2006/relationships/hyperlink" Target="https://en.wikipedia.org/wiki/Wanica_District" TargetMode="External"/><Relationship Id="rId4" Type="http://schemas.openxmlformats.org/officeDocument/2006/relationships/hyperlink" Target="https://en.wikipedia.org/wiki/Marowijne_District" TargetMode="External"/><Relationship Id="rId9" Type="http://schemas.openxmlformats.org/officeDocument/2006/relationships/hyperlink" Target="https://en.wikipedia.org/wiki/Sipaliwini_District" TargetMode="External"/></Relationships>
</file>

<file path=xl/worksheets/_rels/sheet115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Warrap_(state)" TargetMode="External"/><Relationship Id="rId3" Type="http://schemas.openxmlformats.org/officeDocument/2006/relationships/hyperlink" Target="https://en.wikipedia.org/wiki/Jonglei" TargetMode="External"/><Relationship Id="rId7" Type="http://schemas.openxmlformats.org/officeDocument/2006/relationships/hyperlink" Target="https://en.wikipedia.org/wiki/Upper_Nile_(state)" TargetMode="External"/><Relationship Id="rId2" Type="http://schemas.openxmlformats.org/officeDocument/2006/relationships/hyperlink" Target="https://en.wikipedia.org/wiki/Eastern_Equatoria" TargetMode="External"/><Relationship Id="rId1" Type="http://schemas.openxmlformats.org/officeDocument/2006/relationships/hyperlink" Target="https://en.wikipedia.org/wiki/Central_Equatoria" TargetMode="External"/><Relationship Id="rId6" Type="http://schemas.openxmlformats.org/officeDocument/2006/relationships/hyperlink" Target="https://en.wikipedia.org/wiki/Unity_State" TargetMode="External"/><Relationship Id="rId11" Type="http://schemas.openxmlformats.org/officeDocument/2006/relationships/drawing" Target="../drawings/drawing10.xml"/><Relationship Id="rId5" Type="http://schemas.openxmlformats.org/officeDocument/2006/relationships/hyperlink" Target="https://en.wikipedia.org/wiki/Northern_Bahr_el_Ghazal" TargetMode="External"/><Relationship Id="rId10" Type="http://schemas.openxmlformats.org/officeDocument/2006/relationships/hyperlink" Target="https://en.wikipedia.org/wiki/Western_Equatoria" TargetMode="External"/><Relationship Id="rId4" Type="http://schemas.openxmlformats.org/officeDocument/2006/relationships/hyperlink" Target="https://en.wikipedia.org/wiki/Lakes_(state)" TargetMode="External"/><Relationship Id="rId9" Type="http://schemas.openxmlformats.org/officeDocument/2006/relationships/hyperlink" Target="https://en.wikipedia.org/wiki/Western_Bahr_el_Ghazal" TargetMode="External"/></Relationships>
</file>

<file path=xl/worksheets/_rels/sheet116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Moraz%C3%A1n_Department" TargetMode="External"/><Relationship Id="rId13" Type="http://schemas.openxmlformats.org/officeDocument/2006/relationships/hyperlink" Target="https://en.wikipedia.org/wiki/Sonsonate_Department" TargetMode="External"/><Relationship Id="rId3" Type="http://schemas.openxmlformats.org/officeDocument/2006/relationships/hyperlink" Target="https://en.wikipedia.org/wiki/Chalatenango_Department" TargetMode="External"/><Relationship Id="rId7" Type="http://schemas.openxmlformats.org/officeDocument/2006/relationships/hyperlink" Target="https://en.wikipedia.org/wiki/La_Uni%C3%B3n_Department" TargetMode="External"/><Relationship Id="rId12" Type="http://schemas.openxmlformats.org/officeDocument/2006/relationships/hyperlink" Target="https://en.wikipedia.org/wiki/Santa_Ana_Department" TargetMode="External"/><Relationship Id="rId2" Type="http://schemas.openxmlformats.org/officeDocument/2006/relationships/hyperlink" Target="https://en.wikipedia.org/wiki/Caba%C3%B1as_Department" TargetMode="External"/><Relationship Id="rId1" Type="http://schemas.openxmlformats.org/officeDocument/2006/relationships/hyperlink" Target="https://en.wikipedia.org/wiki/Ahuachap%C3%A1n_Department" TargetMode="External"/><Relationship Id="rId6" Type="http://schemas.openxmlformats.org/officeDocument/2006/relationships/hyperlink" Target="https://en.wikipedia.org/wiki/La_Paz_Department_(El_Salvador)" TargetMode="External"/><Relationship Id="rId11" Type="http://schemas.openxmlformats.org/officeDocument/2006/relationships/hyperlink" Target="https://en.wikipedia.org/wiki/San_Vicente_Department" TargetMode="External"/><Relationship Id="rId5" Type="http://schemas.openxmlformats.org/officeDocument/2006/relationships/hyperlink" Target="https://en.wikipedia.org/wiki/La_Libertad_Department_(El_Salvador)" TargetMode="External"/><Relationship Id="rId10" Type="http://schemas.openxmlformats.org/officeDocument/2006/relationships/hyperlink" Target="https://en.wikipedia.org/wiki/San_Salvador_Department" TargetMode="External"/><Relationship Id="rId4" Type="http://schemas.openxmlformats.org/officeDocument/2006/relationships/hyperlink" Target="https://en.wikipedia.org/wiki/Cuscatl%C3%A1n_Department" TargetMode="External"/><Relationship Id="rId9" Type="http://schemas.openxmlformats.org/officeDocument/2006/relationships/hyperlink" Target="https://en.wikipedia.org/wiki/San_Miguel_Department_(El_Salvador)" TargetMode="External"/><Relationship Id="rId14" Type="http://schemas.openxmlformats.org/officeDocument/2006/relationships/hyperlink" Target="https://en.wikipedia.org/wiki/Usulut%C3%A1n_Department" TargetMode="External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Cau%C3%A9_District" TargetMode="External"/><Relationship Id="rId7" Type="http://schemas.openxmlformats.org/officeDocument/2006/relationships/hyperlink" Target="https://en.wikipedia.org/wiki/Autonomous_Region_of_Pr%C3%ADncipe" TargetMode="External"/><Relationship Id="rId2" Type="http://schemas.openxmlformats.org/officeDocument/2006/relationships/hyperlink" Target="https://en.wikipedia.org/wiki/Cantagalo_District" TargetMode="External"/><Relationship Id="rId1" Type="http://schemas.openxmlformats.org/officeDocument/2006/relationships/hyperlink" Target="https://en.wikipedia.org/wiki/%C3%81gua_Grande_District" TargetMode="External"/><Relationship Id="rId6" Type="http://schemas.openxmlformats.org/officeDocument/2006/relationships/hyperlink" Target="https://en.wikipedia.org/wiki/M%C3%A9-Z%C3%B3chi_District" TargetMode="External"/><Relationship Id="rId5" Type="http://schemas.openxmlformats.org/officeDocument/2006/relationships/hyperlink" Target="https://en.wikipedia.org/wiki/Lobata_District" TargetMode="External"/><Relationship Id="rId4" Type="http://schemas.openxmlformats.org/officeDocument/2006/relationships/hyperlink" Target="https://en.wikipedia.org/wiki/Lemb%C3%A1_District" TargetMode="External"/></Relationships>
</file>

<file path=xl/worksheets/_rels/sheet118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Dimashq_Governorate" TargetMode="External"/><Relationship Id="rId13" Type="http://schemas.openxmlformats.org/officeDocument/2006/relationships/hyperlink" Target="https://en.wikipedia.org/wiki/R%C4%ABf_Dimashq_Governorate" TargetMode="External"/><Relationship Id="rId3" Type="http://schemas.openxmlformats.org/officeDocument/2006/relationships/hyperlink" Target="https://en.wikipedia.org/wiki/Al_Qunay%C5%A3irah_Governorate" TargetMode="External"/><Relationship Id="rId7" Type="http://schemas.openxmlformats.org/officeDocument/2006/relationships/hyperlink" Target="https://en.wikipedia.org/wiki/Dayr_az_Zawr_Governorate" TargetMode="External"/><Relationship Id="rId12" Type="http://schemas.openxmlformats.org/officeDocument/2006/relationships/hyperlink" Target="https://en.wikipedia.org/wiki/Idlib_Governorate" TargetMode="External"/><Relationship Id="rId2" Type="http://schemas.openxmlformats.org/officeDocument/2006/relationships/hyperlink" Target="https://en.wikipedia.org/wiki/Al_L%C4%81dhiq%C4%AByah_Governorate" TargetMode="External"/><Relationship Id="rId1" Type="http://schemas.openxmlformats.org/officeDocument/2006/relationships/hyperlink" Target="https://en.wikipedia.org/wiki/Al_%E1%B8%A8asakah_Governorate" TargetMode="External"/><Relationship Id="rId6" Type="http://schemas.openxmlformats.org/officeDocument/2006/relationships/hyperlink" Target="https://en.wikipedia.org/wiki/Dar%D9%B0%C4%81_Governorate" TargetMode="External"/><Relationship Id="rId11" Type="http://schemas.openxmlformats.org/officeDocument/2006/relationships/hyperlink" Target="https://en.wikipedia.org/wiki/%E1%B8%A8im%C5%9F_Governorate" TargetMode="External"/><Relationship Id="rId5" Type="http://schemas.openxmlformats.org/officeDocument/2006/relationships/hyperlink" Target="https://en.wikipedia.org/wiki/As_Suwayd%C4%81%27_Governorate" TargetMode="External"/><Relationship Id="rId10" Type="http://schemas.openxmlformats.org/officeDocument/2006/relationships/hyperlink" Target="https://en.wikipedia.org/wiki/%E1%B8%A8am%C4%81h_Governorate" TargetMode="External"/><Relationship Id="rId4" Type="http://schemas.openxmlformats.org/officeDocument/2006/relationships/hyperlink" Target="https://en.wikipedia.org/wiki/Ar_Raqqah_Governorate" TargetMode="External"/><Relationship Id="rId9" Type="http://schemas.openxmlformats.org/officeDocument/2006/relationships/hyperlink" Target="https://en.wikipedia.org/wiki/%E1%B8%A8alab_Governorate" TargetMode="External"/><Relationship Id="rId14" Type="http://schemas.openxmlformats.org/officeDocument/2006/relationships/hyperlink" Target="https://en.wikipedia.org/wiki/%C5%A2ar%C5%A3%C5%ABs_Governorate" TargetMode="External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Manzini_District" TargetMode="External"/><Relationship Id="rId2" Type="http://schemas.openxmlformats.org/officeDocument/2006/relationships/hyperlink" Target="https://en.wikipedia.org/wiki/Lubombo_District" TargetMode="External"/><Relationship Id="rId1" Type="http://schemas.openxmlformats.org/officeDocument/2006/relationships/hyperlink" Target="https://en.wikipedia.org/wiki/Hhohho_District" TargetMode="External"/><Relationship Id="rId4" Type="http://schemas.openxmlformats.org/officeDocument/2006/relationships/hyperlink" Target="https://en.wikipedia.org/wiki/Shiselweni_District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Bagmati_Province" TargetMode="External"/><Relationship Id="rId7" Type="http://schemas.openxmlformats.org/officeDocument/2006/relationships/hyperlink" Target="https://en.wikipedia.org/wiki/Sudurpashchim_Province" TargetMode="External"/><Relationship Id="rId2" Type="http://schemas.openxmlformats.org/officeDocument/2006/relationships/hyperlink" Target="https://en.wikipedia.org/wiki/Madhesh_Province" TargetMode="External"/><Relationship Id="rId1" Type="http://schemas.openxmlformats.org/officeDocument/2006/relationships/hyperlink" Target="https://en.wikipedia.org/wiki/Province_No._1" TargetMode="External"/><Relationship Id="rId6" Type="http://schemas.openxmlformats.org/officeDocument/2006/relationships/hyperlink" Target="https://en.wikipedia.org/wiki/Karnali_Province" TargetMode="External"/><Relationship Id="rId5" Type="http://schemas.openxmlformats.org/officeDocument/2006/relationships/hyperlink" Target="https://en.wikipedia.org/wiki/Lumbini_Province" TargetMode="External"/><Relationship Id="rId4" Type="http://schemas.openxmlformats.org/officeDocument/2006/relationships/hyperlink" Target="https://en.wikipedia.org/wiki/Gandaki_Province" TargetMode="External"/></Relationships>
</file>

<file path=xl/worksheets/_rels/sheet120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Auvergne-Rh%C3%B4ne-Alpes" TargetMode="External"/><Relationship Id="rId21" Type="http://schemas.openxmlformats.org/officeDocument/2006/relationships/hyperlink" Target="https://en.wikipedia.org/wiki/Provence-Alpes-C%C3%B4te_d%27Azur" TargetMode="External"/><Relationship Id="rId63" Type="http://schemas.openxmlformats.org/officeDocument/2006/relationships/hyperlink" Target="https://en.wikipedia.org/wiki/Nouvelle-Aquitaine" TargetMode="External"/><Relationship Id="rId159" Type="http://schemas.openxmlformats.org/officeDocument/2006/relationships/hyperlink" Target="https://en.wikipedia.org/wiki/Nouvelle-Aquitaine" TargetMode="External"/><Relationship Id="rId170" Type="http://schemas.openxmlformats.org/officeDocument/2006/relationships/hyperlink" Target="https://en.wikipedia.org/wiki/Loiret" TargetMode="External"/><Relationship Id="rId226" Type="http://schemas.openxmlformats.org/officeDocument/2006/relationships/hyperlink" Target="https://en.wikipedia.org/wiki/Auvergne_(region)" TargetMode="External"/><Relationship Id="rId268" Type="http://schemas.openxmlformats.org/officeDocument/2006/relationships/hyperlink" Target="https://en.wikipedia.org/wiki/Val-de-Marne" TargetMode="External"/><Relationship Id="rId32" Type="http://schemas.openxmlformats.org/officeDocument/2006/relationships/hyperlink" Target="https://en.wikipedia.org/wiki/Ari%C3%A8ge_(department)" TargetMode="External"/><Relationship Id="rId74" Type="http://schemas.openxmlformats.org/officeDocument/2006/relationships/hyperlink" Target="https://en.wikipedia.org/wiki/Creuse" TargetMode="External"/><Relationship Id="rId128" Type="http://schemas.openxmlformats.org/officeDocument/2006/relationships/hyperlink" Target="https://en.wikipedia.org/wiki/Haute-Vienne" TargetMode="External"/><Relationship Id="rId5" Type="http://schemas.openxmlformats.org/officeDocument/2006/relationships/hyperlink" Target="https://en.wikipedia.org/wiki/Pays_de_la_Loire" TargetMode="External"/><Relationship Id="rId181" Type="http://schemas.openxmlformats.org/officeDocument/2006/relationships/hyperlink" Target="https://en.wikipedia.org/wiki/Languedoc-Roussillon" TargetMode="External"/><Relationship Id="rId237" Type="http://schemas.openxmlformats.org/officeDocument/2006/relationships/hyperlink" Target="https://en.wikipedia.org/wiki/Burgundy_(French_region)" TargetMode="External"/><Relationship Id="rId279" Type="http://schemas.openxmlformats.org/officeDocument/2006/relationships/hyperlink" Target="https://en.wikipedia.org/wiki/Pays_de_la_Loire" TargetMode="External"/><Relationship Id="rId43" Type="http://schemas.openxmlformats.org/officeDocument/2006/relationships/hyperlink" Target="https://en.wikipedia.org/wiki/Midi-Pyr%C3%A9n%C3%A9es" TargetMode="External"/><Relationship Id="rId139" Type="http://schemas.openxmlformats.org/officeDocument/2006/relationships/hyperlink" Target="https://en.wikipedia.org/wiki/%C3%8Ele-de-France_(region)" TargetMode="External"/><Relationship Id="rId290" Type="http://schemas.openxmlformats.org/officeDocument/2006/relationships/hyperlink" Target="https://en.wikipedia.org/wiki/%C3%8Ele-de-France" TargetMode="External"/><Relationship Id="rId85" Type="http://schemas.openxmlformats.org/officeDocument/2006/relationships/hyperlink" Target="https://en.wikipedia.org/wiki/Franche-Comt%C3%A9" TargetMode="External"/><Relationship Id="rId150" Type="http://schemas.openxmlformats.org/officeDocument/2006/relationships/hyperlink" Target="https://en.wikipedia.org/wiki/Centre-Val_de_Loire" TargetMode="External"/><Relationship Id="rId192" Type="http://schemas.openxmlformats.org/officeDocument/2006/relationships/hyperlink" Target="https://en.wikipedia.org/wiki/Pays_de_la_Loire" TargetMode="External"/><Relationship Id="rId206" Type="http://schemas.openxmlformats.org/officeDocument/2006/relationships/hyperlink" Target="https://en.wikipedia.org/wiki/Ni%C3%A8vre" TargetMode="External"/><Relationship Id="rId248" Type="http://schemas.openxmlformats.org/officeDocument/2006/relationships/hyperlink" Target="https://en.wikipedia.org/wiki/Normandy" TargetMode="External"/><Relationship Id="rId269" Type="http://schemas.openxmlformats.org/officeDocument/2006/relationships/hyperlink" Target="https://en.wikipedia.org/wiki/%C3%8Ele-de-France" TargetMode="External"/><Relationship Id="rId12" Type="http://schemas.openxmlformats.org/officeDocument/2006/relationships/hyperlink" Target="https://en.wikipedia.org/wiki/Hauts-de-France" TargetMode="External"/><Relationship Id="rId33" Type="http://schemas.openxmlformats.org/officeDocument/2006/relationships/hyperlink" Target="https://en.wikipedia.org/wiki/Occitania_(administrative_region)" TargetMode="External"/><Relationship Id="rId108" Type="http://schemas.openxmlformats.org/officeDocument/2006/relationships/hyperlink" Target="https://en.wikipedia.org/wiki/Nouvelle-Aquitaine" TargetMode="External"/><Relationship Id="rId129" Type="http://schemas.openxmlformats.org/officeDocument/2006/relationships/hyperlink" Target="https://en.wikipedia.org/wiki/Nouvelle-Aquitaine" TargetMode="External"/><Relationship Id="rId280" Type="http://schemas.openxmlformats.org/officeDocument/2006/relationships/hyperlink" Target="https://en.wikipedia.org/wiki/Vienne" TargetMode="External"/><Relationship Id="rId54" Type="http://schemas.openxmlformats.org/officeDocument/2006/relationships/hyperlink" Target="https://en.wikipedia.org/wiki/Nouvelle-Aquitaine" TargetMode="External"/><Relationship Id="rId75" Type="http://schemas.openxmlformats.org/officeDocument/2006/relationships/hyperlink" Target="https://en.wikipedia.org/wiki/Nouvelle-Aquitaine" TargetMode="External"/><Relationship Id="rId96" Type="http://schemas.openxmlformats.org/officeDocument/2006/relationships/hyperlink" Target="https://en.wikipedia.org/wiki/Centre-Val_de_Loire" TargetMode="External"/><Relationship Id="rId140" Type="http://schemas.openxmlformats.org/officeDocument/2006/relationships/hyperlink" Target="https://en.wikipedia.org/wiki/H%C3%A9rault" TargetMode="External"/><Relationship Id="rId161" Type="http://schemas.openxmlformats.org/officeDocument/2006/relationships/hyperlink" Target="https://en.wikipedia.org/wiki/Loir-et-Cher" TargetMode="External"/><Relationship Id="rId182" Type="http://schemas.openxmlformats.org/officeDocument/2006/relationships/hyperlink" Target="https://en.wikipedia.org/wiki/Maine-et-Loire" TargetMode="External"/><Relationship Id="rId217" Type="http://schemas.openxmlformats.org/officeDocument/2006/relationships/hyperlink" Target="https://en.wikipedia.org/wiki/Lower_Normandy" TargetMode="External"/><Relationship Id="rId6" Type="http://schemas.openxmlformats.org/officeDocument/2006/relationships/hyperlink" Target="https://en.wikipedia.org/wiki/Provence-Alpes-C%C3%B4te_d%27Azur" TargetMode="External"/><Relationship Id="rId238" Type="http://schemas.openxmlformats.org/officeDocument/2006/relationships/hyperlink" Target="https://en.wikipedia.org/wiki/Sarthe" TargetMode="External"/><Relationship Id="rId259" Type="http://schemas.openxmlformats.org/officeDocument/2006/relationships/hyperlink" Target="https://en.wikipedia.org/wiki/Tarn-et-Garonne" TargetMode="External"/><Relationship Id="rId23" Type="http://schemas.openxmlformats.org/officeDocument/2006/relationships/hyperlink" Target="https://en.wikipedia.org/wiki/European_Collectivity_of_Alsace" TargetMode="External"/><Relationship Id="rId119" Type="http://schemas.openxmlformats.org/officeDocument/2006/relationships/hyperlink" Target="https://en.wikipedia.org/wiki/Haute-Marne" TargetMode="External"/><Relationship Id="rId270" Type="http://schemas.openxmlformats.org/officeDocument/2006/relationships/hyperlink" Target="https://en.wikipedia.org/wiki/%C3%8Ele-de-France_(region)" TargetMode="External"/><Relationship Id="rId291" Type="http://schemas.openxmlformats.org/officeDocument/2006/relationships/hyperlink" Target="https://en.wikipedia.org/wiki/%C3%8Ele-de-France_(region)" TargetMode="External"/><Relationship Id="rId44" Type="http://schemas.openxmlformats.org/officeDocument/2006/relationships/hyperlink" Target="https://en.wikipedia.org/wiki/Bouches-du-Rh%C3%B4ne" TargetMode="External"/><Relationship Id="rId65" Type="http://schemas.openxmlformats.org/officeDocument/2006/relationships/hyperlink" Target="https://en.wikipedia.org/wiki/Corse-du-Sud" TargetMode="External"/><Relationship Id="rId86" Type="http://schemas.openxmlformats.org/officeDocument/2006/relationships/hyperlink" Target="https://en.wikipedia.org/wiki/Dr%C3%B4me" TargetMode="External"/><Relationship Id="rId130" Type="http://schemas.openxmlformats.org/officeDocument/2006/relationships/hyperlink" Target="https://en.wikipedia.org/wiki/Limousin_(region)" TargetMode="External"/><Relationship Id="rId151" Type="http://schemas.openxmlformats.org/officeDocument/2006/relationships/hyperlink" Target="https://en.wikipedia.org/wiki/Centre-Val_de_Loire" TargetMode="External"/><Relationship Id="rId172" Type="http://schemas.openxmlformats.org/officeDocument/2006/relationships/hyperlink" Target="https://en.wikipedia.org/wiki/Centre-Val_de_Loire" TargetMode="External"/><Relationship Id="rId193" Type="http://schemas.openxmlformats.org/officeDocument/2006/relationships/hyperlink" Target="https://en.wikipedia.org/wiki/Pays_de_la_Loire" TargetMode="External"/><Relationship Id="rId207" Type="http://schemas.openxmlformats.org/officeDocument/2006/relationships/hyperlink" Target="https://en.wikipedia.org/wiki/Bourgogne-Franche-Comt%C3%A9" TargetMode="External"/><Relationship Id="rId228" Type="http://schemas.openxmlformats.org/officeDocument/2006/relationships/hyperlink" Target="https://en.wikipedia.org/wiki/Nouvelle-Aquitaine" TargetMode="External"/><Relationship Id="rId249" Type="http://schemas.openxmlformats.org/officeDocument/2006/relationships/hyperlink" Target="https://en.wikipedia.org/wiki/Upper_Normandy" TargetMode="External"/><Relationship Id="rId13" Type="http://schemas.openxmlformats.org/officeDocument/2006/relationships/hyperlink" Target="https://en.wikipedia.org/wiki/Picardy_(region)" TargetMode="External"/><Relationship Id="rId109" Type="http://schemas.openxmlformats.org/officeDocument/2006/relationships/hyperlink" Target="https://en.wikipedia.org/wiki/Aquitaine" TargetMode="External"/><Relationship Id="rId260" Type="http://schemas.openxmlformats.org/officeDocument/2006/relationships/hyperlink" Target="https://en.wikipedia.org/wiki/Occitania_(administrative_region)" TargetMode="External"/><Relationship Id="rId281" Type="http://schemas.openxmlformats.org/officeDocument/2006/relationships/hyperlink" Target="https://en.wikipedia.org/wiki/Nouvelle-Aquitaine" TargetMode="External"/><Relationship Id="rId34" Type="http://schemas.openxmlformats.org/officeDocument/2006/relationships/hyperlink" Target="https://en.wikipedia.org/wiki/Midi-Pyr%C3%A9n%C3%A9es" TargetMode="External"/><Relationship Id="rId55" Type="http://schemas.openxmlformats.org/officeDocument/2006/relationships/hyperlink" Target="https://en.wikipedia.org/wiki/Poitou-Charentes" TargetMode="External"/><Relationship Id="rId76" Type="http://schemas.openxmlformats.org/officeDocument/2006/relationships/hyperlink" Target="https://en.wikipedia.org/wiki/Limousin_(region)" TargetMode="External"/><Relationship Id="rId97" Type="http://schemas.openxmlformats.org/officeDocument/2006/relationships/hyperlink" Target="https://en.wikipedia.org/wiki/Centre-Val_de_Loire" TargetMode="External"/><Relationship Id="rId120" Type="http://schemas.openxmlformats.org/officeDocument/2006/relationships/hyperlink" Target="https://en.wikipedia.org/wiki/Grand_Est" TargetMode="External"/><Relationship Id="rId141" Type="http://schemas.openxmlformats.org/officeDocument/2006/relationships/hyperlink" Target="https://en.wikipedia.org/wiki/Occitania_(administrative_region)" TargetMode="External"/><Relationship Id="rId7" Type="http://schemas.openxmlformats.org/officeDocument/2006/relationships/hyperlink" Target="https://en.wikipedia.org/wiki/Clipperton_Island" TargetMode="External"/><Relationship Id="rId162" Type="http://schemas.openxmlformats.org/officeDocument/2006/relationships/hyperlink" Target="https://en.wikipedia.org/wiki/Centre-Val_de_Loire" TargetMode="External"/><Relationship Id="rId183" Type="http://schemas.openxmlformats.org/officeDocument/2006/relationships/hyperlink" Target="https://en.wikipedia.org/wiki/Pays_de_la_Loire" TargetMode="External"/><Relationship Id="rId218" Type="http://schemas.openxmlformats.org/officeDocument/2006/relationships/hyperlink" Target="https://en.wikipedia.org/wiki/Paris" TargetMode="External"/><Relationship Id="rId239" Type="http://schemas.openxmlformats.org/officeDocument/2006/relationships/hyperlink" Target="https://en.wikipedia.org/wiki/Pays_de_la_Loire" TargetMode="External"/><Relationship Id="rId250" Type="http://schemas.openxmlformats.org/officeDocument/2006/relationships/hyperlink" Target="https://en.wikipedia.org/wiki/Seine-Saint-Denis" TargetMode="External"/><Relationship Id="rId271" Type="http://schemas.openxmlformats.org/officeDocument/2006/relationships/hyperlink" Target="https://en.wikipedia.org/wiki/Var_(department)" TargetMode="External"/><Relationship Id="rId292" Type="http://schemas.openxmlformats.org/officeDocument/2006/relationships/drawing" Target="../drawings/drawing11.xml"/><Relationship Id="rId24" Type="http://schemas.openxmlformats.org/officeDocument/2006/relationships/hyperlink" Target="https://en.wikipedia.org/wiki/Grand_Est" TargetMode="External"/><Relationship Id="rId45" Type="http://schemas.openxmlformats.org/officeDocument/2006/relationships/hyperlink" Target="https://en.wikipedia.org/wiki/Provence-Alpes-C%C3%B4te_d%27Azur" TargetMode="External"/><Relationship Id="rId66" Type="http://schemas.openxmlformats.org/officeDocument/2006/relationships/hyperlink" Target="https://en.wikipedia.org/wiki/Corse" TargetMode="External"/><Relationship Id="rId87" Type="http://schemas.openxmlformats.org/officeDocument/2006/relationships/hyperlink" Target="https://en.wikipedia.org/wiki/Auvergne-Rh%C3%B4ne-Alpes" TargetMode="External"/><Relationship Id="rId110" Type="http://schemas.openxmlformats.org/officeDocument/2006/relationships/hyperlink" Target="https://en.wikipedia.org/wiki/Haute-Corse" TargetMode="External"/><Relationship Id="rId131" Type="http://schemas.openxmlformats.org/officeDocument/2006/relationships/hyperlink" Target="https://en.wikipedia.org/wiki/Hautes-Alpes" TargetMode="External"/><Relationship Id="rId152" Type="http://schemas.openxmlformats.org/officeDocument/2006/relationships/hyperlink" Target="https://en.wikipedia.org/wiki/Is%C3%A8re" TargetMode="External"/><Relationship Id="rId173" Type="http://schemas.openxmlformats.org/officeDocument/2006/relationships/hyperlink" Target="https://en.wikipedia.org/wiki/Lot_(department)" TargetMode="External"/><Relationship Id="rId194" Type="http://schemas.openxmlformats.org/officeDocument/2006/relationships/hyperlink" Target="https://en.wikipedia.org/wiki/Meurthe-et-Moselle" TargetMode="External"/><Relationship Id="rId208" Type="http://schemas.openxmlformats.org/officeDocument/2006/relationships/hyperlink" Target="https://en.wikipedia.org/wiki/Burgundy_(French_region)" TargetMode="External"/><Relationship Id="rId229" Type="http://schemas.openxmlformats.org/officeDocument/2006/relationships/hyperlink" Target="https://en.wikipedia.org/wiki/Aquitaine" TargetMode="External"/><Relationship Id="rId240" Type="http://schemas.openxmlformats.org/officeDocument/2006/relationships/hyperlink" Target="https://en.wikipedia.org/wiki/Pays_de_la_Loire" TargetMode="External"/><Relationship Id="rId261" Type="http://schemas.openxmlformats.org/officeDocument/2006/relationships/hyperlink" Target="https://en.wikipedia.org/wiki/Midi-Pyr%C3%A9n%C3%A9es" TargetMode="External"/><Relationship Id="rId14" Type="http://schemas.openxmlformats.org/officeDocument/2006/relationships/hyperlink" Target="https://en.wikipedia.org/wiki/Allier" TargetMode="External"/><Relationship Id="rId35" Type="http://schemas.openxmlformats.org/officeDocument/2006/relationships/hyperlink" Target="https://en.wikipedia.org/wiki/Aube" TargetMode="External"/><Relationship Id="rId56" Type="http://schemas.openxmlformats.org/officeDocument/2006/relationships/hyperlink" Target="https://en.wikipedia.org/wiki/Charente-Maritime" TargetMode="External"/><Relationship Id="rId77" Type="http://schemas.openxmlformats.org/officeDocument/2006/relationships/hyperlink" Target="https://en.wikipedia.org/wiki/Deux-S%C3%A8vres" TargetMode="External"/><Relationship Id="rId100" Type="http://schemas.openxmlformats.org/officeDocument/2006/relationships/hyperlink" Target="https://en.wikipedia.org/wiki/Brittany_(administrative_region)" TargetMode="External"/><Relationship Id="rId282" Type="http://schemas.openxmlformats.org/officeDocument/2006/relationships/hyperlink" Target="https://en.wikipedia.org/wiki/Poitou-Charentes" TargetMode="External"/><Relationship Id="rId8" Type="http://schemas.openxmlformats.org/officeDocument/2006/relationships/hyperlink" Target="https://en.wikipedia.org/wiki/Ain" TargetMode="External"/><Relationship Id="rId98" Type="http://schemas.openxmlformats.org/officeDocument/2006/relationships/hyperlink" Target="https://en.wikipedia.org/wiki/Finist%C3%A8re" TargetMode="External"/><Relationship Id="rId121" Type="http://schemas.openxmlformats.org/officeDocument/2006/relationships/hyperlink" Target="https://en.wikipedia.org/wiki/Champagne-Ardenne" TargetMode="External"/><Relationship Id="rId142" Type="http://schemas.openxmlformats.org/officeDocument/2006/relationships/hyperlink" Target="https://en.wikipedia.org/wiki/Languedoc-Roussillon" TargetMode="External"/><Relationship Id="rId163" Type="http://schemas.openxmlformats.org/officeDocument/2006/relationships/hyperlink" Target="https://en.wikipedia.org/wiki/Centre-Val_de_Loire" TargetMode="External"/><Relationship Id="rId184" Type="http://schemas.openxmlformats.org/officeDocument/2006/relationships/hyperlink" Target="https://en.wikipedia.org/wiki/Pays_de_la_Loire" TargetMode="External"/><Relationship Id="rId219" Type="http://schemas.openxmlformats.org/officeDocument/2006/relationships/hyperlink" Target="https://en.wikipedia.org/wiki/%C3%8Ele-de-France" TargetMode="External"/><Relationship Id="rId230" Type="http://schemas.openxmlformats.org/officeDocument/2006/relationships/hyperlink" Target="https://en.wikipedia.org/wiki/Pyr%C3%A9n%C3%A9es-Orientales" TargetMode="External"/><Relationship Id="rId251" Type="http://schemas.openxmlformats.org/officeDocument/2006/relationships/hyperlink" Target="https://en.wikipedia.org/wiki/%C3%8Ele-de-France" TargetMode="External"/><Relationship Id="rId25" Type="http://schemas.openxmlformats.org/officeDocument/2006/relationships/hyperlink" Target="https://en.wikipedia.org/wiki/Alsace" TargetMode="External"/><Relationship Id="rId46" Type="http://schemas.openxmlformats.org/officeDocument/2006/relationships/hyperlink" Target="https://en.wikipedia.org/wiki/Provence-Alpes-C%C3%B4te_d%27Azur" TargetMode="External"/><Relationship Id="rId67" Type="http://schemas.openxmlformats.org/officeDocument/2006/relationships/hyperlink" Target="https://en.wikipedia.org/wiki/Corsica" TargetMode="External"/><Relationship Id="rId272" Type="http://schemas.openxmlformats.org/officeDocument/2006/relationships/hyperlink" Target="https://en.wikipedia.org/wiki/Provence-Alpes-C%C3%B4te_d%27Azur" TargetMode="External"/><Relationship Id="rId88" Type="http://schemas.openxmlformats.org/officeDocument/2006/relationships/hyperlink" Target="https://en.wikipedia.org/wiki/Rh%C3%B4ne-Alpes" TargetMode="External"/><Relationship Id="rId111" Type="http://schemas.openxmlformats.org/officeDocument/2006/relationships/hyperlink" Target="https://en.wikipedia.org/wiki/Corse" TargetMode="External"/><Relationship Id="rId132" Type="http://schemas.openxmlformats.org/officeDocument/2006/relationships/hyperlink" Target="https://en.wikipedia.org/wiki/Provence-Alpes-C%C3%B4te_d%27Azur" TargetMode="External"/><Relationship Id="rId153" Type="http://schemas.openxmlformats.org/officeDocument/2006/relationships/hyperlink" Target="https://en.wikipedia.org/wiki/Auvergne-Rh%C3%B4ne-Alpes" TargetMode="External"/><Relationship Id="rId174" Type="http://schemas.openxmlformats.org/officeDocument/2006/relationships/hyperlink" Target="https://en.wikipedia.org/wiki/Occitania_(administrative_region)" TargetMode="External"/><Relationship Id="rId195" Type="http://schemas.openxmlformats.org/officeDocument/2006/relationships/hyperlink" Target="https://en.wikipedia.org/wiki/Grand_Est" TargetMode="External"/><Relationship Id="rId209" Type="http://schemas.openxmlformats.org/officeDocument/2006/relationships/hyperlink" Target="https://en.wikipedia.org/wiki/Nord_(French_department)" TargetMode="External"/><Relationship Id="rId220" Type="http://schemas.openxmlformats.org/officeDocument/2006/relationships/hyperlink" Target="https://en.wikipedia.org/wiki/%C3%8Ele-de-France_(region)" TargetMode="External"/><Relationship Id="rId241" Type="http://schemas.openxmlformats.org/officeDocument/2006/relationships/hyperlink" Target="https://en.wikipedia.org/wiki/Savoie" TargetMode="External"/><Relationship Id="rId15" Type="http://schemas.openxmlformats.org/officeDocument/2006/relationships/hyperlink" Target="https://en.wikipedia.org/wiki/Auvergne-Rh%C3%B4ne-Alpes" TargetMode="External"/><Relationship Id="rId36" Type="http://schemas.openxmlformats.org/officeDocument/2006/relationships/hyperlink" Target="https://en.wikipedia.org/wiki/Grand_Est" TargetMode="External"/><Relationship Id="rId57" Type="http://schemas.openxmlformats.org/officeDocument/2006/relationships/hyperlink" Target="https://en.wikipedia.org/wiki/Nouvelle-Aquitaine" TargetMode="External"/><Relationship Id="rId262" Type="http://schemas.openxmlformats.org/officeDocument/2006/relationships/hyperlink" Target="https://en.wikipedia.org/wiki/Territoire_de_Belfort" TargetMode="External"/><Relationship Id="rId283" Type="http://schemas.openxmlformats.org/officeDocument/2006/relationships/hyperlink" Target="https://en.wikipedia.org/wiki/Vosges_(department)" TargetMode="External"/><Relationship Id="rId78" Type="http://schemas.openxmlformats.org/officeDocument/2006/relationships/hyperlink" Target="https://en.wikipedia.org/wiki/Nouvelle-Aquitaine" TargetMode="External"/><Relationship Id="rId99" Type="http://schemas.openxmlformats.org/officeDocument/2006/relationships/hyperlink" Target="https://en.wikipedia.org/wiki/Brittany" TargetMode="External"/><Relationship Id="rId101" Type="http://schemas.openxmlformats.org/officeDocument/2006/relationships/hyperlink" Target="https://en.wikipedia.org/wiki/Gard" TargetMode="External"/><Relationship Id="rId122" Type="http://schemas.openxmlformats.org/officeDocument/2006/relationships/hyperlink" Target="https://en.wikipedia.org/wiki/Haute-Sa%C3%B4ne" TargetMode="External"/><Relationship Id="rId143" Type="http://schemas.openxmlformats.org/officeDocument/2006/relationships/hyperlink" Target="https://en.wikipedia.org/wiki/Ille-et-Vilaine" TargetMode="External"/><Relationship Id="rId164" Type="http://schemas.openxmlformats.org/officeDocument/2006/relationships/hyperlink" Target="https://en.wikipedia.org/wiki/Loire_(department)" TargetMode="External"/><Relationship Id="rId185" Type="http://schemas.openxmlformats.org/officeDocument/2006/relationships/hyperlink" Target="https://en.wikipedia.org/wiki/Manche" TargetMode="External"/><Relationship Id="rId9" Type="http://schemas.openxmlformats.org/officeDocument/2006/relationships/hyperlink" Target="https://en.wikipedia.org/wiki/Auvergne-Rh%C3%B4ne-Alpes" TargetMode="External"/><Relationship Id="rId210" Type="http://schemas.openxmlformats.org/officeDocument/2006/relationships/hyperlink" Target="https://en.wikipedia.org/wiki/Hauts-de-France" TargetMode="External"/><Relationship Id="rId26" Type="http://schemas.openxmlformats.org/officeDocument/2006/relationships/hyperlink" Target="https://en.wikipedia.org/wiki/Ard%C3%A8che" TargetMode="External"/><Relationship Id="rId231" Type="http://schemas.openxmlformats.org/officeDocument/2006/relationships/hyperlink" Target="https://en.wikipedia.org/wiki/Occitania_(administrative_region)" TargetMode="External"/><Relationship Id="rId252" Type="http://schemas.openxmlformats.org/officeDocument/2006/relationships/hyperlink" Target="https://en.wikipedia.org/wiki/%C3%8Ele-de-France_(region)" TargetMode="External"/><Relationship Id="rId273" Type="http://schemas.openxmlformats.org/officeDocument/2006/relationships/hyperlink" Target="https://en.wikipedia.org/wiki/Provence-Alpes-C%C3%B4te_d%27Azur" TargetMode="External"/><Relationship Id="rId47" Type="http://schemas.openxmlformats.org/officeDocument/2006/relationships/hyperlink" Target="https://en.wikipedia.org/wiki/Calvados_(department)" TargetMode="External"/><Relationship Id="rId68" Type="http://schemas.openxmlformats.org/officeDocument/2006/relationships/hyperlink" Target="https://en.wikipedia.org/wiki/C%C3%B4te-d%27Or" TargetMode="External"/><Relationship Id="rId89" Type="http://schemas.openxmlformats.org/officeDocument/2006/relationships/hyperlink" Target="https://en.wikipedia.org/wiki/Essonne" TargetMode="External"/><Relationship Id="rId112" Type="http://schemas.openxmlformats.org/officeDocument/2006/relationships/hyperlink" Target="https://en.wikipedia.org/wiki/Corsica" TargetMode="External"/><Relationship Id="rId133" Type="http://schemas.openxmlformats.org/officeDocument/2006/relationships/hyperlink" Target="https://en.wikipedia.org/wiki/Provence-Alpes-C%C3%B4te_d%27Azur" TargetMode="External"/><Relationship Id="rId154" Type="http://schemas.openxmlformats.org/officeDocument/2006/relationships/hyperlink" Target="https://en.wikipedia.org/wiki/Rh%C3%B4ne-Alpes" TargetMode="External"/><Relationship Id="rId175" Type="http://schemas.openxmlformats.org/officeDocument/2006/relationships/hyperlink" Target="https://en.wikipedia.org/wiki/Midi-Pyr%C3%A9n%C3%A9es" TargetMode="External"/><Relationship Id="rId196" Type="http://schemas.openxmlformats.org/officeDocument/2006/relationships/hyperlink" Target="https://en.wikipedia.org/wiki/Lorraine_(region)" TargetMode="External"/><Relationship Id="rId200" Type="http://schemas.openxmlformats.org/officeDocument/2006/relationships/hyperlink" Target="https://en.wikipedia.org/wiki/Morbihan" TargetMode="External"/><Relationship Id="rId16" Type="http://schemas.openxmlformats.org/officeDocument/2006/relationships/hyperlink" Target="https://en.wikipedia.org/wiki/Auvergne_(region)" TargetMode="External"/><Relationship Id="rId221" Type="http://schemas.openxmlformats.org/officeDocument/2006/relationships/hyperlink" Target="https://en.wikipedia.org/wiki/Pas-de-Calais" TargetMode="External"/><Relationship Id="rId242" Type="http://schemas.openxmlformats.org/officeDocument/2006/relationships/hyperlink" Target="https://en.wikipedia.org/wiki/Auvergne-Rh%C3%B4ne-Alpes" TargetMode="External"/><Relationship Id="rId263" Type="http://schemas.openxmlformats.org/officeDocument/2006/relationships/hyperlink" Target="https://en.wikipedia.org/wiki/Bourgogne-Franche-Comt%C3%A9" TargetMode="External"/><Relationship Id="rId284" Type="http://schemas.openxmlformats.org/officeDocument/2006/relationships/hyperlink" Target="https://en.wikipedia.org/wiki/Grand_Est" TargetMode="External"/><Relationship Id="rId37" Type="http://schemas.openxmlformats.org/officeDocument/2006/relationships/hyperlink" Target="https://en.wikipedia.org/wiki/Champagne-Ardenne" TargetMode="External"/><Relationship Id="rId58" Type="http://schemas.openxmlformats.org/officeDocument/2006/relationships/hyperlink" Target="https://en.wikipedia.org/wiki/Poitou-Charentes" TargetMode="External"/><Relationship Id="rId79" Type="http://schemas.openxmlformats.org/officeDocument/2006/relationships/hyperlink" Target="https://en.wikipedia.org/wiki/Poitou-Charentes" TargetMode="External"/><Relationship Id="rId102" Type="http://schemas.openxmlformats.org/officeDocument/2006/relationships/hyperlink" Target="https://en.wikipedia.org/wiki/Occitania_(administrative_region)" TargetMode="External"/><Relationship Id="rId123" Type="http://schemas.openxmlformats.org/officeDocument/2006/relationships/hyperlink" Target="https://en.wikipedia.org/wiki/Bourgogne-Franche-Comt%C3%A9" TargetMode="External"/><Relationship Id="rId144" Type="http://schemas.openxmlformats.org/officeDocument/2006/relationships/hyperlink" Target="https://en.wikipedia.org/wiki/Brittany_(administrative_region)" TargetMode="External"/><Relationship Id="rId90" Type="http://schemas.openxmlformats.org/officeDocument/2006/relationships/hyperlink" Target="https://en.wikipedia.org/wiki/%C3%8Ele-de-France" TargetMode="External"/><Relationship Id="rId165" Type="http://schemas.openxmlformats.org/officeDocument/2006/relationships/hyperlink" Target="https://en.wikipedia.org/wiki/Auvergne-Rh%C3%B4ne-Alpes" TargetMode="External"/><Relationship Id="rId186" Type="http://schemas.openxmlformats.org/officeDocument/2006/relationships/hyperlink" Target="https://en.wikipedia.org/wiki/Normandy" TargetMode="External"/><Relationship Id="rId211" Type="http://schemas.openxmlformats.org/officeDocument/2006/relationships/hyperlink" Target="https://en.wikipedia.org/wiki/Nord-Pas-de-Calais" TargetMode="External"/><Relationship Id="rId232" Type="http://schemas.openxmlformats.org/officeDocument/2006/relationships/hyperlink" Target="https://en.wikipedia.org/wiki/Languedoc-Roussillon" TargetMode="External"/><Relationship Id="rId253" Type="http://schemas.openxmlformats.org/officeDocument/2006/relationships/hyperlink" Target="https://en.wikipedia.org/wiki/Somme_(department)" TargetMode="External"/><Relationship Id="rId274" Type="http://schemas.openxmlformats.org/officeDocument/2006/relationships/hyperlink" Target="https://en.wikipedia.org/wiki/Vaucluse" TargetMode="External"/><Relationship Id="rId27" Type="http://schemas.openxmlformats.org/officeDocument/2006/relationships/hyperlink" Target="https://en.wikipedia.org/wiki/Auvergne-Rh%C3%B4ne-Alpes" TargetMode="External"/><Relationship Id="rId48" Type="http://schemas.openxmlformats.org/officeDocument/2006/relationships/hyperlink" Target="https://en.wikipedia.org/wiki/Normandy" TargetMode="External"/><Relationship Id="rId69" Type="http://schemas.openxmlformats.org/officeDocument/2006/relationships/hyperlink" Target="https://en.wikipedia.org/wiki/Bourgogne-Franche-Comt%C3%A9" TargetMode="External"/><Relationship Id="rId113" Type="http://schemas.openxmlformats.org/officeDocument/2006/relationships/hyperlink" Target="https://en.wikipedia.org/wiki/Haute-Garonne" TargetMode="External"/><Relationship Id="rId134" Type="http://schemas.openxmlformats.org/officeDocument/2006/relationships/hyperlink" Target="https://en.wikipedia.org/wiki/Hautes-Pyr%C3%A9n%C3%A9es" TargetMode="External"/><Relationship Id="rId80" Type="http://schemas.openxmlformats.org/officeDocument/2006/relationships/hyperlink" Target="https://en.wikipedia.org/wiki/Dordogne" TargetMode="External"/><Relationship Id="rId155" Type="http://schemas.openxmlformats.org/officeDocument/2006/relationships/hyperlink" Target="https://en.wikipedia.org/wiki/Jura_(department)" TargetMode="External"/><Relationship Id="rId176" Type="http://schemas.openxmlformats.org/officeDocument/2006/relationships/hyperlink" Target="https://en.wikipedia.org/wiki/Lot-et-Garonne" TargetMode="External"/><Relationship Id="rId197" Type="http://schemas.openxmlformats.org/officeDocument/2006/relationships/hyperlink" Target="https://en.wikipedia.org/wiki/Meuse_(department)" TargetMode="External"/><Relationship Id="rId201" Type="http://schemas.openxmlformats.org/officeDocument/2006/relationships/hyperlink" Target="https://en.wikipedia.org/wiki/Brittany_(administrative_region)" TargetMode="External"/><Relationship Id="rId222" Type="http://schemas.openxmlformats.org/officeDocument/2006/relationships/hyperlink" Target="https://en.wikipedia.org/wiki/Hauts-de-France" TargetMode="External"/><Relationship Id="rId243" Type="http://schemas.openxmlformats.org/officeDocument/2006/relationships/hyperlink" Target="https://en.wikipedia.org/wiki/Rh%C3%B4ne-Alpes" TargetMode="External"/><Relationship Id="rId264" Type="http://schemas.openxmlformats.org/officeDocument/2006/relationships/hyperlink" Target="https://en.wikipedia.org/wiki/Franche-Comt%C3%A9" TargetMode="External"/><Relationship Id="rId285" Type="http://schemas.openxmlformats.org/officeDocument/2006/relationships/hyperlink" Target="https://en.wikipedia.org/wiki/Lorraine_(region)" TargetMode="External"/><Relationship Id="rId17" Type="http://schemas.openxmlformats.org/officeDocument/2006/relationships/hyperlink" Target="https://en.wikipedia.org/wiki/Alpes-de-Haute-Provence" TargetMode="External"/><Relationship Id="rId38" Type="http://schemas.openxmlformats.org/officeDocument/2006/relationships/hyperlink" Target="https://en.wikipedia.org/wiki/Aude" TargetMode="External"/><Relationship Id="rId59" Type="http://schemas.openxmlformats.org/officeDocument/2006/relationships/hyperlink" Target="https://en.wikipedia.org/wiki/Cher_(department)" TargetMode="External"/><Relationship Id="rId103" Type="http://schemas.openxmlformats.org/officeDocument/2006/relationships/hyperlink" Target="https://en.wikipedia.org/wiki/Languedoc-Roussillon" TargetMode="External"/><Relationship Id="rId124" Type="http://schemas.openxmlformats.org/officeDocument/2006/relationships/hyperlink" Target="https://en.wikipedia.org/wiki/Franche-Comt%C3%A9" TargetMode="External"/><Relationship Id="rId70" Type="http://schemas.openxmlformats.org/officeDocument/2006/relationships/hyperlink" Target="https://en.wikipedia.org/wiki/Burgundy_(French_region)" TargetMode="External"/><Relationship Id="rId91" Type="http://schemas.openxmlformats.org/officeDocument/2006/relationships/hyperlink" Target="https://en.wikipedia.org/wiki/%C3%8Ele-de-France_(region)" TargetMode="External"/><Relationship Id="rId145" Type="http://schemas.openxmlformats.org/officeDocument/2006/relationships/hyperlink" Target="https://en.wikipedia.org/wiki/Brittany_(administrative_region)" TargetMode="External"/><Relationship Id="rId166" Type="http://schemas.openxmlformats.org/officeDocument/2006/relationships/hyperlink" Target="https://en.wikipedia.org/wiki/Rh%C3%B4ne-Alpes" TargetMode="External"/><Relationship Id="rId187" Type="http://schemas.openxmlformats.org/officeDocument/2006/relationships/hyperlink" Target="https://en.wikipedia.org/wiki/Lower_Normandy" TargetMode="External"/><Relationship Id="rId1" Type="http://schemas.openxmlformats.org/officeDocument/2006/relationships/hyperlink" Target="https://en.wikipedia.org/wiki/Brittany" TargetMode="External"/><Relationship Id="rId212" Type="http://schemas.openxmlformats.org/officeDocument/2006/relationships/hyperlink" Target="https://en.wikipedia.org/wiki/Oise" TargetMode="External"/><Relationship Id="rId233" Type="http://schemas.openxmlformats.org/officeDocument/2006/relationships/hyperlink" Target="https://en.wikipedia.org/wiki/Auvergne-Rh%C3%B4ne-Alpes" TargetMode="External"/><Relationship Id="rId254" Type="http://schemas.openxmlformats.org/officeDocument/2006/relationships/hyperlink" Target="https://en.wikipedia.org/wiki/Hauts-de-France" TargetMode="External"/><Relationship Id="rId28" Type="http://schemas.openxmlformats.org/officeDocument/2006/relationships/hyperlink" Target="https://en.wikipedia.org/wiki/Rh%C3%B4ne-Alpes" TargetMode="External"/><Relationship Id="rId49" Type="http://schemas.openxmlformats.org/officeDocument/2006/relationships/hyperlink" Target="https://en.wikipedia.org/wiki/Lower_Normandy" TargetMode="External"/><Relationship Id="rId114" Type="http://schemas.openxmlformats.org/officeDocument/2006/relationships/hyperlink" Target="https://en.wikipedia.org/wiki/Occitania_(administrative_region)" TargetMode="External"/><Relationship Id="rId275" Type="http://schemas.openxmlformats.org/officeDocument/2006/relationships/hyperlink" Target="https://en.wikipedia.org/wiki/Provence-Alpes-C%C3%B4te_d%27Azur" TargetMode="External"/><Relationship Id="rId60" Type="http://schemas.openxmlformats.org/officeDocument/2006/relationships/hyperlink" Target="https://en.wikipedia.org/wiki/Centre-Val_de_Loire" TargetMode="External"/><Relationship Id="rId81" Type="http://schemas.openxmlformats.org/officeDocument/2006/relationships/hyperlink" Target="https://en.wikipedia.org/wiki/Nouvelle-Aquitaine" TargetMode="External"/><Relationship Id="rId135" Type="http://schemas.openxmlformats.org/officeDocument/2006/relationships/hyperlink" Target="https://en.wikipedia.org/wiki/Occitania_(administrative_region)" TargetMode="External"/><Relationship Id="rId156" Type="http://schemas.openxmlformats.org/officeDocument/2006/relationships/hyperlink" Target="https://en.wikipedia.org/wiki/Bourgogne-Franche-Comt%C3%A9" TargetMode="External"/><Relationship Id="rId177" Type="http://schemas.openxmlformats.org/officeDocument/2006/relationships/hyperlink" Target="https://en.wikipedia.org/wiki/Nouvelle-Aquitaine" TargetMode="External"/><Relationship Id="rId198" Type="http://schemas.openxmlformats.org/officeDocument/2006/relationships/hyperlink" Target="https://en.wikipedia.org/wiki/Grand_Est" TargetMode="External"/><Relationship Id="rId202" Type="http://schemas.openxmlformats.org/officeDocument/2006/relationships/hyperlink" Target="https://en.wikipedia.org/wiki/Brittany_(administrative_region)" TargetMode="External"/><Relationship Id="rId223" Type="http://schemas.openxmlformats.org/officeDocument/2006/relationships/hyperlink" Target="https://en.wikipedia.org/wiki/Nord-Pas-de-Calais" TargetMode="External"/><Relationship Id="rId244" Type="http://schemas.openxmlformats.org/officeDocument/2006/relationships/hyperlink" Target="https://en.wikipedia.org/wiki/Seine-et-Marne" TargetMode="External"/><Relationship Id="rId18" Type="http://schemas.openxmlformats.org/officeDocument/2006/relationships/hyperlink" Target="https://en.wikipedia.org/wiki/Provence-Alpes-C%C3%B4te_d%27Azur" TargetMode="External"/><Relationship Id="rId39" Type="http://schemas.openxmlformats.org/officeDocument/2006/relationships/hyperlink" Target="https://en.wikipedia.org/wiki/Occitania_(administrative_region)" TargetMode="External"/><Relationship Id="rId265" Type="http://schemas.openxmlformats.org/officeDocument/2006/relationships/hyperlink" Target="https://en.wikipedia.org/wiki/Val-d%27Oise" TargetMode="External"/><Relationship Id="rId286" Type="http://schemas.openxmlformats.org/officeDocument/2006/relationships/hyperlink" Target="https://en.wikipedia.org/wiki/Yonne" TargetMode="External"/><Relationship Id="rId50" Type="http://schemas.openxmlformats.org/officeDocument/2006/relationships/hyperlink" Target="https://en.wikipedia.org/wiki/Cantal" TargetMode="External"/><Relationship Id="rId104" Type="http://schemas.openxmlformats.org/officeDocument/2006/relationships/hyperlink" Target="https://en.wikipedia.org/wiki/Gers" TargetMode="External"/><Relationship Id="rId125" Type="http://schemas.openxmlformats.org/officeDocument/2006/relationships/hyperlink" Target="https://en.wikipedia.org/wiki/Haute-Savoie" TargetMode="External"/><Relationship Id="rId146" Type="http://schemas.openxmlformats.org/officeDocument/2006/relationships/hyperlink" Target="https://en.wikipedia.org/wiki/Indre" TargetMode="External"/><Relationship Id="rId167" Type="http://schemas.openxmlformats.org/officeDocument/2006/relationships/hyperlink" Target="https://en.wikipedia.org/wiki/Loire-Atlantique" TargetMode="External"/><Relationship Id="rId188" Type="http://schemas.openxmlformats.org/officeDocument/2006/relationships/hyperlink" Target="https://en.wikipedia.org/wiki/Marne_(department)" TargetMode="External"/><Relationship Id="rId71" Type="http://schemas.openxmlformats.org/officeDocument/2006/relationships/hyperlink" Target="https://en.wikipedia.org/wiki/C%C3%B4tes-d%27Armor" TargetMode="External"/><Relationship Id="rId92" Type="http://schemas.openxmlformats.org/officeDocument/2006/relationships/hyperlink" Target="https://en.wikipedia.org/wiki/Eure" TargetMode="External"/><Relationship Id="rId213" Type="http://schemas.openxmlformats.org/officeDocument/2006/relationships/hyperlink" Target="https://en.wikipedia.org/wiki/Hauts-de-France" TargetMode="External"/><Relationship Id="rId234" Type="http://schemas.openxmlformats.org/officeDocument/2006/relationships/hyperlink" Target="https://en.wikipedia.org/wiki/Rh%C3%B4ne-Alpes" TargetMode="External"/><Relationship Id="rId2" Type="http://schemas.openxmlformats.org/officeDocument/2006/relationships/hyperlink" Target="https://en.wikipedia.org/wiki/Centre-Val_de_Loire" TargetMode="External"/><Relationship Id="rId29" Type="http://schemas.openxmlformats.org/officeDocument/2006/relationships/hyperlink" Target="https://en.wikipedia.org/wiki/Ardennes_(department)" TargetMode="External"/><Relationship Id="rId255" Type="http://schemas.openxmlformats.org/officeDocument/2006/relationships/hyperlink" Target="https://en.wikipedia.org/wiki/Picardy_(region)" TargetMode="External"/><Relationship Id="rId276" Type="http://schemas.openxmlformats.org/officeDocument/2006/relationships/hyperlink" Target="https://en.wikipedia.org/wiki/Provence-Alpes-C%C3%B4te_d%27Azur" TargetMode="External"/><Relationship Id="rId40" Type="http://schemas.openxmlformats.org/officeDocument/2006/relationships/hyperlink" Target="https://en.wikipedia.org/wiki/Languedoc-Roussillon" TargetMode="External"/><Relationship Id="rId115" Type="http://schemas.openxmlformats.org/officeDocument/2006/relationships/hyperlink" Target="https://en.wikipedia.org/wiki/Midi-Pyr%C3%A9n%C3%A9es" TargetMode="External"/><Relationship Id="rId136" Type="http://schemas.openxmlformats.org/officeDocument/2006/relationships/hyperlink" Target="https://en.wikipedia.org/wiki/Midi-Pyr%C3%A9n%C3%A9es" TargetMode="External"/><Relationship Id="rId157" Type="http://schemas.openxmlformats.org/officeDocument/2006/relationships/hyperlink" Target="https://en.wikipedia.org/wiki/Franche-Comt%C3%A9" TargetMode="External"/><Relationship Id="rId178" Type="http://schemas.openxmlformats.org/officeDocument/2006/relationships/hyperlink" Target="https://en.wikipedia.org/wiki/Aquitaine" TargetMode="External"/><Relationship Id="rId61" Type="http://schemas.openxmlformats.org/officeDocument/2006/relationships/hyperlink" Target="https://en.wikipedia.org/wiki/Centre-Val_de_Loire" TargetMode="External"/><Relationship Id="rId82" Type="http://schemas.openxmlformats.org/officeDocument/2006/relationships/hyperlink" Target="https://en.wikipedia.org/wiki/Aquitaine" TargetMode="External"/><Relationship Id="rId199" Type="http://schemas.openxmlformats.org/officeDocument/2006/relationships/hyperlink" Target="https://en.wikipedia.org/wiki/Lorraine_(region)" TargetMode="External"/><Relationship Id="rId203" Type="http://schemas.openxmlformats.org/officeDocument/2006/relationships/hyperlink" Target="https://en.wikipedia.org/wiki/Moselle_(department)" TargetMode="External"/><Relationship Id="rId19" Type="http://schemas.openxmlformats.org/officeDocument/2006/relationships/hyperlink" Target="https://en.wikipedia.org/wiki/Provence-Alpes-C%C3%B4te_d%27Azur" TargetMode="External"/><Relationship Id="rId224" Type="http://schemas.openxmlformats.org/officeDocument/2006/relationships/hyperlink" Target="https://en.wikipedia.org/wiki/Puy-de-D%C3%B4me" TargetMode="External"/><Relationship Id="rId245" Type="http://schemas.openxmlformats.org/officeDocument/2006/relationships/hyperlink" Target="https://en.wikipedia.org/wiki/%C3%8Ele-de-France" TargetMode="External"/><Relationship Id="rId266" Type="http://schemas.openxmlformats.org/officeDocument/2006/relationships/hyperlink" Target="https://en.wikipedia.org/wiki/%C3%8Ele-de-France" TargetMode="External"/><Relationship Id="rId287" Type="http://schemas.openxmlformats.org/officeDocument/2006/relationships/hyperlink" Target="https://en.wikipedia.org/wiki/Bourgogne-Franche-Comt%C3%A9" TargetMode="External"/><Relationship Id="rId30" Type="http://schemas.openxmlformats.org/officeDocument/2006/relationships/hyperlink" Target="https://en.wikipedia.org/wiki/Grand_Est" TargetMode="External"/><Relationship Id="rId105" Type="http://schemas.openxmlformats.org/officeDocument/2006/relationships/hyperlink" Target="https://en.wikipedia.org/wiki/Occitania_(administrative_region)" TargetMode="External"/><Relationship Id="rId126" Type="http://schemas.openxmlformats.org/officeDocument/2006/relationships/hyperlink" Target="https://en.wikipedia.org/wiki/Auvergne-Rh%C3%B4ne-Alpes" TargetMode="External"/><Relationship Id="rId147" Type="http://schemas.openxmlformats.org/officeDocument/2006/relationships/hyperlink" Target="https://en.wikipedia.org/wiki/Centre-Val_de_Loire" TargetMode="External"/><Relationship Id="rId168" Type="http://schemas.openxmlformats.org/officeDocument/2006/relationships/hyperlink" Target="https://en.wikipedia.org/wiki/Pays_de_la_Loire" TargetMode="External"/><Relationship Id="rId51" Type="http://schemas.openxmlformats.org/officeDocument/2006/relationships/hyperlink" Target="https://en.wikipedia.org/wiki/Auvergne-Rh%C3%B4ne-Alpes" TargetMode="External"/><Relationship Id="rId72" Type="http://schemas.openxmlformats.org/officeDocument/2006/relationships/hyperlink" Target="https://en.wikipedia.org/wiki/Brittany_(administrative_region)" TargetMode="External"/><Relationship Id="rId93" Type="http://schemas.openxmlformats.org/officeDocument/2006/relationships/hyperlink" Target="https://en.wikipedia.org/wiki/Normandy" TargetMode="External"/><Relationship Id="rId189" Type="http://schemas.openxmlformats.org/officeDocument/2006/relationships/hyperlink" Target="https://en.wikipedia.org/wiki/Grand_Est" TargetMode="External"/><Relationship Id="rId3" Type="http://schemas.openxmlformats.org/officeDocument/2006/relationships/hyperlink" Target="https://en.wikipedia.org/wiki/Corsica" TargetMode="External"/><Relationship Id="rId214" Type="http://schemas.openxmlformats.org/officeDocument/2006/relationships/hyperlink" Target="https://en.wikipedia.org/wiki/Picardy_(region)" TargetMode="External"/><Relationship Id="rId235" Type="http://schemas.openxmlformats.org/officeDocument/2006/relationships/hyperlink" Target="https://en.wikipedia.org/wiki/Sa%C3%B4ne-et-Loire" TargetMode="External"/><Relationship Id="rId256" Type="http://schemas.openxmlformats.org/officeDocument/2006/relationships/hyperlink" Target="https://en.wikipedia.org/wiki/Tarn_(department)" TargetMode="External"/><Relationship Id="rId277" Type="http://schemas.openxmlformats.org/officeDocument/2006/relationships/hyperlink" Target="https://en.wikipedia.org/wiki/Vend%C3%A9e" TargetMode="External"/><Relationship Id="rId116" Type="http://schemas.openxmlformats.org/officeDocument/2006/relationships/hyperlink" Target="https://en.wikipedia.org/wiki/Haute-Loire" TargetMode="External"/><Relationship Id="rId137" Type="http://schemas.openxmlformats.org/officeDocument/2006/relationships/hyperlink" Target="https://en.wikipedia.org/wiki/Hauts-de-Seine" TargetMode="External"/><Relationship Id="rId158" Type="http://schemas.openxmlformats.org/officeDocument/2006/relationships/hyperlink" Target="https://en.wikipedia.org/wiki/Landes_(department)" TargetMode="External"/><Relationship Id="rId20" Type="http://schemas.openxmlformats.org/officeDocument/2006/relationships/hyperlink" Target="https://en.wikipedia.org/wiki/Alpes-Maritimes" TargetMode="External"/><Relationship Id="rId41" Type="http://schemas.openxmlformats.org/officeDocument/2006/relationships/hyperlink" Target="https://en.wikipedia.org/wiki/Aveyron" TargetMode="External"/><Relationship Id="rId62" Type="http://schemas.openxmlformats.org/officeDocument/2006/relationships/hyperlink" Target="https://en.wikipedia.org/wiki/Corr%C3%A8ze" TargetMode="External"/><Relationship Id="rId83" Type="http://schemas.openxmlformats.org/officeDocument/2006/relationships/hyperlink" Target="https://en.wikipedia.org/wiki/Doubs" TargetMode="External"/><Relationship Id="rId179" Type="http://schemas.openxmlformats.org/officeDocument/2006/relationships/hyperlink" Target="https://en.wikipedia.org/wiki/Loz%C3%A8re" TargetMode="External"/><Relationship Id="rId190" Type="http://schemas.openxmlformats.org/officeDocument/2006/relationships/hyperlink" Target="https://en.wikipedia.org/wiki/Champagne-Ardenne" TargetMode="External"/><Relationship Id="rId204" Type="http://schemas.openxmlformats.org/officeDocument/2006/relationships/hyperlink" Target="https://en.wikipedia.org/wiki/Grand_Est" TargetMode="External"/><Relationship Id="rId225" Type="http://schemas.openxmlformats.org/officeDocument/2006/relationships/hyperlink" Target="https://en.wikipedia.org/wiki/Auvergne-Rh%C3%B4ne-Alpes" TargetMode="External"/><Relationship Id="rId246" Type="http://schemas.openxmlformats.org/officeDocument/2006/relationships/hyperlink" Target="https://en.wikipedia.org/wiki/%C3%8Ele-de-France_(region)" TargetMode="External"/><Relationship Id="rId267" Type="http://schemas.openxmlformats.org/officeDocument/2006/relationships/hyperlink" Target="https://en.wikipedia.org/wiki/%C3%8Ele-de-France_(region)" TargetMode="External"/><Relationship Id="rId288" Type="http://schemas.openxmlformats.org/officeDocument/2006/relationships/hyperlink" Target="https://en.wikipedia.org/wiki/Burgundy_(French_region)" TargetMode="External"/><Relationship Id="rId106" Type="http://schemas.openxmlformats.org/officeDocument/2006/relationships/hyperlink" Target="https://en.wikipedia.org/wiki/Midi-Pyr%C3%A9n%C3%A9es" TargetMode="External"/><Relationship Id="rId127" Type="http://schemas.openxmlformats.org/officeDocument/2006/relationships/hyperlink" Target="https://en.wikipedia.org/wiki/Rh%C3%B4ne-Alpes" TargetMode="External"/><Relationship Id="rId10" Type="http://schemas.openxmlformats.org/officeDocument/2006/relationships/hyperlink" Target="https://en.wikipedia.org/wiki/Rh%C3%B4ne-Alpes" TargetMode="External"/><Relationship Id="rId31" Type="http://schemas.openxmlformats.org/officeDocument/2006/relationships/hyperlink" Target="https://en.wikipedia.org/wiki/Champagne-Ardenne" TargetMode="External"/><Relationship Id="rId52" Type="http://schemas.openxmlformats.org/officeDocument/2006/relationships/hyperlink" Target="https://en.wikipedia.org/wiki/Auvergne_(region)" TargetMode="External"/><Relationship Id="rId73" Type="http://schemas.openxmlformats.org/officeDocument/2006/relationships/hyperlink" Target="https://en.wikipedia.org/wiki/Brittany_(administrative_region)" TargetMode="External"/><Relationship Id="rId94" Type="http://schemas.openxmlformats.org/officeDocument/2006/relationships/hyperlink" Target="https://en.wikipedia.org/wiki/Upper_Normandy" TargetMode="External"/><Relationship Id="rId148" Type="http://schemas.openxmlformats.org/officeDocument/2006/relationships/hyperlink" Target="https://en.wikipedia.org/wiki/Centre-Val_de_Loire" TargetMode="External"/><Relationship Id="rId169" Type="http://schemas.openxmlformats.org/officeDocument/2006/relationships/hyperlink" Target="https://en.wikipedia.org/wiki/Pays_de_la_Loire" TargetMode="External"/><Relationship Id="rId4" Type="http://schemas.openxmlformats.org/officeDocument/2006/relationships/hyperlink" Target="https://en.wikipedia.org/wiki/%C3%8Ele-de-France" TargetMode="External"/><Relationship Id="rId180" Type="http://schemas.openxmlformats.org/officeDocument/2006/relationships/hyperlink" Target="https://en.wikipedia.org/wiki/Occitania_(administrative_region)" TargetMode="External"/><Relationship Id="rId215" Type="http://schemas.openxmlformats.org/officeDocument/2006/relationships/hyperlink" Target="https://en.wikipedia.org/wiki/Orne" TargetMode="External"/><Relationship Id="rId236" Type="http://schemas.openxmlformats.org/officeDocument/2006/relationships/hyperlink" Target="https://en.wikipedia.org/wiki/Bourgogne-Franche-Comt%C3%A9" TargetMode="External"/><Relationship Id="rId257" Type="http://schemas.openxmlformats.org/officeDocument/2006/relationships/hyperlink" Target="https://en.wikipedia.org/wiki/Occitania_(administrative_region)" TargetMode="External"/><Relationship Id="rId278" Type="http://schemas.openxmlformats.org/officeDocument/2006/relationships/hyperlink" Target="https://en.wikipedia.org/wiki/Pays_de_la_Loire" TargetMode="External"/><Relationship Id="rId42" Type="http://schemas.openxmlformats.org/officeDocument/2006/relationships/hyperlink" Target="https://en.wikipedia.org/wiki/Occitania_(administrative_region)" TargetMode="External"/><Relationship Id="rId84" Type="http://schemas.openxmlformats.org/officeDocument/2006/relationships/hyperlink" Target="https://en.wikipedia.org/wiki/Bourgogne-Franche-Comt%C3%A9" TargetMode="External"/><Relationship Id="rId138" Type="http://schemas.openxmlformats.org/officeDocument/2006/relationships/hyperlink" Target="https://en.wikipedia.org/wiki/%C3%8Ele-de-France" TargetMode="External"/><Relationship Id="rId191" Type="http://schemas.openxmlformats.org/officeDocument/2006/relationships/hyperlink" Target="https://en.wikipedia.org/wiki/Mayenne" TargetMode="External"/><Relationship Id="rId205" Type="http://schemas.openxmlformats.org/officeDocument/2006/relationships/hyperlink" Target="https://en.wikipedia.org/wiki/Lorraine_(region)" TargetMode="External"/><Relationship Id="rId247" Type="http://schemas.openxmlformats.org/officeDocument/2006/relationships/hyperlink" Target="https://en.wikipedia.org/wiki/Seine-Maritime" TargetMode="External"/><Relationship Id="rId107" Type="http://schemas.openxmlformats.org/officeDocument/2006/relationships/hyperlink" Target="https://en.wikipedia.org/wiki/Gironde" TargetMode="External"/><Relationship Id="rId289" Type="http://schemas.openxmlformats.org/officeDocument/2006/relationships/hyperlink" Target="https://en.wikipedia.org/wiki/Yvelines" TargetMode="External"/><Relationship Id="rId11" Type="http://schemas.openxmlformats.org/officeDocument/2006/relationships/hyperlink" Target="https://en.wikipedia.org/wiki/Aisne" TargetMode="External"/><Relationship Id="rId53" Type="http://schemas.openxmlformats.org/officeDocument/2006/relationships/hyperlink" Target="https://en.wikipedia.org/wiki/Charente" TargetMode="External"/><Relationship Id="rId149" Type="http://schemas.openxmlformats.org/officeDocument/2006/relationships/hyperlink" Target="https://en.wikipedia.org/wiki/Indre-et-Loire" TargetMode="External"/><Relationship Id="rId95" Type="http://schemas.openxmlformats.org/officeDocument/2006/relationships/hyperlink" Target="https://en.wikipedia.org/wiki/Eure-et-Loir" TargetMode="External"/><Relationship Id="rId160" Type="http://schemas.openxmlformats.org/officeDocument/2006/relationships/hyperlink" Target="https://en.wikipedia.org/wiki/Aquitaine" TargetMode="External"/><Relationship Id="rId216" Type="http://schemas.openxmlformats.org/officeDocument/2006/relationships/hyperlink" Target="https://en.wikipedia.org/wiki/Normandy" TargetMode="External"/><Relationship Id="rId258" Type="http://schemas.openxmlformats.org/officeDocument/2006/relationships/hyperlink" Target="https://en.wikipedia.org/wiki/Midi-Pyr%C3%A9n%C3%A9es" TargetMode="External"/><Relationship Id="rId22" Type="http://schemas.openxmlformats.org/officeDocument/2006/relationships/hyperlink" Target="https://en.wikipedia.org/wiki/Provence-Alpes-C%C3%B4te_d%27Azur" TargetMode="External"/><Relationship Id="rId64" Type="http://schemas.openxmlformats.org/officeDocument/2006/relationships/hyperlink" Target="https://en.wikipedia.org/wiki/Limousin_(region)" TargetMode="External"/><Relationship Id="rId118" Type="http://schemas.openxmlformats.org/officeDocument/2006/relationships/hyperlink" Target="https://en.wikipedia.org/wiki/Auvergne_(region)" TargetMode="External"/><Relationship Id="rId171" Type="http://schemas.openxmlformats.org/officeDocument/2006/relationships/hyperlink" Target="https://en.wikipedia.org/wiki/Centre-Val_de_Loire" TargetMode="External"/><Relationship Id="rId227" Type="http://schemas.openxmlformats.org/officeDocument/2006/relationships/hyperlink" Target="https://en.wikipedia.org/wiki/Pyr%C3%A9n%C3%A9es-Atlantiques" TargetMode="External"/></Relationships>
</file>

<file path=xl/worksheets/_rels/sheet12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Province_of_Pavia" TargetMode="External"/><Relationship Id="rId21" Type="http://schemas.openxmlformats.org/officeDocument/2006/relationships/hyperlink" Target="https://en.wikipedia.org/wiki/Province_of_Ancona" TargetMode="External"/><Relationship Id="rId42" Type="http://schemas.openxmlformats.org/officeDocument/2006/relationships/hyperlink" Target="https://en.wikipedia.org/wiki/Lombardy" TargetMode="External"/><Relationship Id="rId63" Type="http://schemas.openxmlformats.org/officeDocument/2006/relationships/hyperlink" Target="https://en.wikipedia.org/wiki/Province_of_Fermo" TargetMode="External"/><Relationship Id="rId84" Type="http://schemas.openxmlformats.org/officeDocument/2006/relationships/hyperlink" Target="https://en.wikipedia.org/wiki/Lazio" TargetMode="External"/><Relationship Id="rId138" Type="http://schemas.openxmlformats.org/officeDocument/2006/relationships/hyperlink" Target="https://en.wikipedia.org/wiki/Emilia%E2%80%93Romagna" TargetMode="External"/><Relationship Id="rId159" Type="http://schemas.openxmlformats.org/officeDocument/2006/relationships/hyperlink" Target="https://en.wikipedia.org/wiki/Province_of_Teramo" TargetMode="External"/><Relationship Id="rId170" Type="http://schemas.openxmlformats.org/officeDocument/2006/relationships/hyperlink" Target="https://en.wikipedia.org/wiki/Piedmont" TargetMode="External"/><Relationship Id="rId191" Type="http://schemas.openxmlformats.org/officeDocument/2006/relationships/hyperlink" Target="https://en.wikipedia.org/wiki/Sicily" TargetMode="External"/><Relationship Id="rId205" Type="http://schemas.openxmlformats.org/officeDocument/2006/relationships/hyperlink" Target="https://en.wikipedia.org/wiki/Liguria" TargetMode="External"/><Relationship Id="rId107" Type="http://schemas.openxmlformats.org/officeDocument/2006/relationships/hyperlink" Target="https://en.wikipedia.org/wiki/Province_of_Novara" TargetMode="External"/><Relationship Id="rId11" Type="http://schemas.openxmlformats.org/officeDocument/2006/relationships/hyperlink" Target="https://en.wikipedia.org/wiki/Piedmont" TargetMode="External"/><Relationship Id="rId32" Type="http://schemas.openxmlformats.org/officeDocument/2006/relationships/hyperlink" Target="https://en.wikipedia.org/wiki/Apulia" TargetMode="External"/><Relationship Id="rId53" Type="http://schemas.openxmlformats.org/officeDocument/2006/relationships/hyperlink" Target="https://en.wikipedia.org/wiki/Province_of_Como" TargetMode="External"/><Relationship Id="rId74" Type="http://schemas.openxmlformats.org/officeDocument/2006/relationships/hyperlink" Target="https://en.wikipedia.org/wiki/Tuscany" TargetMode="External"/><Relationship Id="rId128" Type="http://schemas.openxmlformats.org/officeDocument/2006/relationships/hyperlink" Target="https://en.wikipedia.org/wiki/Tuscany" TargetMode="External"/><Relationship Id="rId149" Type="http://schemas.openxmlformats.org/officeDocument/2006/relationships/hyperlink" Target="https://en.wikipedia.org/wiki/Province_of_Savona" TargetMode="External"/><Relationship Id="rId5" Type="http://schemas.openxmlformats.org/officeDocument/2006/relationships/hyperlink" Target="https://en.wikipedia.org/wiki/Emilia-Romagna" TargetMode="External"/><Relationship Id="rId95" Type="http://schemas.openxmlformats.org/officeDocument/2006/relationships/hyperlink" Target="https://en.wikipedia.org/wiki/Province_of_Macerata" TargetMode="External"/><Relationship Id="rId160" Type="http://schemas.openxmlformats.org/officeDocument/2006/relationships/hyperlink" Target="https://en.wikipedia.org/wiki/Abruzzo" TargetMode="External"/><Relationship Id="rId181" Type="http://schemas.openxmlformats.org/officeDocument/2006/relationships/hyperlink" Target="https://en.wikipedia.org/wiki/Trentino-Alto_Adige/S%C3%BCdtirol" TargetMode="External"/><Relationship Id="rId216" Type="http://schemas.openxmlformats.org/officeDocument/2006/relationships/hyperlink" Target="https://en.wikipedia.org/wiki/Metropolitan_City_of_Rome" TargetMode="External"/><Relationship Id="rId22" Type="http://schemas.openxmlformats.org/officeDocument/2006/relationships/hyperlink" Target="https://en.wikipedia.org/wiki/Marche" TargetMode="External"/><Relationship Id="rId43" Type="http://schemas.openxmlformats.org/officeDocument/2006/relationships/hyperlink" Target="https://en.wikipedia.org/wiki/Province_of_Brindisi" TargetMode="External"/><Relationship Id="rId64" Type="http://schemas.openxmlformats.org/officeDocument/2006/relationships/hyperlink" Target="https://en.wikipedia.org/wiki/Marche" TargetMode="External"/><Relationship Id="rId118" Type="http://schemas.openxmlformats.org/officeDocument/2006/relationships/hyperlink" Target="https://en.wikipedia.org/wiki/Lombardy" TargetMode="External"/><Relationship Id="rId139" Type="http://schemas.openxmlformats.org/officeDocument/2006/relationships/hyperlink" Target="https://en.wikipedia.org/wiki/Province_of_Rieti" TargetMode="External"/><Relationship Id="rId85" Type="http://schemas.openxmlformats.org/officeDocument/2006/relationships/hyperlink" Target="https://en.wikipedia.org/wiki/Province_of_Lecce" TargetMode="External"/><Relationship Id="rId150" Type="http://schemas.openxmlformats.org/officeDocument/2006/relationships/hyperlink" Target="https://en.wikipedia.org/wiki/Liguria" TargetMode="External"/><Relationship Id="rId171" Type="http://schemas.openxmlformats.org/officeDocument/2006/relationships/hyperlink" Target="https://en.wikipedia.org/wiki/Province_of_Verona" TargetMode="External"/><Relationship Id="rId192" Type="http://schemas.openxmlformats.org/officeDocument/2006/relationships/hyperlink" Target="https://en.wikipedia.org/wiki/Province_of_Trapani" TargetMode="External"/><Relationship Id="rId206" Type="http://schemas.openxmlformats.org/officeDocument/2006/relationships/hyperlink" Target="https://en.wikipedia.org/wiki/Metropolitan_City_of_Messina" TargetMode="External"/><Relationship Id="rId12" Type="http://schemas.openxmlformats.org/officeDocument/2006/relationships/hyperlink" Target="https://en.wikipedia.org/wiki/Apulia" TargetMode="External"/><Relationship Id="rId33" Type="http://schemas.openxmlformats.org/officeDocument/2006/relationships/hyperlink" Target="https://en.wikipedia.org/wiki/Province_of_Belluno" TargetMode="External"/><Relationship Id="rId108" Type="http://schemas.openxmlformats.org/officeDocument/2006/relationships/hyperlink" Target="https://en.wikipedia.org/wiki/Piedmont" TargetMode="External"/><Relationship Id="rId129" Type="http://schemas.openxmlformats.org/officeDocument/2006/relationships/hyperlink" Target="https://en.wikipedia.org/wiki/Province_of_Pistoia" TargetMode="External"/><Relationship Id="rId54" Type="http://schemas.openxmlformats.org/officeDocument/2006/relationships/hyperlink" Target="https://en.wikipedia.org/wiki/Lombardy" TargetMode="External"/><Relationship Id="rId75" Type="http://schemas.openxmlformats.org/officeDocument/2006/relationships/hyperlink" Target="https://en.wikipedia.org/wiki/Province_of_Imperia" TargetMode="External"/><Relationship Id="rId96" Type="http://schemas.openxmlformats.org/officeDocument/2006/relationships/hyperlink" Target="https://en.wikipedia.org/wiki/Marche" TargetMode="External"/><Relationship Id="rId140" Type="http://schemas.openxmlformats.org/officeDocument/2006/relationships/hyperlink" Target="https://en.wikipedia.org/wiki/Lazio" TargetMode="External"/><Relationship Id="rId161" Type="http://schemas.openxmlformats.org/officeDocument/2006/relationships/hyperlink" Target="https://en.wikipedia.org/wiki/Province_of_Terni" TargetMode="External"/><Relationship Id="rId182" Type="http://schemas.openxmlformats.org/officeDocument/2006/relationships/hyperlink" Target="https://en.wikipedia.org/wiki/Province_of_Agrigento" TargetMode="External"/><Relationship Id="rId217" Type="http://schemas.openxmlformats.org/officeDocument/2006/relationships/hyperlink" Target="https://en.wikipedia.org/wiki/Lazio" TargetMode="External"/><Relationship Id="rId6" Type="http://schemas.openxmlformats.org/officeDocument/2006/relationships/hyperlink" Target="https://en.wikipedia.org/wiki/Lazio" TargetMode="External"/><Relationship Id="rId23" Type="http://schemas.openxmlformats.org/officeDocument/2006/relationships/hyperlink" Target="https://en.wikipedia.org/wiki/Province_of_Arezzo" TargetMode="External"/><Relationship Id="rId119" Type="http://schemas.openxmlformats.org/officeDocument/2006/relationships/hyperlink" Target="https://en.wikipedia.org/wiki/Province_of_Perugia" TargetMode="External"/><Relationship Id="rId44" Type="http://schemas.openxmlformats.org/officeDocument/2006/relationships/hyperlink" Target="https://en.wikipedia.org/wiki/Apulia" TargetMode="External"/><Relationship Id="rId65" Type="http://schemas.openxmlformats.org/officeDocument/2006/relationships/hyperlink" Target="https://en.wikipedia.org/wiki/Province_of_Ferrara" TargetMode="External"/><Relationship Id="rId86" Type="http://schemas.openxmlformats.org/officeDocument/2006/relationships/hyperlink" Target="https://en.wikipedia.org/wiki/Apulia" TargetMode="External"/><Relationship Id="rId130" Type="http://schemas.openxmlformats.org/officeDocument/2006/relationships/hyperlink" Target="https://en.wikipedia.org/wiki/Tuscany" TargetMode="External"/><Relationship Id="rId151" Type="http://schemas.openxmlformats.org/officeDocument/2006/relationships/hyperlink" Target="https://en.wikipedia.org/wiki/Province_of_Siena" TargetMode="External"/><Relationship Id="rId172" Type="http://schemas.openxmlformats.org/officeDocument/2006/relationships/hyperlink" Target="https://en.wikipedia.org/wiki/Veneto" TargetMode="External"/><Relationship Id="rId193" Type="http://schemas.openxmlformats.org/officeDocument/2006/relationships/hyperlink" Target="https://en.wikipedia.org/wiki/Sicily" TargetMode="External"/><Relationship Id="rId207" Type="http://schemas.openxmlformats.org/officeDocument/2006/relationships/hyperlink" Target="https://en.wikipedia.org/wiki/Sicily" TargetMode="External"/><Relationship Id="rId13" Type="http://schemas.openxmlformats.org/officeDocument/2006/relationships/hyperlink" Target="https://en.wikipedia.org/wiki/Tuscany" TargetMode="External"/><Relationship Id="rId109" Type="http://schemas.openxmlformats.org/officeDocument/2006/relationships/hyperlink" Target="https://en.wikipedia.org/wiki/Province_of_Nuoro" TargetMode="External"/><Relationship Id="rId34" Type="http://schemas.openxmlformats.org/officeDocument/2006/relationships/hyperlink" Target="https://en.wikipedia.org/wiki/Veneto" TargetMode="External"/><Relationship Id="rId55" Type="http://schemas.openxmlformats.org/officeDocument/2006/relationships/hyperlink" Target="https://en.wikipedia.org/wiki/Province_of_Cosenza" TargetMode="External"/><Relationship Id="rId76" Type="http://schemas.openxmlformats.org/officeDocument/2006/relationships/hyperlink" Target="https://en.wikipedia.org/wiki/Liguria" TargetMode="External"/><Relationship Id="rId97" Type="http://schemas.openxmlformats.org/officeDocument/2006/relationships/hyperlink" Target="https://en.wikipedia.org/wiki/Province_of_Mantova" TargetMode="External"/><Relationship Id="rId120" Type="http://schemas.openxmlformats.org/officeDocument/2006/relationships/hyperlink" Target="https://en.wikipedia.org/wiki/Umbria" TargetMode="External"/><Relationship Id="rId141" Type="http://schemas.openxmlformats.org/officeDocument/2006/relationships/hyperlink" Target="https://en.wikipedia.org/wiki/Province_of_Rimini" TargetMode="External"/><Relationship Id="rId7" Type="http://schemas.openxmlformats.org/officeDocument/2006/relationships/hyperlink" Target="https://en.wikipedia.org/wiki/Liguria" TargetMode="External"/><Relationship Id="rId162" Type="http://schemas.openxmlformats.org/officeDocument/2006/relationships/hyperlink" Target="https://en.wikipedia.org/wiki/Umbria" TargetMode="External"/><Relationship Id="rId183" Type="http://schemas.openxmlformats.org/officeDocument/2006/relationships/hyperlink" Target="https://en.wikipedia.org/wiki/Sicily" TargetMode="External"/><Relationship Id="rId218" Type="http://schemas.openxmlformats.org/officeDocument/2006/relationships/hyperlink" Target="https://en.wikipedia.org/wiki/Metropolitan_City_of_Turin" TargetMode="External"/><Relationship Id="rId24" Type="http://schemas.openxmlformats.org/officeDocument/2006/relationships/hyperlink" Target="https://en.wikipedia.org/wiki/Tuscany" TargetMode="External"/><Relationship Id="rId45" Type="http://schemas.openxmlformats.org/officeDocument/2006/relationships/hyperlink" Target="https://en.wikipedia.org/wiki/Province_of_Campobasso" TargetMode="External"/><Relationship Id="rId66" Type="http://schemas.openxmlformats.org/officeDocument/2006/relationships/hyperlink" Target="https://en.wikipedia.org/wiki/Emilia%E2%80%93Romagna" TargetMode="External"/><Relationship Id="rId87" Type="http://schemas.openxmlformats.org/officeDocument/2006/relationships/hyperlink" Target="https://en.wikipedia.org/wiki/Province_of_Lecco" TargetMode="External"/><Relationship Id="rId110" Type="http://schemas.openxmlformats.org/officeDocument/2006/relationships/hyperlink" Target="https://en.wikipedia.org/wiki/Sardinia" TargetMode="External"/><Relationship Id="rId131" Type="http://schemas.openxmlformats.org/officeDocument/2006/relationships/hyperlink" Target="https://en.wikipedia.org/wiki/Province_of_Potenza" TargetMode="External"/><Relationship Id="rId152" Type="http://schemas.openxmlformats.org/officeDocument/2006/relationships/hyperlink" Target="https://en.wikipedia.org/wiki/Tuscany" TargetMode="External"/><Relationship Id="rId173" Type="http://schemas.openxmlformats.org/officeDocument/2006/relationships/hyperlink" Target="https://en.wikipedia.org/wiki/Province_of_Vibo_Valentia" TargetMode="External"/><Relationship Id="rId194" Type="http://schemas.openxmlformats.org/officeDocument/2006/relationships/hyperlink" Target="https://en.wikipedia.org/wiki/Metropolitan_City_of_Bari" TargetMode="External"/><Relationship Id="rId208" Type="http://schemas.openxmlformats.org/officeDocument/2006/relationships/hyperlink" Target="https://en.wikipedia.org/wiki/Metropolitan_City_of_Milan" TargetMode="External"/><Relationship Id="rId14" Type="http://schemas.openxmlformats.org/officeDocument/2006/relationships/hyperlink" Target="https://en.wikipedia.org/wiki/Umbria" TargetMode="External"/><Relationship Id="rId35" Type="http://schemas.openxmlformats.org/officeDocument/2006/relationships/hyperlink" Target="https://en.wikipedia.org/wiki/Province_of_Benevento" TargetMode="External"/><Relationship Id="rId56" Type="http://schemas.openxmlformats.org/officeDocument/2006/relationships/hyperlink" Target="https://en.wikipedia.org/wiki/Calabria" TargetMode="External"/><Relationship Id="rId77" Type="http://schemas.openxmlformats.org/officeDocument/2006/relationships/hyperlink" Target="https://en.wikipedia.org/wiki/Province_of_Isernia" TargetMode="External"/><Relationship Id="rId100" Type="http://schemas.openxmlformats.org/officeDocument/2006/relationships/hyperlink" Target="https://en.wikipedia.org/wiki/Tuscany" TargetMode="External"/><Relationship Id="rId8" Type="http://schemas.openxmlformats.org/officeDocument/2006/relationships/hyperlink" Target="https://en.wikipedia.org/wiki/Lombardy" TargetMode="External"/><Relationship Id="rId51" Type="http://schemas.openxmlformats.org/officeDocument/2006/relationships/hyperlink" Target="https://en.wikipedia.org/wiki/Province_of_Chieti" TargetMode="External"/><Relationship Id="rId72" Type="http://schemas.openxmlformats.org/officeDocument/2006/relationships/hyperlink" Target="https://en.wikipedia.org/wiki/Lazio" TargetMode="External"/><Relationship Id="rId93" Type="http://schemas.openxmlformats.org/officeDocument/2006/relationships/hyperlink" Target="https://en.wikipedia.org/wiki/Province_of_Lucca" TargetMode="External"/><Relationship Id="rId98" Type="http://schemas.openxmlformats.org/officeDocument/2006/relationships/hyperlink" Target="https://en.wikipedia.org/wiki/Lombardy" TargetMode="External"/><Relationship Id="rId121" Type="http://schemas.openxmlformats.org/officeDocument/2006/relationships/hyperlink" Target="https://en.wikipedia.org/wiki/Province_of_Pesaro_and_Urbino" TargetMode="External"/><Relationship Id="rId142" Type="http://schemas.openxmlformats.org/officeDocument/2006/relationships/hyperlink" Target="https://en.wikipedia.org/wiki/Emilia%E2%80%93Romagna" TargetMode="External"/><Relationship Id="rId163" Type="http://schemas.openxmlformats.org/officeDocument/2006/relationships/hyperlink" Target="https://en.wikipedia.org/wiki/Province_of_Treviso" TargetMode="External"/><Relationship Id="rId184" Type="http://schemas.openxmlformats.org/officeDocument/2006/relationships/hyperlink" Target="https://en.wikipedia.org/wiki/Province_of_Caltanissetta" TargetMode="External"/><Relationship Id="rId189" Type="http://schemas.openxmlformats.org/officeDocument/2006/relationships/hyperlink" Target="https://en.wikipedia.org/wiki/Sicily" TargetMode="External"/><Relationship Id="rId219" Type="http://schemas.openxmlformats.org/officeDocument/2006/relationships/hyperlink" Target="https://en.wikipedia.org/wiki/Piedmont" TargetMode="External"/><Relationship Id="rId3" Type="http://schemas.openxmlformats.org/officeDocument/2006/relationships/hyperlink" Target="https://en.wikipedia.org/wiki/Calabria" TargetMode="External"/><Relationship Id="rId214" Type="http://schemas.openxmlformats.org/officeDocument/2006/relationships/hyperlink" Target="https://en.wikipedia.org/wiki/Metropolitan_City_of_Reggio_Calabria" TargetMode="External"/><Relationship Id="rId25" Type="http://schemas.openxmlformats.org/officeDocument/2006/relationships/hyperlink" Target="https://en.wikipedia.org/wiki/Province_of_Ascoli_Piceno" TargetMode="External"/><Relationship Id="rId46" Type="http://schemas.openxmlformats.org/officeDocument/2006/relationships/hyperlink" Target="https://en.wikipedia.org/wiki/Molise" TargetMode="External"/><Relationship Id="rId67" Type="http://schemas.openxmlformats.org/officeDocument/2006/relationships/hyperlink" Target="https://en.wikipedia.org/wiki/Province_of_Foggia" TargetMode="External"/><Relationship Id="rId116" Type="http://schemas.openxmlformats.org/officeDocument/2006/relationships/hyperlink" Target="https://en.wikipedia.org/wiki/Emilia%E2%80%93Romagna" TargetMode="External"/><Relationship Id="rId137" Type="http://schemas.openxmlformats.org/officeDocument/2006/relationships/hyperlink" Target="https://en.wikipedia.org/wiki/Province_of_Reggio_Emilia" TargetMode="External"/><Relationship Id="rId158" Type="http://schemas.openxmlformats.org/officeDocument/2006/relationships/hyperlink" Target="https://en.wikipedia.org/wiki/Apulia" TargetMode="External"/><Relationship Id="rId20" Type="http://schemas.openxmlformats.org/officeDocument/2006/relationships/hyperlink" Target="https://en.wikipedia.org/wiki/Piedmont" TargetMode="External"/><Relationship Id="rId41" Type="http://schemas.openxmlformats.org/officeDocument/2006/relationships/hyperlink" Target="https://en.wikipedia.org/wiki/Province_of_Brescia" TargetMode="External"/><Relationship Id="rId62" Type="http://schemas.openxmlformats.org/officeDocument/2006/relationships/hyperlink" Target="https://en.wikipedia.org/wiki/Piedmont" TargetMode="External"/><Relationship Id="rId83" Type="http://schemas.openxmlformats.org/officeDocument/2006/relationships/hyperlink" Target="https://en.wikipedia.org/wiki/Province_of_Latina" TargetMode="External"/><Relationship Id="rId88" Type="http://schemas.openxmlformats.org/officeDocument/2006/relationships/hyperlink" Target="https://en.wikipedia.org/wiki/Lombardy" TargetMode="External"/><Relationship Id="rId111" Type="http://schemas.openxmlformats.org/officeDocument/2006/relationships/hyperlink" Target="https://en.wikipedia.org/wiki/Province_of_Oristano" TargetMode="External"/><Relationship Id="rId132" Type="http://schemas.openxmlformats.org/officeDocument/2006/relationships/hyperlink" Target="https://en.wikipedia.org/wiki/Basilicata" TargetMode="External"/><Relationship Id="rId153" Type="http://schemas.openxmlformats.org/officeDocument/2006/relationships/hyperlink" Target="https://en.wikipedia.org/wiki/Province_of_Sondrio" TargetMode="External"/><Relationship Id="rId174" Type="http://schemas.openxmlformats.org/officeDocument/2006/relationships/hyperlink" Target="https://en.wikipedia.org/wiki/Calabria" TargetMode="External"/><Relationship Id="rId179" Type="http://schemas.openxmlformats.org/officeDocument/2006/relationships/hyperlink" Target="https://en.wikipedia.org/wiki/Trentino-Alto_Adige/S%C3%BCdtirol" TargetMode="External"/><Relationship Id="rId195" Type="http://schemas.openxmlformats.org/officeDocument/2006/relationships/hyperlink" Target="https://en.wikipedia.org/wiki/Apulia" TargetMode="External"/><Relationship Id="rId209" Type="http://schemas.openxmlformats.org/officeDocument/2006/relationships/hyperlink" Target="https://en.wikipedia.org/wiki/Lombardy" TargetMode="External"/><Relationship Id="rId190" Type="http://schemas.openxmlformats.org/officeDocument/2006/relationships/hyperlink" Target="https://en.wikipedia.org/wiki/Province_of_Syracuse" TargetMode="External"/><Relationship Id="rId204" Type="http://schemas.openxmlformats.org/officeDocument/2006/relationships/hyperlink" Target="https://en.wikipedia.org/wiki/Metropolitan_City_of_Genoa" TargetMode="External"/><Relationship Id="rId220" Type="http://schemas.openxmlformats.org/officeDocument/2006/relationships/hyperlink" Target="https://en.wikipedia.org/wiki/Metropolitan_City_of_Venice" TargetMode="External"/><Relationship Id="rId15" Type="http://schemas.openxmlformats.org/officeDocument/2006/relationships/hyperlink" Target="https://en.wikipedia.org/wiki/Veneto" TargetMode="External"/><Relationship Id="rId36" Type="http://schemas.openxmlformats.org/officeDocument/2006/relationships/hyperlink" Target="https://en.wikipedia.org/wiki/Campania" TargetMode="External"/><Relationship Id="rId57" Type="http://schemas.openxmlformats.org/officeDocument/2006/relationships/hyperlink" Target="https://en.wikipedia.org/wiki/Province_of_Cremona" TargetMode="External"/><Relationship Id="rId106" Type="http://schemas.openxmlformats.org/officeDocument/2006/relationships/hyperlink" Target="https://en.wikipedia.org/wiki/Lombardy" TargetMode="External"/><Relationship Id="rId127" Type="http://schemas.openxmlformats.org/officeDocument/2006/relationships/hyperlink" Target="https://en.wikipedia.org/wiki/Province_of_Pisa" TargetMode="External"/><Relationship Id="rId10" Type="http://schemas.openxmlformats.org/officeDocument/2006/relationships/hyperlink" Target="https://en.wikipedia.org/wiki/Molise" TargetMode="External"/><Relationship Id="rId31" Type="http://schemas.openxmlformats.org/officeDocument/2006/relationships/hyperlink" Target="https://en.wikipedia.org/wiki/Province_of_Barletta-Andria-Trani" TargetMode="External"/><Relationship Id="rId52" Type="http://schemas.openxmlformats.org/officeDocument/2006/relationships/hyperlink" Target="https://en.wikipedia.org/wiki/Abruzzo" TargetMode="External"/><Relationship Id="rId73" Type="http://schemas.openxmlformats.org/officeDocument/2006/relationships/hyperlink" Target="https://en.wikipedia.org/wiki/Province_of_Grosseto" TargetMode="External"/><Relationship Id="rId78" Type="http://schemas.openxmlformats.org/officeDocument/2006/relationships/hyperlink" Target="https://en.wikipedia.org/wiki/Molise" TargetMode="External"/><Relationship Id="rId94" Type="http://schemas.openxmlformats.org/officeDocument/2006/relationships/hyperlink" Target="https://en.wikipedia.org/wiki/Tuscany" TargetMode="External"/><Relationship Id="rId99" Type="http://schemas.openxmlformats.org/officeDocument/2006/relationships/hyperlink" Target="https://en.wikipedia.org/wiki/Province_of_Massa_and_Carrara" TargetMode="External"/><Relationship Id="rId101" Type="http://schemas.openxmlformats.org/officeDocument/2006/relationships/hyperlink" Target="https://en.wikipedia.org/wiki/Province_of_Matera" TargetMode="External"/><Relationship Id="rId122" Type="http://schemas.openxmlformats.org/officeDocument/2006/relationships/hyperlink" Target="https://en.wikipedia.org/wiki/Marche" TargetMode="External"/><Relationship Id="rId143" Type="http://schemas.openxmlformats.org/officeDocument/2006/relationships/hyperlink" Target="https://en.wikipedia.org/wiki/Province_of_Rovigo" TargetMode="External"/><Relationship Id="rId148" Type="http://schemas.openxmlformats.org/officeDocument/2006/relationships/hyperlink" Target="https://en.wikipedia.org/wiki/Sardinia" TargetMode="External"/><Relationship Id="rId164" Type="http://schemas.openxmlformats.org/officeDocument/2006/relationships/hyperlink" Target="https://en.wikipedia.org/wiki/Veneto" TargetMode="External"/><Relationship Id="rId169" Type="http://schemas.openxmlformats.org/officeDocument/2006/relationships/hyperlink" Target="https://en.wikipedia.org/wiki/Province_of_Vercelli" TargetMode="External"/><Relationship Id="rId185" Type="http://schemas.openxmlformats.org/officeDocument/2006/relationships/hyperlink" Target="https://en.wikipedia.org/wiki/Sicily" TargetMode="External"/><Relationship Id="rId4" Type="http://schemas.openxmlformats.org/officeDocument/2006/relationships/hyperlink" Target="https://en.wikipedia.org/wiki/Campania" TargetMode="External"/><Relationship Id="rId9" Type="http://schemas.openxmlformats.org/officeDocument/2006/relationships/hyperlink" Target="https://en.wikipedia.org/wiki/Marche" TargetMode="External"/><Relationship Id="rId180" Type="http://schemas.openxmlformats.org/officeDocument/2006/relationships/hyperlink" Target="https://en.wikipedia.org/wiki/Province_of_Trento" TargetMode="External"/><Relationship Id="rId210" Type="http://schemas.openxmlformats.org/officeDocument/2006/relationships/hyperlink" Target="https://en.wikipedia.org/wiki/Metropolitan_City_of_Naples" TargetMode="External"/><Relationship Id="rId215" Type="http://schemas.openxmlformats.org/officeDocument/2006/relationships/hyperlink" Target="https://en.wikipedia.org/wiki/Calabria" TargetMode="External"/><Relationship Id="rId26" Type="http://schemas.openxmlformats.org/officeDocument/2006/relationships/hyperlink" Target="https://en.wikipedia.org/wiki/Marche" TargetMode="External"/><Relationship Id="rId47" Type="http://schemas.openxmlformats.org/officeDocument/2006/relationships/hyperlink" Target="https://en.wikipedia.org/wiki/Province_of_Caserta" TargetMode="External"/><Relationship Id="rId68" Type="http://schemas.openxmlformats.org/officeDocument/2006/relationships/hyperlink" Target="https://en.wikipedia.org/wiki/Apulia" TargetMode="External"/><Relationship Id="rId89" Type="http://schemas.openxmlformats.org/officeDocument/2006/relationships/hyperlink" Target="https://en.wikipedia.org/wiki/Province_of_Livorno" TargetMode="External"/><Relationship Id="rId112" Type="http://schemas.openxmlformats.org/officeDocument/2006/relationships/hyperlink" Target="https://en.wikipedia.org/wiki/Sardinia" TargetMode="External"/><Relationship Id="rId133" Type="http://schemas.openxmlformats.org/officeDocument/2006/relationships/hyperlink" Target="https://en.wikipedia.org/wiki/Province_of_Prato" TargetMode="External"/><Relationship Id="rId154" Type="http://schemas.openxmlformats.org/officeDocument/2006/relationships/hyperlink" Target="https://en.wikipedia.org/wiki/Lombardy" TargetMode="External"/><Relationship Id="rId175" Type="http://schemas.openxmlformats.org/officeDocument/2006/relationships/hyperlink" Target="https://en.wikipedia.org/wiki/Province_of_Vicenza" TargetMode="External"/><Relationship Id="rId196" Type="http://schemas.openxmlformats.org/officeDocument/2006/relationships/hyperlink" Target="https://en.wikipedia.org/wiki/Metropolitan_City_of_Bologna" TargetMode="External"/><Relationship Id="rId200" Type="http://schemas.openxmlformats.org/officeDocument/2006/relationships/hyperlink" Target="https://en.wikipedia.org/wiki/Metropolitan_City_of_Catania" TargetMode="External"/><Relationship Id="rId16" Type="http://schemas.openxmlformats.org/officeDocument/2006/relationships/hyperlink" Target="https://en.wikipedia.org/wiki/Friuli_Venezia_Giulia" TargetMode="External"/><Relationship Id="rId221" Type="http://schemas.openxmlformats.org/officeDocument/2006/relationships/hyperlink" Target="https://en.wikipedia.org/wiki/Veneto" TargetMode="External"/><Relationship Id="rId37" Type="http://schemas.openxmlformats.org/officeDocument/2006/relationships/hyperlink" Target="https://en.wikipedia.org/wiki/Province_of_Bergamo" TargetMode="External"/><Relationship Id="rId58" Type="http://schemas.openxmlformats.org/officeDocument/2006/relationships/hyperlink" Target="https://en.wikipedia.org/wiki/Lombardy" TargetMode="External"/><Relationship Id="rId79" Type="http://schemas.openxmlformats.org/officeDocument/2006/relationships/hyperlink" Target="https://en.wikipedia.org/wiki/Province_of_La_Spezia" TargetMode="External"/><Relationship Id="rId102" Type="http://schemas.openxmlformats.org/officeDocument/2006/relationships/hyperlink" Target="https://en.wikipedia.org/wiki/Basilicata" TargetMode="External"/><Relationship Id="rId123" Type="http://schemas.openxmlformats.org/officeDocument/2006/relationships/hyperlink" Target="https://en.wikipedia.org/wiki/Province_of_Pescara" TargetMode="External"/><Relationship Id="rId144" Type="http://schemas.openxmlformats.org/officeDocument/2006/relationships/hyperlink" Target="https://en.wikipedia.org/wiki/Veneto" TargetMode="External"/><Relationship Id="rId90" Type="http://schemas.openxmlformats.org/officeDocument/2006/relationships/hyperlink" Target="https://en.wikipedia.org/wiki/Tuscany" TargetMode="External"/><Relationship Id="rId165" Type="http://schemas.openxmlformats.org/officeDocument/2006/relationships/hyperlink" Target="https://en.wikipedia.org/wiki/Province_of_Varese" TargetMode="External"/><Relationship Id="rId186" Type="http://schemas.openxmlformats.org/officeDocument/2006/relationships/hyperlink" Target="https://en.wikipedia.org/wiki/Province_of_Enna" TargetMode="External"/><Relationship Id="rId211" Type="http://schemas.openxmlformats.org/officeDocument/2006/relationships/hyperlink" Target="https://en.wikipedia.org/wiki/Campania" TargetMode="External"/><Relationship Id="rId27" Type="http://schemas.openxmlformats.org/officeDocument/2006/relationships/hyperlink" Target="https://en.wikipedia.org/wiki/Province_of_Asti" TargetMode="External"/><Relationship Id="rId48" Type="http://schemas.openxmlformats.org/officeDocument/2006/relationships/hyperlink" Target="https://en.wikipedia.org/wiki/Campania" TargetMode="External"/><Relationship Id="rId69" Type="http://schemas.openxmlformats.org/officeDocument/2006/relationships/hyperlink" Target="https://en.wikipedia.org/wiki/Province_of_Forl%C3%AC-Cesena" TargetMode="External"/><Relationship Id="rId113" Type="http://schemas.openxmlformats.org/officeDocument/2006/relationships/hyperlink" Target="https://en.wikipedia.org/wiki/Province_of_Padua" TargetMode="External"/><Relationship Id="rId134" Type="http://schemas.openxmlformats.org/officeDocument/2006/relationships/hyperlink" Target="https://en.wikipedia.org/wiki/Tuscany" TargetMode="External"/><Relationship Id="rId80" Type="http://schemas.openxmlformats.org/officeDocument/2006/relationships/hyperlink" Target="https://en.wikipedia.org/wiki/Liguria" TargetMode="External"/><Relationship Id="rId155" Type="http://schemas.openxmlformats.org/officeDocument/2006/relationships/hyperlink" Target="https://en.wikipedia.org/wiki/Province_of_South_Sardinia" TargetMode="External"/><Relationship Id="rId176" Type="http://schemas.openxmlformats.org/officeDocument/2006/relationships/hyperlink" Target="https://en.wikipedia.org/wiki/Veneto" TargetMode="External"/><Relationship Id="rId197" Type="http://schemas.openxmlformats.org/officeDocument/2006/relationships/hyperlink" Target="https://en.wikipedia.org/wiki/Emilia%E2%80%93Romagna" TargetMode="External"/><Relationship Id="rId201" Type="http://schemas.openxmlformats.org/officeDocument/2006/relationships/hyperlink" Target="https://en.wikipedia.org/wiki/Sicily" TargetMode="External"/><Relationship Id="rId222" Type="http://schemas.openxmlformats.org/officeDocument/2006/relationships/drawing" Target="../drawings/drawing12.xml"/><Relationship Id="rId17" Type="http://schemas.openxmlformats.org/officeDocument/2006/relationships/hyperlink" Target="https://en.wikipedia.org/wiki/Sardinia" TargetMode="External"/><Relationship Id="rId38" Type="http://schemas.openxmlformats.org/officeDocument/2006/relationships/hyperlink" Target="https://en.wikipedia.org/wiki/Lombardy" TargetMode="External"/><Relationship Id="rId59" Type="http://schemas.openxmlformats.org/officeDocument/2006/relationships/hyperlink" Target="https://en.wikipedia.org/wiki/Province_of_Crotone" TargetMode="External"/><Relationship Id="rId103" Type="http://schemas.openxmlformats.org/officeDocument/2006/relationships/hyperlink" Target="https://en.wikipedia.org/wiki/Province_of_Modena" TargetMode="External"/><Relationship Id="rId124" Type="http://schemas.openxmlformats.org/officeDocument/2006/relationships/hyperlink" Target="https://en.wikipedia.org/wiki/Abruzzo" TargetMode="External"/><Relationship Id="rId70" Type="http://schemas.openxmlformats.org/officeDocument/2006/relationships/hyperlink" Target="https://en.wikipedia.org/wiki/Emilia%E2%80%93Romagna" TargetMode="External"/><Relationship Id="rId91" Type="http://schemas.openxmlformats.org/officeDocument/2006/relationships/hyperlink" Target="https://en.wikipedia.org/wiki/Province_of_Lodi" TargetMode="External"/><Relationship Id="rId145" Type="http://schemas.openxmlformats.org/officeDocument/2006/relationships/hyperlink" Target="https://en.wikipedia.org/wiki/Province_of_Salerno" TargetMode="External"/><Relationship Id="rId166" Type="http://schemas.openxmlformats.org/officeDocument/2006/relationships/hyperlink" Target="https://en.wikipedia.org/wiki/Lombardy" TargetMode="External"/><Relationship Id="rId187" Type="http://schemas.openxmlformats.org/officeDocument/2006/relationships/hyperlink" Target="https://en.wikipedia.org/wiki/Sicily" TargetMode="External"/><Relationship Id="rId1" Type="http://schemas.openxmlformats.org/officeDocument/2006/relationships/hyperlink" Target="https://en.wikipedia.org/wiki/Abruzzo" TargetMode="External"/><Relationship Id="rId212" Type="http://schemas.openxmlformats.org/officeDocument/2006/relationships/hyperlink" Target="https://en.wikipedia.org/wiki/Metropolitan_City_of_Palermo" TargetMode="External"/><Relationship Id="rId28" Type="http://schemas.openxmlformats.org/officeDocument/2006/relationships/hyperlink" Target="https://en.wikipedia.org/wiki/Piedmont" TargetMode="External"/><Relationship Id="rId49" Type="http://schemas.openxmlformats.org/officeDocument/2006/relationships/hyperlink" Target="https://en.wikipedia.org/wiki/Province_of_Catanzaro" TargetMode="External"/><Relationship Id="rId114" Type="http://schemas.openxmlformats.org/officeDocument/2006/relationships/hyperlink" Target="https://en.wikipedia.org/wiki/Veneto" TargetMode="External"/><Relationship Id="rId60" Type="http://schemas.openxmlformats.org/officeDocument/2006/relationships/hyperlink" Target="https://en.wikipedia.org/wiki/Calabria" TargetMode="External"/><Relationship Id="rId81" Type="http://schemas.openxmlformats.org/officeDocument/2006/relationships/hyperlink" Target="https://en.wikipedia.org/wiki/Province_of_L%27Aquila" TargetMode="External"/><Relationship Id="rId135" Type="http://schemas.openxmlformats.org/officeDocument/2006/relationships/hyperlink" Target="https://en.wikipedia.org/wiki/Province_of_Ravenna" TargetMode="External"/><Relationship Id="rId156" Type="http://schemas.openxmlformats.org/officeDocument/2006/relationships/hyperlink" Target="https://en.wikipedia.org/wiki/Sardinia" TargetMode="External"/><Relationship Id="rId177" Type="http://schemas.openxmlformats.org/officeDocument/2006/relationships/hyperlink" Target="https://en.wikipedia.org/wiki/Province_of_Viterbo" TargetMode="External"/><Relationship Id="rId198" Type="http://schemas.openxmlformats.org/officeDocument/2006/relationships/hyperlink" Target="https://en.wikipedia.org/wiki/Metropolitan_City_of_Cagliari" TargetMode="External"/><Relationship Id="rId202" Type="http://schemas.openxmlformats.org/officeDocument/2006/relationships/hyperlink" Target="https://en.wikipedia.org/wiki/Metropolitan_City_of_Florence" TargetMode="External"/><Relationship Id="rId18" Type="http://schemas.openxmlformats.org/officeDocument/2006/relationships/hyperlink" Target="https://en.wikipedia.org/wiki/Sicily" TargetMode="External"/><Relationship Id="rId39" Type="http://schemas.openxmlformats.org/officeDocument/2006/relationships/hyperlink" Target="https://en.wikipedia.org/wiki/Province_of_Biella" TargetMode="External"/><Relationship Id="rId50" Type="http://schemas.openxmlformats.org/officeDocument/2006/relationships/hyperlink" Target="https://en.wikipedia.org/wiki/Calabria" TargetMode="External"/><Relationship Id="rId104" Type="http://schemas.openxmlformats.org/officeDocument/2006/relationships/hyperlink" Target="https://en.wikipedia.org/wiki/Emilia%E2%80%93Romagna" TargetMode="External"/><Relationship Id="rId125" Type="http://schemas.openxmlformats.org/officeDocument/2006/relationships/hyperlink" Target="https://en.wikipedia.org/wiki/Province_of_Piacenza" TargetMode="External"/><Relationship Id="rId146" Type="http://schemas.openxmlformats.org/officeDocument/2006/relationships/hyperlink" Target="https://en.wikipedia.org/wiki/Campania" TargetMode="External"/><Relationship Id="rId167" Type="http://schemas.openxmlformats.org/officeDocument/2006/relationships/hyperlink" Target="https://en.wikipedia.org/wiki/Province_of_Verbano-Cusio-Ossola" TargetMode="External"/><Relationship Id="rId188" Type="http://schemas.openxmlformats.org/officeDocument/2006/relationships/hyperlink" Target="https://en.wikipedia.org/wiki/Province_of_Ragusa" TargetMode="External"/><Relationship Id="rId71" Type="http://schemas.openxmlformats.org/officeDocument/2006/relationships/hyperlink" Target="https://en.wikipedia.org/wiki/Province_of_Frosinone" TargetMode="External"/><Relationship Id="rId92" Type="http://schemas.openxmlformats.org/officeDocument/2006/relationships/hyperlink" Target="https://en.wikipedia.org/wiki/Lombardy" TargetMode="External"/><Relationship Id="rId213" Type="http://schemas.openxmlformats.org/officeDocument/2006/relationships/hyperlink" Target="https://en.wikipedia.org/wiki/Sicily" TargetMode="External"/><Relationship Id="rId2" Type="http://schemas.openxmlformats.org/officeDocument/2006/relationships/hyperlink" Target="https://en.wikipedia.org/wiki/Basilicata" TargetMode="External"/><Relationship Id="rId29" Type="http://schemas.openxmlformats.org/officeDocument/2006/relationships/hyperlink" Target="https://en.wikipedia.org/wiki/Province_of_Avellino" TargetMode="External"/><Relationship Id="rId40" Type="http://schemas.openxmlformats.org/officeDocument/2006/relationships/hyperlink" Target="https://en.wikipedia.org/wiki/Piedmont" TargetMode="External"/><Relationship Id="rId115" Type="http://schemas.openxmlformats.org/officeDocument/2006/relationships/hyperlink" Target="https://en.wikipedia.org/wiki/Province_of_Parma" TargetMode="External"/><Relationship Id="rId136" Type="http://schemas.openxmlformats.org/officeDocument/2006/relationships/hyperlink" Target="https://en.wikipedia.org/wiki/Emilia%E2%80%93Romagna" TargetMode="External"/><Relationship Id="rId157" Type="http://schemas.openxmlformats.org/officeDocument/2006/relationships/hyperlink" Target="https://en.wikipedia.org/wiki/Province_of_Taranto" TargetMode="External"/><Relationship Id="rId178" Type="http://schemas.openxmlformats.org/officeDocument/2006/relationships/hyperlink" Target="https://en.wikipedia.org/wiki/Lazio" TargetMode="External"/><Relationship Id="rId61" Type="http://schemas.openxmlformats.org/officeDocument/2006/relationships/hyperlink" Target="https://en.wikipedia.org/wiki/Province_of_Cuneo" TargetMode="External"/><Relationship Id="rId82" Type="http://schemas.openxmlformats.org/officeDocument/2006/relationships/hyperlink" Target="https://en.wikipedia.org/wiki/Abruzzo" TargetMode="External"/><Relationship Id="rId199" Type="http://schemas.openxmlformats.org/officeDocument/2006/relationships/hyperlink" Target="https://en.wikipedia.org/wiki/Sardinia" TargetMode="External"/><Relationship Id="rId203" Type="http://schemas.openxmlformats.org/officeDocument/2006/relationships/hyperlink" Target="https://en.wikipedia.org/wiki/Tuscany" TargetMode="External"/><Relationship Id="rId19" Type="http://schemas.openxmlformats.org/officeDocument/2006/relationships/hyperlink" Target="https://en.wikipedia.org/wiki/Province_of_Alessandria" TargetMode="External"/><Relationship Id="rId30" Type="http://schemas.openxmlformats.org/officeDocument/2006/relationships/hyperlink" Target="https://en.wikipedia.org/wiki/Campania" TargetMode="External"/><Relationship Id="rId105" Type="http://schemas.openxmlformats.org/officeDocument/2006/relationships/hyperlink" Target="https://en.wikipedia.org/wiki/Province_of_Monza_and_Brianza" TargetMode="External"/><Relationship Id="rId126" Type="http://schemas.openxmlformats.org/officeDocument/2006/relationships/hyperlink" Target="https://en.wikipedia.org/wiki/Emilia%E2%80%93Romagna" TargetMode="External"/><Relationship Id="rId147" Type="http://schemas.openxmlformats.org/officeDocument/2006/relationships/hyperlink" Target="https://en.wikipedia.org/wiki/Province_of_Sassari" TargetMode="External"/><Relationship Id="rId168" Type="http://schemas.openxmlformats.org/officeDocument/2006/relationships/hyperlink" Target="https://en.wikipedia.org/wiki/Piedmont" TargetMode="External"/></Relationships>
</file>

<file path=xl/worksheets/_rels/sheet122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Province_of_Alicante" TargetMode="External"/><Relationship Id="rId117" Type="http://schemas.openxmlformats.org/officeDocument/2006/relationships/hyperlink" Target="https://en.wikipedia.org/wiki/Castile_and_Le%C3%B3n" TargetMode="External"/><Relationship Id="rId21" Type="http://schemas.openxmlformats.org/officeDocument/2006/relationships/hyperlink" Target="https://en.wikipedia.org/wiki/Galicia_(Spain)" TargetMode="External"/><Relationship Id="rId42" Type="http://schemas.openxmlformats.org/officeDocument/2006/relationships/hyperlink" Target="https://en.wikipedia.org/wiki/Province_of_C%C3%A1ceres" TargetMode="External"/><Relationship Id="rId47" Type="http://schemas.openxmlformats.org/officeDocument/2006/relationships/hyperlink" Target="https://en.wikipedia.org/wiki/Cantabria" TargetMode="External"/><Relationship Id="rId63" Type="http://schemas.openxmlformats.org/officeDocument/2006/relationships/hyperlink" Target="https://en.wikipedia.org/wiki/Castile%E2%80%93La_Mancha" TargetMode="External"/><Relationship Id="rId68" Type="http://schemas.openxmlformats.org/officeDocument/2006/relationships/hyperlink" Target="https://en.wikipedia.org/wiki/Province_of_Balears" TargetMode="External"/><Relationship Id="rId84" Type="http://schemas.openxmlformats.org/officeDocument/2006/relationships/hyperlink" Target="https://en.wikipedia.org/wiki/Province_of_M%C3%A1laga" TargetMode="External"/><Relationship Id="rId89" Type="http://schemas.openxmlformats.org/officeDocument/2006/relationships/hyperlink" Target="https://en.wikipedia.org/wiki/Navarre" TargetMode="External"/><Relationship Id="rId112" Type="http://schemas.openxmlformats.org/officeDocument/2006/relationships/hyperlink" Target="https://en.wikipedia.org/wiki/Province_of_Valencia" TargetMode="External"/><Relationship Id="rId16" Type="http://schemas.openxmlformats.org/officeDocument/2006/relationships/hyperlink" Target="https://en.wikipedia.org/wiki/Region_of_Murcia" TargetMode="External"/><Relationship Id="rId107" Type="http://schemas.openxmlformats.org/officeDocument/2006/relationships/hyperlink" Target="https://en.wikipedia.org/wiki/Catalonia" TargetMode="External"/><Relationship Id="rId11" Type="http://schemas.openxmlformats.org/officeDocument/2006/relationships/hyperlink" Target="https://en.wikipedia.org/wiki/Galicia_(Spain)" TargetMode="External"/><Relationship Id="rId32" Type="http://schemas.openxmlformats.org/officeDocument/2006/relationships/hyperlink" Target="https://en.wikipedia.org/wiki/Province_of_%C3%81vila" TargetMode="External"/><Relationship Id="rId37" Type="http://schemas.openxmlformats.org/officeDocument/2006/relationships/hyperlink" Target="https://en.wikipedia.org/wiki/Catalonia" TargetMode="External"/><Relationship Id="rId53" Type="http://schemas.openxmlformats.org/officeDocument/2006/relationships/hyperlink" Target="https://en.wikipedia.org/wiki/Andalusia" TargetMode="External"/><Relationship Id="rId58" Type="http://schemas.openxmlformats.org/officeDocument/2006/relationships/hyperlink" Target="https://en.wikipedia.org/wiki/Province_of_Girona" TargetMode="External"/><Relationship Id="rId74" Type="http://schemas.openxmlformats.org/officeDocument/2006/relationships/hyperlink" Target="https://en.wikipedia.org/wiki/Province_of_Las_Palmas" TargetMode="External"/><Relationship Id="rId79" Type="http://schemas.openxmlformats.org/officeDocument/2006/relationships/hyperlink" Target="https://en.wikipedia.org/wiki/Catalonia" TargetMode="External"/><Relationship Id="rId102" Type="http://schemas.openxmlformats.org/officeDocument/2006/relationships/hyperlink" Target="https://en.wikipedia.org/wiki/Province_of_Sevilla" TargetMode="External"/><Relationship Id="rId5" Type="http://schemas.openxmlformats.org/officeDocument/2006/relationships/hyperlink" Target="https://en.wikipedia.org/wiki/Cantabria" TargetMode="External"/><Relationship Id="rId90" Type="http://schemas.openxmlformats.org/officeDocument/2006/relationships/hyperlink" Target="https://en.wikipedia.org/wiki/Province_of_Ourense" TargetMode="External"/><Relationship Id="rId95" Type="http://schemas.openxmlformats.org/officeDocument/2006/relationships/hyperlink" Target="https://en.wikipedia.org/wiki/Galicia_(Spain)" TargetMode="External"/><Relationship Id="rId22" Type="http://schemas.openxmlformats.org/officeDocument/2006/relationships/hyperlink" Target="https://en.wikipedia.org/wiki/Province_of_%C3%81lava" TargetMode="External"/><Relationship Id="rId27" Type="http://schemas.openxmlformats.org/officeDocument/2006/relationships/hyperlink" Target="https://en.wikipedia.org/wiki/Valencian_Community" TargetMode="External"/><Relationship Id="rId43" Type="http://schemas.openxmlformats.org/officeDocument/2006/relationships/hyperlink" Target="https://en.wikipedia.org/wiki/Extremadura" TargetMode="External"/><Relationship Id="rId48" Type="http://schemas.openxmlformats.org/officeDocument/2006/relationships/hyperlink" Target="https://en.wikipedia.org/wiki/Province_of_Castell%C3%B3n" TargetMode="External"/><Relationship Id="rId64" Type="http://schemas.openxmlformats.org/officeDocument/2006/relationships/hyperlink" Target="https://en.wikipedia.org/wiki/Province_of_Huelva" TargetMode="External"/><Relationship Id="rId69" Type="http://schemas.openxmlformats.org/officeDocument/2006/relationships/hyperlink" Target="https://en.wikipedia.org/wiki/Balearic_Islands" TargetMode="External"/><Relationship Id="rId113" Type="http://schemas.openxmlformats.org/officeDocument/2006/relationships/hyperlink" Target="https://en.wikipedia.org/wiki/Valencian_Community" TargetMode="External"/><Relationship Id="rId118" Type="http://schemas.openxmlformats.org/officeDocument/2006/relationships/hyperlink" Target="https://en.wikipedia.org/wiki/Province_of_Zaragoza" TargetMode="External"/><Relationship Id="rId80" Type="http://schemas.openxmlformats.org/officeDocument/2006/relationships/hyperlink" Target="https://en.wikipedia.org/wiki/Province_of_Lugo" TargetMode="External"/><Relationship Id="rId85" Type="http://schemas.openxmlformats.org/officeDocument/2006/relationships/hyperlink" Target="https://en.wikipedia.org/wiki/Andalusia" TargetMode="External"/><Relationship Id="rId12" Type="http://schemas.openxmlformats.org/officeDocument/2006/relationships/hyperlink" Target="https://en.wikipedia.org/wiki/Balearic_Islands" TargetMode="External"/><Relationship Id="rId17" Type="http://schemas.openxmlformats.org/officeDocument/2006/relationships/hyperlink" Target="https://en.wikipedia.org/wiki/Navarre" TargetMode="External"/><Relationship Id="rId33" Type="http://schemas.openxmlformats.org/officeDocument/2006/relationships/hyperlink" Target="https://en.wikipedia.org/wiki/Castile_and_Le%C3%B3n" TargetMode="External"/><Relationship Id="rId38" Type="http://schemas.openxmlformats.org/officeDocument/2006/relationships/hyperlink" Target="https://en.wikipedia.org/wiki/Province_of_Bizkaia" TargetMode="External"/><Relationship Id="rId59" Type="http://schemas.openxmlformats.org/officeDocument/2006/relationships/hyperlink" Target="https://en.wikipedia.org/wiki/Catalonia" TargetMode="External"/><Relationship Id="rId103" Type="http://schemas.openxmlformats.org/officeDocument/2006/relationships/hyperlink" Target="https://en.wikipedia.org/wiki/Andalusia" TargetMode="External"/><Relationship Id="rId108" Type="http://schemas.openxmlformats.org/officeDocument/2006/relationships/hyperlink" Target="https://en.wikipedia.org/wiki/Province_of_Teruel" TargetMode="External"/><Relationship Id="rId54" Type="http://schemas.openxmlformats.org/officeDocument/2006/relationships/hyperlink" Target="https://en.wikipedia.org/wiki/Province_of_Cuenca_(Spain)" TargetMode="External"/><Relationship Id="rId70" Type="http://schemas.openxmlformats.org/officeDocument/2006/relationships/hyperlink" Target="https://en.wikipedia.org/wiki/Province_of_Ja%C3%A9n_(Spain)" TargetMode="External"/><Relationship Id="rId75" Type="http://schemas.openxmlformats.org/officeDocument/2006/relationships/hyperlink" Target="https://en.wikipedia.org/wiki/Canary_Islands" TargetMode="External"/><Relationship Id="rId91" Type="http://schemas.openxmlformats.org/officeDocument/2006/relationships/hyperlink" Target="https://en.wikipedia.org/wiki/Galicia_(Spain)" TargetMode="External"/><Relationship Id="rId96" Type="http://schemas.openxmlformats.org/officeDocument/2006/relationships/hyperlink" Target="https://en.wikipedia.org/wiki/Province_of_Salamanca" TargetMode="External"/><Relationship Id="rId1" Type="http://schemas.openxmlformats.org/officeDocument/2006/relationships/hyperlink" Target="https://en.wikipedia.org/wiki/Andalusia" TargetMode="External"/><Relationship Id="rId6" Type="http://schemas.openxmlformats.org/officeDocument/2006/relationships/hyperlink" Target="https://en.wikipedia.org/wiki/Castile_and_Le%C3%B3n" TargetMode="External"/><Relationship Id="rId23" Type="http://schemas.openxmlformats.org/officeDocument/2006/relationships/hyperlink" Target="https://en.wikipedia.org/wiki/Basque_Country_(autonomous_community)" TargetMode="External"/><Relationship Id="rId28" Type="http://schemas.openxmlformats.org/officeDocument/2006/relationships/hyperlink" Target="https://en.wikipedia.org/wiki/Province_of_Almer%C3%ADa" TargetMode="External"/><Relationship Id="rId49" Type="http://schemas.openxmlformats.org/officeDocument/2006/relationships/hyperlink" Target="https://en.wikipedia.org/wiki/Valencian_Community" TargetMode="External"/><Relationship Id="rId114" Type="http://schemas.openxmlformats.org/officeDocument/2006/relationships/hyperlink" Target="https://en.wikipedia.org/wiki/Province_of_Valladolid" TargetMode="External"/><Relationship Id="rId119" Type="http://schemas.openxmlformats.org/officeDocument/2006/relationships/hyperlink" Target="https://en.wikipedia.org/wiki/Aragon" TargetMode="External"/><Relationship Id="rId10" Type="http://schemas.openxmlformats.org/officeDocument/2006/relationships/hyperlink" Target="https://en.wikipedia.org/wiki/Extremadura" TargetMode="External"/><Relationship Id="rId31" Type="http://schemas.openxmlformats.org/officeDocument/2006/relationships/hyperlink" Target="https://en.wikipedia.org/wiki/Asturias" TargetMode="External"/><Relationship Id="rId44" Type="http://schemas.openxmlformats.org/officeDocument/2006/relationships/hyperlink" Target="https://en.wikipedia.org/wiki/Province_of_C%C3%A1diz" TargetMode="External"/><Relationship Id="rId52" Type="http://schemas.openxmlformats.org/officeDocument/2006/relationships/hyperlink" Target="https://en.wikipedia.org/wiki/Province_of_C%C3%B3rdoba_(Spain)" TargetMode="External"/><Relationship Id="rId60" Type="http://schemas.openxmlformats.org/officeDocument/2006/relationships/hyperlink" Target="https://en.wikipedia.org/wiki/Province_of_Granada" TargetMode="External"/><Relationship Id="rId65" Type="http://schemas.openxmlformats.org/officeDocument/2006/relationships/hyperlink" Target="https://en.wikipedia.org/wiki/Andalusia" TargetMode="External"/><Relationship Id="rId73" Type="http://schemas.openxmlformats.org/officeDocument/2006/relationships/hyperlink" Target="https://en.wikipedia.org/wiki/La_Rioja_(Spain)" TargetMode="External"/><Relationship Id="rId78" Type="http://schemas.openxmlformats.org/officeDocument/2006/relationships/hyperlink" Target="https://en.wikipedia.org/wiki/Province_of_Lleida" TargetMode="External"/><Relationship Id="rId81" Type="http://schemas.openxmlformats.org/officeDocument/2006/relationships/hyperlink" Target="https://en.wikipedia.org/wiki/Galicia_(Spain)" TargetMode="External"/><Relationship Id="rId86" Type="http://schemas.openxmlformats.org/officeDocument/2006/relationships/hyperlink" Target="https://en.wikipedia.org/wiki/Province_of_Murcia" TargetMode="External"/><Relationship Id="rId94" Type="http://schemas.openxmlformats.org/officeDocument/2006/relationships/hyperlink" Target="https://en.wikipedia.org/wiki/Province_of_Pontevedra" TargetMode="External"/><Relationship Id="rId99" Type="http://schemas.openxmlformats.org/officeDocument/2006/relationships/hyperlink" Target="https://en.wikipedia.org/wiki/Canary_Islands" TargetMode="External"/><Relationship Id="rId101" Type="http://schemas.openxmlformats.org/officeDocument/2006/relationships/hyperlink" Target="https://en.wikipedia.org/wiki/Castile_and_Le%C3%B3n" TargetMode="External"/><Relationship Id="rId4" Type="http://schemas.openxmlformats.org/officeDocument/2006/relationships/hyperlink" Target="https://en.wikipedia.org/wiki/Canary_Islands" TargetMode="External"/><Relationship Id="rId9" Type="http://schemas.openxmlformats.org/officeDocument/2006/relationships/hyperlink" Target="https://en.wikipedia.org/wiki/Ceuta" TargetMode="External"/><Relationship Id="rId13" Type="http://schemas.openxmlformats.org/officeDocument/2006/relationships/hyperlink" Target="https://en.wikipedia.org/wiki/La_Rioja" TargetMode="External"/><Relationship Id="rId18" Type="http://schemas.openxmlformats.org/officeDocument/2006/relationships/hyperlink" Target="https://en.wikipedia.org/wiki/Basque_Country_(autonomous_community)" TargetMode="External"/><Relationship Id="rId39" Type="http://schemas.openxmlformats.org/officeDocument/2006/relationships/hyperlink" Target="https://en.wikipedia.org/wiki/Basque_Country_(autonomous_community)" TargetMode="External"/><Relationship Id="rId109" Type="http://schemas.openxmlformats.org/officeDocument/2006/relationships/hyperlink" Target="https://en.wikipedia.org/wiki/Aragon" TargetMode="External"/><Relationship Id="rId34" Type="http://schemas.openxmlformats.org/officeDocument/2006/relationships/hyperlink" Target="https://en.wikipedia.org/wiki/Province_of_Badajoz" TargetMode="External"/><Relationship Id="rId50" Type="http://schemas.openxmlformats.org/officeDocument/2006/relationships/hyperlink" Target="https://en.wikipedia.org/wiki/Province_of_Ciudad_Real" TargetMode="External"/><Relationship Id="rId55" Type="http://schemas.openxmlformats.org/officeDocument/2006/relationships/hyperlink" Target="https://en.wikipedia.org/wiki/Castile%E2%80%93La_Mancha" TargetMode="External"/><Relationship Id="rId76" Type="http://schemas.openxmlformats.org/officeDocument/2006/relationships/hyperlink" Target="https://en.wikipedia.org/wiki/Province_of_Le%C3%B3n" TargetMode="External"/><Relationship Id="rId97" Type="http://schemas.openxmlformats.org/officeDocument/2006/relationships/hyperlink" Target="https://en.wikipedia.org/wiki/Castile_and_Le%C3%B3n" TargetMode="External"/><Relationship Id="rId104" Type="http://schemas.openxmlformats.org/officeDocument/2006/relationships/hyperlink" Target="https://en.wikipedia.org/wiki/Province_of_Soria" TargetMode="External"/><Relationship Id="rId120" Type="http://schemas.openxmlformats.org/officeDocument/2006/relationships/drawing" Target="../drawings/drawing13.xml"/><Relationship Id="rId7" Type="http://schemas.openxmlformats.org/officeDocument/2006/relationships/hyperlink" Target="https://en.wikipedia.org/wiki/Castilla%E2%80%93La_Mancha" TargetMode="External"/><Relationship Id="rId71" Type="http://schemas.openxmlformats.org/officeDocument/2006/relationships/hyperlink" Target="https://en.wikipedia.org/wiki/Andalusia" TargetMode="External"/><Relationship Id="rId92" Type="http://schemas.openxmlformats.org/officeDocument/2006/relationships/hyperlink" Target="https://en.wikipedia.org/wiki/Province_of_Palencia" TargetMode="External"/><Relationship Id="rId2" Type="http://schemas.openxmlformats.org/officeDocument/2006/relationships/hyperlink" Target="https://en.wikipedia.org/wiki/Aragon" TargetMode="External"/><Relationship Id="rId29" Type="http://schemas.openxmlformats.org/officeDocument/2006/relationships/hyperlink" Target="https://en.wikipedia.org/wiki/Andalusia" TargetMode="External"/><Relationship Id="rId24" Type="http://schemas.openxmlformats.org/officeDocument/2006/relationships/hyperlink" Target="https://en.wikipedia.org/wiki/Province_of_Albacete" TargetMode="External"/><Relationship Id="rId40" Type="http://schemas.openxmlformats.org/officeDocument/2006/relationships/hyperlink" Target="https://en.wikipedia.org/wiki/Province_of_Burgos" TargetMode="External"/><Relationship Id="rId45" Type="http://schemas.openxmlformats.org/officeDocument/2006/relationships/hyperlink" Target="https://en.wikipedia.org/wiki/Andalusia" TargetMode="External"/><Relationship Id="rId66" Type="http://schemas.openxmlformats.org/officeDocument/2006/relationships/hyperlink" Target="https://en.wikipedia.org/wiki/Province_of_Huesca" TargetMode="External"/><Relationship Id="rId87" Type="http://schemas.openxmlformats.org/officeDocument/2006/relationships/hyperlink" Target="https://en.wikipedia.org/wiki/Region_of_Murcia" TargetMode="External"/><Relationship Id="rId110" Type="http://schemas.openxmlformats.org/officeDocument/2006/relationships/hyperlink" Target="https://en.wikipedia.org/wiki/Province_of_Toledo" TargetMode="External"/><Relationship Id="rId115" Type="http://schemas.openxmlformats.org/officeDocument/2006/relationships/hyperlink" Target="https://en.wikipedia.org/wiki/Castile_and_Le%C3%B3n" TargetMode="External"/><Relationship Id="rId61" Type="http://schemas.openxmlformats.org/officeDocument/2006/relationships/hyperlink" Target="https://en.wikipedia.org/wiki/Andalusia" TargetMode="External"/><Relationship Id="rId82" Type="http://schemas.openxmlformats.org/officeDocument/2006/relationships/hyperlink" Target="https://en.wikipedia.org/wiki/Province_of_Madrid" TargetMode="External"/><Relationship Id="rId19" Type="http://schemas.openxmlformats.org/officeDocument/2006/relationships/hyperlink" Target="https://en.wikipedia.org/wiki/Valencian_Community" TargetMode="External"/><Relationship Id="rId14" Type="http://schemas.openxmlformats.org/officeDocument/2006/relationships/hyperlink" Target="https://en.wikipedia.org/wiki/Community_of_Madrid" TargetMode="External"/><Relationship Id="rId30" Type="http://schemas.openxmlformats.org/officeDocument/2006/relationships/hyperlink" Target="https://en.wikipedia.org/wiki/Province_of_Asturias" TargetMode="External"/><Relationship Id="rId35" Type="http://schemas.openxmlformats.org/officeDocument/2006/relationships/hyperlink" Target="https://en.wikipedia.org/wiki/Extremadura" TargetMode="External"/><Relationship Id="rId56" Type="http://schemas.openxmlformats.org/officeDocument/2006/relationships/hyperlink" Target="https://en.wikipedia.org/wiki/Province_of_Gipuzkoa" TargetMode="External"/><Relationship Id="rId77" Type="http://schemas.openxmlformats.org/officeDocument/2006/relationships/hyperlink" Target="https://en.wikipedia.org/wiki/Castile_and_Le%C3%B3n" TargetMode="External"/><Relationship Id="rId100" Type="http://schemas.openxmlformats.org/officeDocument/2006/relationships/hyperlink" Target="https://en.wikipedia.org/wiki/Province_of_Segovia" TargetMode="External"/><Relationship Id="rId105" Type="http://schemas.openxmlformats.org/officeDocument/2006/relationships/hyperlink" Target="https://en.wikipedia.org/wiki/Castile_and_Le%C3%B3n" TargetMode="External"/><Relationship Id="rId8" Type="http://schemas.openxmlformats.org/officeDocument/2006/relationships/hyperlink" Target="https://en.wikipedia.org/wiki/Catalonia" TargetMode="External"/><Relationship Id="rId51" Type="http://schemas.openxmlformats.org/officeDocument/2006/relationships/hyperlink" Target="https://en.wikipedia.org/wiki/Castile%E2%80%93La_Mancha" TargetMode="External"/><Relationship Id="rId72" Type="http://schemas.openxmlformats.org/officeDocument/2006/relationships/hyperlink" Target="https://en.wikipedia.org/wiki/Province_of_La_Rioja_(Spain)" TargetMode="External"/><Relationship Id="rId93" Type="http://schemas.openxmlformats.org/officeDocument/2006/relationships/hyperlink" Target="https://en.wikipedia.org/wiki/Castile_and_Le%C3%B3n" TargetMode="External"/><Relationship Id="rId98" Type="http://schemas.openxmlformats.org/officeDocument/2006/relationships/hyperlink" Target="https://en.wikipedia.org/wiki/Province_of_Santa_Cruz_de_Tenerife" TargetMode="External"/><Relationship Id="rId3" Type="http://schemas.openxmlformats.org/officeDocument/2006/relationships/hyperlink" Target="https://en.wikipedia.org/wiki/Asturias" TargetMode="External"/><Relationship Id="rId25" Type="http://schemas.openxmlformats.org/officeDocument/2006/relationships/hyperlink" Target="https://en.wikipedia.org/wiki/Castile%E2%80%93La_Mancha" TargetMode="External"/><Relationship Id="rId46" Type="http://schemas.openxmlformats.org/officeDocument/2006/relationships/hyperlink" Target="https://en.wikipedia.org/wiki/Province_of_Cantabria" TargetMode="External"/><Relationship Id="rId67" Type="http://schemas.openxmlformats.org/officeDocument/2006/relationships/hyperlink" Target="https://en.wikipedia.org/wiki/Aragon" TargetMode="External"/><Relationship Id="rId116" Type="http://schemas.openxmlformats.org/officeDocument/2006/relationships/hyperlink" Target="https://en.wikipedia.org/wiki/Province_of_Zamora" TargetMode="External"/><Relationship Id="rId20" Type="http://schemas.openxmlformats.org/officeDocument/2006/relationships/hyperlink" Target="https://en.wikipedia.org/wiki/Province_of_A_Coru%C3%B1a" TargetMode="External"/><Relationship Id="rId41" Type="http://schemas.openxmlformats.org/officeDocument/2006/relationships/hyperlink" Target="https://en.wikipedia.org/wiki/Castile_and_Le%C3%B3n" TargetMode="External"/><Relationship Id="rId62" Type="http://schemas.openxmlformats.org/officeDocument/2006/relationships/hyperlink" Target="https://en.wikipedia.org/wiki/Province_of_Guadalajara" TargetMode="External"/><Relationship Id="rId83" Type="http://schemas.openxmlformats.org/officeDocument/2006/relationships/hyperlink" Target="https://en.wikipedia.org/wiki/Community_of_Madrid" TargetMode="External"/><Relationship Id="rId88" Type="http://schemas.openxmlformats.org/officeDocument/2006/relationships/hyperlink" Target="https://en.wikipedia.org/wiki/Province_of_Navarra" TargetMode="External"/><Relationship Id="rId111" Type="http://schemas.openxmlformats.org/officeDocument/2006/relationships/hyperlink" Target="https://en.wikipedia.org/wiki/Castile%E2%80%93La_Mancha" TargetMode="External"/><Relationship Id="rId15" Type="http://schemas.openxmlformats.org/officeDocument/2006/relationships/hyperlink" Target="https://en.wikipedia.org/wiki/Melilla" TargetMode="External"/><Relationship Id="rId36" Type="http://schemas.openxmlformats.org/officeDocument/2006/relationships/hyperlink" Target="https://en.wikipedia.org/wiki/Province_of_Barcelona" TargetMode="External"/><Relationship Id="rId57" Type="http://schemas.openxmlformats.org/officeDocument/2006/relationships/hyperlink" Target="https://en.wikipedia.org/wiki/Basque_Country_(autonomous_community)" TargetMode="External"/><Relationship Id="rId106" Type="http://schemas.openxmlformats.org/officeDocument/2006/relationships/hyperlink" Target="https://en.wikipedia.org/wiki/Province_of_Tarragona" TargetMode="External"/></Relationships>
</file>

<file path=xl/worksheets/_rels/sheet123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Bil%C9%99suvar_Rayon" TargetMode="External"/><Relationship Id="rId21" Type="http://schemas.openxmlformats.org/officeDocument/2006/relationships/hyperlink" Target="https://en.wikipedia.org/wiki/Bab%C9%99k_Rayon" TargetMode="External"/><Relationship Id="rId42" Type="http://schemas.openxmlformats.org/officeDocument/2006/relationships/hyperlink" Target="https://en.wikipedia.org/wiki/Nakhchivan_Autonomous_Republic" TargetMode="External"/><Relationship Id="rId47" Type="http://schemas.openxmlformats.org/officeDocument/2006/relationships/hyperlink" Target="https://en.wikipedia.org/wiki/Masall%C4%B1_Rayon" TargetMode="External"/><Relationship Id="rId63" Type="http://schemas.openxmlformats.org/officeDocument/2006/relationships/hyperlink" Target="https://en.wikipedia.org/wiki/Nakhchivan_Autonomous_Republic" TargetMode="External"/><Relationship Id="rId68" Type="http://schemas.openxmlformats.org/officeDocument/2006/relationships/hyperlink" Target="https://en.wikipedia.org/wiki/Nakhchivan_Autonomous_Republic" TargetMode="External"/><Relationship Id="rId84" Type="http://schemas.openxmlformats.org/officeDocument/2006/relationships/hyperlink" Target="https://en.wikipedia.org/wiki/Zaqatala_Rayon" TargetMode="External"/><Relationship Id="rId16" Type="http://schemas.openxmlformats.org/officeDocument/2006/relationships/hyperlink" Target="https://en.wikipedia.org/wiki/A%C4%9Fdam_Rayon" TargetMode="External"/><Relationship Id="rId11" Type="http://schemas.openxmlformats.org/officeDocument/2006/relationships/hyperlink" Target="https://en.wikipedia.org/wiki/Xank%C9%99ndi" TargetMode="External"/><Relationship Id="rId32" Type="http://schemas.openxmlformats.org/officeDocument/2006/relationships/hyperlink" Target="https://en.wikipedia.org/wiki/F%C3%BCzuli_Rayon" TargetMode="External"/><Relationship Id="rId37" Type="http://schemas.openxmlformats.org/officeDocument/2006/relationships/hyperlink" Target="https://en.wikipedia.org/wiki/Hac%C4%B1qabul_Rayon" TargetMode="External"/><Relationship Id="rId53" Type="http://schemas.openxmlformats.org/officeDocument/2006/relationships/hyperlink" Target="https://en.wikipedia.org/wiki/Qazax_Rayon" TargetMode="External"/><Relationship Id="rId58" Type="http://schemas.openxmlformats.org/officeDocument/2006/relationships/hyperlink" Target="https://en.wikipedia.org/wiki/Qusar_Rayon" TargetMode="External"/><Relationship Id="rId74" Type="http://schemas.openxmlformats.org/officeDocument/2006/relationships/hyperlink" Target="https://en.wikipedia.org/wiki/%C5%9Eu%C5%9Fa_Rayon" TargetMode="External"/><Relationship Id="rId79" Type="http://schemas.openxmlformats.org/officeDocument/2006/relationships/hyperlink" Target="https://en.wikipedia.org/wiki/X%C4%B1z%C4%B1_Rayon" TargetMode="External"/><Relationship Id="rId5" Type="http://schemas.openxmlformats.org/officeDocument/2006/relationships/hyperlink" Target="https://en.wikipedia.org/wiki/Naftalan,_Azerbaijan" TargetMode="External"/><Relationship Id="rId19" Type="http://schemas.openxmlformats.org/officeDocument/2006/relationships/hyperlink" Target="https://en.wikipedia.org/wiki/A%C4%9Fsu_Rayon" TargetMode="External"/><Relationship Id="rId14" Type="http://schemas.openxmlformats.org/officeDocument/2006/relationships/hyperlink" Target="https://en.wikipedia.org/wiki/Ab%C5%9Feron_Rayon" TargetMode="External"/><Relationship Id="rId22" Type="http://schemas.openxmlformats.org/officeDocument/2006/relationships/hyperlink" Target="https://en.wikipedia.org/wiki/Nakhchivan_Autonomous_Republic" TargetMode="External"/><Relationship Id="rId27" Type="http://schemas.openxmlformats.org/officeDocument/2006/relationships/hyperlink" Target="https://en.wikipedia.org/wiki/C%C9%99bray%C4%B1l_Rayon" TargetMode="External"/><Relationship Id="rId30" Type="http://schemas.openxmlformats.org/officeDocument/2006/relationships/hyperlink" Target="https://en.wikipedia.org/wiki/Nakhchivan_Autonomous_Republic" TargetMode="External"/><Relationship Id="rId35" Type="http://schemas.openxmlformats.org/officeDocument/2006/relationships/hyperlink" Target="https://en.wikipedia.org/wiki/G%C3%B6y%C3%A7ay_Rayon" TargetMode="External"/><Relationship Id="rId43" Type="http://schemas.openxmlformats.org/officeDocument/2006/relationships/hyperlink" Target="https://en.wikipedia.org/wiki/K%C3%BCrd%C9%99mir_Rayon" TargetMode="External"/><Relationship Id="rId48" Type="http://schemas.openxmlformats.org/officeDocument/2006/relationships/hyperlink" Target="https://en.wikipedia.org/wiki/Neft%C3%A7ala_Rayon" TargetMode="External"/><Relationship Id="rId56" Type="http://schemas.openxmlformats.org/officeDocument/2006/relationships/hyperlink" Target="https://en.wikipedia.org/wiki/Quba_Rayon" TargetMode="External"/><Relationship Id="rId64" Type="http://schemas.openxmlformats.org/officeDocument/2006/relationships/hyperlink" Target="https://en.wikipedia.org/wiki/Salyan_Rayon" TargetMode="External"/><Relationship Id="rId69" Type="http://schemas.openxmlformats.org/officeDocument/2006/relationships/hyperlink" Target="https://en.wikipedia.org/wiki/%C5%9E%C9%99ki_Rayon" TargetMode="External"/><Relationship Id="rId77" Type="http://schemas.openxmlformats.org/officeDocument/2006/relationships/hyperlink" Target="https://en.wikipedia.org/wiki/Ucar_Rayon" TargetMode="External"/><Relationship Id="rId8" Type="http://schemas.openxmlformats.org/officeDocument/2006/relationships/hyperlink" Target="https://en.wikipedia.org/wiki/Shaki,_Azerbaijan" TargetMode="External"/><Relationship Id="rId51" Type="http://schemas.openxmlformats.org/officeDocument/2006/relationships/hyperlink" Target="https://en.wikipedia.org/wiki/Nakhchivan_Autonomous_Republic" TargetMode="External"/><Relationship Id="rId72" Type="http://schemas.openxmlformats.org/officeDocument/2006/relationships/hyperlink" Target="https://en.wikipedia.org/wiki/Nakhchivan_Autonomous_Republic" TargetMode="External"/><Relationship Id="rId80" Type="http://schemas.openxmlformats.org/officeDocument/2006/relationships/hyperlink" Target="https://en.wikipedia.org/wiki/Xocal%C4%B1_Rayon" TargetMode="External"/><Relationship Id="rId85" Type="http://schemas.openxmlformats.org/officeDocument/2006/relationships/hyperlink" Target="https://en.wikipedia.org/wiki/Z%C9%99ngilan_Rayon" TargetMode="External"/><Relationship Id="rId3" Type="http://schemas.openxmlformats.org/officeDocument/2006/relationships/hyperlink" Target="https://en.wikipedia.org/wiki/Lankaran" TargetMode="External"/><Relationship Id="rId12" Type="http://schemas.openxmlformats.org/officeDocument/2006/relationships/hyperlink" Target="https://en.wikipedia.org/wiki/Stepanakert" TargetMode="External"/><Relationship Id="rId17" Type="http://schemas.openxmlformats.org/officeDocument/2006/relationships/hyperlink" Target="https://en.wikipedia.org/wiki/A%C4%9Fda%C5%9F_Rayon" TargetMode="External"/><Relationship Id="rId25" Type="http://schemas.openxmlformats.org/officeDocument/2006/relationships/hyperlink" Target="https://en.wikipedia.org/wiki/Beyl%C9%99qan_Rayon" TargetMode="External"/><Relationship Id="rId33" Type="http://schemas.openxmlformats.org/officeDocument/2006/relationships/hyperlink" Target="https://en.wikipedia.org/wiki/G%C9%99d%C9%99b%C9%99y_Rayon" TargetMode="External"/><Relationship Id="rId38" Type="http://schemas.openxmlformats.org/officeDocument/2006/relationships/hyperlink" Target="https://en.wikipedia.org/wiki/%C4%B0mi%C5%9Fli_Rayon" TargetMode="External"/><Relationship Id="rId46" Type="http://schemas.openxmlformats.org/officeDocument/2006/relationships/hyperlink" Target="https://en.wikipedia.org/wiki/Lerik_Rayon" TargetMode="External"/><Relationship Id="rId59" Type="http://schemas.openxmlformats.org/officeDocument/2006/relationships/hyperlink" Target="https://en.wikipedia.org/wiki/Saatl%C4%B1_Rayon" TargetMode="External"/><Relationship Id="rId67" Type="http://schemas.openxmlformats.org/officeDocument/2006/relationships/hyperlink" Target="https://en.wikipedia.org/wiki/S%C9%99d%C9%99r%C9%99k_Rayon" TargetMode="External"/><Relationship Id="rId20" Type="http://schemas.openxmlformats.org/officeDocument/2006/relationships/hyperlink" Target="https://en.wikipedia.org/wiki/Astara_Rayon" TargetMode="External"/><Relationship Id="rId41" Type="http://schemas.openxmlformats.org/officeDocument/2006/relationships/hyperlink" Target="https://en.wikipedia.org/wiki/Kangarli_Rayon" TargetMode="External"/><Relationship Id="rId54" Type="http://schemas.openxmlformats.org/officeDocument/2006/relationships/hyperlink" Target="https://en.wikipedia.org/wiki/Q%C9%99b%C9%99l%C9%99_Rayon" TargetMode="External"/><Relationship Id="rId62" Type="http://schemas.openxmlformats.org/officeDocument/2006/relationships/hyperlink" Target="https://en.wikipedia.org/wiki/Shabuz_District" TargetMode="External"/><Relationship Id="rId70" Type="http://schemas.openxmlformats.org/officeDocument/2006/relationships/hyperlink" Target="https://en.wikipedia.org/wiki/%C5%9E%C9%99mkir_Rayon" TargetMode="External"/><Relationship Id="rId75" Type="http://schemas.openxmlformats.org/officeDocument/2006/relationships/hyperlink" Target="https://en.wikipedia.org/wiki/T%C9%99rt%C9%99r_Rayon" TargetMode="External"/><Relationship Id="rId83" Type="http://schemas.openxmlformats.org/officeDocument/2006/relationships/hyperlink" Target="https://en.wikipedia.org/wiki/Yevlax_Rayon" TargetMode="External"/><Relationship Id="rId1" Type="http://schemas.openxmlformats.org/officeDocument/2006/relationships/hyperlink" Target="https://en.wikipedia.org/wiki/Bak%C4%B1" TargetMode="External"/><Relationship Id="rId6" Type="http://schemas.openxmlformats.org/officeDocument/2006/relationships/hyperlink" Target="https://en.wikipedia.org/wiki/Nakhchivan_(city)" TargetMode="External"/><Relationship Id="rId15" Type="http://schemas.openxmlformats.org/officeDocument/2006/relationships/hyperlink" Target="https://en.wikipedia.org/wiki/A%C4%9Fcab%C9%99di_Rayon" TargetMode="External"/><Relationship Id="rId23" Type="http://schemas.openxmlformats.org/officeDocument/2006/relationships/hyperlink" Target="https://en.wikipedia.org/wiki/Balak%C9%99n_Rayon" TargetMode="External"/><Relationship Id="rId28" Type="http://schemas.openxmlformats.org/officeDocument/2006/relationships/hyperlink" Target="https://en.wikipedia.org/wiki/Jalilabad_District_(Azerbaijan)" TargetMode="External"/><Relationship Id="rId36" Type="http://schemas.openxmlformats.org/officeDocument/2006/relationships/hyperlink" Target="https://en.wikipedia.org/wiki/Goygol_Rayon" TargetMode="External"/><Relationship Id="rId49" Type="http://schemas.openxmlformats.org/officeDocument/2006/relationships/hyperlink" Target="https://en.wikipedia.org/wiki/O%C4%9Fuz_Rayon" TargetMode="External"/><Relationship Id="rId57" Type="http://schemas.openxmlformats.org/officeDocument/2006/relationships/hyperlink" Target="https://en.wikipedia.org/wiki/Qubadli_District" TargetMode="External"/><Relationship Id="rId10" Type="http://schemas.openxmlformats.org/officeDocument/2006/relationships/hyperlink" Target="https://en.wikipedia.org/wiki/Sumqayit" TargetMode="External"/><Relationship Id="rId31" Type="http://schemas.openxmlformats.org/officeDocument/2006/relationships/hyperlink" Target="https://en.wikipedia.org/wiki/Da%C5%9Fk%C9%99s%C9%99n_Rayon" TargetMode="External"/><Relationship Id="rId44" Type="http://schemas.openxmlformats.org/officeDocument/2006/relationships/hyperlink" Target="https://en.wikipedia.org/wiki/La%C3%A7%C4%B1n_Rayon" TargetMode="External"/><Relationship Id="rId52" Type="http://schemas.openxmlformats.org/officeDocument/2006/relationships/hyperlink" Target="https://en.wikipedia.org/wiki/Qax_Rayon" TargetMode="External"/><Relationship Id="rId60" Type="http://schemas.openxmlformats.org/officeDocument/2006/relationships/hyperlink" Target="https://en.wikipedia.org/wiki/Sabirabad_Rayon" TargetMode="External"/><Relationship Id="rId65" Type="http://schemas.openxmlformats.org/officeDocument/2006/relationships/hyperlink" Target="https://en.wikipedia.org/wiki/%C5%9Eamax%C4%B1_Rayon" TargetMode="External"/><Relationship Id="rId73" Type="http://schemas.openxmlformats.org/officeDocument/2006/relationships/hyperlink" Target="https://en.wikipedia.org/wiki/Siy%C9%99z%C9%99n_Rayon" TargetMode="External"/><Relationship Id="rId78" Type="http://schemas.openxmlformats.org/officeDocument/2006/relationships/hyperlink" Target="https://en.wikipedia.org/wiki/Xa%C3%A7maz_Rayon" TargetMode="External"/><Relationship Id="rId81" Type="http://schemas.openxmlformats.org/officeDocument/2006/relationships/hyperlink" Target="https://en.wikipedia.org/wiki/Xocav%C9%99nd_Rayon" TargetMode="External"/><Relationship Id="rId86" Type="http://schemas.openxmlformats.org/officeDocument/2006/relationships/hyperlink" Target="https://en.wikipedia.org/wiki/Z%C9%99rdab_Rayon" TargetMode="External"/><Relationship Id="rId4" Type="http://schemas.openxmlformats.org/officeDocument/2006/relationships/hyperlink" Target="https://en.wikipedia.org/wiki/Ming%C9%99%C3%A7evir" TargetMode="External"/><Relationship Id="rId9" Type="http://schemas.openxmlformats.org/officeDocument/2006/relationships/hyperlink" Target="https://en.wikipedia.org/wiki/Shirvan_(city)" TargetMode="External"/><Relationship Id="rId13" Type="http://schemas.openxmlformats.org/officeDocument/2006/relationships/hyperlink" Target="https://en.wikipedia.org/wiki/Yevlax" TargetMode="External"/><Relationship Id="rId18" Type="http://schemas.openxmlformats.org/officeDocument/2006/relationships/hyperlink" Target="https://en.wikipedia.org/wiki/A%C4%9Fstafa_Rayon" TargetMode="External"/><Relationship Id="rId39" Type="http://schemas.openxmlformats.org/officeDocument/2006/relationships/hyperlink" Target="https://en.wikipedia.org/wiki/%C4%B0smay%C4%B1ll%C4%B1_Rayon" TargetMode="External"/><Relationship Id="rId34" Type="http://schemas.openxmlformats.org/officeDocument/2006/relationships/hyperlink" Target="https://en.wikipedia.org/wiki/Goranboy_Rayon" TargetMode="External"/><Relationship Id="rId50" Type="http://schemas.openxmlformats.org/officeDocument/2006/relationships/hyperlink" Target="https://en.wikipedia.org/wiki/Ordubad_Rayon" TargetMode="External"/><Relationship Id="rId55" Type="http://schemas.openxmlformats.org/officeDocument/2006/relationships/hyperlink" Target="https://en.wikipedia.org/wiki/Qobustan_Rayon" TargetMode="External"/><Relationship Id="rId76" Type="http://schemas.openxmlformats.org/officeDocument/2006/relationships/hyperlink" Target="https://en.wikipedia.org/wiki/Tovuz_Rayon" TargetMode="External"/><Relationship Id="rId7" Type="http://schemas.openxmlformats.org/officeDocument/2006/relationships/hyperlink" Target="https://en.wikipedia.org/wiki/Nakhchivan_Autonomous_Republic" TargetMode="External"/><Relationship Id="rId71" Type="http://schemas.openxmlformats.org/officeDocument/2006/relationships/hyperlink" Target="https://en.wikipedia.org/wiki/%C5%9E%C9%99rur_Rayon" TargetMode="External"/><Relationship Id="rId2" Type="http://schemas.openxmlformats.org/officeDocument/2006/relationships/hyperlink" Target="https://en.wikipedia.org/wiki/Ganja,_Azerbaijan" TargetMode="External"/><Relationship Id="rId29" Type="http://schemas.openxmlformats.org/officeDocument/2006/relationships/hyperlink" Target="https://en.wikipedia.org/wiki/Culfa_Rayon" TargetMode="External"/><Relationship Id="rId24" Type="http://schemas.openxmlformats.org/officeDocument/2006/relationships/hyperlink" Target="https://en.wikipedia.org/wiki/B%C9%99rd%C9%99_Rayon" TargetMode="External"/><Relationship Id="rId40" Type="http://schemas.openxmlformats.org/officeDocument/2006/relationships/hyperlink" Target="https://en.wikipedia.org/wiki/K%C9%99lb%C9%99c%C9%99r_Rayon" TargetMode="External"/><Relationship Id="rId45" Type="http://schemas.openxmlformats.org/officeDocument/2006/relationships/hyperlink" Target="https://en.wikipedia.org/wiki/L%C9%99nk%C9%99ran_Rayon" TargetMode="External"/><Relationship Id="rId66" Type="http://schemas.openxmlformats.org/officeDocument/2006/relationships/hyperlink" Target="https://en.wikipedia.org/wiki/Samux_Rayon" TargetMode="External"/><Relationship Id="rId87" Type="http://schemas.openxmlformats.org/officeDocument/2006/relationships/hyperlink" Target="https://en.wikipedia.org/wiki/Nakhchivan_Autonomous_Republic" TargetMode="External"/><Relationship Id="rId61" Type="http://schemas.openxmlformats.org/officeDocument/2006/relationships/hyperlink" Target="https://en.wikipedia.org/wiki/%C5%9Eabran_Rayon" TargetMode="External"/><Relationship Id="rId82" Type="http://schemas.openxmlformats.org/officeDocument/2006/relationships/hyperlink" Target="https://en.wikipedia.org/wiki/Yard%C4%B1ml%C4%B1_Rayon" TargetMode="External"/></Relationships>
</file>

<file path=xl/worksheets/_rels/sheet124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Hainaut_Province" TargetMode="External"/><Relationship Id="rId13" Type="http://schemas.openxmlformats.org/officeDocument/2006/relationships/hyperlink" Target="https://en.wikipedia.org/wiki/Luxembourg_(Belgium)" TargetMode="External"/><Relationship Id="rId18" Type="http://schemas.openxmlformats.org/officeDocument/2006/relationships/hyperlink" Target="https://en.wikipedia.org/wiki/Flemish_Region_(Belgium)" TargetMode="External"/><Relationship Id="rId3" Type="http://schemas.openxmlformats.org/officeDocument/2006/relationships/hyperlink" Target="https://en.wikipedia.org/wiki/ISO_3166-2:BE" TargetMode="External"/><Relationship Id="rId21" Type="http://schemas.openxmlformats.org/officeDocument/2006/relationships/hyperlink" Target="https://en.wikipedia.org/wiki/Flemish_Region_(Belgium)" TargetMode="External"/><Relationship Id="rId7" Type="http://schemas.openxmlformats.org/officeDocument/2006/relationships/hyperlink" Target="https://en.wikipedia.org/wiki/Walloon_Region_(Belgium)" TargetMode="External"/><Relationship Id="rId12" Type="http://schemas.openxmlformats.org/officeDocument/2006/relationships/hyperlink" Target="https://en.wikipedia.org/wiki/Flemish_Region_(Belgium)" TargetMode="External"/><Relationship Id="rId17" Type="http://schemas.openxmlformats.org/officeDocument/2006/relationships/hyperlink" Target="https://en.wikipedia.org/wiki/East_Flanders" TargetMode="External"/><Relationship Id="rId2" Type="http://schemas.openxmlformats.org/officeDocument/2006/relationships/hyperlink" Target="https://en.wikipedia.org/wiki/Flemish_Region" TargetMode="External"/><Relationship Id="rId16" Type="http://schemas.openxmlformats.org/officeDocument/2006/relationships/hyperlink" Target="https://en.wikipedia.org/wiki/Walloon_Region_(Belgium)" TargetMode="External"/><Relationship Id="rId20" Type="http://schemas.openxmlformats.org/officeDocument/2006/relationships/hyperlink" Target="https://en.wikipedia.org/wiki/West_Flanders" TargetMode="External"/><Relationship Id="rId1" Type="http://schemas.openxmlformats.org/officeDocument/2006/relationships/hyperlink" Target="https://en.wikipedia.org/wiki/Brussels" TargetMode="External"/><Relationship Id="rId6" Type="http://schemas.openxmlformats.org/officeDocument/2006/relationships/hyperlink" Target="https://en.wikipedia.org/wiki/Walloon_Brabant" TargetMode="External"/><Relationship Id="rId11" Type="http://schemas.openxmlformats.org/officeDocument/2006/relationships/hyperlink" Target="https://en.wikipedia.org/wiki/Walloon_Region_(Belgium)" TargetMode="External"/><Relationship Id="rId5" Type="http://schemas.openxmlformats.org/officeDocument/2006/relationships/hyperlink" Target="https://en.wikipedia.org/wiki/Flemish_Region_(Belgium)" TargetMode="External"/><Relationship Id="rId15" Type="http://schemas.openxmlformats.org/officeDocument/2006/relationships/hyperlink" Target="https://en.wikipedia.org/wiki/Namur_Province" TargetMode="External"/><Relationship Id="rId10" Type="http://schemas.openxmlformats.org/officeDocument/2006/relationships/hyperlink" Target="https://en.wikipedia.org/wiki/Li%C3%A8ge_Province" TargetMode="External"/><Relationship Id="rId19" Type="http://schemas.openxmlformats.org/officeDocument/2006/relationships/hyperlink" Target="https://en.wikipedia.org/wiki/Flemish_Region_(Belgium)" TargetMode="External"/><Relationship Id="rId4" Type="http://schemas.openxmlformats.org/officeDocument/2006/relationships/hyperlink" Target="https://en.wikipedia.org/wiki/Antwerp_Province" TargetMode="External"/><Relationship Id="rId9" Type="http://schemas.openxmlformats.org/officeDocument/2006/relationships/hyperlink" Target="https://en.wikipedia.org/wiki/Walloon_Region_(Belgium)" TargetMode="External"/><Relationship Id="rId14" Type="http://schemas.openxmlformats.org/officeDocument/2006/relationships/hyperlink" Target="https://en.wikipedia.org/wiki/Walloon_Region_(Belgium)" TargetMode="External"/><Relationship Id="rId22" Type="http://schemas.openxmlformats.org/officeDocument/2006/relationships/drawing" Target="../drawings/drawing14.xml"/></Relationships>
</file>

<file path=xl/worksheets/_rels/sheet125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Boulkiemd%C3%A9_Province" TargetMode="External"/><Relationship Id="rId21" Type="http://schemas.openxmlformats.org/officeDocument/2006/relationships/hyperlink" Target="https://en.wikipedia.org/wiki/Centre-Sud_Region" TargetMode="External"/><Relationship Id="rId42" Type="http://schemas.openxmlformats.org/officeDocument/2006/relationships/hyperlink" Target="https://en.wikipedia.org/wiki/K%C3%A9n%C3%A9dougou_Province" TargetMode="External"/><Relationship Id="rId47" Type="http://schemas.openxmlformats.org/officeDocument/2006/relationships/hyperlink" Target="https://en.wikipedia.org/wiki/Est_Region_(Burkina_Faso)" TargetMode="External"/><Relationship Id="rId63" Type="http://schemas.openxmlformats.org/officeDocument/2006/relationships/hyperlink" Target="https://en.wikipedia.org/wiki/Centre-Sud_Region" TargetMode="External"/><Relationship Id="rId68" Type="http://schemas.openxmlformats.org/officeDocument/2006/relationships/hyperlink" Target="https://en.wikipedia.org/wiki/Noumbiel_Province" TargetMode="External"/><Relationship Id="rId84" Type="http://schemas.openxmlformats.org/officeDocument/2006/relationships/hyperlink" Target="https://en.wikipedia.org/wiki/Sissili_Province" TargetMode="External"/><Relationship Id="rId89" Type="http://schemas.openxmlformats.org/officeDocument/2006/relationships/hyperlink" Target="https://en.wikipedia.org/wiki/Boucle_du_Mouhoun_Region" TargetMode="External"/><Relationship Id="rId16" Type="http://schemas.openxmlformats.org/officeDocument/2006/relationships/hyperlink" Target="https://en.wikipedia.org/wiki/Bam_Province" TargetMode="External"/><Relationship Id="rId11" Type="http://schemas.openxmlformats.org/officeDocument/2006/relationships/hyperlink" Target="https://en.wikipedia.org/wiki/Plateau-Central_Region" TargetMode="External"/><Relationship Id="rId32" Type="http://schemas.openxmlformats.org/officeDocument/2006/relationships/hyperlink" Target="https://en.wikipedia.org/wiki/Gnagna_Province" TargetMode="External"/><Relationship Id="rId37" Type="http://schemas.openxmlformats.org/officeDocument/2006/relationships/hyperlink" Target="https://en.wikipedia.org/wiki/Hauts-Bassins_Region" TargetMode="External"/><Relationship Id="rId53" Type="http://schemas.openxmlformats.org/officeDocument/2006/relationships/hyperlink" Target="https://en.wikipedia.org/wiki/Centre-Est_Region" TargetMode="External"/><Relationship Id="rId58" Type="http://schemas.openxmlformats.org/officeDocument/2006/relationships/hyperlink" Target="https://en.wikipedia.org/wiki/Loroum_Province" TargetMode="External"/><Relationship Id="rId74" Type="http://schemas.openxmlformats.org/officeDocument/2006/relationships/hyperlink" Target="https://en.wikipedia.org/wiki/Passor%C3%A9_Province" TargetMode="External"/><Relationship Id="rId79" Type="http://schemas.openxmlformats.org/officeDocument/2006/relationships/hyperlink" Target="https://en.wikipedia.org/wiki/Centre-Ouest_Region" TargetMode="External"/><Relationship Id="rId102" Type="http://schemas.openxmlformats.org/officeDocument/2006/relationships/hyperlink" Target="https://en.wikipedia.org/wiki/Zoundw%C3%A9ogo_Province" TargetMode="External"/><Relationship Id="rId5" Type="http://schemas.openxmlformats.org/officeDocument/2006/relationships/hyperlink" Target="https://en.wikipedia.org/wiki/Centre-Nord_Region" TargetMode="External"/><Relationship Id="rId90" Type="http://schemas.openxmlformats.org/officeDocument/2006/relationships/hyperlink" Target="https://en.wikipedia.org/wiki/Tapoa_Province" TargetMode="External"/><Relationship Id="rId95" Type="http://schemas.openxmlformats.org/officeDocument/2006/relationships/hyperlink" Target="https://en.wikipedia.org/wiki/Sahel_Region" TargetMode="External"/><Relationship Id="rId22" Type="http://schemas.openxmlformats.org/officeDocument/2006/relationships/hyperlink" Target="https://en.wikipedia.org/wiki/Bougouriba_Province" TargetMode="External"/><Relationship Id="rId27" Type="http://schemas.openxmlformats.org/officeDocument/2006/relationships/hyperlink" Target="https://en.wikipedia.org/wiki/Centre-Ouest_Region" TargetMode="External"/><Relationship Id="rId43" Type="http://schemas.openxmlformats.org/officeDocument/2006/relationships/hyperlink" Target="https://en.wikipedia.org/wiki/Hauts-Bassins_Region" TargetMode="External"/><Relationship Id="rId48" Type="http://schemas.openxmlformats.org/officeDocument/2006/relationships/hyperlink" Target="https://en.wikipedia.org/wiki/Kossi_Province" TargetMode="External"/><Relationship Id="rId64" Type="http://schemas.openxmlformats.org/officeDocument/2006/relationships/hyperlink" Target="https://en.wikipedia.org/wiki/Namentenga_Province" TargetMode="External"/><Relationship Id="rId69" Type="http://schemas.openxmlformats.org/officeDocument/2006/relationships/hyperlink" Target="https://en.wikipedia.org/wiki/Sud-Ouest_Region_(Burkina_Faso)" TargetMode="External"/><Relationship Id="rId80" Type="http://schemas.openxmlformats.org/officeDocument/2006/relationships/hyperlink" Target="https://en.wikipedia.org/wiki/Sanmatenga_Province" TargetMode="External"/><Relationship Id="rId85" Type="http://schemas.openxmlformats.org/officeDocument/2006/relationships/hyperlink" Target="https://en.wikipedia.org/wiki/Centre-Ouest_Region" TargetMode="External"/><Relationship Id="rId12" Type="http://schemas.openxmlformats.org/officeDocument/2006/relationships/hyperlink" Target="https://en.wikipedia.org/wiki/Sahel_Region" TargetMode="External"/><Relationship Id="rId17" Type="http://schemas.openxmlformats.org/officeDocument/2006/relationships/hyperlink" Target="https://en.wikipedia.org/wiki/Centre-Nord_Region" TargetMode="External"/><Relationship Id="rId25" Type="http://schemas.openxmlformats.org/officeDocument/2006/relationships/hyperlink" Target="https://en.wikipedia.org/wiki/Centre-Est_Region" TargetMode="External"/><Relationship Id="rId33" Type="http://schemas.openxmlformats.org/officeDocument/2006/relationships/hyperlink" Target="https://en.wikipedia.org/wiki/Est_Region_(Burkina_Faso)" TargetMode="External"/><Relationship Id="rId38" Type="http://schemas.openxmlformats.org/officeDocument/2006/relationships/hyperlink" Target="https://en.wikipedia.org/wiki/Ioba_Province" TargetMode="External"/><Relationship Id="rId46" Type="http://schemas.openxmlformats.org/officeDocument/2006/relationships/hyperlink" Target="https://en.wikipedia.org/wiki/Kompienga_Province" TargetMode="External"/><Relationship Id="rId59" Type="http://schemas.openxmlformats.org/officeDocument/2006/relationships/hyperlink" Target="https://en.wikipedia.org/wiki/Nord_Region_(Burkina_Faso)" TargetMode="External"/><Relationship Id="rId67" Type="http://schemas.openxmlformats.org/officeDocument/2006/relationships/hyperlink" Target="https://en.wikipedia.org/wiki/Boucle_du_Mouhoun_Region" TargetMode="External"/><Relationship Id="rId103" Type="http://schemas.openxmlformats.org/officeDocument/2006/relationships/hyperlink" Target="https://en.wikipedia.org/wiki/Centre-Sud_Region" TargetMode="External"/><Relationship Id="rId20" Type="http://schemas.openxmlformats.org/officeDocument/2006/relationships/hyperlink" Target="https://en.wikipedia.org/wiki/Baz%C3%A8ga_Province" TargetMode="External"/><Relationship Id="rId41" Type="http://schemas.openxmlformats.org/officeDocument/2006/relationships/hyperlink" Target="https://en.wikipedia.org/wiki/Centre_Region_(Burkina_Faso)" TargetMode="External"/><Relationship Id="rId54" Type="http://schemas.openxmlformats.org/officeDocument/2006/relationships/hyperlink" Target="https://en.wikipedia.org/wiki/Kourw%C3%A9ogo_Province" TargetMode="External"/><Relationship Id="rId62" Type="http://schemas.openxmlformats.org/officeDocument/2006/relationships/hyperlink" Target="https://en.wikipedia.org/wiki/Nahouri_Province" TargetMode="External"/><Relationship Id="rId70" Type="http://schemas.openxmlformats.org/officeDocument/2006/relationships/hyperlink" Target="https://en.wikipedia.org/wiki/Oubritenga_Province" TargetMode="External"/><Relationship Id="rId75" Type="http://schemas.openxmlformats.org/officeDocument/2006/relationships/hyperlink" Target="https://en.wikipedia.org/wiki/Nord_Region_(Burkina_Faso)" TargetMode="External"/><Relationship Id="rId83" Type="http://schemas.openxmlformats.org/officeDocument/2006/relationships/hyperlink" Target="https://en.wikipedia.org/wiki/Sahel_Region" TargetMode="External"/><Relationship Id="rId88" Type="http://schemas.openxmlformats.org/officeDocument/2006/relationships/hyperlink" Target="https://en.wikipedia.org/wiki/Sourou_Province" TargetMode="External"/><Relationship Id="rId91" Type="http://schemas.openxmlformats.org/officeDocument/2006/relationships/hyperlink" Target="https://en.wikipedia.org/wiki/Est_Region_(Burkina_Faso)" TargetMode="External"/><Relationship Id="rId96" Type="http://schemas.openxmlformats.org/officeDocument/2006/relationships/hyperlink" Target="https://en.wikipedia.org/wiki/Yatenga_Province" TargetMode="External"/><Relationship Id="rId1" Type="http://schemas.openxmlformats.org/officeDocument/2006/relationships/hyperlink" Target="https://en.wikipedia.org/wiki/Boucle_du_Mouhoun_Region" TargetMode="External"/><Relationship Id="rId6" Type="http://schemas.openxmlformats.org/officeDocument/2006/relationships/hyperlink" Target="https://en.wikipedia.org/wiki/Centre-Ouest_Region" TargetMode="External"/><Relationship Id="rId15" Type="http://schemas.openxmlformats.org/officeDocument/2006/relationships/hyperlink" Target="https://en.wikipedia.org/wiki/Boucle_du_Mouhoun_Region" TargetMode="External"/><Relationship Id="rId23" Type="http://schemas.openxmlformats.org/officeDocument/2006/relationships/hyperlink" Target="https://en.wikipedia.org/wiki/Sud-Ouest_Region_(Burkina_Faso)" TargetMode="External"/><Relationship Id="rId28" Type="http://schemas.openxmlformats.org/officeDocument/2006/relationships/hyperlink" Target="https://en.wikipedia.org/wiki/Como%C3%A9_Province" TargetMode="External"/><Relationship Id="rId36" Type="http://schemas.openxmlformats.org/officeDocument/2006/relationships/hyperlink" Target="https://en.wikipedia.org/wiki/Houet_Province" TargetMode="External"/><Relationship Id="rId49" Type="http://schemas.openxmlformats.org/officeDocument/2006/relationships/hyperlink" Target="https://en.wikipedia.org/wiki/Boucle_du_Mouhoun_Region" TargetMode="External"/><Relationship Id="rId57" Type="http://schemas.openxmlformats.org/officeDocument/2006/relationships/hyperlink" Target="https://en.wikipedia.org/wiki/Cascades_Region" TargetMode="External"/><Relationship Id="rId10" Type="http://schemas.openxmlformats.org/officeDocument/2006/relationships/hyperlink" Target="https://en.wikipedia.org/wiki/Nord_Region_(Burkina_Faso)" TargetMode="External"/><Relationship Id="rId31" Type="http://schemas.openxmlformats.org/officeDocument/2006/relationships/hyperlink" Target="https://en.wikipedia.org/wiki/Plateau-Central_Region" TargetMode="External"/><Relationship Id="rId44" Type="http://schemas.openxmlformats.org/officeDocument/2006/relationships/hyperlink" Target="https://en.wikipedia.org/wiki/Komondjari_Province" TargetMode="External"/><Relationship Id="rId52" Type="http://schemas.openxmlformats.org/officeDocument/2006/relationships/hyperlink" Target="https://en.wikipedia.org/wiki/Kouritenga_Province" TargetMode="External"/><Relationship Id="rId60" Type="http://schemas.openxmlformats.org/officeDocument/2006/relationships/hyperlink" Target="https://en.wikipedia.org/wiki/Mouhoun_Province" TargetMode="External"/><Relationship Id="rId65" Type="http://schemas.openxmlformats.org/officeDocument/2006/relationships/hyperlink" Target="https://en.wikipedia.org/wiki/Centre-Nord_Region" TargetMode="External"/><Relationship Id="rId73" Type="http://schemas.openxmlformats.org/officeDocument/2006/relationships/hyperlink" Target="https://en.wikipedia.org/wiki/Sahel_Region" TargetMode="External"/><Relationship Id="rId78" Type="http://schemas.openxmlformats.org/officeDocument/2006/relationships/hyperlink" Target="https://en.wikipedia.org/wiki/Sangui%C3%A9_Province" TargetMode="External"/><Relationship Id="rId81" Type="http://schemas.openxmlformats.org/officeDocument/2006/relationships/hyperlink" Target="https://en.wikipedia.org/wiki/Centre-Nord_Region" TargetMode="External"/><Relationship Id="rId86" Type="http://schemas.openxmlformats.org/officeDocument/2006/relationships/hyperlink" Target="https://en.wikipedia.org/wiki/Soum_Province" TargetMode="External"/><Relationship Id="rId94" Type="http://schemas.openxmlformats.org/officeDocument/2006/relationships/hyperlink" Target="https://en.wikipedia.org/wiki/Yagha_Province" TargetMode="External"/><Relationship Id="rId99" Type="http://schemas.openxmlformats.org/officeDocument/2006/relationships/hyperlink" Target="https://en.wikipedia.org/wiki/Centre-Ouest_Region" TargetMode="External"/><Relationship Id="rId101" Type="http://schemas.openxmlformats.org/officeDocument/2006/relationships/hyperlink" Target="https://en.wikipedia.org/wiki/Nord_Region_(Burkina_Faso)" TargetMode="External"/><Relationship Id="rId4" Type="http://schemas.openxmlformats.org/officeDocument/2006/relationships/hyperlink" Target="https://en.wikipedia.org/wiki/Centre-Est_Region" TargetMode="External"/><Relationship Id="rId9" Type="http://schemas.openxmlformats.org/officeDocument/2006/relationships/hyperlink" Target="https://en.wikipedia.org/wiki/Hauts-Bassins_Region" TargetMode="External"/><Relationship Id="rId13" Type="http://schemas.openxmlformats.org/officeDocument/2006/relationships/hyperlink" Target="https://en.wikipedia.org/wiki/Sud-Ouest_Region_(Burkina_Faso)" TargetMode="External"/><Relationship Id="rId18" Type="http://schemas.openxmlformats.org/officeDocument/2006/relationships/hyperlink" Target="https://en.wikipedia.org/wiki/Banwa_Province" TargetMode="External"/><Relationship Id="rId39" Type="http://schemas.openxmlformats.org/officeDocument/2006/relationships/hyperlink" Target="https://en.wikipedia.org/wiki/Sud-Ouest_Region_(Burkina_Faso)" TargetMode="External"/><Relationship Id="rId34" Type="http://schemas.openxmlformats.org/officeDocument/2006/relationships/hyperlink" Target="https://en.wikipedia.org/wiki/Gourma_Province" TargetMode="External"/><Relationship Id="rId50" Type="http://schemas.openxmlformats.org/officeDocument/2006/relationships/hyperlink" Target="https://en.wikipedia.org/wiki/Koulp%C3%A9logo_Province" TargetMode="External"/><Relationship Id="rId55" Type="http://schemas.openxmlformats.org/officeDocument/2006/relationships/hyperlink" Target="https://en.wikipedia.org/wiki/Plateau-Central_Region" TargetMode="External"/><Relationship Id="rId76" Type="http://schemas.openxmlformats.org/officeDocument/2006/relationships/hyperlink" Target="https://en.wikipedia.org/wiki/Poni_Province" TargetMode="External"/><Relationship Id="rId97" Type="http://schemas.openxmlformats.org/officeDocument/2006/relationships/hyperlink" Target="https://en.wikipedia.org/wiki/Nord_Region_(Burkina_Faso)" TargetMode="External"/><Relationship Id="rId7" Type="http://schemas.openxmlformats.org/officeDocument/2006/relationships/hyperlink" Target="https://en.wikipedia.org/wiki/Centre-Sud_Region" TargetMode="External"/><Relationship Id="rId71" Type="http://schemas.openxmlformats.org/officeDocument/2006/relationships/hyperlink" Target="https://en.wikipedia.org/wiki/Plateau-Central_Region" TargetMode="External"/><Relationship Id="rId92" Type="http://schemas.openxmlformats.org/officeDocument/2006/relationships/hyperlink" Target="https://en.wikipedia.org/wiki/Tui_Province" TargetMode="External"/><Relationship Id="rId2" Type="http://schemas.openxmlformats.org/officeDocument/2006/relationships/hyperlink" Target="https://en.wikipedia.org/wiki/Cascades_Region" TargetMode="External"/><Relationship Id="rId29" Type="http://schemas.openxmlformats.org/officeDocument/2006/relationships/hyperlink" Target="https://en.wikipedia.org/wiki/Cascades_Region" TargetMode="External"/><Relationship Id="rId24" Type="http://schemas.openxmlformats.org/officeDocument/2006/relationships/hyperlink" Target="https://en.wikipedia.org/wiki/Boulgou_Province" TargetMode="External"/><Relationship Id="rId40" Type="http://schemas.openxmlformats.org/officeDocument/2006/relationships/hyperlink" Target="https://en.wikipedia.org/wiki/Kadiogo_Province" TargetMode="External"/><Relationship Id="rId45" Type="http://schemas.openxmlformats.org/officeDocument/2006/relationships/hyperlink" Target="https://en.wikipedia.org/wiki/Est_Region_(Burkina_Faso)" TargetMode="External"/><Relationship Id="rId66" Type="http://schemas.openxmlformats.org/officeDocument/2006/relationships/hyperlink" Target="https://en.wikipedia.org/wiki/Nayala_Province" TargetMode="External"/><Relationship Id="rId87" Type="http://schemas.openxmlformats.org/officeDocument/2006/relationships/hyperlink" Target="https://en.wikipedia.org/wiki/Sahel_Region" TargetMode="External"/><Relationship Id="rId61" Type="http://schemas.openxmlformats.org/officeDocument/2006/relationships/hyperlink" Target="https://en.wikipedia.org/wiki/Boucle_du_Mouhoun_Region" TargetMode="External"/><Relationship Id="rId82" Type="http://schemas.openxmlformats.org/officeDocument/2006/relationships/hyperlink" Target="https://en.wikipedia.org/wiki/S%C3%A9no_Province" TargetMode="External"/><Relationship Id="rId19" Type="http://schemas.openxmlformats.org/officeDocument/2006/relationships/hyperlink" Target="https://en.wikipedia.org/wiki/Boucle_du_Mouhoun_Region" TargetMode="External"/><Relationship Id="rId14" Type="http://schemas.openxmlformats.org/officeDocument/2006/relationships/hyperlink" Target="https://en.wikipedia.org/wiki/Bal%C3%A9_Province" TargetMode="External"/><Relationship Id="rId30" Type="http://schemas.openxmlformats.org/officeDocument/2006/relationships/hyperlink" Target="https://en.wikipedia.org/wiki/Ganzourgou_Province" TargetMode="External"/><Relationship Id="rId35" Type="http://schemas.openxmlformats.org/officeDocument/2006/relationships/hyperlink" Target="https://en.wikipedia.org/wiki/Est_Region_(Burkina_Faso)" TargetMode="External"/><Relationship Id="rId56" Type="http://schemas.openxmlformats.org/officeDocument/2006/relationships/hyperlink" Target="https://en.wikipedia.org/wiki/L%C3%A9raba_Province" TargetMode="External"/><Relationship Id="rId77" Type="http://schemas.openxmlformats.org/officeDocument/2006/relationships/hyperlink" Target="https://en.wikipedia.org/wiki/Sud-Ouest_Region_(Burkina_Faso)" TargetMode="External"/><Relationship Id="rId100" Type="http://schemas.openxmlformats.org/officeDocument/2006/relationships/hyperlink" Target="https://en.wikipedia.org/wiki/Zondoma_Province" TargetMode="External"/><Relationship Id="rId8" Type="http://schemas.openxmlformats.org/officeDocument/2006/relationships/hyperlink" Target="https://en.wikipedia.org/wiki/Est_Region_(Burkina_Faso)" TargetMode="External"/><Relationship Id="rId51" Type="http://schemas.openxmlformats.org/officeDocument/2006/relationships/hyperlink" Target="https://en.wikipedia.org/wiki/Centre-Est_Region" TargetMode="External"/><Relationship Id="rId72" Type="http://schemas.openxmlformats.org/officeDocument/2006/relationships/hyperlink" Target="https://en.wikipedia.org/wiki/Oudalan_Province" TargetMode="External"/><Relationship Id="rId93" Type="http://schemas.openxmlformats.org/officeDocument/2006/relationships/hyperlink" Target="https://en.wikipedia.org/wiki/Hauts-Bassins_Region" TargetMode="External"/><Relationship Id="rId98" Type="http://schemas.openxmlformats.org/officeDocument/2006/relationships/hyperlink" Target="https://en.wikipedia.org/wiki/Ziro_Province" TargetMode="External"/><Relationship Id="rId3" Type="http://schemas.openxmlformats.org/officeDocument/2006/relationships/hyperlink" Target="https://en.wikipedia.org/wiki/Centre_Region_(Burkina_Faso)" TargetMode="External"/></Relationships>
</file>

<file path=xl/worksheets/_rels/sheet126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Porto_Novo,_Cape_Verde_(municipality)" TargetMode="External"/><Relationship Id="rId18" Type="http://schemas.openxmlformats.org/officeDocument/2006/relationships/hyperlink" Target="https://en.wikipedia.org/wiki/Ilhas_de_Barlavento" TargetMode="External"/><Relationship Id="rId26" Type="http://schemas.openxmlformats.org/officeDocument/2006/relationships/hyperlink" Target="https://en.wikipedia.org/wiki/Ilhas_de_Sotavento" TargetMode="External"/><Relationship Id="rId39" Type="http://schemas.openxmlformats.org/officeDocument/2006/relationships/hyperlink" Target="https://en.wikipedia.org/wiki/S%C3%A3o_Salvador_do_Mundo,_Cape_Verde" TargetMode="External"/><Relationship Id="rId21" Type="http://schemas.openxmlformats.org/officeDocument/2006/relationships/hyperlink" Target="https://en.wikipedia.org/wiki/Ribeira_Grande_de_Santiago,_Cape_Verde" TargetMode="External"/><Relationship Id="rId34" Type="http://schemas.openxmlformats.org/officeDocument/2006/relationships/hyperlink" Target="https://en.wikipedia.org/wiki/Ilhas_de_Sotavento" TargetMode="External"/><Relationship Id="rId42" Type="http://schemas.openxmlformats.org/officeDocument/2006/relationships/hyperlink" Target="https://en.wikipedia.org/wiki/Ilhas_de_Barlavento" TargetMode="External"/><Relationship Id="rId7" Type="http://schemas.openxmlformats.org/officeDocument/2006/relationships/hyperlink" Target="https://en.wikipedia.org/wiki/Maio,_Cape_Verde" TargetMode="External"/><Relationship Id="rId2" Type="http://schemas.openxmlformats.org/officeDocument/2006/relationships/hyperlink" Target="https://en.wikipedia.org/wiki/Ilhas_de_Sotavento" TargetMode="External"/><Relationship Id="rId16" Type="http://schemas.openxmlformats.org/officeDocument/2006/relationships/hyperlink" Target="https://en.wikipedia.org/wiki/Ilhas_de_Sotavento" TargetMode="External"/><Relationship Id="rId29" Type="http://schemas.openxmlformats.org/officeDocument/2006/relationships/hyperlink" Target="https://en.wikipedia.org/wiki/Santa_Cruz,_Cape_Verde" TargetMode="External"/><Relationship Id="rId1" Type="http://schemas.openxmlformats.org/officeDocument/2006/relationships/hyperlink" Target="https://en.wikipedia.org/wiki/Ilhas_de_Barlavento" TargetMode="External"/><Relationship Id="rId6" Type="http://schemas.openxmlformats.org/officeDocument/2006/relationships/hyperlink" Target="https://en.wikipedia.org/wiki/Ilhas_de_Sotavento" TargetMode="External"/><Relationship Id="rId11" Type="http://schemas.openxmlformats.org/officeDocument/2006/relationships/hyperlink" Target="https://en.wikipedia.org/wiki/Paul,_Cape_Verde" TargetMode="External"/><Relationship Id="rId24" Type="http://schemas.openxmlformats.org/officeDocument/2006/relationships/hyperlink" Target="https://en.wikipedia.org/wiki/Ilhas_de_Barlavento" TargetMode="External"/><Relationship Id="rId32" Type="http://schemas.openxmlformats.org/officeDocument/2006/relationships/hyperlink" Target="https://en.wikipedia.org/wiki/Ilhas_de_Sotavento" TargetMode="External"/><Relationship Id="rId37" Type="http://schemas.openxmlformats.org/officeDocument/2006/relationships/hyperlink" Target="https://en.wikipedia.org/wiki/S%C3%A3o_Miguel,_Cape_Verde" TargetMode="External"/><Relationship Id="rId40" Type="http://schemas.openxmlformats.org/officeDocument/2006/relationships/hyperlink" Target="https://en.wikipedia.org/wiki/Ilhas_de_Sotavento" TargetMode="External"/><Relationship Id="rId45" Type="http://schemas.openxmlformats.org/officeDocument/2006/relationships/hyperlink" Target="https://en.wikipedia.org/wiki/Tarrafal_de_S%C3%A3o_Nicolau_(municipality)" TargetMode="External"/><Relationship Id="rId5" Type="http://schemas.openxmlformats.org/officeDocument/2006/relationships/hyperlink" Target="https://en.wikipedia.org/wiki/Brava,_Cape_Verde" TargetMode="External"/><Relationship Id="rId15" Type="http://schemas.openxmlformats.org/officeDocument/2006/relationships/hyperlink" Target="https://en.wikipedia.org/wiki/Praia,_Cape_Verde_(municipality)" TargetMode="External"/><Relationship Id="rId23" Type="http://schemas.openxmlformats.org/officeDocument/2006/relationships/hyperlink" Target="https://en.wikipedia.org/wiki/Sal,_Cape_Verde" TargetMode="External"/><Relationship Id="rId28" Type="http://schemas.openxmlformats.org/officeDocument/2006/relationships/hyperlink" Target="https://en.wikipedia.org/wiki/Ilhas_de_Sotavento" TargetMode="External"/><Relationship Id="rId36" Type="http://schemas.openxmlformats.org/officeDocument/2006/relationships/hyperlink" Target="https://en.wikipedia.org/wiki/Ilhas_de_Sotavento" TargetMode="External"/><Relationship Id="rId10" Type="http://schemas.openxmlformats.org/officeDocument/2006/relationships/hyperlink" Target="https://en.wikipedia.org/wiki/Ilhas_de_Sotavento" TargetMode="External"/><Relationship Id="rId19" Type="http://schemas.openxmlformats.org/officeDocument/2006/relationships/hyperlink" Target="https://en.wikipedia.org/wiki/Ribeira_Grande,_Cape_Verde_(municipality)" TargetMode="External"/><Relationship Id="rId31" Type="http://schemas.openxmlformats.org/officeDocument/2006/relationships/hyperlink" Target="https://en.wikipedia.org/wiki/S%C3%A3o_Domingos,_Cape_Verde_(municipality)" TargetMode="External"/><Relationship Id="rId44" Type="http://schemas.openxmlformats.org/officeDocument/2006/relationships/hyperlink" Target="https://en.wikipedia.org/wiki/Ilhas_de_Sotavento" TargetMode="External"/><Relationship Id="rId4" Type="http://schemas.openxmlformats.org/officeDocument/2006/relationships/hyperlink" Target="https://en.wikipedia.org/wiki/Ilhas_de_Barlavento" TargetMode="External"/><Relationship Id="rId9" Type="http://schemas.openxmlformats.org/officeDocument/2006/relationships/hyperlink" Target="https://en.wikipedia.org/wiki/Mosteiros,_Cape_Verde_(municipality)" TargetMode="External"/><Relationship Id="rId14" Type="http://schemas.openxmlformats.org/officeDocument/2006/relationships/hyperlink" Target="https://en.wikipedia.org/wiki/Ilhas_de_Barlavento" TargetMode="External"/><Relationship Id="rId22" Type="http://schemas.openxmlformats.org/officeDocument/2006/relationships/hyperlink" Target="https://en.wikipedia.org/wiki/Ilhas_de_Sotavento" TargetMode="External"/><Relationship Id="rId27" Type="http://schemas.openxmlformats.org/officeDocument/2006/relationships/hyperlink" Target="https://en.wikipedia.org/wiki/Santa_Catarina_do_Fogo,_Cape_Verde" TargetMode="External"/><Relationship Id="rId30" Type="http://schemas.openxmlformats.org/officeDocument/2006/relationships/hyperlink" Target="https://en.wikipedia.org/wiki/Ilhas_de_Sotavento" TargetMode="External"/><Relationship Id="rId35" Type="http://schemas.openxmlformats.org/officeDocument/2006/relationships/hyperlink" Target="https://en.wikipedia.org/wiki/S%C3%A3o_Louren%C3%A7o_dos_%C3%93rg%C3%A3os,_Cape_Verde" TargetMode="External"/><Relationship Id="rId43" Type="http://schemas.openxmlformats.org/officeDocument/2006/relationships/hyperlink" Target="https://en.wikipedia.org/wiki/Tarrafal,_Cape_Verde_(municipality)" TargetMode="External"/><Relationship Id="rId8" Type="http://schemas.openxmlformats.org/officeDocument/2006/relationships/hyperlink" Target="https://en.wikipedia.org/wiki/Ilhas_de_Sotavento" TargetMode="External"/><Relationship Id="rId3" Type="http://schemas.openxmlformats.org/officeDocument/2006/relationships/hyperlink" Target="https://en.wikipedia.org/wiki/Boa_Vista,_Cape_Verde" TargetMode="External"/><Relationship Id="rId12" Type="http://schemas.openxmlformats.org/officeDocument/2006/relationships/hyperlink" Target="https://en.wikipedia.org/wiki/Ilhas_de_Barlavento" TargetMode="External"/><Relationship Id="rId17" Type="http://schemas.openxmlformats.org/officeDocument/2006/relationships/hyperlink" Target="https://en.wikipedia.org/wiki/Ribeira_Brava,_Cape_Verde_(municipality)" TargetMode="External"/><Relationship Id="rId25" Type="http://schemas.openxmlformats.org/officeDocument/2006/relationships/hyperlink" Target="https://en.wikipedia.org/wiki/Santa_Catarina,_Cape_Verde" TargetMode="External"/><Relationship Id="rId33" Type="http://schemas.openxmlformats.org/officeDocument/2006/relationships/hyperlink" Target="https://en.wikipedia.org/wiki/S%C3%A3o_Filipe,_Cape_Verde_(municipality)" TargetMode="External"/><Relationship Id="rId38" Type="http://schemas.openxmlformats.org/officeDocument/2006/relationships/hyperlink" Target="https://en.wikipedia.org/wiki/Ilhas_de_Sotavento" TargetMode="External"/><Relationship Id="rId46" Type="http://schemas.openxmlformats.org/officeDocument/2006/relationships/hyperlink" Target="https://en.wikipedia.org/wiki/Ilhas_de_Barlavento" TargetMode="External"/><Relationship Id="rId20" Type="http://schemas.openxmlformats.org/officeDocument/2006/relationships/hyperlink" Target="https://en.wikipedia.org/wiki/Ilhas_de_Barlavento" TargetMode="External"/><Relationship Id="rId41" Type="http://schemas.openxmlformats.org/officeDocument/2006/relationships/hyperlink" Target="https://en.wikipedia.org/wiki/S%C3%A3o_Vicente,_Cape_Verde" TargetMode="External"/></Relationships>
</file>

<file path=xl/worksheets/_rels/sheet127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Prachatice_District" TargetMode="External"/><Relationship Id="rId21" Type="http://schemas.openxmlformats.org/officeDocument/2006/relationships/hyperlink" Target="https://en.wikipedia.org/wiki/Brno-City_District" TargetMode="External"/><Relationship Id="rId42" Type="http://schemas.openxmlformats.org/officeDocument/2006/relationships/hyperlink" Target="https://en.wikipedia.org/wiki/Vyso%C4%8Dina_Region" TargetMode="External"/><Relationship Id="rId63" Type="http://schemas.openxmlformats.org/officeDocument/2006/relationships/hyperlink" Target="https://en.wikipedia.org/wiki/Karlovy_Vary_District" TargetMode="External"/><Relationship Id="rId84" Type="http://schemas.openxmlformats.org/officeDocument/2006/relationships/hyperlink" Target="https://en.wikipedia.org/wiki/Central_Bohemian_Region" TargetMode="External"/><Relationship Id="rId138" Type="http://schemas.openxmlformats.org/officeDocument/2006/relationships/hyperlink" Target="https://en.wikipedia.org/wiki/Pardubice_Region" TargetMode="External"/><Relationship Id="rId159" Type="http://schemas.openxmlformats.org/officeDocument/2006/relationships/hyperlink" Target="https://en.wikipedia.org/wiki/Vy%C5%A1kov_District" TargetMode="External"/><Relationship Id="rId107" Type="http://schemas.openxmlformats.org/officeDocument/2006/relationships/hyperlink" Target="https://en.wikipedia.org/wiki/Plze%C5%88-South_District" TargetMode="External"/><Relationship Id="rId11" Type="http://schemas.openxmlformats.org/officeDocument/2006/relationships/hyperlink" Target="https://en.wikipedia.org/wiki/Central_Bohemian_Region" TargetMode="External"/><Relationship Id="rId32" Type="http://schemas.openxmlformats.org/officeDocument/2006/relationships/hyperlink" Target="https://en.wikipedia.org/wiki/South_Bohemian_Region" TargetMode="External"/><Relationship Id="rId53" Type="http://schemas.openxmlformats.org/officeDocument/2006/relationships/hyperlink" Target="https://en.wikipedia.org/wiki/Jablonec_nad_Nisou_District" TargetMode="External"/><Relationship Id="rId74" Type="http://schemas.openxmlformats.org/officeDocument/2006/relationships/hyperlink" Target="https://en.wikipedia.org/wiki/Zl%C3%ADn_Region" TargetMode="External"/><Relationship Id="rId128" Type="http://schemas.openxmlformats.org/officeDocument/2006/relationships/hyperlink" Target="https://en.wikipedia.org/wiki/Plze%C5%88_Region" TargetMode="External"/><Relationship Id="rId149" Type="http://schemas.openxmlformats.org/officeDocument/2006/relationships/hyperlink" Target="https://en.wikipedia.org/wiki/T%C5%99eb%C3%AD%C4%8D_District" TargetMode="External"/><Relationship Id="rId5" Type="http://schemas.openxmlformats.org/officeDocument/2006/relationships/hyperlink" Target="https://en.wikipedia.org/wiki/Liberec_Region" TargetMode="External"/><Relationship Id="rId95" Type="http://schemas.openxmlformats.org/officeDocument/2006/relationships/hyperlink" Target="https://en.wikipedia.org/wiki/Olomouc_District" TargetMode="External"/><Relationship Id="rId160" Type="http://schemas.openxmlformats.org/officeDocument/2006/relationships/hyperlink" Target="https://en.wikipedia.org/wiki/South_Moravian_Region" TargetMode="External"/><Relationship Id="rId22" Type="http://schemas.openxmlformats.org/officeDocument/2006/relationships/hyperlink" Target="https://en.wikipedia.org/wiki/South_Moravian_Region" TargetMode="External"/><Relationship Id="rId43" Type="http://schemas.openxmlformats.org/officeDocument/2006/relationships/hyperlink" Target="https://en.wikipedia.org/wiki/Hodon%C3%ADn_District" TargetMode="External"/><Relationship Id="rId64" Type="http://schemas.openxmlformats.org/officeDocument/2006/relationships/hyperlink" Target="https://en.wikipedia.org/wiki/Karlovy_Vary_Region" TargetMode="External"/><Relationship Id="rId118" Type="http://schemas.openxmlformats.org/officeDocument/2006/relationships/hyperlink" Target="https://en.wikipedia.org/wiki/South_Bohemian_Region" TargetMode="External"/><Relationship Id="rId139" Type="http://schemas.openxmlformats.org/officeDocument/2006/relationships/hyperlink" Target="https://en.wikipedia.org/wiki/%C5%A0umperk_District" TargetMode="External"/><Relationship Id="rId85" Type="http://schemas.openxmlformats.org/officeDocument/2006/relationships/hyperlink" Target="https://en.wikipedia.org/wiki/Mlad%C3%A1_Boleslav_District" TargetMode="External"/><Relationship Id="rId150" Type="http://schemas.openxmlformats.org/officeDocument/2006/relationships/hyperlink" Target="https://en.wikipedia.org/wiki/Vyso%C4%8Dina_Region" TargetMode="External"/><Relationship Id="rId12" Type="http://schemas.openxmlformats.org/officeDocument/2006/relationships/hyperlink" Target="https://en.wikipedia.org/wiki/%C3%9Ast%C3%AD_nad_Labem_Region" TargetMode="External"/><Relationship Id="rId17" Type="http://schemas.openxmlformats.org/officeDocument/2006/relationships/hyperlink" Target="https://en.wikipedia.org/wiki/Beroun_District" TargetMode="External"/><Relationship Id="rId33" Type="http://schemas.openxmlformats.org/officeDocument/2006/relationships/hyperlink" Target="https://en.wikipedia.org/wiki/%C4%8Cesk%C3%BD_Krumlov_District" TargetMode="External"/><Relationship Id="rId38" Type="http://schemas.openxmlformats.org/officeDocument/2006/relationships/hyperlink" Target="https://en.wikipedia.org/wiki/Plze%C5%88_Region" TargetMode="External"/><Relationship Id="rId59" Type="http://schemas.openxmlformats.org/officeDocument/2006/relationships/hyperlink" Target="https://en.wikipedia.org/wiki/Jihlava_District" TargetMode="External"/><Relationship Id="rId103" Type="http://schemas.openxmlformats.org/officeDocument/2006/relationships/hyperlink" Target="https://en.wikipedia.org/wiki/Pelh%C5%99imov_District" TargetMode="External"/><Relationship Id="rId108" Type="http://schemas.openxmlformats.org/officeDocument/2006/relationships/hyperlink" Target="https://en.wikipedia.org/wiki/Plze%C5%88_Region" TargetMode="External"/><Relationship Id="rId124" Type="http://schemas.openxmlformats.org/officeDocument/2006/relationships/hyperlink" Target="https://en.wikipedia.org/wiki/Central_Bohemian_Region" TargetMode="External"/><Relationship Id="rId129" Type="http://schemas.openxmlformats.org/officeDocument/2006/relationships/hyperlink" Target="https://en.wikipedia.org/wiki/Rychnov_nad_Kn%C4%9B%C5%BEnou_District" TargetMode="External"/><Relationship Id="rId54" Type="http://schemas.openxmlformats.org/officeDocument/2006/relationships/hyperlink" Target="https://en.wikipedia.org/wiki/Liberec_Region" TargetMode="External"/><Relationship Id="rId70" Type="http://schemas.openxmlformats.org/officeDocument/2006/relationships/hyperlink" Target="https://en.wikipedia.org/wiki/Plze%C5%88_Region" TargetMode="External"/><Relationship Id="rId75" Type="http://schemas.openxmlformats.org/officeDocument/2006/relationships/hyperlink" Target="https://en.wikipedia.org/wiki/Kutn%C3%A1_Hora_District" TargetMode="External"/><Relationship Id="rId91" Type="http://schemas.openxmlformats.org/officeDocument/2006/relationships/hyperlink" Target="https://en.wikipedia.org/wiki/Nov%C3%BD_Ji%C4%8D%C3%ADn_District" TargetMode="External"/><Relationship Id="rId96" Type="http://schemas.openxmlformats.org/officeDocument/2006/relationships/hyperlink" Target="https://en.wikipedia.org/wiki/Olomouc_Region" TargetMode="External"/><Relationship Id="rId140" Type="http://schemas.openxmlformats.org/officeDocument/2006/relationships/hyperlink" Target="https://en.wikipedia.org/wiki/Olomouc_Region" TargetMode="External"/><Relationship Id="rId145" Type="http://schemas.openxmlformats.org/officeDocument/2006/relationships/hyperlink" Target="https://en.wikipedia.org/wiki/Teplice_District" TargetMode="External"/><Relationship Id="rId161" Type="http://schemas.openxmlformats.org/officeDocument/2006/relationships/hyperlink" Target="https://en.wikipedia.org/wiki/Zl%C3%ADn_District" TargetMode="External"/><Relationship Id="rId166" Type="http://schemas.openxmlformats.org/officeDocument/2006/relationships/hyperlink" Target="https://en.wikipedia.org/wiki/Vyso%C4%8Dina_Region" TargetMode="External"/><Relationship Id="rId1" Type="http://schemas.openxmlformats.org/officeDocument/2006/relationships/hyperlink" Target="https://en.wikipedia.org/wiki/South_Bohemian_Region" TargetMode="External"/><Relationship Id="rId6" Type="http://schemas.openxmlformats.org/officeDocument/2006/relationships/hyperlink" Target="https://en.wikipedia.org/wiki/Moravian-Silesian_Region" TargetMode="External"/><Relationship Id="rId23" Type="http://schemas.openxmlformats.org/officeDocument/2006/relationships/hyperlink" Target="https://en.wikipedia.org/wiki/Brno-Country_District" TargetMode="External"/><Relationship Id="rId28" Type="http://schemas.openxmlformats.org/officeDocument/2006/relationships/hyperlink" Target="https://en.wikipedia.org/wiki/South_Moravian_Region" TargetMode="External"/><Relationship Id="rId49" Type="http://schemas.openxmlformats.org/officeDocument/2006/relationships/hyperlink" Target="https://en.wikipedia.org/wiki/Chomutov_District" TargetMode="External"/><Relationship Id="rId114" Type="http://schemas.openxmlformats.org/officeDocument/2006/relationships/hyperlink" Target="https://en.wikipedia.org/wiki/Central_Bohemian_Region" TargetMode="External"/><Relationship Id="rId119" Type="http://schemas.openxmlformats.org/officeDocument/2006/relationships/hyperlink" Target="https://en.wikipedia.org/wiki/Prost%C4%9Bjov_District" TargetMode="External"/><Relationship Id="rId44" Type="http://schemas.openxmlformats.org/officeDocument/2006/relationships/hyperlink" Target="https://en.wikipedia.org/wiki/South_Moravian_Region" TargetMode="External"/><Relationship Id="rId60" Type="http://schemas.openxmlformats.org/officeDocument/2006/relationships/hyperlink" Target="https://en.wikipedia.org/wiki/Vyso%C4%8Dina_Region" TargetMode="External"/><Relationship Id="rId65" Type="http://schemas.openxmlformats.org/officeDocument/2006/relationships/hyperlink" Target="https://en.wikipedia.org/wiki/Karvin%C3%A1_District" TargetMode="External"/><Relationship Id="rId81" Type="http://schemas.openxmlformats.org/officeDocument/2006/relationships/hyperlink" Target="https://en.wikipedia.org/wiki/Louny_District" TargetMode="External"/><Relationship Id="rId86" Type="http://schemas.openxmlformats.org/officeDocument/2006/relationships/hyperlink" Target="https://en.wikipedia.org/wiki/Central_Bohemian_Region" TargetMode="External"/><Relationship Id="rId130" Type="http://schemas.openxmlformats.org/officeDocument/2006/relationships/hyperlink" Target="https://en.wikipedia.org/wiki/Hradec_Kr%C3%A1lov%C3%A9_Region" TargetMode="External"/><Relationship Id="rId135" Type="http://schemas.openxmlformats.org/officeDocument/2006/relationships/hyperlink" Target="https://en.wikipedia.org/wiki/Strakonice_District" TargetMode="External"/><Relationship Id="rId151" Type="http://schemas.openxmlformats.org/officeDocument/2006/relationships/hyperlink" Target="https://en.wikipedia.org/wiki/Uhersk%C3%A9_Hradi%C5%A1t%C4%9B_District" TargetMode="External"/><Relationship Id="rId156" Type="http://schemas.openxmlformats.org/officeDocument/2006/relationships/hyperlink" Target="https://en.wikipedia.org/wiki/Pardubice_Region" TargetMode="External"/><Relationship Id="rId13" Type="http://schemas.openxmlformats.org/officeDocument/2006/relationships/hyperlink" Target="https://en.wikipedia.org/wiki/Vyso%C4%8Dina_Region" TargetMode="External"/><Relationship Id="rId18" Type="http://schemas.openxmlformats.org/officeDocument/2006/relationships/hyperlink" Target="https://en.wikipedia.org/wiki/Central_Bohemian_Region" TargetMode="External"/><Relationship Id="rId39" Type="http://schemas.openxmlformats.org/officeDocument/2006/relationships/hyperlink" Target="https://en.wikipedia.org/wiki/Fr%C3%BDdek-M%C3%ADstek_District" TargetMode="External"/><Relationship Id="rId109" Type="http://schemas.openxmlformats.org/officeDocument/2006/relationships/hyperlink" Target="https://en.wikipedia.org/wiki/Plze%C5%88-City_District" TargetMode="External"/><Relationship Id="rId34" Type="http://schemas.openxmlformats.org/officeDocument/2006/relationships/hyperlink" Target="https://en.wikipedia.org/wiki/South_Bohemian_Region" TargetMode="External"/><Relationship Id="rId50" Type="http://schemas.openxmlformats.org/officeDocument/2006/relationships/hyperlink" Target="https://en.wikipedia.org/wiki/%C3%9Ast%C3%AD_nad_Labem_Region" TargetMode="External"/><Relationship Id="rId55" Type="http://schemas.openxmlformats.org/officeDocument/2006/relationships/hyperlink" Target="https://en.wikipedia.org/wiki/Jesen%C3%ADk_District" TargetMode="External"/><Relationship Id="rId76" Type="http://schemas.openxmlformats.org/officeDocument/2006/relationships/hyperlink" Target="https://en.wikipedia.org/wiki/Central_Bohemian_Region" TargetMode="External"/><Relationship Id="rId97" Type="http://schemas.openxmlformats.org/officeDocument/2006/relationships/hyperlink" Target="https://en.wikipedia.org/wiki/Opava_District" TargetMode="External"/><Relationship Id="rId104" Type="http://schemas.openxmlformats.org/officeDocument/2006/relationships/hyperlink" Target="https://en.wikipedia.org/wiki/Vyso%C4%8Dina_Region" TargetMode="External"/><Relationship Id="rId120" Type="http://schemas.openxmlformats.org/officeDocument/2006/relationships/hyperlink" Target="https://en.wikipedia.org/wiki/Olomouc_Region" TargetMode="External"/><Relationship Id="rId125" Type="http://schemas.openxmlformats.org/officeDocument/2006/relationships/hyperlink" Target="https://en.wikipedia.org/wiki/Rakovn%C3%ADk_District" TargetMode="External"/><Relationship Id="rId141" Type="http://schemas.openxmlformats.org/officeDocument/2006/relationships/hyperlink" Target="https://en.wikipedia.org/wiki/T%C3%A1bor_District" TargetMode="External"/><Relationship Id="rId146" Type="http://schemas.openxmlformats.org/officeDocument/2006/relationships/hyperlink" Target="https://en.wikipedia.org/wiki/%C3%9Ast%C3%AD_nad_Labem_Region" TargetMode="External"/><Relationship Id="rId167" Type="http://schemas.openxmlformats.org/officeDocument/2006/relationships/drawing" Target="../drawings/drawing15.xml"/><Relationship Id="rId7" Type="http://schemas.openxmlformats.org/officeDocument/2006/relationships/hyperlink" Target="https://en.wikipedia.org/wiki/Olomouc_Region" TargetMode="External"/><Relationship Id="rId71" Type="http://schemas.openxmlformats.org/officeDocument/2006/relationships/hyperlink" Target="https://en.wikipedia.org/wiki/Kol%C3%ADn_District" TargetMode="External"/><Relationship Id="rId92" Type="http://schemas.openxmlformats.org/officeDocument/2006/relationships/hyperlink" Target="https://en.wikipedia.org/wiki/Moravian-Silesian_Region" TargetMode="External"/><Relationship Id="rId162" Type="http://schemas.openxmlformats.org/officeDocument/2006/relationships/hyperlink" Target="https://en.wikipedia.org/wiki/Zl%C3%ADn_Region" TargetMode="External"/><Relationship Id="rId2" Type="http://schemas.openxmlformats.org/officeDocument/2006/relationships/hyperlink" Target="https://en.wikipedia.org/wiki/South_Moravian_Region" TargetMode="External"/><Relationship Id="rId29" Type="http://schemas.openxmlformats.org/officeDocument/2006/relationships/hyperlink" Target="https://en.wikipedia.org/wiki/%C4%8Cesk%C3%A1_L%C3%ADpa_District" TargetMode="External"/><Relationship Id="rId24" Type="http://schemas.openxmlformats.org/officeDocument/2006/relationships/hyperlink" Target="https://en.wikipedia.org/wiki/South_Moravian_Region" TargetMode="External"/><Relationship Id="rId40" Type="http://schemas.openxmlformats.org/officeDocument/2006/relationships/hyperlink" Target="https://en.wikipedia.org/wiki/Moravian-Silesian_Region" TargetMode="External"/><Relationship Id="rId45" Type="http://schemas.openxmlformats.org/officeDocument/2006/relationships/hyperlink" Target="https://en.wikipedia.org/wiki/Hradec_Kr%C3%A1lov%C3%A9_District" TargetMode="External"/><Relationship Id="rId66" Type="http://schemas.openxmlformats.org/officeDocument/2006/relationships/hyperlink" Target="https://en.wikipedia.org/wiki/Moravian-Silesian_Region" TargetMode="External"/><Relationship Id="rId87" Type="http://schemas.openxmlformats.org/officeDocument/2006/relationships/hyperlink" Target="https://en.wikipedia.org/wiki/Most_District" TargetMode="External"/><Relationship Id="rId110" Type="http://schemas.openxmlformats.org/officeDocument/2006/relationships/hyperlink" Target="https://en.wikipedia.org/wiki/Plze%C5%88_Region" TargetMode="External"/><Relationship Id="rId115" Type="http://schemas.openxmlformats.org/officeDocument/2006/relationships/hyperlink" Target="https://en.wikipedia.org/wiki/Prague-West_District" TargetMode="External"/><Relationship Id="rId131" Type="http://schemas.openxmlformats.org/officeDocument/2006/relationships/hyperlink" Target="https://en.wikipedia.org/wiki/Semily_District" TargetMode="External"/><Relationship Id="rId136" Type="http://schemas.openxmlformats.org/officeDocument/2006/relationships/hyperlink" Target="https://en.wikipedia.org/wiki/South_Bohemian_Region" TargetMode="External"/><Relationship Id="rId157" Type="http://schemas.openxmlformats.org/officeDocument/2006/relationships/hyperlink" Target="https://en.wikipedia.org/wiki/Vset%C3%ADn_District" TargetMode="External"/><Relationship Id="rId61" Type="http://schemas.openxmlformats.org/officeDocument/2006/relationships/hyperlink" Target="https://en.wikipedia.org/wiki/Jind%C5%99ich%C5%AFv_Hradec_District" TargetMode="External"/><Relationship Id="rId82" Type="http://schemas.openxmlformats.org/officeDocument/2006/relationships/hyperlink" Target="https://en.wikipedia.org/wiki/%C3%9Ast%C3%AD_nad_Labem_Region" TargetMode="External"/><Relationship Id="rId152" Type="http://schemas.openxmlformats.org/officeDocument/2006/relationships/hyperlink" Target="https://en.wikipedia.org/wiki/Zl%C3%ADn_Region" TargetMode="External"/><Relationship Id="rId19" Type="http://schemas.openxmlformats.org/officeDocument/2006/relationships/hyperlink" Target="https://en.wikipedia.org/wiki/Blansko_District" TargetMode="External"/><Relationship Id="rId14" Type="http://schemas.openxmlformats.org/officeDocument/2006/relationships/hyperlink" Target="https://en.wikipedia.org/wiki/Zl%C3%ADn_Region" TargetMode="External"/><Relationship Id="rId30" Type="http://schemas.openxmlformats.org/officeDocument/2006/relationships/hyperlink" Target="https://en.wikipedia.org/wiki/Liberec_Region" TargetMode="External"/><Relationship Id="rId35" Type="http://schemas.openxmlformats.org/officeDocument/2006/relationships/hyperlink" Target="https://en.wikipedia.org/wiki/D%C4%9B%C4%8D%C3%ADn_District" TargetMode="External"/><Relationship Id="rId56" Type="http://schemas.openxmlformats.org/officeDocument/2006/relationships/hyperlink" Target="https://en.wikipedia.org/wiki/Olomouc_Region" TargetMode="External"/><Relationship Id="rId77" Type="http://schemas.openxmlformats.org/officeDocument/2006/relationships/hyperlink" Target="https://en.wikipedia.org/wiki/Liberec_District" TargetMode="External"/><Relationship Id="rId100" Type="http://schemas.openxmlformats.org/officeDocument/2006/relationships/hyperlink" Target="https://en.wikipedia.org/wiki/Moravian-Silesian_Region" TargetMode="External"/><Relationship Id="rId105" Type="http://schemas.openxmlformats.org/officeDocument/2006/relationships/hyperlink" Target="https://en.wikipedia.org/wiki/P%C3%ADsek_District" TargetMode="External"/><Relationship Id="rId126" Type="http://schemas.openxmlformats.org/officeDocument/2006/relationships/hyperlink" Target="https://en.wikipedia.org/wiki/Central_Bohemian_Region" TargetMode="External"/><Relationship Id="rId147" Type="http://schemas.openxmlformats.org/officeDocument/2006/relationships/hyperlink" Target="https://en.wikipedia.org/wiki/Trutnov_District" TargetMode="External"/><Relationship Id="rId8" Type="http://schemas.openxmlformats.org/officeDocument/2006/relationships/hyperlink" Target="https://en.wikipedia.org/wiki/Pardubice_Region" TargetMode="External"/><Relationship Id="rId51" Type="http://schemas.openxmlformats.org/officeDocument/2006/relationships/hyperlink" Target="https://en.wikipedia.org/wiki/Chrudim_District" TargetMode="External"/><Relationship Id="rId72" Type="http://schemas.openxmlformats.org/officeDocument/2006/relationships/hyperlink" Target="https://en.wikipedia.org/wiki/Central_Bohemian_Region" TargetMode="External"/><Relationship Id="rId93" Type="http://schemas.openxmlformats.org/officeDocument/2006/relationships/hyperlink" Target="https://en.wikipedia.org/wiki/Nymburk_District" TargetMode="External"/><Relationship Id="rId98" Type="http://schemas.openxmlformats.org/officeDocument/2006/relationships/hyperlink" Target="https://en.wikipedia.org/wiki/Moravian-Silesian_Region" TargetMode="External"/><Relationship Id="rId121" Type="http://schemas.openxmlformats.org/officeDocument/2006/relationships/hyperlink" Target="https://en.wikipedia.org/wiki/P%C5%99erov_District" TargetMode="External"/><Relationship Id="rId142" Type="http://schemas.openxmlformats.org/officeDocument/2006/relationships/hyperlink" Target="https://en.wikipedia.org/wiki/South_Bohemian_Region" TargetMode="External"/><Relationship Id="rId163" Type="http://schemas.openxmlformats.org/officeDocument/2006/relationships/hyperlink" Target="https://en.wikipedia.org/wiki/Znojmo_District" TargetMode="External"/><Relationship Id="rId3" Type="http://schemas.openxmlformats.org/officeDocument/2006/relationships/hyperlink" Target="https://en.wikipedia.org/wiki/Karlovy_Vary_Region" TargetMode="External"/><Relationship Id="rId25" Type="http://schemas.openxmlformats.org/officeDocument/2006/relationships/hyperlink" Target="https://en.wikipedia.org/wiki/Brunt%C3%A1l_District" TargetMode="External"/><Relationship Id="rId46" Type="http://schemas.openxmlformats.org/officeDocument/2006/relationships/hyperlink" Target="https://en.wikipedia.org/wiki/Hradec_Kr%C3%A1lov%C3%A9_Region" TargetMode="External"/><Relationship Id="rId67" Type="http://schemas.openxmlformats.org/officeDocument/2006/relationships/hyperlink" Target="https://en.wikipedia.org/wiki/Kladno_District" TargetMode="External"/><Relationship Id="rId116" Type="http://schemas.openxmlformats.org/officeDocument/2006/relationships/hyperlink" Target="https://en.wikipedia.org/wiki/Central_Bohemian_Region" TargetMode="External"/><Relationship Id="rId137" Type="http://schemas.openxmlformats.org/officeDocument/2006/relationships/hyperlink" Target="https://en.wikipedia.org/wiki/Svitavy_District" TargetMode="External"/><Relationship Id="rId158" Type="http://schemas.openxmlformats.org/officeDocument/2006/relationships/hyperlink" Target="https://en.wikipedia.org/wiki/Zl%C3%ADn_Region" TargetMode="External"/><Relationship Id="rId20" Type="http://schemas.openxmlformats.org/officeDocument/2006/relationships/hyperlink" Target="https://en.wikipedia.org/wiki/South_Moravian_Region" TargetMode="External"/><Relationship Id="rId41" Type="http://schemas.openxmlformats.org/officeDocument/2006/relationships/hyperlink" Target="https://en.wikipedia.org/wiki/Havl%C3%AD%C4%8Dk%C5%AFv_Brod_District" TargetMode="External"/><Relationship Id="rId62" Type="http://schemas.openxmlformats.org/officeDocument/2006/relationships/hyperlink" Target="https://en.wikipedia.org/wiki/South_Bohemian_Region" TargetMode="External"/><Relationship Id="rId83" Type="http://schemas.openxmlformats.org/officeDocument/2006/relationships/hyperlink" Target="https://en.wikipedia.org/wiki/M%C4%9Bln%C3%ADk_District" TargetMode="External"/><Relationship Id="rId88" Type="http://schemas.openxmlformats.org/officeDocument/2006/relationships/hyperlink" Target="https://en.wikipedia.org/wiki/%C3%9Ast%C3%AD_nad_Labem_Region" TargetMode="External"/><Relationship Id="rId111" Type="http://schemas.openxmlformats.org/officeDocument/2006/relationships/hyperlink" Target="https://en.wikipedia.org/wiki/Plze%C5%88-North_District" TargetMode="External"/><Relationship Id="rId132" Type="http://schemas.openxmlformats.org/officeDocument/2006/relationships/hyperlink" Target="https://en.wikipedia.org/wiki/Liberec_Region" TargetMode="External"/><Relationship Id="rId153" Type="http://schemas.openxmlformats.org/officeDocument/2006/relationships/hyperlink" Target="https://en.wikipedia.org/wiki/%C3%9Ast%C3%AD_nad_Labem_District" TargetMode="External"/><Relationship Id="rId15" Type="http://schemas.openxmlformats.org/officeDocument/2006/relationships/hyperlink" Target="https://en.wikipedia.org/wiki/Bene%C5%A1ov_District" TargetMode="External"/><Relationship Id="rId36" Type="http://schemas.openxmlformats.org/officeDocument/2006/relationships/hyperlink" Target="https://en.wikipedia.org/wiki/%C3%9Ast%C3%AD_nad_Labem_Region" TargetMode="External"/><Relationship Id="rId57" Type="http://schemas.openxmlformats.org/officeDocument/2006/relationships/hyperlink" Target="https://en.wikipedia.org/wiki/Ji%C4%8D%C3%ADn_District" TargetMode="External"/><Relationship Id="rId106" Type="http://schemas.openxmlformats.org/officeDocument/2006/relationships/hyperlink" Target="https://en.wikipedia.org/wiki/South_Bohemian_Region" TargetMode="External"/><Relationship Id="rId127" Type="http://schemas.openxmlformats.org/officeDocument/2006/relationships/hyperlink" Target="https://en.wikipedia.org/wiki/Rokycany_District" TargetMode="External"/><Relationship Id="rId10" Type="http://schemas.openxmlformats.org/officeDocument/2006/relationships/hyperlink" Target="https://en.wikipedia.org/wiki/Prague" TargetMode="External"/><Relationship Id="rId31" Type="http://schemas.openxmlformats.org/officeDocument/2006/relationships/hyperlink" Target="https://en.wikipedia.org/wiki/%C4%8Cesk%C3%A9_Bud%C4%9Bjovice_District" TargetMode="External"/><Relationship Id="rId52" Type="http://schemas.openxmlformats.org/officeDocument/2006/relationships/hyperlink" Target="https://en.wikipedia.org/wiki/Pardubice_Region" TargetMode="External"/><Relationship Id="rId73" Type="http://schemas.openxmlformats.org/officeDocument/2006/relationships/hyperlink" Target="https://en.wikipedia.org/wiki/Krom%C4%9B%C5%99%C3%AD%C5%BE_District" TargetMode="External"/><Relationship Id="rId78" Type="http://schemas.openxmlformats.org/officeDocument/2006/relationships/hyperlink" Target="https://en.wikipedia.org/wiki/Liberec_Region" TargetMode="External"/><Relationship Id="rId94" Type="http://schemas.openxmlformats.org/officeDocument/2006/relationships/hyperlink" Target="https://en.wikipedia.org/wiki/Central_Bohemian_Region" TargetMode="External"/><Relationship Id="rId99" Type="http://schemas.openxmlformats.org/officeDocument/2006/relationships/hyperlink" Target="https://en.wikipedia.org/wiki/Ostrava-m%C4%9Bsto_District" TargetMode="External"/><Relationship Id="rId101" Type="http://schemas.openxmlformats.org/officeDocument/2006/relationships/hyperlink" Target="https://en.wikipedia.org/wiki/Pardubice_District" TargetMode="External"/><Relationship Id="rId122" Type="http://schemas.openxmlformats.org/officeDocument/2006/relationships/hyperlink" Target="https://en.wikipedia.org/wiki/Olomouc_Region" TargetMode="External"/><Relationship Id="rId143" Type="http://schemas.openxmlformats.org/officeDocument/2006/relationships/hyperlink" Target="https://en.wikipedia.org/wiki/Tachov_District" TargetMode="External"/><Relationship Id="rId148" Type="http://schemas.openxmlformats.org/officeDocument/2006/relationships/hyperlink" Target="https://en.wikipedia.org/wiki/Hradec_Kr%C3%A1lov%C3%A9_Region" TargetMode="External"/><Relationship Id="rId164" Type="http://schemas.openxmlformats.org/officeDocument/2006/relationships/hyperlink" Target="https://en.wikipedia.org/wiki/South_Moravian_Region" TargetMode="External"/><Relationship Id="rId4" Type="http://schemas.openxmlformats.org/officeDocument/2006/relationships/hyperlink" Target="https://en.wikipedia.org/wiki/Hradec_Kr%C3%A1lov%C3%A9_Region" TargetMode="External"/><Relationship Id="rId9" Type="http://schemas.openxmlformats.org/officeDocument/2006/relationships/hyperlink" Target="https://en.wikipedia.org/wiki/Plze%C5%88_Region" TargetMode="External"/><Relationship Id="rId26" Type="http://schemas.openxmlformats.org/officeDocument/2006/relationships/hyperlink" Target="https://en.wikipedia.org/wiki/Moravian-Silesian_Region" TargetMode="External"/><Relationship Id="rId47" Type="http://schemas.openxmlformats.org/officeDocument/2006/relationships/hyperlink" Target="https://en.wikipedia.org/wiki/Cheb_District" TargetMode="External"/><Relationship Id="rId68" Type="http://schemas.openxmlformats.org/officeDocument/2006/relationships/hyperlink" Target="https://en.wikipedia.org/wiki/Central_Bohemian_Region" TargetMode="External"/><Relationship Id="rId89" Type="http://schemas.openxmlformats.org/officeDocument/2006/relationships/hyperlink" Target="https://en.wikipedia.org/wiki/N%C3%A1chod_District" TargetMode="External"/><Relationship Id="rId112" Type="http://schemas.openxmlformats.org/officeDocument/2006/relationships/hyperlink" Target="https://en.wikipedia.org/wiki/Plze%C5%88_Region" TargetMode="External"/><Relationship Id="rId133" Type="http://schemas.openxmlformats.org/officeDocument/2006/relationships/hyperlink" Target="https://en.wikipedia.org/wiki/Sokolov_District" TargetMode="External"/><Relationship Id="rId154" Type="http://schemas.openxmlformats.org/officeDocument/2006/relationships/hyperlink" Target="https://en.wikipedia.org/wiki/%C3%9Ast%C3%AD_nad_Labem_Region" TargetMode="External"/><Relationship Id="rId16" Type="http://schemas.openxmlformats.org/officeDocument/2006/relationships/hyperlink" Target="https://en.wikipedia.org/wiki/Central_Bohemian_Region" TargetMode="External"/><Relationship Id="rId37" Type="http://schemas.openxmlformats.org/officeDocument/2006/relationships/hyperlink" Target="https://en.wikipedia.org/wiki/Doma%C5%BElice_District" TargetMode="External"/><Relationship Id="rId58" Type="http://schemas.openxmlformats.org/officeDocument/2006/relationships/hyperlink" Target="https://en.wikipedia.org/wiki/Hradec_Kr%C3%A1lov%C3%A9_Region" TargetMode="External"/><Relationship Id="rId79" Type="http://schemas.openxmlformats.org/officeDocument/2006/relationships/hyperlink" Target="https://en.wikipedia.org/wiki/Litom%C4%9B%C5%99ice_District" TargetMode="External"/><Relationship Id="rId102" Type="http://schemas.openxmlformats.org/officeDocument/2006/relationships/hyperlink" Target="https://en.wikipedia.org/wiki/Pardubice_Region" TargetMode="External"/><Relationship Id="rId123" Type="http://schemas.openxmlformats.org/officeDocument/2006/relationships/hyperlink" Target="https://en.wikipedia.org/wiki/P%C5%99%C3%ADbram_District" TargetMode="External"/><Relationship Id="rId144" Type="http://schemas.openxmlformats.org/officeDocument/2006/relationships/hyperlink" Target="https://en.wikipedia.org/wiki/Plze%C5%88_Region" TargetMode="External"/><Relationship Id="rId90" Type="http://schemas.openxmlformats.org/officeDocument/2006/relationships/hyperlink" Target="https://en.wikipedia.org/wiki/Hradec_Kr%C3%A1lov%C3%A9_Region" TargetMode="External"/><Relationship Id="rId165" Type="http://schemas.openxmlformats.org/officeDocument/2006/relationships/hyperlink" Target="https://en.wikipedia.org/wiki/%C5%BD%C4%8F%C3%A1r_nad_S%C3%A1zavou_District" TargetMode="External"/><Relationship Id="rId27" Type="http://schemas.openxmlformats.org/officeDocument/2006/relationships/hyperlink" Target="https://en.wikipedia.org/wiki/B%C5%99eclav_District" TargetMode="External"/><Relationship Id="rId48" Type="http://schemas.openxmlformats.org/officeDocument/2006/relationships/hyperlink" Target="https://en.wikipedia.org/wiki/Karlovy_Vary_Region" TargetMode="External"/><Relationship Id="rId69" Type="http://schemas.openxmlformats.org/officeDocument/2006/relationships/hyperlink" Target="https://en.wikipedia.org/wiki/Klatovy_District" TargetMode="External"/><Relationship Id="rId113" Type="http://schemas.openxmlformats.org/officeDocument/2006/relationships/hyperlink" Target="https://en.wikipedia.org/wiki/Prague-East_District" TargetMode="External"/><Relationship Id="rId134" Type="http://schemas.openxmlformats.org/officeDocument/2006/relationships/hyperlink" Target="https://en.wikipedia.org/wiki/Karlovy_Vary_Region" TargetMode="External"/><Relationship Id="rId80" Type="http://schemas.openxmlformats.org/officeDocument/2006/relationships/hyperlink" Target="https://en.wikipedia.org/wiki/%C3%9Ast%C3%AD_nad_Labem_Region" TargetMode="External"/><Relationship Id="rId155" Type="http://schemas.openxmlformats.org/officeDocument/2006/relationships/hyperlink" Target="https://en.wikipedia.org/wiki/%C3%9Ast%C3%AD_nad_Orlic%C3%AD_District" TargetMode="External"/></Relationships>
</file>

<file path=xl/worksheets/_rels/sheet128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Roskilde_County" TargetMode="External"/><Relationship Id="rId13" Type="http://schemas.openxmlformats.org/officeDocument/2006/relationships/hyperlink" Target="https://en.wikipedia.org/wiki/S%C3%B8nderjylland_County" TargetMode="External"/><Relationship Id="rId18" Type="http://schemas.openxmlformats.org/officeDocument/2006/relationships/hyperlink" Target="https://en.wikipedia.org/wiki/Viborg_County" TargetMode="External"/><Relationship Id="rId3" Type="http://schemas.openxmlformats.org/officeDocument/2006/relationships/hyperlink" Target="https://en.wikipedia.org/wiki/North_Denmark_Region" TargetMode="External"/><Relationship Id="rId21" Type="http://schemas.openxmlformats.org/officeDocument/2006/relationships/hyperlink" Target="https://en.wikipedia.org/wiki/Frederiksberg" TargetMode="External"/><Relationship Id="rId7" Type="http://schemas.openxmlformats.org/officeDocument/2006/relationships/hyperlink" Target="https://en.wikipedia.org/wiki/Frederiksborg_County" TargetMode="External"/><Relationship Id="rId12" Type="http://schemas.openxmlformats.org/officeDocument/2006/relationships/hyperlink" Target="https://en.wikipedia.org/wiki/Fyn_County" TargetMode="External"/><Relationship Id="rId17" Type="http://schemas.openxmlformats.org/officeDocument/2006/relationships/hyperlink" Target="https://en.wikipedia.org/wiki/%C3%85rhus_County" TargetMode="External"/><Relationship Id="rId2" Type="http://schemas.openxmlformats.org/officeDocument/2006/relationships/hyperlink" Target="https://en.wikipedia.org/wiki/Central_Denmark_Region" TargetMode="External"/><Relationship Id="rId16" Type="http://schemas.openxmlformats.org/officeDocument/2006/relationships/hyperlink" Target="https://en.wikipedia.org/wiki/Ringk%C3%B8bing_County" TargetMode="External"/><Relationship Id="rId20" Type="http://schemas.openxmlformats.org/officeDocument/2006/relationships/hyperlink" Target="https://en.wikipedia.org/wiki/K%C3%B8benhavn" TargetMode="External"/><Relationship Id="rId1" Type="http://schemas.openxmlformats.org/officeDocument/2006/relationships/hyperlink" Target="https://en.wikipedia.org/wiki/Capital_Region_of_Denmark" TargetMode="External"/><Relationship Id="rId6" Type="http://schemas.openxmlformats.org/officeDocument/2006/relationships/hyperlink" Target="https://en.wikipedia.org/wiki/K%C3%B8benhavn_County" TargetMode="External"/><Relationship Id="rId11" Type="http://schemas.openxmlformats.org/officeDocument/2006/relationships/hyperlink" Target="https://en.wikipedia.org/wiki/Bornholm_County" TargetMode="External"/><Relationship Id="rId5" Type="http://schemas.openxmlformats.org/officeDocument/2006/relationships/hyperlink" Target="https://en.wikipedia.org/wiki/Region_of_Southern_Denmark" TargetMode="External"/><Relationship Id="rId15" Type="http://schemas.openxmlformats.org/officeDocument/2006/relationships/hyperlink" Target="https://en.wikipedia.org/wiki/Vejle_County" TargetMode="External"/><Relationship Id="rId10" Type="http://schemas.openxmlformats.org/officeDocument/2006/relationships/hyperlink" Target="https://en.wikipedia.org/wiki/Storstr%C3%B8m_County" TargetMode="External"/><Relationship Id="rId19" Type="http://schemas.openxmlformats.org/officeDocument/2006/relationships/hyperlink" Target="https://en.wikipedia.org/wiki/Nordjylland_County" TargetMode="External"/><Relationship Id="rId4" Type="http://schemas.openxmlformats.org/officeDocument/2006/relationships/hyperlink" Target="https://en.wikipedia.org/wiki/Region_Zealand" TargetMode="External"/><Relationship Id="rId9" Type="http://schemas.openxmlformats.org/officeDocument/2006/relationships/hyperlink" Target="https://en.wikipedia.org/wiki/Vestsj%C3%A6lland_County" TargetMode="External"/><Relationship Id="rId14" Type="http://schemas.openxmlformats.org/officeDocument/2006/relationships/hyperlink" Target="https://en.wikipedia.org/wiki/Ribe_County" TargetMode="External"/></Relationships>
</file>

<file path=xl/worksheets/_rels/sheet129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Espaillat_Province" TargetMode="External"/><Relationship Id="rId13" Type="http://schemas.openxmlformats.org/officeDocument/2006/relationships/hyperlink" Target="https://en.wikipedia.org/wiki/La_Romana_Province" TargetMode="External"/><Relationship Id="rId18" Type="http://schemas.openxmlformats.org/officeDocument/2006/relationships/hyperlink" Target="https://en.wikipedia.org/wiki/Monte_Plata_Province" TargetMode="External"/><Relationship Id="rId26" Type="http://schemas.openxmlformats.org/officeDocument/2006/relationships/hyperlink" Target="https://en.wikipedia.org/wiki/San_Juan_Province_(Dominican_Republic)" TargetMode="External"/><Relationship Id="rId3" Type="http://schemas.openxmlformats.org/officeDocument/2006/relationships/hyperlink" Target="https://en.wikipedia.org/wiki/Baoruco_Province" TargetMode="External"/><Relationship Id="rId21" Type="http://schemas.openxmlformats.org/officeDocument/2006/relationships/hyperlink" Target="https://en.wikipedia.org/wiki/Puerto_Plata_Province" TargetMode="External"/><Relationship Id="rId7" Type="http://schemas.openxmlformats.org/officeDocument/2006/relationships/hyperlink" Target="https://en.wikipedia.org/wiki/El_Seibo_Province" TargetMode="External"/><Relationship Id="rId12" Type="http://schemas.openxmlformats.org/officeDocument/2006/relationships/hyperlink" Target="https://en.wikipedia.org/wiki/El%C3%ADas_Pi%C3%B1a_Province" TargetMode="External"/><Relationship Id="rId17" Type="http://schemas.openxmlformats.org/officeDocument/2006/relationships/hyperlink" Target="https://en.wikipedia.org/wiki/Monte_Cristi_Province" TargetMode="External"/><Relationship Id="rId25" Type="http://schemas.openxmlformats.org/officeDocument/2006/relationships/hyperlink" Target="https://en.wikipedia.org/wiki/San_Jos%C3%A9_de_Ocoa_Province" TargetMode="External"/><Relationship Id="rId2" Type="http://schemas.openxmlformats.org/officeDocument/2006/relationships/hyperlink" Target="https://en.wikipedia.org/wiki/Azua_Province" TargetMode="External"/><Relationship Id="rId16" Type="http://schemas.openxmlformats.org/officeDocument/2006/relationships/hyperlink" Target="https://en.wikipedia.org/wiki/Monse%C3%B1or_Nouel_Province" TargetMode="External"/><Relationship Id="rId20" Type="http://schemas.openxmlformats.org/officeDocument/2006/relationships/hyperlink" Target="https://en.wikipedia.org/wiki/Peravia_Province" TargetMode="External"/><Relationship Id="rId29" Type="http://schemas.openxmlformats.org/officeDocument/2006/relationships/hyperlink" Target="https://en.wikipedia.org/wiki/Santiago_Province_(Dominican_Republic)" TargetMode="External"/><Relationship Id="rId1" Type="http://schemas.openxmlformats.org/officeDocument/2006/relationships/hyperlink" Target="https://en.wikipedia.org/wiki/Distrito_Nacional" TargetMode="External"/><Relationship Id="rId6" Type="http://schemas.openxmlformats.org/officeDocument/2006/relationships/hyperlink" Target="https://en.wikipedia.org/wiki/Duarte_Province" TargetMode="External"/><Relationship Id="rId11" Type="http://schemas.openxmlformats.org/officeDocument/2006/relationships/hyperlink" Target="https://en.wikipedia.org/wiki/La_Altagracia_Province" TargetMode="External"/><Relationship Id="rId24" Type="http://schemas.openxmlformats.org/officeDocument/2006/relationships/hyperlink" Target="https://en.wikipedia.org/wiki/San_Crist%C3%B3bal_Province" TargetMode="External"/><Relationship Id="rId32" Type="http://schemas.openxmlformats.org/officeDocument/2006/relationships/hyperlink" Target="https://en.wikipedia.org/wiki/Valverde_Province" TargetMode="External"/><Relationship Id="rId5" Type="http://schemas.openxmlformats.org/officeDocument/2006/relationships/hyperlink" Target="https://en.wikipedia.org/wiki/Dajab%C3%B3n_Province" TargetMode="External"/><Relationship Id="rId15" Type="http://schemas.openxmlformats.org/officeDocument/2006/relationships/hyperlink" Target="https://en.wikipedia.org/wiki/Mar%C3%ADa_Trinidad_S%C3%A1nchez_Province" TargetMode="External"/><Relationship Id="rId23" Type="http://schemas.openxmlformats.org/officeDocument/2006/relationships/hyperlink" Target="https://en.wikipedia.org/wiki/Saman%C3%A1_Province" TargetMode="External"/><Relationship Id="rId28" Type="http://schemas.openxmlformats.org/officeDocument/2006/relationships/hyperlink" Target="https://en.wikipedia.org/wiki/S%C3%A1nchez_Ram%C3%ADrez_Province" TargetMode="External"/><Relationship Id="rId10" Type="http://schemas.openxmlformats.org/officeDocument/2006/relationships/hyperlink" Target="https://en.wikipedia.org/wiki/Independencia_Province" TargetMode="External"/><Relationship Id="rId19" Type="http://schemas.openxmlformats.org/officeDocument/2006/relationships/hyperlink" Target="https://en.wikipedia.org/wiki/Pedernales_Province" TargetMode="External"/><Relationship Id="rId31" Type="http://schemas.openxmlformats.org/officeDocument/2006/relationships/hyperlink" Target="https://en.wikipedia.org/wiki/Santo_Domingo_Province" TargetMode="External"/><Relationship Id="rId4" Type="http://schemas.openxmlformats.org/officeDocument/2006/relationships/hyperlink" Target="https://en.wikipedia.org/wiki/Barahona_Province" TargetMode="External"/><Relationship Id="rId9" Type="http://schemas.openxmlformats.org/officeDocument/2006/relationships/hyperlink" Target="https://en.wikipedia.org/wiki/Hato_Mayor_Province" TargetMode="External"/><Relationship Id="rId14" Type="http://schemas.openxmlformats.org/officeDocument/2006/relationships/hyperlink" Target="https://en.wikipedia.org/wiki/La_Vega_Province" TargetMode="External"/><Relationship Id="rId22" Type="http://schemas.openxmlformats.org/officeDocument/2006/relationships/hyperlink" Target="https://en.wikipedia.org/wiki/Hermanas_Mirabal_Province" TargetMode="External"/><Relationship Id="rId27" Type="http://schemas.openxmlformats.org/officeDocument/2006/relationships/hyperlink" Target="https://en.wikipedia.org/wiki/San_Pedro_de_Macor%C3%ADs_Province" TargetMode="External"/><Relationship Id="rId30" Type="http://schemas.openxmlformats.org/officeDocument/2006/relationships/hyperlink" Target="https://en.wikipedia.org/wiki/Santiago_Rodr%C3%ADguez_Province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Opolskie" TargetMode="External"/><Relationship Id="rId13" Type="http://schemas.openxmlformats.org/officeDocument/2006/relationships/hyperlink" Target="https://en.wikipedia.org/wiki/%C5%9Awi%C4%99tokrzyskie" TargetMode="External"/><Relationship Id="rId3" Type="http://schemas.openxmlformats.org/officeDocument/2006/relationships/hyperlink" Target="https://en.wikipedia.org/wiki/Lublin_Voivodeship" TargetMode="External"/><Relationship Id="rId7" Type="http://schemas.openxmlformats.org/officeDocument/2006/relationships/hyperlink" Target="https://en.wikipedia.org/wiki/Mazowieckie" TargetMode="External"/><Relationship Id="rId12" Type="http://schemas.openxmlformats.org/officeDocument/2006/relationships/hyperlink" Target="https://en.wikipedia.org/wiki/%C5%9Al%C4%85skie" TargetMode="External"/><Relationship Id="rId2" Type="http://schemas.openxmlformats.org/officeDocument/2006/relationships/hyperlink" Target="https://en.wikipedia.org/wiki/Kujawsko-pomorskie" TargetMode="External"/><Relationship Id="rId16" Type="http://schemas.openxmlformats.org/officeDocument/2006/relationships/hyperlink" Target="https://en.wikipedia.org/wiki/Zachodniopomorskie" TargetMode="External"/><Relationship Id="rId1" Type="http://schemas.openxmlformats.org/officeDocument/2006/relationships/hyperlink" Target="https://en.wikipedia.org/wiki/Dolno%C5%9Bl%C4%85skie" TargetMode="External"/><Relationship Id="rId6" Type="http://schemas.openxmlformats.org/officeDocument/2006/relationships/hyperlink" Target="https://en.wikipedia.org/wiki/Ma%C5%82opolskie" TargetMode="External"/><Relationship Id="rId11" Type="http://schemas.openxmlformats.org/officeDocument/2006/relationships/hyperlink" Target="https://en.wikipedia.org/wiki/Pomorskie" TargetMode="External"/><Relationship Id="rId5" Type="http://schemas.openxmlformats.org/officeDocument/2006/relationships/hyperlink" Target="https://en.wikipedia.org/wiki/%C5%81%C3%B3dzkie" TargetMode="External"/><Relationship Id="rId15" Type="http://schemas.openxmlformats.org/officeDocument/2006/relationships/hyperlink" Target="https://en.wikipedia.org/wiki/Wielkopolskie" TargetMode="External"/><Relationship Id="rId10" Type="http://schemas.openxmlformats.org/officeDocument/2006/relationships/hyperlink" Target="https://en.wikipedia.org/wiki/Podlaskie" TargetMode="External"/><Relationship Id="rId4" Type="http://schemas.openxmlformats.org/officeDocument/2006/relationships/hyperlink" Target="https://en.wikipedia.org/wiki/Lubuskie" TargetMode="External"/><Relationship Id="rId9" Type="http://schemas.openxmlformats.org/officeDocument/2006/relationships/hyperlink" Target="https://en.wikipedia.org/wiki/Podkarpackie" TargetMode="External"/><Relationship Id="rId14" Type="http://schemas.openxmlformats.org/officeDocument/2006/relationships/hyperlink" Target="https://en.wikipedia.org/wiki/Warmi%C5%84sko-mazurskie" TargetMode="External"/></Relationships>
</file>

<file path=xl/worksheets/_rels/sheet130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Loksa" TargetMode="External"/><Relationship Id="rId21" Type="http://schemas.openxmlformats.org/officeDocument/2006/relationships/hyperlink" Target="https://en.wikipedia.org/wiki/Kiili_Parish" TargetMode="External"/><Relationship Id="rId42" Type="http://schemas.openxmlformats.org/officeDocument/2006/relationships/hyperlink" Target="https://en.wikipedia.org/wiki/Peipsi%C3%A4%C3%A4re_Parish" TargetMode="External"/><Relationship Id="rId47" Type="http://schemas.openxmlformats.org/officeDocument/2006/relationships/hyperlink" Target="https://en.wikipedia.org/wiki/P%C3%B5hja-P%C3%A4rnumaa_Parish" TargetMode="External"/><Relationship Id="rId63" Type="http://schemas.openxmlformats.org/officeDocument/2006/relationships/hyperlink" Target="https://en.wikipedia.org/wiki/Tapa_Parish" TargetMode="External"/><Relationship Id="rId68" Type="http://schemas.openxmlformats.org/officeDocument/2006/relationships/hyperlink" Target="https://en.wikipedia.org/wiki/T%C3%B5rva_Parish" TargetMode="External"/><Relationship Id="rId16" Type="http://schemas.openxmlformats.org/officeDocument/2006/relationships/hyperlink" Target="https://en.wikipedia.org/wiki/Kanepi_Parish" TargetMode="External"/><Relationship Id="rId11" Type="http://schemas.openxmlformats.org/officeDocument/2006/relationships/hyperlink" Target="https://en.wikipedia.org/wiki/J%C3%B5geva_Parish" TargetMode="External"/><Relationship Id="rId24" Type="http://schemas.openxmlformats.org/officeDocument/2006/relationships/hyperlink" Target="https://en.wikipedia.org/wiki/Kose_Parish" TargetMode="External"/><Relationship Id="rId32" Type="http://schemas.openxmlformats.org/officeDocument/2006/relationships/hyperlink" Target="https://en.wikipedia.org/wiki/Maardu" TargetMode="External"/><Relationship Id="rId37" Type="http://schemas.openxmlformats.org/officeDocument/2006/relationships/hyperlink" Target="https://en.wikipedia.org/wiki/Narva" TargetMode="External"/><Relationship Id="rId40" Type="http://schemas.openxmlformats.org/officeDocument/2006/relationships/hyperlink" Target="https://en.wikipedia.org/wiki/Otep%C3%A4%C3%A4_Parish" TargetMode="External"/><Relationship Id="rId45" Type="http://schemas.openxmlformats.org/officeDocument/2006/relationships/hyperlink" Target="https://en.wikipedia.org/wiki/P%C3%B5lva_Parish" TargetMode="External"/><Relationship Id="rId53" Type="http://schemas.openxmlformats.org/officeDocument/2006/relationships/hyperlink" Target="https://en.wikipedia.org/wiki/Ruhnu_Parish" TargetMode="External"/><Relationship Id="rId58" Type="http://schemas.openxmlformats.org/officeDocument/2006/relationships/hyperlink" Target="https://en.wikipedia.org/wiki/Saku_Parish" TargetMode="External"/><Relationship Id="rId66" Type="http://schemas.openxmlformats.org/officeDocument/2006/relationships/hyperlink" Target="https://en.wikipedia.org/wiki/Toila_Parish" TargetMode="External"/><Relationship Id="rId74" Type="http://schemas.openxmlformats.org/officeDocument/2006/relationships/hyperlink" Target="https://en.wikipedia.org/wiki/Vinni_Parish" TargetMode="External"/><Relationship Id="rId79" Type="http://schemas.openxmlformats.org/officeDocument/2006/relationships/hyperlink" Target="https://en.wikipedia.org/wiki/V%C3%A4ike-Maarja_Parish" TargetMode="External"/><Relationship Id="rId5" Type="http://schemas.openxmlformats.org/officeDocument/2006/relationships/hyperlink" Target="https://en.wikipedia.org/wiki/Haapsalu" TargetMode="External"/><Relationship Id="rId61" Type="http://schemas.openxmlformats.org/officeDocument/2006/relationships/hyperlink" Target="https://en.wikipedia.org/wiki/Sillam%C3%A4e" TargetMode="External"/><Relationship Id="rId19" Type="http://schemas.openxmlformats.org/officeDocument/2006/relationships/hyperlink" Target="https://en.wikipedia.org/wiki/Keila" TargetMode="External"/><Relationship Id="rId14" Type="http://schemas.openxmlformats.org/officeDocument/2006/relationships/hyperlink" Target="https://en.wikipedia.org/wiki/Kadrina_Parish" TargetMode="External"/><Relationship Id="rId22" Type="http://schemas.openxmlformats.org/officeDocument/2006/relationships/hyperlink" Target="https://en.wikipedia.org/wiki/Kohila_Parish" TargetMode="External"/><Relationship Id="rId27" Type="http://schemas.openxmlformats.org/officeDocument/2006/relationships/hyperlink" Target="https://en.wikipedia.org/wiki/L%C3%A4%C3%A4neranna_Parish" TargetMode="External"/><Relationship Id="rId30" Type="http://schemas.openxmlformats.org/officeDocument/2006/relationships/hyperlink" Target="https://en.wikipedia.org/wiki/L%C3%A4%C3%A4ne-Nigula_Parish" TargetMode="External"/><Relationship Id="rId35" Type="http://schemas.openxmlformats.org/officeDocument/2006/relationships/hyperlink" Target="https://en.wikipedia.org/wiki/Mustvee_Parish" TargetMode="External"/><Relationship Id="rId43" Type="http://schemas.openxmlformats.org/officeDocument/2006/relationships/hyperlink" Target="https://en.wikipedia.org/wiki/P%C3%B5hja-Sakala_Parish" TargetMode="External"/><Relationship Id="rId48" Type="http://schemas.openxmlformats.org/officeDocument/2006/relationships/hyperlink" Target="https://en.wikipedia.org/wiki/Raasiku_Parish" TargetMode="External"/><Relationship Id="rId56" Type="http://schemas.openxmlformats.org/officeDocument/2006/relationships/hyperlink" Target="https://en.wikipedia.org/wiki/Saarde_Parish" TargetMode="External"/><Relationship Id="rId64" Type="http://schemas.openxmlformats.org/officeDocument/2006/relationships/hyperlink" Target="https://en.wikipedia.org/wiki/Tartu" TargetMode="External"/><Relationship Id="rId69" Type="http://schemas.openxmlformats.org/officeDocument/2006/relationships/hyperlink" Target="https://en.wikipedia.org/wiki/T%C3%BCri_Parish" TargetMode="External"/><Relationship Id="rId77" Type="http://schemas.openxmlformats.org/officeDocument/2006/relationships/hyperlink" Target="https://en.wikipedia.org/wiki/V%C3%B5ru_Parish" TargetMode="External"/><Relationship Id="rId8" Type="http://schemas.openxmlformats.org/officeDocument/2006/relationships/hyperlink" Target="https://en.wikipedia.org/wiki/Hiiumaa_Parish" TargetMode="External"/><Relationship Id="rId51" Type="http://schemas.openxmlformats.org/officeDocument/2006/relationships/hyperlink" Target="https://en.wikipedia.org/wiki/Rakvere" TargetMode="External"/><Relationship Id="rId72" Type="http://schemas.openxmlformats.org/officeDocument/2006/relationships/hyperlink" Target="https://en.wikipedia.org/wiki/Viljandi" TargetMode="External"/><Relationship Id="rId3" Type="http://schemas.openxmlformats.org/officeDocument/2006/relationships/hyperlink" Target="https://en.wikipedia.org/wiki/Antsla_Parish" TargetMode="External"/><Relationship Id="rId12" Type="http://schemas.openxmlformats.org/officeDocument/2006/relationships/hyperlink" Target="https://en.wikipedia.org/wiki/J%C3%B5hvi_Parish" TargetMode="External"/><Relationship Id="rId17" Type="http://schemas.openxmlformats.org/officeDocument/2006/relationships/hyperlink" Target="https://en.wikipedia.org/wiki/Kastre_Parish" TargetMode="External"/><Relationship Id="rId25" Type="http://schemas.openxmlformats.org/officeDocument/2006/relationships/hyperlink" Target="https://en.wikipedia.org/wiki/Kuusalu_Parish" TargetMode="External"/><Relationship Id="rId33" Type="http://schemas.openxmlformats.org/officeDocument/2006/relationships/hyperlink" Target="https://en.wikipedia.org/wiki/Muhu_Parish" TargetMode="External"/><Relationship Id="rId38" Type="http://schemas.openxmlformats.org/officeDocument/2006/relationships/hyperlink" Target="https://en.wikipedia.org/wiki/Narva-J%C3%B5esuu" TargetMode="External"/><Relationship Id="rId46" Type="http://schemas.openxmlformats.org/officeDocument/2006/relationships/hyperlink" Target="https://en.wikipedia.org/wiki/P%C3%A4rnu" TargetMode="External"/><Relationship Id="rId59" Type="http://schemas.openxmlformats.org/officeDocument/2006/relationships/hyperlink" Target="https://en.wikipedia.org/wiki/Saue_Parish" TargetMode="External"/><Relationship Id="rId67" Type="http://schemas.openxmlformats.org/officeDocument/2006/relationships/hyperlink" Target="https://en.wikipedia.org/wiki/Tori_Parish" TargetMode="External"/><Relationship Id="rId20" Type="http://schemas.openxmlformats.org/officeDocument/2006/relationships/hyperlink" Target="https://en.wikipedia.org/wiki/Kihnu_Parish" TargetMode="External"/><Relationship Id="rId41" Type="http://schemas.openxmlformats.org/officeDocument/2006/relationships/hyperlink" Target="https://en.wikipedia.org/wiki/Paide" TargetMode="External"/><Relationship Id="rId54" Type="http://schemas.openxmlformats.org/officeDocument/2006/relationships/hyperlink" Target="https://en.wikipedia.org/wiki/R%C3%B5uge_Parish" TargetMode="External"/><Relationship Id="rId62" Type="http://schemas.openxmlformats.org/officeDocument/2006/relationships/hyperlink" Target="https://en.wikipedia.org/wiki/Tallinn" TargetMode="External"/><Relationship Id="rId70" Type="http://schemas.openxmlformats.org/officeDocument/2006/relationships/hyperlink" Target="https://en.wikipedia.org/wiki/Valga_Parish" TargetMode="External"/><Relationship Id="rId75" Type="http://schemas.openxmlformats.org/officeDocument/2006/relationships/hyperlink" Target="https://en.wikipedia.org/wiki/Viru-Nigula_Parish" TargetMode="External"/><Relationship Id="rId1" Type="http://schemas.openxmlformats.org/officeDocument/2006/relationships/hyperlink" Target="https://en.wikipedia.org/wiki/Alutaguse_Parish" TargetMode="External"/><Relationship Id="rId6" Type="http://schemas.openxmlformats.org/officeDocument/2006/relationships/hyperlink" Target="https://en.wikipedia.org/wiki/Haljala_Parish" TargetMode="External"/><Relationship Id="rId15" Type="http://schemas.openxmlformats.org/officeDocument/2006/relationships/hyperlink" Target="https://en.wikipedia.org/wiki/Kambja_Parish" TargetMode="External"/><Relationship Id="rId23" Type="http://schemas.openxmlformats.org/officeDocument/2006/relationships/hyperlink" Target="https://en.wikipedia.org/wiki/Kohtla-J%C3%A4rve" TargetMode="External"/><Relationship Id="rId28" Type="http://schemas.openxmlformats.org/officeDocument/2006/relationships/hyperlink" Target="https://en.wikipedia.org/wiki/L%C3%A4%C3%A4ne-Harju_Parish" TargetMode="External"/><Relationship Id="rId36" Type="http://schemas.openxmlformats.org/officeDocument/2006/relationships/hyperlink" Target="https://en.wikipedia.org/wiki/M%C3%A4rjamaa_Parish" TargetMode="External"/><Relationship Id="rId49" Type="http://schemas.openxmlformats.org/officeDocument/2006/relationships/hyperlink" Target="https://en.wikipedia.org/wiki/Rae_Parish" TargetMode="External"/><Relationship Id="rId57" Type="http://schemas.openxmlformats.org/officeDocument/2006/relationships/hyperlink" Target="https://en.wikipedia.org/wiki/Saaremaa_Municipality" TargetMode="External"/><Relationship Id="rId10" Type="http://schemas.openxmlformats.org/officeDocument/2006/relationships/hyperlink" Target="https://en.wikipedia.org/wiki/J%C3%B5el%C3%A4htme_Parish" TargetMode="External"/><Relationship Id="rId31" Type="http://schemas.openxmlformats.org/officeDocument/2006/relationships/hyperlink" Target="https://en.wikipedia.org/wiki/L%C3%BCganuse_Parish" TargetMode="External"/><Relationship Id="rId44" Type="http://schemas.openxmlformats.org/officeDocument/2006/relationships/hyperlink" Target="https://en.wikipedia.org/wiki/P%C3%B5ltsamaa_Parish" TargetMode="External"/><Relationship Id="rId52" Type="http://schemas.openxmlformats.org/officeDocument/2006/relationships/hyperlink" Target="https://en.wikipedia.org/wiki/Rapla_Parish" TargetMode="External"/><Relationship Id="rId60" Type="http://schemas.openxmlformats.org/officeDocument/2006/relationships/hyperlink" Target="https://en.wikipedia.org/wiki/Setomaa_Parish" TargetMode="External"/><Relationship Id="rId65" Type="http://schemas.openxmlformats.org/officeDocument/2006/relationships/hyperlink" Target="https://en.wikipedia.org/wiki/Tartu_Parish" TargetMode="External"/><Relationship Id="rId73" Type="http://schemas.openxmlformats.org/officeDocument/2006/relationships/hyperlink" Target="https://en.wikipedia.org/wiki/Viljandi_Parish" TargetMode="External"/><Relationship Id="rId78" Type="http://schemas.openxmlformats.org/officeDocument/2006/relationships/hyperlink" Target="https://en.wikipedia.org/wiki/V%C3%B5ru" TargetMode="External"/><Relationship Id="rId4" Type="http://schemas.openxmlformats.org/officeDocument/2006/relationships/hyperlink" Target="https://en.wikipedia.org/wiki/Elva_Parish" TargetMode="External"/><Relationship Id="rId9" Type="http://schemas.openxmlformats.org/officeDocument/2006/relationships/hyperlink" Target="https://en.wikipedia.org/wiki/H%C3%A4%C3%A4demeeste_Parish" TargetMode="External"/><Relationship Id="rId13" Type="http://schemas.openxmlformats.org/officeDocument/2006/relationships/hyperlink" Target="https://en.wikipedia.org/wiki/J%C3%A4rva_Parish" TargetMode="External"/><Relationship Id="rId18" Type="http://schemas.openxmlformats.org/officeDocument/2006/relationships/hyperlink" Target="https://en.wikipedia.org/wiki/Kehtna_Parish" TargetMode="External"/><Relationship Id="rId39" Type="http://schemas.openxmlformats.org/officeDocument/2006/relationships/hyperlink" Target="https://en.wikipedia.org/wiki/N%C3%B5o_Parish" TargetMode="External"/><Relationship Id="rId34" Type="http://schemas.openxmlformats.org/officeDocument/2006/relationships/hyperlink" Target="https://en.wikipedia.org/wiki/Mulgi_Parish" TargetMode="External"/><Relationship Id="rId50" Type="http://schemas.openxmlformats.org/officeDocument/2006/relationships/hyperlink" Target="https://en.wikipedia.org/wiki/Rakvere_Parish" TargetMode="External"/><Relationship Id="rId55" Type="http://schemas.openxmlformats.org/officeDocument/2006/relationships/hyperlink" Target="https://en.wikipedia.org/wiki/R%C3%A4pina_Parish" TargetMode="External"/><Relationship Id="rId76" Type="http://schemas.openxmlformats.org/officeDocument/2006/relationships/hyperlink" Target="https://en.wikipedia.org/wiki/Vormsi_Parish" TargetMode="External"/><Relationship Id="rId7" Type="http://schemas.openxmlformats.org/officeDocument/2006/relationships/hyperlink" Target="https://en.wikipedia.org/wiki/Harku_Parish" TargetMode="External"/><Relationship Id="rId71" Type="http://schemas.openxmlformats.org/officeDocument/2006/relationships/hyperlink" Target="https://en.wikipedia.org/wiki/Viimsi_Parish" TargetMode="External"/><Relationship Id="rId2" Type="http://schemas.openxmlformats.org/officeDocument/2006/relationships/hyperlink" Target="https://en.wikipedia.org/wiki/Anija_Parish" TargetMode="External"/><Relationship Id="rId29" Type="http://schemas.openxmlformats.org/officeDocument/2006/relationships/hyperlink" Target="https://en.wikipedia.org/wiki/Luunja_Parish" TargetMode="External"/></Relationships>
</file>

<file path=xl/worksheets/_rels/sheet13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Cakaudrove_Province" TargetMode="External"/><Relationship Id="rId13" Type="http://schemas.openxmlformats.org/officeDocument/2006/relationships/hyperlink" Target="https://en.wikipedia.org/wiki/Nadroga-Navosa_Province" TargetMode="External"/><Relationship Id="rId18" Type="http://schemas.openxmlformats.org/officeDocument/2006/relationships/hyperlink" Target="https://en.wikipedia.org/wiki/Serua_Province" TargetMode="External"/><Relationship Id="rId3" Type="http://schemas.openxmlformats.org/officeDocument/2006/relationships/hyperlink" Target="https://en.wikipedia.org/wiki/Northern_Division,_Fiji" TargetMode="External"/><Relationship Id="rId7" Type="http://schemas.openxmlformats.org/officeDocument/2006/relationships/hyperlink" Target="https://en.wikipedia.org/wiki/Bua_Province" TargetMode="External"/><Relationship Id="rId12" Type="http://schemas.openxmlformats.org/officeDocument/2006/relationships/hyperlink" Target="https://en.wikipedia.org/wiki/Macuata_Province" TargetMode="External"/><Relationship Id="rId17" Type="http://schemas.openxmlformats.org/officeDocument/2006/relationships/hyperlink" Target="https://en.wikipedia.org/wiki/Rewa_Province" TargetMode="External"/><Relationship Id="rId2" Type="http://schemas.openxmlformats.org/officeDocument/2006/relationships/hyperlink" Target="https://en.wikipedia.org/wiki/Eastern_Division,_Fiji" TargetMode="External"/><Relationship Id="rId16" Type="http://schemas.openxmlformats.org/officeDocument/2006/relationships/hyperlink" Target="https://en.wikipedia.org/wiki/Ra_Province" TargetMode="External"/><Relationship Id="rId1" Type="http://schemas.openxmlformats.org/officeDocument/2006/relationships/hyperlink" Target="https://en.wikipedia.org/wiki/Central_Division,_Fiji" TargetMode="External"/><Relationship Id="rId6" Type="http://schemas.openxmlformats.org/officeDocument/2006/relationships/hyperlink" Target="https://en.wikipedia.org/wiki/Ba_Province" TargetMode="External"/><Relationship Id="rId11" Type="http://schemas.openxmlformats.org/officeDocument/2006/relationships/hyperlink" Target="https://en.wikipedia.org/wiki/Lomaiviti_Province" TargetMode="External"/><Relationship Id="rId5" Type="http://schemas.openxmlformats.org/officeDocument/2006/relationships/hyperlink" Target="https://en.wikipedia.org/wiki/Rotuma" TargetMode="External"/><Relationship Id="rId15" Type="http://schemas.openxmlformats.org/officeDocument/2006/relationships/hyperlink" Target="https://en.wikipedia.org/wiki/Namosi_Province" TargetMode="External"/><Relationship Id="rId10" Type="http://schemas.openxmlformats.org/officeDocument/2006/relationships/hyperlink" Target="https://en.wikipedia.org/wiki/Lau_Province" TargetMode="External"/><Relationship Id="rId19" Type="http://schemas.openxmlformats.org/officeDocument/2006/relationships/hyperlink" Target="https://en.wikipedia.org/wiki/Tailevu_Province" TargetMode="External"/><Relationship Id="rId4" Type="http://schemas.openxmlformats.org/officeDocument/2006/relationships/hyperlink" Target="https://en.wikipedia.org/wiki/Western_Division,_Fiji" TargetMode="External"/><Relationship Id="rId9" Type="http://schemas.openxmlformats.org/officeDocument/2006/relationships/hyperlink" Target="https://en.wikipedia.org/wiki/Kadavu_Province" TargetMode="External"/><Relationship Id="rId14" Type="http://schemas.openxmlformats.org/officeDocument/2006/relationships/hyperlink" Target="https://en.wikipedia.org/wiki/Naitasiri_Province" TargetMode="External"/></Relationships>
</file>

<file path=xl/worksheets/_rels/sheet132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Faranah_Region" TargetMode="External"/><Relationship Id="rId21" Type="http://schemas.openxmlformats.org/officeDocument/2006/relationships/hyperlink" Target="https://en.wikipedia.org/wiki/Dinguiraye_Prefecture" TargetMode="External"/><Relationship Id="rId42" Type="http://schemas.openxmlformats.org/officeDocument/2006/relationships/hyperlink" Target="https://en.wikipedia.org/wiki/Faranah_Region" TargetMode="External"/><Relationship Id="rId47" Type="http://schemas.openxmlformats.org/officeDocument/2006/relationships/hyperlink" Target="https://en.wikipedia.org/wiki/Kouroussa_Prefecture" TargetMode="External"/><Relationship Id="rId63" Type="http://schemas.openxmlformats.org/officeDocument/2006/relationships/hyperlink" Target="https://en.wikipedia.org/wiki/Nz%C3%A9r%C3%A9kor%C3%A9_Prefecture" TargetMode="External"/><Relationship Id="rId68" Type="http://schemas.openxmlformats.org/officeDocument/2006/relationships/hyperlink" Target="https://en.wikipedia.org/wiki/Kankan_Region" TargetMode="External"/><Relationship Id="rId2" Type="http://schemas.openxmlformats.org/officeDocument/2006/relationships/hyperlink" Target="https://en.wikipedia.org/wiki/Faranah_Region" TargetMode="External"/><Relationship Id="rId16" Type="http://schemas.openxmlformats.org/officeDocument/2006/relationships/hyperlink" Target="https://en.wikipedia.org/wiki/Kindia_Region" TargetMode="External"/><Relationship Id="rId29" Type="http://schemas.openxmlformats.org/officeDocument/2006/relationships/hyperlink" Target="https://en.wikipedia.org/wiki/Fria_Prefecture" TargetMode="External"/><Relationship Id="rId11" Type="http://schemas.openxmlformats.org/officeDocument/2006/relationships/hyperlink" Target="https://en.wikipedia.org/wiki/Boffa_Prefecture" TargetMode="External"/><Relationship Id="rId24" Type="http://schemas.openxmlformats.org/officeDocument/2006/relationships/hyperlink" Target="https://en.wikipedia.org/wiki/Kindia_Region" TargetMode="External"/><Relationship Id="rId32" Type="http://schemas.openxmlformats.org/officeDocument/2006/relationships/hyperlink" Target="https://en.wikipedia.org/wiki/Bok%C3%A9_Region" TargetMode="External"/><Relationship Id="rId37" Type="http://schemas.openxmlformats.org/officeDocument/2006/relationships/hyperlink" Target="https://en.wikipedia.org/wiki/K%C3%A9rouan%C3%A9_Prefecture" TargetMode="External"/><Relationship Id="rId40" Type="http://schemas.openxmlformats.org/officeDocument/2006/relationships/hyperlink" Target="https://en.wikipedia.org/wiki/Kindia_Region" TargetMode="External"/><Relationship Id="rId45" Type="http://schemas.openxmlformats.org/officeDocument/2006/relationships/hyperlink" Target="https://en.wikipedia.org/wiki/Koundara_Prefecture" TargetMode="External"/><Relationship Id="rId53" Type="http://schemas.openxmlformats.org/officeDocument/2006/relationships/hyperlink" Target="https://en.wikipedia.org/wiki/Lola_Prefecture" TargetMode="External"/><Relationship Id="rId58" Type="http://schemas.openxmlformats.org/officeDocument/2006/relationships/hyperlink" Target="https://en.wikipedia.org/wiki/Lab%C3%A9_Region" TargetMode="External"/><Relationship Id="rId66" Type="http://schemas.openxmlformats.org/officeDocument/2006/relationships/hyperlink" Target="https://en.wikipedia.org/wiki/Mamou_Region" TargetMode="External"/><Relationship Id="rId74" Type="http://schemas.openxmlformats.org/officeDocument/2006/relationships/hyperlink" Target="https://en.wikipedia.org/wiki/Nz%C3%A9r%C3%A9kor%C3%A9_Region" TargetMode="External"/><Relationship Id="rId5" Type="http://schemas.openxmlformats.org/officeDocument/2006/relationships/hyperlink" Target="https://en.wikipedia.org/wiki/Lab%C3%A9_Region" TargetMode="External"/><Relationship Id="rId61" Type="http://schemas.openxmlformats.org/officeDocument/2006/relationships/hyperlink" Target="https://en.wikipedia.org/wiki/Mandiana_Prefecture" TargetMode="External"/><Relationship Id="rId19" Type="http://schemas.openxmlformats.org/officeDocument/2006/relationships/hyperlink" Target="https://en.wikipedia.org/wiki/Dalaba_Prefecture" TargetMode="External"/><Relationship Id="rId14" Type="http://schemas.openxmlformats.org/officeDocument/2006/relationships/hyperlink" Target="https://en.wikipedia.org/wiki/Bok%C3%A9_Region" TargetMode="External"/><Relationship Id="rId22" Type="http://schemas.openxmlformats.org/officeDocument/2006/relationships/hyperlink" Target="https://en.wikipedia.org/wiki/Faranah_Region" TargetMode="External"/><Relationship Id="rId27" Type="http://schemas.openxmlformats.org/officeDocument/2006/relationships/hyperlink" Target="https://en.wikipedia.org/wiki/For%C3%A9cariah_Prefecture" TargetMode="External"/><Relationship Id="rId30" Type="http://schemas.openxmlformats.org/officeDocument/2006/relationships/hyperlink" Target="https://en.wikipedia.org/wiki/Bok%C3%A9_Region" TargetMode="External"/><Relationship Id="rId35" Type="http://schemas.openxmlformats.org/officeDocument/2006/relationships/hyperlink" Target="https://en.wikipedia.org/wiki/Kankan_Prefecture" TargetMode="External"/><Relationship Id="rId43" Type="http://schemas.openxmlformats.org/officeDocument/2006/relationships/hyperlink" Target="https://en.wikipedia.org/wiki/Koubia_Prefecture" TargetMode="External"/><Relationship Id="rId48" Type="http://schemas.openxmlformats.org/officeDocument/2006/relationships/hyperlink" Target="https://en.wikipedia.org/wiki/Kankan_Region" TargetMode="External"/><Relationship Id="rId56" Type="http://schemas.openxmlformats.org/officeDocument/2006/relationships/hyperlink" Target="https://en.wikipedia.org/wiki/Nz%C3%A9r%C3%A9kor%C3%A9_Region" TargetMode="External"/><Relationship Id="rId64" Type="http://schemas.openxmlformats.org/officeDocument/2006/relationships/hyperlink" Target="https://en.wikipedia.org/wiki/Nz%C3%A9r%C3%A9kor%C3%A9_Region" TargetMode="External"/><Relationship Id="rId69" Type="http://schemas.openxmlformats.org/officeDocument/2006/relationships/hyperlink" Target="https://en.wikipedia.org/wiki/T%C3%A9lim%C3%A9l%C3%A9_Prefecture" TargetMode="External"/><Relationship Id="rId8" Type="http://schemas.openxmlformats.org/officeDocument/2006/relationships/hyperlink" Target="https://en.wikipedia.org/wiki/Conakry" TargetMode="External"/><Relationship Id="rId51" Type="http://schemas.openxmlformats.org/officeDocument/2006/relationships/hyperlink" Target="https://en.wikipedia.org/wiki/L%C3%A9louma_Prefecture" TargetMode="External"/><Relationship Id="rId72" Type="http://schemas.openxmlformats.org/officeDocument/2006/relationships/hyperlink" Target="https://en.wikipedia.org/wiki/Lab%C3%A9_Region" TargetMode="External"/><Relationship Id="rId3" Type="http://schemas.openxmlformats.org/officeDocument/2006/relationships/hyperlink" Target="https://en.wikipedia.org/wiki/Kankan_Region" TargetMode="External"/><Relationship Id="rId12" Type="http://schemas.openxmlformats.org/officeDocument/2006/relationships/hyperlink" Target="https://en.wikipedia.org/wiki/Bok%C3%A9_Region" TargetMode="External"/><Relationship Id="rId17" Type="http://schemas.openxmlformats.org/officeDocument/2006/relationships/hyperlink" Target="https://en.wikipedia.org/wiki/Dabola_Prefecture" TargetMode="External"/><Relationship Id="rId25" Type="http://schemas.openxmlformats.org/officeDocument/2006/relationships/hyperlink" Target="https://en.wikipedia.org/wiki/Faranah_Prefecture" TargetMode="External"/><Relationship Id="rId33" Type="http://schemas.openxmlformats.org/officeDocument/2006/relationships/hyperlink" Target="https://en.wikipedia.org/wiki/Gu%C3%A9k%C3%A9dou_Prefecture" TargetMode="External"/><Relationship Id="rId38" Type="http://schemas.openxmlformats.org/officeDocument/2006/relationships/hyperlink" Target="https://en.wikipedia.org/wiki/Kankan_Region" TargetMode="External"/><Relationship Id="rId46" Type="http://schemas.openxmlformats.org/officeDocument/2006/relationships/hyperlink" Target="https://en.wikipedia.org/wiki/Bok%C3%A9_Region" TargetMode="External"/><Relationship Id="rId59" Type="http://schemas.openxmlformats.org/officeDocument/2006/relationships/hyperlink" Target="https://en.wikipedia.org/wiki/Mamou_Prefecture" TargetMode="External"/><Relationship Id="rId67" Type="http://schemas.openxmlformats.org/officeDocument/2006/relationships/hyperlink" Target="https://en.wikipedia.org/wiki/Siguiri_Prefecture" TargetMode="External"/><Relationship Id="rId20" Type="http://schemas.openxmlformats.org/officeDocument/2006/relationships/hyperlink" Target="https://en.wikipedia.org/wiki/Mamou_Region" TargetMode="External"/><Relationship Id="rId41" Type="http://schemas.openxmlformats.org/officeDocument/2006/relationships/hyperlink" Target="https://en.wikipedia.org/wiki/Kissidougou_Prefecture" TargetMode="External"/><Relationship Id="rId54" Type="http://schemas.openxmlformats.org/officeDocument/2006/relationships/hyperlink" Target="https://en.wikipedia.org/wiki/Nz%C3%A9r%C3%A9kor%C3%A9_Region" TargetMode="External"/><Relationship Id="rId62" Type="http://schemas.openxmlformats.org/officeDocument/2006/relationships/hyperlink" Target="https://en.wikipedia.org/wiki/Kankan_Region" TargetMode="External"/><Relationship Id="rId70" Type="http://schemas.openxmlformats.org/officeDocument/2006/relationships/hyperlink" Target="https://en.wikipedia.org/wiki/Kindia_Region" TargetMode="External"/><Relationship Id="rId1" Type="http://schemas.openxmlformats.org/officeDocument/2006/relationships/hyperlink" Target="https://en.wikipedia.org/wiki/Bok%C3%A9_Region" TargetMode="External"/><Relationship Id="rId6" Type="http://schemas.openxmlformats.org/officeDocument/2006/relationships/hyperlink" Target="https://en.wikipedia.org/wiki/Mamou_Region" TargetMode="External"/><Relationship Id="rId15" Type="http://schemas.openxmlformats.org/officeDocument/2006/relationships/hyperlink" Target="https://en.wikipedia.org/wiki/Coyah_Prefecture" TargetMode="External"/><Relationship Id="rId23" Type="http://schemas.openxmlformats.org/officeDocument/2006/relationships/hyperlink" Target="https://en.wikipedia.org/wiki/Dubr%C3%A9ka_Prefecture" TargetMode="External"/><Relationship Id="rId28" Type="http://schemas.openxmlformats.org/officeDocument/2006/relationships/hyperlink" Target="https://en.wikipedia.org/wiki/Kindia_Region" TargetMode="External"/><Relationship Id="rId36" Type="http://schemas.openxmlformats.org/officeDocument/2006/relationships/hyperlink" Target="https://en.wikipedia.org/wiki/Kankan_Region" TargetMode="External"/><Relationship Id="rId49" Type="http://schemas.openxmlformats.org/officeDocument/2006/relationships/hyperlink" Target="https://en.wikipedia.org/wiki/Lab%C3%A9_Prefecture" TargetMode="External"/><Relationship Id="rId57" Type="http://schemas.openxmlformats.org/officeDocument/2006/relationships/hyperlink" Target="https://en.wikipedia.org/wiki/Mali_Prefecture" TargetMode="External"/><Relationship Id="rId10" Type="http://schemas.openxmlformats.org/officeDocument/2006/relationships/hyperlink" Target="https://en.wikipedia.org/wiki/Nz%C3%A9r%C3%A9kor%C3%A9_Region" TargetMode="External"/><Relationship Id="rId31" Type="http://schemas.openxmlformats.org/officeDocument/2006/relationships/hyperlink" Target="https://en.wikipedia.org/wiki/Gaoual_Prefecture" TargetMode="External"/><Relationship Id="rId44" Type="http://schemas.openxmlformats.org/officeDocument/2006/relationships/hyperlink" Target="https://en.wikipedia.org/wiki/Lab%C3%A9_Region" TargetMode="External"/><Relationship Id="rId52" Type="http://schemas.openxmlformats.org/officeDocument/2006/relationships/hyperlink" Target="https://en.wikipedia.org/wiki/Lab%C3%A9_Region" TargetMode="External"/><Relationship Id="rId60" Type="http://schemas.openxmlformats.org/officeDocument/2006/relationships/hyperlink" Target="https://en.wikipedia.org/wiki/Mamou_Region" TargetMode="External"/><Relationship Id="rId65" Type="http://schemas.openxmlformats.org/officeDocument/2006/relationships/hyperlink" Target="https://en.wikipedia.org/wiki/Pita_Prefecture" TargetMode="External"/><Relationship Id="rId73" Type="http://schemas.openxmlformats.org/officeDocument/2006/relationships/hyperlink" Target="https://en.wikipedia.org/wiki/Yomou_Prefecture" TargetMode="External"/><Relationship Id="rId4" Type="http://schemas.openxmlformats.org/officeDocument/2006/relationships/hyperlink" Target="https://en.wikipedia.org/wiki/Kindia_Region" TargetMode="External"/><Relationship Id="rId9" Type="http://schemas.openxmlformats.org/officeDocument/2006/relationships/hyperlink" Target="https://en.wikipedia.org/wiki/Beyla_Prefecture" TargetMode="External"/><Relationship Id="rId13" Type="http://schemas.openxmlformats.org/officeDocument/2006/relationships/hyperlink" Target="https://en.wikipedia.org/wiki/Bok%C3%A9_Prefecture" TargetMode="External"/><Relationship Id="rId18" Type="http://schemas.openxmlformats.org/officeDocument/2006/relationships/hyperlink" Target="https://en.wikipedia.org/wiki/Faranah_Region" TargetMode="External"/><Relationship Id="rId39" Type="http://schemas.openxmlformats.org/officeDocument/2006/relationships/hyperlink" Target="https://en.wikipedia.org/wiki/Kindia_Prefecture" TargetMode="External"/><Relationship Id="rId34" Type="http://schemas.openxmlformats.org/officeDocument/2006/relationships/hyperlink" Target="https://en.wikipedia.org/wiki/Nz%C3%A9r%C3%A9kor%C3%A9_Region" TargetMode="External"/><Relationship Id="rId50" Type="http://schemas.openxmlformats.org/officeDocument/2006/relationships/hyperlink" Target="https://en.wikipedia.org/wiki/Lab%C3%A9_Region" TargetMode="External"/><Relationship Id="rId55" Type="http://schemas.openxmlformats.org/officeDocument/2006/relationships/hyperlink" Target="https://en.wikipedia.org/wiki/Macenta_Prefecture" TargetMode="External"/><Relationship Id="rId7" Type="http://schemas.openxmlformats.org/officeDocument/2006/relationships/hyperlink" Target="https://en.wikipedia.org/wiki/Nz%C3%A9r%C3%A9kor%C3%A9_Region" TargetMode="External"/><Relationship Id="rId71" Type="http://schemas.openxmlformats.org/officeDocument/2006/relationships/hyperlink" Target="https://en.wikipedia.org/wiki/Tougu%C3%A9_Prefecture" TargetMode="External"/></Relationships>
</file>

<file path=xl/worksheets/_rels/sheet133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Regi%C3%B3n_Insular_(Equatorial_Guinea)" TargetMode="External"/><Relationship Id="rId13" Type="http://schemas.openxmlformats.org/officeDocument/2006/relationships/hyperlink" Target="https://en.wikipedia.org/wiki/Ki%C3%A9-Ntem" TargetMode="External"/><Relationship Id="rId18" Type="http://schemas.openxmlformats.org/officeDocument/2006/relationships/hyperlink" Target="https://en.wikipedia.org/wiki/R%C3%ADo_Muni" TargetMode="External"/><Relationship Id="rId3" Type="http://schemas.openxmlformats.org/officeDocument/2006/relationships/hyperlink" Target="https://en.wikipedia.org/wiki/Annob%C3%B3n_Province" TargetMode="External"/><Relationship Id="rId7" Type="http://schemas.openxmlformats.org/officeDocument/2006/relationships/hyperlink" Target="https://en.wikipedia.org/wiki/Bioko_Sur_Province" TargetMode="External"/><Relationship Id="rId12" Type="http://schemas.openxmlformats.org/officeDocument/2006/relationships/hyperlink" Target="https://en.wikipedia.org/wiki/R%C3%ADo_Muni" TargetMode="External"/><Relationship Id="rId17" Type="http://schemas.openxmlformats.org/officeDocument/2006/relationships/hyperlink" Target="https://en.wikipedia.org/wiki/Wele-Nzas_Province" TargetMode="External"/><Relationship Id="rId2" Type="http://schemas.openxmlformats.org/officeDocument/2006/relationships/hyperlink" Target="https://en.wikipedia.org/wiki/Regi%C3%B3n_Insular_(Equatorial_Guinea)" TargetMode="External"/><Relationship Id="rId16" Type="http://schemas.openxmlformats.org/officeDocument/2006/relationships/hyperlink" Target="https://en.wikipedia.org/wiki/R%C3%ADo_Muni" TargetMode="External"/><Relationship Id="rId1" Type="http://schemas.openxmlformats.org/officeDocument/2006/relationships/hyperlink" Target="https://en.wikipedia.org/wiki/R%C3%ADo_Muni" TargetMode="External"/><Relationship Id="rId6" Type="http://schemas.openxmlformats.org/officeDocument/2006/relationships/hyperlink" Target="https://en.wikipedia.org/wiki/Regi%C3%B3n_Insular_(Equatorial_Guinea)" TargetMode="External"/><Relationship Id="rId11" Type="http://schemas.openxmlformats.org/officeDocument/2006/relationships/hyperlink" Target="https://en.wikipedia.org/wiki/Djibloho" TargetMode="External"/><Relationship Id="rId5" Type="http://schemas.openxmlformats.org/officeDocument/2006/relationships/hyperlink" Target="https://en.wikipedia.org/wiki/Bioko_Norte_Province" TargetMode="External"/><Relationship Id="rId15" Type="http://schemas.openxmlformats.org/officeDocument/2006/relationships/hyperlink" Target="https://en.wikipedia.org/wiki/Litoral_Province_(Equatorial_Guinea)" TargetMode="External"/><Relationship Id="rId10" Type="http://schemas.openxmlformats.org/officeDocument/2006/relationships/hyperlink" Target="https://en.wikipedia.org/wiki/R%C3%ADo_Muni" TargetMode="External"/><Relationship Id="rId4" Type="http://schemas.openxmlformats.org/officeDocument/2006/relationships/hyperlink" Target="https://en.wikipedia.org/wiki/Regi%C3%B3n_Insular_(Equatorial_Guinea)" TargetMode="External"/><Relationship Id="rId9" Type="http://schemas.openxmlformats.org/officeDocument/2006/relationships/hyperlink" Target="https://en.wikipedia.org/wiki/Centro_Sur_Province" TargetMode="External"/><Relationship Id="rId14" Type="http://schemas.openxmlformats.org/officeDocument/2006/relationships/hyperlink" Target="https://en.wikipedia.org/wiki/R%C3%ADo_Muni" TargetMode="External"/></Relationships>
</file>

<file path=xl/worksheets/_rels/sheet134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Quinara_Region" TargetMode="External"/><Relationship Id="rId3" Type="http://schemas.openxmlformats.org/officeDocument/2006/relationships/hyperlink" Target="https://en.wikipedia.org/wiki/Biombo_Region" TargetMode="External"/><Relationship Id="rId7" Type="http://schemas.openxmlformats.org/officeDocument/2006/relationships/hyperlink" Target="https://en.wikipedia.org/wiki/Oio_Region" TargetMode="External"/><Relationship Id="rId2" Type="http://schemas.openxmlformats.org/officeDocument/2006/relationships/hyperlink" Target="https://en.wikipedia.org/wiki/Bafat%C3%A1_Region" TargetMode="External"/><Relationship Id="rId1" Type="http://schemas.openxmlformats.org/officeDocument/2006/relationships/hyperlink" Target="https://en.wikipedia.org/wiki/Bissau" TargetMode="External"/><Relationship Id="rId6" Type="http://schemas.openxmlformats.org/officeDocument/2006/relationships/hyperlink" Target="https://en.wikipedia.org/wiki/Gab%C3%BA_Region" TargetMode="External"/><Relationship Id="rId5" Type="http://schemas.openxmlformats.org/officeDocument/2006/relationships/hyperlink" Target="https://en.wikipedia.org/wiki/Cacheu_Region" TargetMode="External"/><Relationship Id="rId4" Type="http://schemas.openxmlformats.org/officeDocument/2006/relationships/hyperlink" Target="https://en.wikipedia.org/wiki/Bolama_Region" TargetMode="External"/><Relationship Id="rId9" Type="http://schemas.openxmlformats.org/officeDocument/2006/relationships/hyperlink" Target="https://en.wikipedia.org/wiki/Tombali_Region" TargetMode="External"/></Relationships>
</file>

<file path=xl/worksheets/_rels/sheet135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Jawa_(Indonesia)" TargetMode="External"/><Relationship Id="rId18" Type="http://schemas.openxmlformats.org/officeDocument/2006/relationships/hyperlink" Target="https://en.wikipedia.org/wiki/Jawa_(Indonesia)" TargetMode="External"/><Relationship Id="rId26" Type="http://schemas.openxmlformats.org/officeDocument/2006/relationships/hyperlink" Target="https://en.wikipedia.org/wiki/Kalimantan" TargetMode="External"/><Relationship Id="rId39" Type="http://schemas.openxmlformats.org/officeDocument/2006/relationships/hyperlink" Target="https://en.wikipedia.org/wiki/Western_New_Guinea" TargetMode="External"/><Relationship Id="rId21" Type="http://schemas.openxmlformats.org/officeDocument/2006/relationships/hyperlink" Target="https://en.wikipedia.org/wiki/Jawa_(Indonesia)" TargetMode="External"/><Relationship Id="rId34" Type="http://schemas.openxmlformats.org/officeDocument/2006/relationships/hyperlink" Target="https://en.wikipedia.org/wiki/Maluku_Islands" TargetMode="External"/><Relationship Id="rId42" Type="http://schemas.openxmlformats.org/officeDocument/2006/relationships/hyperlink" Target="https://en.wikipedia.org/wiki/Western_New_Guinea" TargetMode="External"/><Relationship Id="rId47" Type="http://schemas.openxmlformats.org/officeDocument/2006/relationships/hyperlink" Target="https://en.wikipedia.org/wiki/Riau" TargetMode="External"/><Relationship Id="rId50" Type="http://schemas.openxmlformats.org/officeDocument/2006/relationships/hyperlink" Target="https://en.wikipedia.org/wiki/Sulawesi" TargetMode="External"/><Relationship Id="rId55" Type="http://schemas.openxmlformats.org/officeDocument/2006/relationships/hyperlink" Target="https://en.wikipedia.org/wiki/Sumatera" TargetMode="External"/><Relationship Id="rId7" Type="http://schemas.openxmlformats.org/officeDocument/2006/relationships/hyperlink" Target="https://en.wikipedia.org/wiki/Sumatera" TargetMode="External"/><Relationship Id="rId2" Type="http://schemas.openxmlformats.org/officeDocument/2006/relationships/hyperlink" Target="https://en.wikipedia.org/wiki/Kalimantan" TargetMode="External"/><Relationship Id="rId16" Type="http://schemas.openxmlformats.org/officeDocument/2006/relationships/hyperlink" Target="https://en.wikipedia.org/wiki/Gorontalo" TargetMode="External"/><Relationship Id="rId29" Type="http://schemas.openxmlformats.org/officeDocument/2006/relationships/hyperlink" Target="https://en.wikipedia.org/wiki/Sumatera" TargetMode="External"/><Relationship Id="rId11" Type="http://schemas.openxmlformats.org/officeDocument/2006/relationships/hyperlink" Target="https://en.wikipedia.org/wiki/Nusa_Tenggara" TargetMode="External"/><Relationship Id="rId24" Type="http://schemas.openxmlformats.org/officeDocument/2006/relationships/hyperlink" Target="https://en.wikipedia.org/wiki/Kalimantan" TargetMode="External"/><Relationship Id="rId32" Type="http://schemas.openxmlformats.org/officeDocument/2006/relationships/hyperlink" Target="https://en.wikipedia.org/wiki/Sumatera" TargetMode="External"/><Relationship Id="rId37" Type="http://schemas.openxmlformats.org/officeDocument/2006/relationships/hyperlink" Target="https://en.wikipedia.org/wiki/Nusa_Tenggara" TargetMode="External"/><Relationship Id="rId40" Type="http://schemas.openxmlformats.org/officeDocument/2006/relationships/hyperlink" Target="https://en.wikipedia.org/wiki/Western_New_Guinea" TargetMode="External"/><Relationship Id="rId45" Type="http://schemas.openxmlformats.org/officeDocument/2006/relationships/hyperlink" Target="https://en.wikipedia.org/wiki/Central_Papua" TargetMode="External"/><Relationship Id="rId53" Type="http://schemas.openxmlformats.org/officeDocument/2006/relationships/hyperlink" Target="https://en.wikipedia.org/wiki/Sulawesi" TargetMode="External"/><Relationship Id="rId58" Type="http://schemas.openxmlformats.org/officeDocument/2006/relationships/hyperlink" Target="https://en.wikipedia.org/wiki/Jawa_(Indonesia)" TargetMode="External"/><Relationship Id="rId5" Type="http://schemas.openxmlformats.org/officeDocument/2006/relationships/hyperlink" Target="https://en.wikipedia.org/wiki/Western_New_Guinea" TargetMode="External"/><Relationship Id="rId19" Type="http://schemas.openxmlformats.org/officeDocument/2006/relationships/hyperlink" Target="https://en.wikipedia.org/wiki/Jambi" TargetMode="External"/><Relationship Id="rId4" Type="http://schemas.openxmlformats.org/officeDocument/2006/relationships/hyperlink" Target="https://en.wikipedia.org/wiki/Lesser_Sunda_Islands" TargetMode="External"/><Relationship Id="rId9" Type="http://schemas.openxmlformats.org/officeDocument/2006/relationships/hyperlink" Target="https://en.wikipedia.org/wiki/Sumatera" TargetMode="External"/><Relationship Id="rId14" Type="http://schemas.openxmlformats.org/officeDocument/2006/relationships/hyperlink" Target="https://en.wikipedia.org/wiki/Bengkulu" TargetMode="External"/><Relationship Id="rId22" Type="http://schemas.openxmlformats.org/officeDocument/2006/relationships/hyperlink" Target="https://en.wikipedia.org/wiki/Jawa_(Indonesia)" TargetMode="External"/><Relationship Id="rId27" Type="http://schemas.openxmlformats.org/officeDocument/2006/relationships/hyperlink" Target="https://en.wikipedia.org/wiki/Kalimantan" TargetMode="External"/><Relationship Id="rId30" Type="http://schemas.openxmlformats.org/officeDocument/2006/relationships/hyperlink" Target="https://en.wikipedia.org/wiki/Sumatera" TargetMode="External"/><Relationship Id="rId35" Type="http://schemas.openxmlformats.org/officeDocument/2006/relationships/hyperlink" Target="https://en.wikipedia.org/wiki/Maluku_Islands" TargetMode="External"/><Relationship Id="rId43" Type="http://schemas.openxmlformats.org/officeDocument/2006/relationships/hyperlink" Target="https://en.wikipedia.org/wiki/South_Papua" TargetMode="External"/><Relationship Id="rId48" Type="http://schemas.openxmlformats.org/officeDocument/2006/relationships/hyperlink" Target="https://en.wikipedia.org/wiki/Sumatera" TargetMode="External"/><Relationship Id="rId56" Type="http://schemas.openxmlformats.org/officeDocument/2006/relationships/hyperlink" Target="https://en.wikipedia.org/wiki/Sumatera" TargetMode="External"/><Relationship Id="rId8" Type="http://schemas.openxmlformats.org/officeDocument/2006/relationships/hyperlink" Target="https://en.wikipedia.org/wiki/Aceh" TargetMode="External"/><Relationship Id="rId51" Type="http://schemas.openxmlformats.org/officeDocument/2006/relationships/hyperlink" Target="https://en.wikipedia.org/wiki/Sulawesi" TargetMode="External"/><Relationship Id="rId3" Type="http://schemas.openxmlformats.org/officeDocument/2006/relationships/hyperlink" Target="https://en.wikipedia.org/wiki/Maluku_Islands" TargetMode="External"/><Relationship Id="rId12" Type="http://schemas.openxmlformats.org/officeDocument/2006/relationships/hyperlink" Target="https://en.wikipedia.org/wiki/Banten" TargetMode="External"/><Relationship Id="rId17" Type="http://schemas.openxmlformats.org/officeDocument/2006/relationships/hyperlink" Target="https://en.wikipedia.org/wiki/Sulawesi" TargetMode="External"/><Relationship Id="rId25" Type="http://schemas.openxmlformats.org/officeDocument/2006/relationships/hyperlink" Target="https://en.wikipedia.org/wiki/Kalimantan" TargetMode="External"/><Relationship Id="rId33" Type="http://schemas.openxmlformats.org/officeDocument/2006/relationships/hyperlink" Target="https://en.wikipedia.org/wiki/Maluku_(province)" TargetMode="External"/><Relationship Id="rId38" Type="http://schemas.openxmlformats.org/officeDocument/2006/relationships/hyperlink" Target="https://en.wikipedia.org/wiki/Papua_(province)" TargetMode="External"/><Relationship Id="rId46" Type="http://schemas.openxmlformats.org/officeDocument/2006/relationships/hyperlink" Target="https://en.wikipedia.org/wiki/Western_New_Guinea" TargetMode="External"/><Relationship Id="rId59" Type="http://schemas.openxmlformats.org/officeDocument/2006/relationships/drawing" Target="../drawings/drawing16.xml"/><Relationship Id="rId20" Type="http://schemas.openxmlformats.org/officeDocument/2006/relationships/hyperlink" Target="https://en.wikipedia.org/wiki/Sumatera" TargetMode="External"/><Relationship Id="rId41" Type="http://schemas.openxmlformats.org/officeDocument/2006/relationships/hyperlink" Target="https://en.wikipedia.org/wiki/Highland_Papua" TargetMode="External"/><Relationship Id="rId54" Type="http://schemas.openxmlformats.org/officeDocument/2006/relationships/hyperlink" Target="https://en.wikipedia.org/wiki/Sumatera" TargetMode="External"/><Relationship Id="rId1" Type="http://schemas.openxmlformats.org/officeDocument/2006/relationships/hyperlink" Target="https://en.wikipedia.org/wiki/Java" TargetMode="External"/><Relationship Id="rId6" Type="http://schemas.openxmlformats.org/officeDocument/2006/relationships/hyperlink" Target="https://en.wikipedia.org/wiki/Sulawesi" TargetMode="External"/><Relationship Id="rId15" Type="http://schemas.openxmlformats.org/officeDocument/2006/relationships/hyperlink" Target="https://en.wikipedia.org/wiki/Sumatera" TargetMode="External"/><Relationship Id="rId23" Type="http://schemas.openxmlformats.org/officeDocument/2006/relationships/hyperlink" Target="https://en.wikipedia.org/wiki/Jawa_(Indonesia)" TargetMode="External"/><Relationship Id="rId28" Type="http://schemas.openxmlformats.org/officeDocument/2006/relationships/hyperlink" Target="https://en.wikipedia.org/wiki/Kalimantan" TargetMode="External"/><Relationship Id="rId36" Type="http://schemas.openxmlformats.org/officeDocument/2006/relationships/hyperlink" Target="https://en.wikipedia.org/wiki/Nusa_Tenggara" TargetMode="External"/><Relationship Id="rId49" Type="http://schemas.openxmlformats.org/officeDocument/2006/relationships/hyperlink" Target="https://en.wikipedia.org/wiki/Sulawesi" TargetMode="External"/><Relationship Id="rId57" Type="http://schemas.openxmlformats.org/officeDocument/2006/relationships/hyperlink" Target="https://en.wikipedia.org/wiki/Special_Region_of_Yogyakarta" TargetMode="External"/><Relationship Id="rId10" Type="http://schemas.openxmlformats.org/officeDocument/2006/relationships/hyperlink" Target="https://en.wikipedia.org/wiki/Bali" TargetMode="External"/><Relationship Id="rId31" Type="http://schemas.openxmlformats.org/officeDocument/2006/relationships/hyperlink" Target="https://en.wikipedia.org/wiki/Lampung" TargetMode="External"/><Relationship Id="rId44" Type="http://schemas.openxmlformats.org/officeDocument/2006/relationships/hyperlink" Target="https://en.wikipedia.org/wiki/Western_New_Guinea" TargetMode="External"/><Relationship Id="rId52" Type="http://schemas.openxmlformats.org/officeDocument/2006/relationships/hyperlink" Target="https://en.wikipedia.org/wiki/Sulawesi" TargetMode="External"/></Relationships>
</file>

<file path=xl/worksheets/_rels/sheet137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Western_Region,_Uganda" TargetMode="External"/><Relationship Id="rId21" Type="http://schemas.openxmlformats.org/officeDocument/2006/relationships/hyperlink" Target="https://en.wikipedia.org/wiki/Apac_District" TargetMode="External"/><Relationship Id="rId63" Type="http://schemas.openxmlformats.org/officeDocument/2006/relationships/hyperlink" Target="https://en.wikipedia.org/wiki/Buyende_District" TargetMode="External"/><Relationship Id="rId159" Type="http://schemas.openxmlformats.org/officeDocument/2006/relationships/hyperlink" Target="https://en.wikipedia.org/wiki/Central_Region,_Uganda" TargetMode="External"/><Relationship Id="rId170" Type="http://schemas.openxmlformats.org/officeDocument/2006/relationships/hyperlink" Target="https://en.wikipedia.org/wiki/Lyantonde_District" TargetMode="External"/><Relationship Id="rId226" Type="http://schemas.openxmlformats.org/officeDocument/2006/relationships/hyperlink" Target="https://en.wikipedia.org/wiki/Northern_Region,_Uganda" TargetMode="External"/><Relationship Id="rId268" Type="http://schemas.openxmlformats.org/officeDocument/2006/relationships/hyperlink" Target="https://en.wikipedia.org/wiki/Zombo_District" TargetMode="External"/><Relationship Id="rId11" Type="http://schemas.openxmlformats.org/officeDocument/2006/relationships/hyperlink" Target="https://en.wikipedia.org/wiki/Alebtong_District" TargetMode="External"/><Relationship Id="rId32" Type="http://schemas.openxmlformats.org/officeDocument/2006/relationships/hyperlink" Target="https://en.wikipedia.org/wiki/Eastern_Region,_Uganda" TargetMode="External"/><Relationship Id="rId53" Type="http://schemas.openxmlformats.org/officeDocument/2006/relationships/hyperlink" Target="https://en.wikipedia.org/wiki/Busia_District" TargetMode="External"/><Relationship Id="rId74" Type="http://schemas.openxmlformats.org/officeDocument/2006/relationships/hyperlink" Target="https://en.wikipedia.org/wiki/Western_Region,_Uganda" TargetMode="External"/><Relationship Id="rId128" Type="http://schemas.openxmlformats.org/officeDocument/2006/relationships/hyperlink" Target="https://en.wikipedia.org/wiki/Eastern_Region,_Uganda" TargetMode="External"/><Relationship Id="rId149" Type="http://schemas.openxmlformats.org/officeDocument/2006/relationships/hyperlink" Target="https://en.wikipedia.org/wiki/Northern_Region,_Uganda" TargetMode="External"/><Relationship Id="rId5" Type="http://schemas.openxmlformats.org/officeDocument/2006/relationships/hyperlink" Target="https://en.wikipedia.org/wiki/Abim_District" TargetMode="External"/><Relationship Id="rId95" Type="http://schemas.openxmlformats.org/officeDocument/2006/relationships/hyperlink" Target="https://en.wikipedia.org/wiki/Central_Region,_Uganda" TargetMode="External"/><Relationship Id="rId160" Type="http://schemas.openxmlformats.org/officeDocument/2006/relationships/hyperlink" Target="https://en.wikipedia.org/wiki/Lamwo_District" TargetMode="External"/><Relationship Id="rId181" Type="http://schemas.openxmlformats.org/officeDocument/2006/relationships/hyperlink" Target="https://en.wikipedia.org/wiki/Mayuge_District" TargetMode="External"/><Relationship Id="rId216" Type="http://schemas.openxmlformats.org/officeDocument/2006/relationships/hyperlink" Target="https://en.wikipedia.org/wiki/Northern_Region,_Uganda" TargetMode="External"/><Relationship Id="rId237" Type="http://schemas.openxmlformats.org/officeDocument/2006/relationships/hyperlink" Target="https://en.wikipedia.org/wiki/Pakwach_District" TargetMode="External"/><Relationship Id="rId258" Type="http://schemas.openxmlformats.org/officeDocument/2006/relationships/hyperlink" Target="https://en.wikipedia.org/wiki/Sironko_District" TargetMode="External"/><Relationship Id="rId22" Type="http://schemas.openxmlformats.org/officeDocument/2006/relationships/hyperlink" Target="https://en.wikipedia.org/wiki/Northern_Region,_Uganda" TargetMode="External"/><Relationship Id="rId43" Type="http://schemas.openxmlformats.org/officeDocument/2006/relationships/hyperlink" Target="https://en.wikipedia.org/wiki/Bulambuli_District" TargetMode="External"/><Relationship Id="rId64" Type="http://schemas.openxmlformats.org/officeDocument/2006/relationships/hyperlink" Target="https://en.wikipedia.org/wiki/Eastern_Region,_Uganda" TargetMode="External"/><Relationship Id="rId118" Type="http://schemas.openxmlformats.org/officeDocument/2006/relationships/hyperlink" Target="https://en.wikipedia.org/wiki/Katakwi_District" TargetMode="External"/><Relationship Id="rId139" Type="http://schemas.openxmlformats.org/officeDocument/2006/relationships/hyperlink" Target="https://en.wikipedia.org/wiki/Northern_Region,_Uganda" TargetMode="External"/><Relationship Id="rId85" Type="http://schemas.openxmlformats.org/officeDocument/2006/relationships/hyperlink" Target="https://en.wikipedia.org/wiki/Kabarole_District" TargetMode="External"/><Relationship Id="rId150" Type="http://schemas.openxmlformats.org/officeDocument/2006/relationships/hyperlink" Target="https://en.wikipedia.org/wiki/Kween_District" TargetMode="External"/><Relationship Id="rId171" Type="http://schemas.openxmlformats.org/officeDocument/2006/relationships/hyperlink" Target="https://en.wikipedia.org/wiki/Central_Region,_Uganda" TargetMode="External"/><Relationship Id="rId192" Type="http://schemas.openxmlformats.org/officeDocument/2006/relationships/hyperlink" Target="https://en.wikipedia.org/wiki/Northern_Region,_Uganda" TargetMode="External"/><Relationship Id="rId206" Type="http://schemas.openxmlformats.org/officeDocument/2006/relationships/hyperlink" Target="https://en.wikipedia.org/wiki/Central_Region,_Uganda" TargetMode="External"/><Relationship Id="rId227" Type="http://schemas.openxmlformats.org/officeDocument/2006/relationships/hyperlink" Target="https://en.wikipedia.org/wiki/Obongi_District" TargetMode="External"/><Relationship Id="rId248" Type="http://schemas.openxmlformats.org/officeDocument/2006/relationships/hyperlink" Target="https://en.wikipedia.org/wiki/Western_Region,_Uganda" TargetMode="External"/><Relationship Id="rId269" Type="http://schemas.openxmlformats.org/officeDocument/2006/relationships/hyperlink" Target="https://en.wikipedia.org/wiki/Northern_Region,_Uganda" TargetMode="External"/><Relationship Id="rId12" Type="http://schemas.openxmlformats.org/officeDocument/2006/relationships/hyperlink" Target="https://en.wikipedia.org/wiki/Northern_Region,_Uganda" TargetMode="External"/><Relationship Id="rId33" Type="http://schemas.openxmlformats.org/officeDocument/2006/relationships/hyperlink" Target="https://en.wikipedia.org/wiki/Buhweju_District" TargetMode="External"/><Relationship Id="rId108" Type="http://schemas.openxmlformats.org/officeDocument/2006/relationships/hyperlink" Target="https://en.wikipedia.org/wiki/Kapchorwa_District" TargetMode="External"/><Relationship Id="rId129" Type="http://schemas.openxmlformats.org/officeDocument/2006/relationships/hyperlink" Target="https://en.wikipedia.org/wiki/Kikuube_District" TargetMode="External"/><Relationship Id="rId54" Type="http://schemas.openxmlformats.org/officeDocument/2006/relationships/hyperlink" Target="https://en.wikipedia.org/wiki/Eastern_Region,_Uganda" TargetMode="External"/><Relationship Id="rId75" Type="http://schemas.openxmlformats.org/officeDocument/2006/relationships/hyperlink" Target="https://en.wikipedia.org/wiki/Iganga_District" TargetMode="External"/><Relationship Id="rId96" Type="http://schemas.openxmlformats.org/officeDocument/2006/relationships/hyperlink" Target="https://en.wikipedia.org/wiki/Kaliro_District" TargetMode="External"/><Relationship Id="rId140" Type="http://schemas.openxmlformats.org/officeDocument/2006/relationships/hyperlink" Target="https://en.wikipedia.org/wiki/Koboko_District" TargetMode="External"/><Relationship Id="rId161" Type="http://schemas.openxmlformats.org/officeDocument/2006/relationships/hyperlink" Target="https://en.wikipedia.org/wiki/Northern_Region,_Uganda" TargetMode="External"/><Relationship Id="rId182" Type="http://schemas.openxmlformats.org/officeDocument/2006/relationships/hyperlink" Target="https://en.wikipedia.org/wiki/Eastern_Region,_Uganda" TargetMode="External"/><Relationship Id="rId217" Type="http://schemas.openxmlformats.org/officeDocument/2006/relationships/hyperlink" Target="https://en.wikipedia.org/wiki/Nebbi_District" TargetMode="External"/><Relationship Id="rId6" Type="http://schemas.openxmlformats.org/officeDocument/2006/relationships/hyperlink" Target="https://en.wikipedia.org/wiki/Northern_Region,_Uganda" TargetMode="External"/><Relationship Id="rId238" Type="http://schemas.openxmlformats.org/officeDocument/2006/relationships/hyperlink" Target="https://en.wikipedia.org/wiki/Northern_Region,_Uganda" TargetMode="External"/><Relationship Id="rId259" Type="http://schemas.openxmlformats.org/officeDocument/2006/relationships/hyperlink" Target="https://en.wikipedia.org/wiki/Eastern_Region,_Uganda" TargetMode="External"/><Relationship Id="rId23" Type="http://schemas.openxmlformats.org/officeDocument/2006/relationships/hyperlink" Target="https://en.wikipedia.org/wiki/Arua_District" TargetMode="External"/><Relationship Id="rId119" Type="http://schemas.openxmlformats.org/officeDocument/2006/relationships/hyperlink" Target="https://en.wikipedia.org/wiki/Eastern_Region,_Uganda" TargetMode="External"/><Relationship Id="rId44" Type="http://schemas.openxmlformats.org/officeDocument/2006/relationships/hyperlink" Target="https://en.wikipedia.org/wiki/Eastern_Region,_Uganda" TargetMode="External"/><Relationship Id="rId65" Type="http://schemas.openxmlformats.org/officeDocument/2006/relationships/hyperlink" Target="https://en.wikipedia.org/wiki/Dokolo_District" TargetMode="External"/><Relationship Id="rId86" Type="http://schemas.openxmlformats.org/officeDocument/2006/relationships/hyperlink" Target="https://en.wikipedia.org/wiki/Western_Region,_Uganda" TargetMode="External"/><Relationship Id="rId130" Type="http://schemas.openxmlformats.org/officeDocument/2006/relationships/hyperlink" Target="https://en.wikipedia.org/wiki/Western_Region,_Uganda" TargetMode="External"/><Relationship Id="rId151" Type="http://schemas.openxmlformats.org/officeDocument/2006/relationships/hyperlink" Target="https://en.wikipedia.org/wiki/Eastern_Region,_Uganda" TargetMode="External"/><Relationship Id="rId172" Type="http://schemas.openxmlformats.org/officeDocument/2006/relationships/hyperlink" Target="https://en.wikipedia.org/wiki/Northern_Region,_Uganda" TargetMode="External"/><Relationship Id="rId193" Type="http://schemas.openxmlformats.org/officeDocument/2006/relationships/hyperlink" Target="https://en.wikipedia.org/wiki/Moyo_District" TargetMode="External"/><Relationship Id="rId207" Type="http://schemas.openxmlformats.org/officeDocument/2006/relationships/hyperlink" Target="https://en.wikipedia.org/wiki/Nakasongola_District" TargetMode="External"/><Relationship Id="rId228" Type="http://schemas.openxmlformats.org/officeDocument/2006/relationships/hyperlink" Target="https://en.wikipedia.org/wiki/Northern_Region,_Uganda" TargetMode="External"/><Relationship Id="rId249" Type="http://schemas.openxmlformats.org/officeDocument/2006/relationships/hyperlink" Target="https://en.wikipedia.org/wiki/Rukungiri_District" TargetMode="External"/><Relationship Id="rId13" Type="http://schemas.openxmlformats.org/officeDocument/2006/relationships/hyperlink" Target="https://en.wikipedia.org/wiki/Amolatar_District" TargetMode="External"/><Relationship Id="rId109" Type="http://schemas.openxmlformats.org/officeDocument/2006/relationships/hyperlink" Target="https://en.wikipedia.org/wiki/Eastern_Region,_Uganda" TargetMode="External"/><Relationship Id="rId260" Type="http://schemas.openxmlformats.org/officeDocument/2006/relationships/hyperlink" Target="https://en.wikipedia.org/wiki/Soroti_District" TargetMode="External"/><Relationship Id="rId34" Type="http://schemas.openxmlformats.org/officeDocument/2006/relationships/hyperlink" Target="https://en.wikipedia.org/wiki/Western_Region,_Uganda" TargetMode="External"/><Relationship Id="rId55" Type="http://schemas.openxmlformats.org/officeDocument/2006/relationships/hyperlink" Target="https://en.wikipedia.org/wiki/Butaleja_District" TargetMode="External"/><Relationship Id="rId76" Type="http://schemas.openxmlformats.org/officeDocument/2006/relationships/hyperlink" Target="https://en.wikipedia.org/wiki/Eastern_Region,_Uganda" TargetMode="External"/><Relationship Id="rId97" Type="http://schemas.openxmlformats.org/officeDocument/2006/relationships/hyperlink" Target="https://en.wikipedia.org/wiki/Eastern_Region,_Uganda" TargetMode="External"/><Relationship Id="rId120" Type="http://schemas.openxmlformats.org/officeDocument/2006/relationships/hyperlink" Target="https://en.wikipedia.org/wiki/Kayunga_District" TargetMode="External"/><Relationship Id="rId141" Type="http://schemas.openxmlformats.org/officeDocument/2006/relationships/hyperlink" Target="https://en.wikipedia.org/wiki/Northern_Region,_Uganda" TargetMode="External"/><Relationship Id="rId7" Type="http://schemas.openxmlformats.org/officeDocument/2006/relationships/hyperlink" Target="https://en.wikipedia.org/wiki/Adjumani_District" TargetMode="External"/><Relationship Id="rId162" Type="http://schemas.openxmlformats.org/officeDocument/2006/relationships/hyperlink" Target="https://en.wikipedia.org/wiki/Lira_District" TargetMode="External"/><Relationship Id="rId183" Type="http://schemas.openxmlformats.org/officeDocument/2006/relationships/hyperlink" Target="https://en.wikipedia.org/wiki/Mbale_District" TargetMode="External"/><Relationship Id="rId218" Type="http://schemas.openxmlformats.org/officeDocument/2006/relationships/hyperlink" Target="https://en.wikipedia.org/wiki/Northern_Region,_Uganda" TargetMode="External"/><Relationship Id="rId239" Type="http://schemas.openxmlformats.org/officeDocument/2006/relationships/hyperlink" Target="https://en.wikipedia.org/wiki/Pallisa_District" TargetMode="External"/><Relationship Id="rId250" Type="http://schemas.openxmlformats.org/officeDocument/2006/relationships/hyperlink" Target="https://en.wikipedia.org/wiki/Western_Region,_Uganda" TargetMode="External"/><Relationship Id="rId24" Type="http://schemas.openxmlformats.org/officeDocument/2006/relationships/hyperlink" Target="https://en.wikipedia.org/wiki/Northern_Region,_Uganda" TargetMode="External"/><Relationship Id="rId45" Type="http://schemas.openxmlformats.org/officeDocument/2006/relationships/hyperlink" Target="https://en.wikipedia.org/wiki/Buliisa_District" TargetMode="External"/><Relationship Id="rId66" Type="http://schemas.openxmlformats.org/officeDocument/2006/relationships/hyperlink" Target="https://en.wikipedia.org/wiki/Northern_Region,_Uganda" TargetMode="External"/><Relationship Id="rId87" Type="http://schemas.openxmlformats.org/officeDocument/2006/relationships/hyperlink" Target="https://en.wikipedia.org/wiki/Kaberamaido_District" TargetMode="External"/><Relationship Id="rId110" Type="http://schemas.openxmlformats.org/officeDocument/2006/relationships/hyperlink" Target="https://en.wikipedia.org/wiki/Kapelebyong_District" TargetMode="External"/><Relationship Id="rId131" Type="http://schemas.openxmlformats.org/officeDocument/2006/relationships/hyperlink" Target="https://en.wikipedia.org/wiki/Kiruhura_District" TargetMode="External"/><Relationship Id="rId152" Type="http://schemas.openxmlformats.org/officeDocument/2006/relationships/hyperlink" Target="https://en.wikipedia.org/wiki/Kyankwanzi_District" TargetMode="External"/><Relationship Id="rId173" Type="http://schemas.openxmlformats.org/officeDocument/2006/relationships/hyperlink" Target="https://en.wikipedia.org/wiki/Manafwa_District" TargetMode="External"/><Relationship Id="rId194" Type="http://schemas.openxmlformats.org/officeDocument/2006/relationships/hyperlink" Target="https://en.wikipedia.org/wiki/Northern_Region,_Uganda" TargetMode="External"/><Relationship Id="rId208" Type="http://schemas.openxmlformats.org/officeDocument/2006/relationships/hyperlink" Target="https://en.wikipedia.org/wiki/Central_Region,_Uganda" TargetMode="External"/><Relationship Id="rId229" Type="http://schemas.openxmlformats.org/officeDocument/2006/relationships/hyperlink" Target="https://en.wikipedia.org/wiki/Omoro_District" TargetMode="External"/><Relationship Id="rId240" Type="http://schemas.openxmlformats.org/officeDocument/2006/relationships/hyperlink" Target="https://en.wikipedia.org/wiki/Eastern_Region,_Uganda" TargetMode="External"/><Relationship Id="rId261" Type="http://schemas.openxmlformats.org/officeDocument/2006/relationships/hyperlink" Target="https://en.wikipedia.org/wiki/Eastern_Region,_Uganda" TargetMode="External"/><Relationship Id="rId14" Type="http://schemas.openxmlformats.org/officeDocument/2006/relationships/hyperlink" Target="https://en.wikipedia.org/wiki/Northern_Region,_Uganda" TargetMode="External"/><Relationship Id="rId35" Type="http://schemas.openxmlformats.org/officeDocument/2006/relationships/hyperlink" Target="https://en.wikipedia.org/wiki/Buikwe_District" TargetMode="External"/><Relationship Id="rId56" Type="http://schemas.openxmlformats.org/officeDocument/2006/relationships/hyperlink" Target="https://en.wikipedia.org/wiki/Eastern_Region,_Uganda" TargetMode="External"/><Relationship Id="rId77" Type="http://schemas.openxmlformats.org/officeDocument/2006/relationships/hyperlink" Target="https://en.wikipedia.org/wiki/Isingiro_District" TargetMode="External"/><Relationship Id="rId100" Type="http://schemas.openxmlformats.org/officeDocument/2006/relationships/hyperlink" Target="https://en.wikipedia.org/wiki/Kampala" TargetMode="External"/><Relationship Id="rId8" Type="http://schemas.openxmlformats.org/officeDocument/2006/relationships/hyperlink" Target="https://en.wikipedia.org/wiki/Northern_Region,_Uganda" TargetMode="External"/><Relationship Id="rId98" Type="http://schemas.openxmlformats.org/officeDocument/2006/relationships/hyperlink" Target="https://en.wikipedia.org/wiki/Kalungu_District" TargetMode="External"/><Relationship Id="rId121" Type="http://schemas.openxmlformats.org/officeDocument/2006/relationships/hyperlink" Target="https://en.wikipedia.org/wiki/Central_Region,_Uganda" TargetMode="External"/><Relationship Id="rId142" Type="http://schemas.openxmlformats.org/officeDocument/2006/relationships/hyperlink" Target="https://en.wikipedia.org/wiki/Kole_District" TargetMode="External"/><Relationship Id="rId163" Type="http://schemas.openxmlformats.org/officeDocument/2006/relationships/hyperlink" Target="https://en.wikipedia.org/wiki/Northern_Region,_Uganda" TargetMode="External"/><Relationship Id="rId184" Type="http://schemas.openxmlformats.org/officeDocument/2006/relationships/hyperlink" Target="https://en.wikipedia.org/wiki/Eastern_Region,_Uganda" TargetMode="External"/><Relationship Id="rId219" Type="http://schemas.openxmlformats.org/officeDocument/2006/relationships/hyperlink" Target="https://en.wikipedia.org/wiki/Ngora_District" TargetMode="External"/><Relationship Id="rId230" Type="http://schemas.openxmlformats.org/officeDocument/2006/relationships/hyperlink" Target="https://en.wikipedia.org/wiki/Northern_Region,_Uganda" TargetMode="External"/><Relationship Id="rId251" Type="http://schemas.openxmlformats.org/officeDocument/2006/relationships/hyperlink" Target="https://en.wikipedia.org/wiki/Western_Region,_Uganda" TargetMode="External"/><Relationship Id="rId25" Type="http://schemas.openxmlformats.org/officeDocument/2006/relationships/hyperlink" Target="https://en.wikipedia.org/wiki/Budaka_District" TargetMode="External"/><Relationship Id="rId46" Type="http://schemas.openxmlformats.org/officeDocument/2006/relationships/hyperlink" Target="https://en.wikipedia.org/wiki/Western_Region,_Uganda" TargetMode="External"/><Relationship Id="rId67" Type="http://schemas.openxmlformats.org/officeDocument/2006/relationships/hyperlink" Target="https://en.wikipedia.org/wiki/Gomba_District" TargetMode="External"/><Relationship Id="rId88" Type="http://schemas.openxmlformats.org/officeDocument/2006/relationships/hyperlink" Target="https://en.wikipedia.org/wiki/Eastern_Region,_Uganda" TargetMode="External"/><Relationship Id="rId111" Type="http://schemas.openxmlformats.org/officeDocument/2006/relationships/hyperlink" Target="https://en.wikipedia.org/wiki/Eastern_Region,_Uganda" TargetMode="External"/><Relationship Id="rId132" Type="http://schemas.openxmlformats.org/officeDocument/2006/relationships/hyperlink" Target="https://en.wikipedia.org/wiki/Western_Region,_Uganda" TargetMode="External"/><Relationship Id="rId153" Type="http://schemas.openxmlformats.org/officeDocument/2006/relationships/hyperlink" Target="https://en.wikipedia.org/wiki/Central_Region,_Uganda" TargetMode="External"/><Relationship Id="rId174" Type="http://schemas.openxmlformats.org/officeDocument/2006/relationships/hyperlink" Target="https://en.wikipedia.org/wiki/Eastern_Region,_Uganda" TargetMode="External"/><Relationship Id="rId195" Type="http://schemas.openxmlformats.org/officeDocument/2006/relationships/hyperlink" Target="https://en.wikipedia.org/wiki/Mpigi_District" TargetMode="External"/><Relationship Id="rId209" Type="http://schemas.openxmlformats.org/officeDocument/2006/relationships/hyperlink" Target="https://en.wikipedia.org/wiki/Namayingo_District" TargetMode="External"/><Relationship Id="rId220" Type="http://schemas.openxmlformats.org/officeDocument/2006/relationships/hyperlink" Target="https://en.wikipedia.org/wiki/Eastern_Region,_Uganda" TargetMode="External"/><Relationship Id="rId241" Type="http://schemas.openxmlformats.org/officeDocument/2006/relationships/hyperlink" Target="https://en.wikipedia.org/wiki/Rakai_District" TargetMode="External"/><Relationship Id="rId15" Type="http://schemas.openxmlformats.org/officeDocument/2006/relationships/hyperlink" Target="https://en.wikipedia.org/wiki/Amudat_District" TargetMode="External"/><Relationship Id="rId36" Type="http://schemas.openxmlformats.org/officeDocument/2006/relationships/hyperlink" Target="https://en.wikipedia.org/wiki/Central_Region,_Uganda" TargetMode="External"/><Relationship Id="rId57" Type="http://schemas.openxmlformats.org/officeDocument/2006/relationships/hyperlink" Target="https://en.wikipedia.org/wiki/Butambala_District" TargetMode="External"/><Relationship Id="rId262" Type="http://schemas.openxmlformats.org/officeDocument/2006/relationships/hyperlink" Target="https://en.wikipedia.org/wiki/Tororo_District" TargetMode="External"/><Relationship Id="rId78" Type="http://schemas.openxmlformats.org/officeDocument/2006/relationships/hyperlink" Target="https://en.wikipedia.org/wiki/Western_Region,_Uganda" TargetMode="External"/><Relationship Id="rId99" Type="http://schemas.openxmlformats.org/officeDocument/2006/relationships/hyperlink" Target="https://en.wikipedia.org/wiki/Central_Region,_Uganda" TargetMode="External"/><Relationship Id="rId101" Type="http://schemas.openxmlformats.org/officeDocument/2006/relationships/hyperlink" Target="https://en.wikipedia.org/wiki/Central_Region,_Uganda" TargetMode="External"/><Relationship Id="rId122" Type="http://schemas.openxmlformats.org/officeDocument/2006/relationships/hyperlink" Target="https://en.wikipedia.org/wiki/Western_Region,_Uganda" TargetMode="External"/><Relationship Id="rId143" Type="http://schemas.openxmlformats.org/officeDocument/2006/relationships/hyperlink" Target="https://en.wikipedia.org/wiki/Northern_Region,_Uganda" TargetMode="External"/><Relationship Id="rId164" Type="http://schemas.openxmlformats.org/officeDocument/2006/relationships/hyperlink" Target="https://en.wikipedia.org/wiki/Luuka_District" TargetMode="External"/><Relationship Id="rId185" Type="http://schemas.openxmlformats.org/officeDocument/2006/relationships/hyperlink" Target="https://en.wikipedia.org/wiki/Mbarara_District" TargetMode="External"/><Relationship Id="rId9" Type="http://schemas.openxmlformats.org/officeDocument/2006/relationships/hyperlink" Target="https://en.wikipedia.org/wiki/Agago_District" TargetMode="External"/><Relationship Id="rId210" Type="http://schemas.openxmlformats.org/officeDocument/2006/relationships/hyperlink" Target="https://en.wikipedia.org/wiki/Eastern_Region,_Uganda" TargetMode="External"/><Relationship Id="rId26" Type="http://schemas.openxmlformats.org/officeDocument/2006/relationships/hyperlink" Target="https://en.wikipedia.org/wiki/Eastern_Region,_Uganda" TargetMode="External"/><Relationship Id="rId231" Type="http://schemas.openxmlformats.org/officeDocument/2006/relationships/hyperlink" Target="https://en.wikipedia.org/wiki/Otuke_District" TargetMode="External"/><Relationship Id="rId252" Type="http://schemas.openxmlformats.org/officeDocument/2006/relationships/hyperlink" Target="https://en.wikipedia.org/wiki/Sembabule_District" TargetMode="External"/><Relationship Id="rId47" Type="http://schemas.openxmlformats.org/officeDocument/2006/relationships/hyperlink" Target="https://en.wikipedia.org/wiki/Bundibugyo_District" TargetMode="External"/><Relationship Id="rId68" Type="http://schemas.openxmlformats.org/officeDocument/2006/relationships/hyperlink" Target="https://en.wikipedia.org/wiki/Central_Region,_Uganda" TargetMode="External"/><Relationship Id="rId89" Type="http://schemas.openxmlformats.org/officeDocument/2006/relationships/hyperlink" Target="https://en.wikipedia.org/wiki/Kagadi_District" TargetMode="External"/><Relationship Id="rId112" Type="http://schemas.openxmlformats.org/officeDocument/2006/relationships/hyperlink" Target="https://en.wikipedia.org/wiki/Karenga_District" TargetMode="External"/><Relationship Id="rId133" Type="http://schemas.openxmlformats.org/officeDocument/2006/relationships/hyperlink" Target="https://en.wikipedia.org/wiki/Kiryandongo_District" TargetMode="External"/><Relationship Id="rId154" Type="http://schemas.openxmlformats.org/officeDocument/2006/relationships/hyperlink" Target="https://en.wikipedia.org/wiki/Kyegegwa_District" TargetMode="External"/><Relationship Id="rId175" Type="http://schemas.openxmlformats.org/officeDocument/2006/relationships/hyperlink" Target="https://en.wikipedia.org/wiki/Maracha_District" TargetMode="External"/><Relationship Id="rId196" Type="http://schemas.openxmlformats.org/officeDocument/2006/relationships/hyperlink" Target="https://en.wikipedia.org/wiki/Central_Region,_Uganda" TargetMode="External"/><Relationship Id="rId200" Type="http://schemas.openxmlformats.org/officeDocument/2006/relationships/hyperlink" Target="https://en.wikipedia.org/wiki/Central_Region,_Uganda" TargetMode="External"/><Relationship Id="rId16" Type="http://schemas.openxmlformats.org/officeDocument/2006/relationships/hyperlink" Target="https://en.wikipedia.org/wiki/Northern_Region,_Uganda" TargetMode="External"/><Relationship Id="rId221" Type="http://schemas.openxmlformats.org/officeDocument/2006/relationships/hyperlink" Target="https://en.wikipedia.org/wiki/Ntoroko_District" TargetMode="External"/><Relationship Id="rId242" Type="http://schemas.openxmlformats.org/officeDocument/2006/relationships/hyperlink" Target="https://en.wikipedia.org/wiki/Central_Region,_Uganda" TargetMode="External"/><Relationship Id="rId263" Type="http://schemas.openxmlformats.org/officeDocument/2006/relationships/hyperlink" Target="https://en.wikipedia.org/wiki/Eastern_Region,_Uganda" TargetMode="External"/><Relationship Id="rId37" Type="http://schemas.openxmlformats.org/officeDocument/2006/relationships/hyperlink" Target="https://en.wikipedia.org/wiki/Bukedea_District" TargetMode="External"/><Relationship Id="rId58" Type="http://schemas.openxmlformats.org/officeDocument/2006/relationships/hyperlink" Target="https://en.wikipedia.org/wiki/Central_Region,_Uganda" TargetMode="External"/><Relationship Id="rId79" Type="http://schemas.openxmlformats.org/officeDocument/2006/relationships/hyperlink" Target="https://en.wikipedia.org/wiki/Jinja_District" TargetMode="External"/><Relationship Id="rId102" Type="http://schemas.openxmlformats.org/officeDocument/2006/relationships/hyperlink" Target="https://en.wikipedia.org/wiki/Kamuli_District" TargetMode="External"/><Relationship Id="rId123" Type="http://schemas.openxmlformats.org/officeDocument/2006/relationships/hyperlink" Target="https://en.wikipedia.org/wiki/Kibaale_District" TargetMode="External"/><Relationship Id="rId144" Type="http://schemas.openxmlformats.org/officeDocument/2006/relationships/hyperlink" Target="https://en.wikipedia.org/wiki/Kotido_District" TargetMode="External"/><Relationship Id="rId90" Type="http://schemas.openxmlformats.org/officeDocument/2006/relationships/hyperlink" Target="https://en.wikipedia.org/wiki/Western_Region,_Uganda" TargetMode="External"/><Relationship Id="rId165" Type="http://schemas.openxmlformats.org/officeDocument/2006/relationships/hyperlink" Target="https://en.wikipedia.org/wiki/Eastern_Region,_Uganda" TargetMode="External"/><Relationship Id="rId186" Type="http://schemas.openxmlformats.org/officeDocument/2006/relationships/hyperlink" Target="https://en.wikipedia.org/wiki/Western_Region,_Uganda" TargetMode="External"/><Relationship Id="rId211" Type="http://schemas.openxmlformats.org/officeDocument/2006/relationships/hyperlink" Target="https://en.wikipedia.org/wiki/Namisindwa_District" TargetMode="External"/><Relationship Id="rId232" Type="http://schemas.openxmlformats.org/officeDocument/2006/relationships/hyperlink" Target="https://en.wikipedia.org/wiki/Northern_Region,_Uganda" TargetMode="External"/><Relationship Id="rId253" Type="http://schemas.openxmlformats.org/officeDocument/2006/relationships/hyperlink" Target="https://en.wikipedia.org/wiki/Central_Region,_Uganda" TargetMode="External"/><Relationship Id="rId27" Type="http://schemas.openxmlformats.org/officeDocument/2006/relationships/hyperlink" Target="https://en.wikipedia.org/wiki/Bududa_District" TargetMode="External"/><Relationship Id="rId48" Type="http://schemas.openxmlformats.org/officeDocument/2006/relationships/hyperlink" Target="https://en.wikipedia.org/wiki/Western_Region,_Uganda" TargetMode="External"/><Relationship Id="rId69" Type="http://schemas.openxmlformats.org/officeDocument/2006/relationships/hyperlink" Target="https://en.wikipedia.org/wiki/Gulu_District" TargetMode="External"/><Relationship Id="rId113" Type="http://schemas.openxmlformats.org/officeDocument/2006/relationships/hyperlink" Target="https://en.wikipedia.org/wiki/Northern_Region,_Uganda" TargetMode="External"/><Relationship Id="rId134" Type="http://schemas.openxmlformats.org/officeDocument/2006/relationships/hyperlink" Target="https://en.wikipedia.org/wiki/Western_Region,_Uganda" TargetMode="External"/><Relationship Id="rId80" Type="http://schemas.openxmlformats.org/officeDocument/2006/relationships/hyperlink" Target="https://en.wikipedia.org/wiki/Eastern_Region,_Uganda" TargetMode="External"/><Relationship Id="rId155" Type="http://schemas.openxmlformats.org/officeDocument/2006/relationships/hyperlink" Target="https://en.wikipedia.org/wiki/Western_Region,_Uganda" TargetMode="External"/><Relationship Id="rId176" Type="http://schemas.openxmlformats.org/officeDocument/2006/relationships/hyperlink" Target="https://en.wikipedia.org/wiki/Northern_Region,_Uganda" TargetMode="External"/><Relationship Id="rId197" Type="http://schemas.openxmlformats.org/officeDocument/2006/relationships/hyperlink" Target="https://en.wikipedia.org/wiki/Mubende_District" TargetMode="External"/><Relationship Id="rId201" Type="http://schemas.openxmlformats.org/officeDocument/2006/relationships/hyperlink" Target="https://en.wikipedia.org/wiki/Nabilatuk_District" TargetMode="External"/><Relationship Id="rId222" Type="http://schemas.openxmlformats.org/officeDocument/2006/relationships/hyperlink" Target="https://en.wikipedia.org/wiki/Western_Region,_Uganda" TargetMode="External"/><Relationship Id="rId243" Type="http://schemas.openxmlformats.org/officeDocument/2006/relationships/hyperlink" Target="https://en.wikipedia.org/wiki/Rubanda_District" TargetMode="External"/><Relationship Id="rId264" Type="http://schemas.openxmlformats.org/officeDocument/2006/relationships/hyperlink" Target="https://en.wikipedia.org/wiki/Wakiso_District" TargetMode="External"/><Relationship Id="rId17" Type="http://schemas.openxmlformats.org/officeDocument/2006/relationships/hyperlink" Target="https://en.wikipedia.org/wiki/Amuria_District" TargetMode="External"/><Relationship Id="rId38" Type="http://schemas.openxmlformats.org/officeDocument/2006/relationships/hyperlink" Target="https://en.wikipedia.org/wiki/Eastern_Region,_Uganda" TargetMode="External"/><Relationship Id="rId59" Type="http://schemas.openxmlformats.org/officeDocument/2006/relationships/hyperlink" Target="https://en.wikipedia.org/wiki/Butebo_District" TargetMode="External"/><Relationship Id="rId103" Type="http://schemas.openxmlformats.org/officeDocument/2006/relationships/hyperlink" Target="https://en.wikipedia.org/wiki/Eastern_Region,_Uganda" TargetMode="External"/><Relationship Id="rId124" Type="http://schemas.openxmlformats.org/officeDocument/2006/relationships/hyperlink" Target="https://en.wikipedia.org/wiki/Western_Region,_Uganda" TargetMode="External"/><Relationship Id="rId70" Type="http://schemas.openxmlformats.org/officeDocument/2006/relationships/hyperlink" Target="https://en.wikipedia.org/wiki/Northern_Region,_Uganda" TargetMode="External"/><Relationship Id="rId91" Type="http://schemas.openxmlformats.org/officeDocument/2006/relationships/hyperlink" Target="https://en.wikipedia.org/wiki/Kakumiro_District" TargetMode="External"/><Relationship Id="rId145" Type="http://schemas.openxmlformats.org/officeDocument/2006/relationships/hyperlink" Target="https://en.wikipedia.org/wiki/Northern_Region,_Uganda" TargetMode="External"/><Relationship Id="rId166" Type="http://schemas.openxmlformats.org/officeDocument/2006/relationships/hyperlink" Target="https://en.wikipedia.org/wiki/Luwero_District" TargetMode="External"/><Relationship Id="rId187" Type="http://schemas.openxmlformats.org/officeDocument/2006/relationships/hyperlink" Target="https://en.wikipedia.org/wiki/Mitooma_District" TargetMode="External"/><Relationship Id="rId1" Type="http://schemas.openxmlformats.org/officeDocument/2006/relationships/hyperlink" Target="https://en.wikipedia.org/wiki/Central_Region_(Uganda)" TargetMode="External"/><Relationship Id="rId212" Type="http://schemas.openxmlformats.org/officeDocument/2006/relationships/hyperlink" Target="https://en.wikipedia.org/wiki/Eastern_Region,_Uganda" TargetMode="External"/><Relationship Id="rId233" Type="http://schemas.openxmlformats.org/officeDocument/2006/relationships/hyperlink" Target="https://en.wikipedia.org/wiki/Oyam_District" TargetMode="External"/><Relationship Id="rId254" Type="http://schemas.openxmlformats.org/officeDocument/2006/relationships/hyperlink" Target="https://en.wikipedia.org/wiki/Serere_District" TargetMode="External"/><Relationship Id="rId28" Type="http://schemas.openxmlformats.org/officeDocument/2006/relationships/hyperlink" Target="https://en.wikipedia.org/wiki/Eastern_Region,_Uganda" TargetMode="External"/><Relationship Id="rId49" Type="http://schemas.openxmlformats.org/officeDocument/2006/relationships/hyperlink" Target="https://en.wikipedia.org/wiki/Bunyangabu_District" TargetMode="External"/><Relationship Id="rId114" Type="http://schemas.openxmlformats.org/officeDocument/2006/relationships/hyperlink" Target="https://en.wikipedia.org/wiki/Kasanda_District" TargetMode="External"/><Relationship Id="rId60" Type="http://schemas.openxmlformats.org/officeDocument/2006/relationships/hyperlink" Target="https://en.wikipedia.org/wiki/Eastern_Region,_Uganda" TargetMode="External"/><Relationship Id="rId81" Type="http://schemas.openxmlformats.org/officeDocument/2006/relationships/hyperlink" Target="https://en.wikipedia.org/wiki/Kaabong_District" TargetMode="External"/><Relationship Id="rId135" Type="http://schemas.openxmlformats.org/officeDocument/2006/relationships/hyperlink" Target="https://en.wikipedia.org/wiki/Kisoro_District" TargetMode="External"/><Relationship Id="rId156" Type="http://schemas.openxmlformats.org/officeDocument/2006/relationships/hyperlink" Target="https://en.wikipedia.org/wiki/Kyenjojo_District" TargetMode="External"/><Relationship Id="rId177" Type="http://schemas.openxmlformats.org/officeDocument/2006/relationships/hyperlink" Target="https://en.wikipedia.org/wiki/Masaka_District" TargetMode="External"/><Relationship Id="rId198" Type="http://schemas.openxmlformats.org/officeDocument/2006/relationships/hyperlink" Target="https://en.wikipedia.org/wiki/Central_Region,_Uganda" TargetMode="External"/><Relationship Id="rId202" Type="http://schemas.openxmlformats.org/officeDocument/2006/relationships/hyperlink" Target="https://en.wikipedia.org/wiki/Northern_Region,_Uganda" TargetMode="External"/><Relationship Id="rId223" Type="http://schemas.openxmlformats.org/officeDocument/2006/relationships/hyperlink" Target="https://en.wikipedia.org/wiki/Ntungamo_District" TargetMode="External"/><Relationship Id="rId244" Type="http://schemas.openxmlformats.org/officeDocument/2006/relationships/hyperlink" Target="https://en.wikipedia.org/wiki/Western_Region,_Uganda" TargetMode="External"/><Relationship Id="rId18" Type="http://schemas.openxmlformats.org/officeDocument/2006/relationships/hyperlink" Target="https://en.wikipedia.org/wiki/Eastern_Region,_Uganda" TargetMode="External"/><Relationship Id="rId39" Type="http://schemas.openxmlformats.org/officeDocument/2006/relationships/hyperlink" Target="https://en.wikipedia.org/wiki/Bukomansimbi_District" TargetMode="External"/><Relationship Id="rId265" Type="http://schemas.openxmlformats.org/officeDocument/2006/relationships/hyperlink" Target="https://en.wikipedia.org/wiki/Central_Region,_Uganda" TargetMode="External"/><Relationship Id="rId50" Type="http://schemas.openxmlformats.org/officeDocument/2006/relationships/hyperlink" Target="https://en.wikipedia.org/wiki/Western_Region,_Uganda" TargetMode="External"/><Relationship Id="rId104" Type="http://schemas.openxmlformats.org/officeDocument/2006/relationships/hyperlink" Target="https://en.wikipedia.org/wiki/Kamwenge_District" TargetMode="External"/><Relationship Id="rId125" Type="http://schemas.openxmlformats.org/officeDocument/2006/relationships/hyperlink" Target="https://en.wikipedia.org/wiki/Kiboga_District" TargetMode="External"/><Relationship Id="rId146" Type="http://schemas.openxmlformats.org/officeDocument/2006/relationships/hyperlink" Target="https://en.wikipedia.org/wiki/Kumi_District" TargetMode="External"/><Relationship Id="rId167" Type="http://schemas.openxmlformats.org/officeDocument/2006/relationships/hyperlink" Target="https://en.wikipedia.org/wiki/Central_Region,_Uganda" TargetMode="External"/><Relationship Id="rId188" Type="http://schemas.openxmlformats.org/officeDocument/2006/relationships/hyperlink" Target="https://en.wikipedia.org/wiki/Western_Region,_Uganda" TargetMode="External"/><Relationship Id="rId71" Type="http://schemas.openxmlformats.org/officeDocument/2006/relationships/hyperlink" Target="https://en.wikipedia.org/wiki/Hoima_District" TargetMode="External"/><Relationship Id="rId92" Type="http://schemas.openxmlformats.org/officeDocument/2006/relationships/hyperlink" Target="https://en.wikipedia.org/wiki/Western_Region,_Uganda" TargetMode="External"/><Relationship Id="rId213" Type="http://schemas.openxmlformats.org/officeDocument/2006/relationships/hyperlink" Target="https://en.wikipedia.org/wiki/Namutumba_District" TargetMode="External"/><Relationship Id="rId234" Type="http://schemas.openxmlformats.org/officeDocument/2006/relationships/hyperlink" Target="https://en.wikipedia.org/wiki/Northern_Region,_Uganda" TargetMode="External"/><Relationship Id="rId2" Type="http://schemas.openxmlformats.org/officeDocument/2006/relationships/hyperlink" Target="https://en.wikipedia.org/wiki/Eastern_Region_(Uganda)" TargetMode="External"/><Relationship Id="rId29" Type="http://schemas.openxmlformats.org/officeDocument/2006/relationships/hyperlink" Target="https://en.wikipedia.org/wiki/Bugiri_District" TargetMode="External"/><Relationship Id="rId255" Type="http://schemas.openxmlformats.org/officeDocument/2006/relationships/hyperlink" Target="https://en.wikipedia.org/wiki/Eastern_Region,_Uganda" TargetMode="External"/><Relationship Id="rId40" Type="http://schemas.openxmlformats.org/officeDocument/2006/relationships/hyperlink" Target="https://en.wikipedia.org/wiki/Central_Region,_Uganda" TargetMode="External"/><Relationship Id="rId115" Type="http://schemas.openxmlformats.org/officeDocument/2006/relationships/hyperlink" Target="https://en.wikipedia.org/wiki/Central_Region,_Uganda" TargetMode="External"/><Relationship Id="rId136" Type="http://schemas.openxmlformats.org/officeDocument/2006/relationships/hyperlink" Target="https://en.wikipedia.org/wiki/Western_Region,_Uganda" TargetMode="External"/><Relationship Id="rId157" Type="http://schemas.openxmlformats.org/officeDocument/2006/relationships/hyperlink" Target="https://en.wikipedia.org/wiki/Western_Region,_Uganda" TargetMode="External"/><Relationship Id="rId178" Type="http://schemas.openxmlformats.org/officeDocument/2006/relationships/hyperlink" Target="https://en.wikipedia.org/wiki/Central_Region,_Uganda" TargetMode="External"/><Relationship Id="rId61" Type="http://schemas.openxmlformats.org/officeDocument/2006/relationships/hyperlink" Target="https://en.wikipedia.org/wiki/Buvuma_District" TargetMode="External"/><Relationship Id="rId82" Type="http://schemas.openxmlformats.org/officeDocument/2006/relationships/hyperlink" Target="https://en.wikipedia.org/wiki/Northern_Region,_Uganda" TargetMode="External"/><Relationship Id="rId199" Type="http://schemas.openxmlformats.org/officeDocument/2006/relationships/hyperlink" Target="https://en.wikipedia.org/wiki/Mukono_District" TargetMode="External"/><Relationship Id="rId203" Type="http://schemas.openxmlformats.org/officeDocument/2006/relationships/hyperlink" Target="https://en.wikipedia.org/wiki/Nakapiripirit_District" TargetMode="External"/><Relationship Id="rId19" Type="http://schemas.openxmlformats.org/officeDocument/2006/relationships/hyperlink" Target="https://en.wikipedia.org/wiki/Amuru_District" TargetMode="External"/><Relationship Id="rId224" Type="http://schemas.openxmlformats.org/officeDocument/2006/relationships/hyperlink" Target="https://en.wikipedia.org/wiki/Western_Region,_Uganda" TargetMode="External"/><Relationship Id="rId245" Type="http://schemas.openxmlformats.org/officeDocument/2006/relationships/hyperlink" Target="https://en.wikipedia.org/wiki/Rubirizi_District" TargetMode="External"/><Relationship Id="rId266" Type="http://schemas.openxmlformats.org/officeDocument/2006/relationships/hyperlink" Target="https://en.wikipedia.org/wiki/Yumbe_District" TargetMode="External"/><Relationship Id="rId30" Type="http://schemas.openxmlformats.org/officeDocument/2006/relationships/hyperlink" Target="https://en.wikipedia.org/wiki/Eastern_Region,_Uganda" TargetMode="External"/><Relationship Id="rId105" Type="http://schemas.openxmlformats.org/officeDocument/2006/relationships/hyperlink" Target="https://en.wikipedia.org/wiki/Western_Region,_Uganda" TargetMode="External"/><Relationship Id="rId126" Type="http://schemas.openxmlformats.org/officeDocument/2006/relationships/hyperlink" Target="https://en.wikipedia.org/wiki/Central_Region,_Uganda" TargetMode="External"/><Relationship Id="rId147" Type="http://schemas.openxmlformats.org/officeDocument/2006/relationships/hyperlink" Target="https://en.wikipedia.org/wiki/Eastern_Region,_Uganda" TargetMode="External"/><Relationship Id="rId168" Type="http://schemas.openxmlformats.org/officeDocument/2006/relationships/hyperlink" Target="https://en.wikipedia.org/wiki/Lwengo_District" TargetMode="External"/><Relationship Id="rId51" Type="http://schemas.openxmlformats.org/officeDocument/2006/relationships/hyperlink" Target="https://en.wikipedia.org/wiki/Bushenyi_District" TargetMode="External"/><Relationship Id="rId72" Type="http://schemas.openxmlformats.org/officeDocument/2006/relationships/hyperlink" Target="https://en.wikipedia.org/wiki/Western_Region,_Uganda" TargetMode="External"/><Relationship Id="rId93" Type="http://schemas.openxmlformats.org/officeDocument/2006/relationships/hyperlink" Target="https://en.wikipedia.org/wiki/Eastern_Region,_Uganda" TargetMode="External"/><Relationship Id="rId189" Type="http://schemas.openxmlformats.org/officeDocument/2006/relationships/hyperlink" Target="https://en.wikipedia.org/wiki/Mityana_District" TargetMode="External"/><Relationship Id="rId3" Type="http://schemas.openxmlformats.org/officeDocument/2006/relationships/hyperlink" Target="https://en.wikipedia.org/wiki/Northern_Region_(Uganda)" TargetMode="External"/><Relationship Id="rId214" Type="http://schemas.openxmlformats.org/officeDocument/2006/relationships/hyperlink" Target="https://en.wikipedia.org/wiki/Eastern_Region,_Uganda" TargetMode="External"/><Relationship Id="rId235" Type="http://schemas.openxmlformats.org/officeDocument/2006/relationships/hyperlink" Target="https://en.wikipedia.org/wiki/Pader_District" TargetMode="External"/><Relationship Id="rId256" Type="http://schemas.openxmlformats.org/officeDocument/2006/relationships/hyperlink" Target="https://en.wikipedia.org/wiki/Sheema_District" TargetMode="External"/><Relationship Id="rId116" Type="http://schemas.openxmlformats.org/officeDocument/2006/relationships/hyperlink" Target="https://en.wikipedia.org/wiki/Kasese_District" TargetMode="External"/><Relationship Id="rId137" Type="http://schemas.openxmlformats.org/officeDocument/2006/relationships/hyperlink" Target="https://en.wikipedia.org/wiki/Western_Region,_Uganda" TargetMode="External"/><Relationship Id="rId158" Type="http://schemas.openxmlformats.org/officeDocument/2006/relationships/hyperlink" Target="https://en.wikipedia.org/wiki/Kyotera_District" TargetMode="External"/><Relationship Id="rId20" Type="http://schemas.openxmlformats.org/officeDocument/2006/relationships/hyperlink" Target="https://en.wikipedia.org/wiki/Northern_Region,_Uganda" TargetMode="External"/><Relationship Id="rId41" Type="http://schemas.openxmlformats.org/officeDocument/2006/relationships/hyperlink" Target="https://en.wikipedia.org/wiki/Bukwo_District" TargetMode="External"/><Relationship Id="rId62" Type="http://schemas.openxmlformats.org/officeDocument/2006/relationships/hyperlink" Target="https://en.wikipedia.org/wiki/Central_Region,_Uganda" TargetMode="External"/><Relationship Id="rId83" Type="http://schemas.openxmlformats.org/officeDocument/2006/relationships/hyperlink" Target="https://en.wikipedia.org/wiki/Kabale_District" TargetMode="External"/><Relationship Id="rId179" Type="http://schemas.openxmlformats.org/officeDocument/2006/relationships/hyperlink" Target="https://en.wikipedia.org/wiki/Masindi_District" TargetMode="External"/><Relationship Id="rId190" Type="http://schemas.openxmlformats.org/officeDocument/2006/relationships/hyperlink" Target="https://en.wikipedia.org/wiki/Central_Region,_Uganda" TargetMode="External"/><Relationship Id="rId204" Type="http://schemas.openxmlformats.org/officeDocument/2006/relationships/hyperlink" Target="https://en.wikipedia.org/wiki/Northern_Region,_Uganda" TargetMode="External"/><Relationship Id="rId225" Type="http://schemas.openxmlformats.org/officeDocument/2006/relationships/hyperlink" Target="https://en.wikipedia.org/wiki/Nwoya_District" TargetMode="External"/><Relationship Id="rId246" Type="http://schemas.openxmlformats.org/officeDocument/2006/relationships/hyperlink" Target="https://en.wikipedia.org/wiki/Western_Region,_Uganda" TargetMode="External"/><Relationship Id="rId267" Type="http://schemas.openxmlformats.org/officeDocument/2006/relationships/hyperlink" Target="https://en.wikipedia.org/wiki/Northern_Region,_Uganda" TargetMode="External"/><Relationship Id="rId106" Type="http://schemas.openxmlformats.org/officeDocument/2006/relationships/hyperlink" Target="https://en.wikipedia.org/wiki/Kanungu_District" TargetMode="External"/><Relationship Id="rId127" Type="http://schemas.openxmlformats.org/officeDocument/2006/relationships/hyperlink" Target="https://en.wikipedia.org/wiki/Kibuku_District" TargetMode="External"/><Relationship Id="rId10" Type="http://schemas.openxmlformats.org/officeDocument/2006/relationships/hyperlink" Target="https://en.wikipedia.org/wiki/Northern_Region,_Uganda" TargetMode="External"/><Relationship Id="rId31" Type="http://schemas.openxmlformats.org/officeDocument/2006/relationships/hyperlink" Target="https://en.wikipedia.org/wiki/Bugweri_District" TargetMode="External"/><Relationship Id="rId52" Type="http://schemas.openxmlformats.org/officeDocument/2006/relationships/hyperlink" Target="https://en.wikipedia.org/wiki/Western_Region,_Uganda" TargetMode="External"/><Relationship Id="rId73" Type="http://schemas.openxmlformats.org/officeDocument/2006/relationships/hyperlink" Target="https://en.wikipedia.org/wiki/Ibanda_District" TargetMode="External"/><Relationship Id="rId94" Type="http://schemas.openxmlformats.org/officeDocument/2006/relationships/hyperlink" Target="https://en.wikipedia.org/wiki/Kalangala_District" TargetMode="External"/><Relationship Id="rId148" Type="http://schemas.openxmlformats.org/officeDocument/2006/relationships/hyperlink" Target="https://en.wikipedia.org/wiki/Kwania_District" TargetMode="External"/><Relationship Id="rId169" Type="http://schemas.openxmlformats.org/officeDocument/2006/relationships/hyperlink" Target="https://en.wikipedia.org/wiki/Central_Region,_Uganda" TargetMode="External"/><Relationship Id="rId4" Type="http://schemas.openxmlformats.org/officeDocument/2006/relationships/hyperlink" Target="https://en.wikipedia.org/wiki/Western_Region_(Uganda)" TargetMode="External"/><Relationship Id="rId180" Type="http://schemas.openxmlformats.org/officeDocument/2006/relationships/hyperlink" Target="https://en.wikipedia.org/wiki/Western_Region,_Uganda" TargetMode="External"/><Relationship Id="rId215" Type="http://schemas.openxmlformats.org/officeDocument/2006/relationships/hyperlink" Target="https://en.wikipedia.org/wiki/Napak_District" TargetMode="External"/><Relationship Id="rId236" Type="http://schemas.openxmlformats.org/officeDocument/2006/relationships/hyperlink" Target="https://en.wikipedia.org/wiki/Northern_Region,_Uganda" TargetMode="External"/><Relationship Id="rId257" Type="http://schemas.openxmlformats.org/officeDocument/2006/relationships/hyperlink" Target="https://en.wikipedia.org/wiki/Western_Region,_Uganda" TargetMode="External"/><Relationship Id="rId42" Type="http://schemas.openxmlformats.org/officeDocument/2006/relationships/hyperlink" Target="https://en.wikipedia.org/wiki/Eastern_Region,_Uganda" TargetMode="External"/><Relationship Id="rId84" Type="http://schemas.openxmlformats.org/officeDocument/2006/relationships/hyperlink" Target="https://en.wikipedia.org/wiki/Western_Region,_Uganda" TargetMode="External"/><Relationship Id="rId138" Type="http://schemas.openxmlformats.org/officeDocument/2006/relationships/hyperlink" Target="https://en.wikipedia.org/wiki/Kitgum_District" TargetMode="External"/><Relationship Id="rId191" Type="http://schemas.openxmlformats.org/officeDocument/2006/relationships/hyperlink" Target="https://en.wikipedia.org/wiki/Moroto_District" TargetMode="External"/><Relationship Id="rId205" Type="http://schemas.openxmlformats.org/officeDocument/2006/relationships/hyperlink" Target="https://en.wikipedia.org/wiki/Nakaseke_District" TargetMode="External"/><Relationship Id="rId247" Type="http://schemas.openxmlformats.org/officeDocument/2006/relationships/hyperlink" Target="https://en.wikipedia.org/wiki/Rukiga_District" TargetMode="External"/><Relationship Id="rId107" Type="http://schemas.openxmlformats.org/officeDocument/2006/relationships/hyperlink" Target="https://en.wikipedia.org/wiki/Western_Region,_Uganda" TargetMode="External"/></Relationships>
</file>

<file path=xl/worksheets/_rels/sheet138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County_Donegal" TargetMode="External"/><Relationship Id="rId18" Type="http://schemas.openxmlformats.org/officeDocument/2006/relationships/hyperlink" Target="https://en.wikipedia.org/wiki/Connacht" TargetMode="External"/><Relationship Id="rId26" Type="http://schemas.openxmlformats.org/officeDocument/2006/relationships/hyperlink" Target="https://en.wikipedia.org/wiki/Leinster" TargetMode="External"/><Relationship Id="rId39" Type="http://schemas.openxmlformats.org/officeDocument/2006/relationships/hyperlink" Target="https://en.wikipedia.org/wiki/County_Monaghan" TargetMode="External"/><Relationship Id="rId21" Type="http://schemas.openxmlformats.org/officeDocument/2006/relationships/hyperlink" Target="https://en.wikipedia.org/wiki/County_Kildare" TargetMode="External"/><Relationship Id="rId34" Type="http://schemas.openxmlformats.org/officeDocument/2006/relationships/hyperlink" Target="https://en.wikipedia.org/wiki/Leinster" TargetMode="External"/><Relationship Id="rId42" Type="http://schemas.openxmlformats.org/officeDocument/2006/relationships/hyperlink" Target="https://en.wikipedia.org/wiki/Leinster" TargetMode="External"/><Relationship Id="rId47" Type="http://schemas.openxmlformats.org/officeDocument/2006/relationships/hyperlink" Target="https://en.wikipedia.org/wiki/County_Tipperary" TargetMode="External"/><Relationship Id="rId50" Type="http://schemas.openxmlformats.org/officeDocument/2006/relationships/hyperlink" Target="https://en.wikipedia.org/wiki/Munster" TargetMode="External"/><Relationship Id="rId55" Type="http://schemas.openxmlformats.org/officeDocument/2006/relationships/hyperlink" Target="https://en.wikipedia.org/wiki/County_Wicklow" TargetMode="External"/><Relationship Id="rId7" Type="http://schemas.openxmlformats.org/officeDocument/2006/relationships/hyperlink" Target="https://en.wikipedia.org/wiki/County_Cavan" TargetMode="External"/><Relationship Id="rId2" Type="http://schemas.openxmlformats.org/officeDocument/2006/relationships/hyperlink" Target="https://en.wikipedia.org/wiki/Leinster" TargetMode="External"/><Relationship Id="rId16" Type="http://schemas.openxmlformats.org/officeDocument/2006/relationships/hyperlink" Target="https://en.wikipedia.org/wiki/Leinster" TargetMode="External"/><Relationship Id="rId29" Type="http://schemas.openxmlformats.org/officeDocument/2006/relationships/hyperlink" Target="https://en.wikipedia.org/wiki/County_Limerick" TargetMode="External"/><Relationship Id="rId11" Type="http://schemas.openxmlformats.org/officeDocument/2006/relationships/hyperlink" Target="https://en.wikipedia.org/wiki/County_Cork" TargetMode="External"/><Relationship Id="rId24" Type="http://schemas.openxmlformats.org/officeDocument/2006/relationships/hyperlink" Target="https://en.wikipedia.org/wiki/Leinster" TargetMode="External"/><Relationship Id="rId32" Type="http://schemas.openxmlformats.org/officeDocument/2006/relationships/hyperlink" Target="https://en.wikipedia.org/wiki/Leinster" TargetMode="External"/><Relationship Id="rId37" Type="http://schemas.openxmlformats.org/officeDocument/2006/relationships/hyperlink" Target="https://en.wikipedia.org/wiki/County_Meath" TargetMode="External"/><Relationship Id="rId40" Type="http://schemas.openxmlformats.org/officeDocument/2006/relationships/hyperlink" Target="https://en.wikipedia.org/wiki/Ulster" TargetMode="External"/><Relationship Id="rId45" Type="http://schemas.openxmlformats.org/officeDocument/2006/relationships/hyperlink" Target="https://en.wikipedia.org/wiki/County_Sligo" TargetMode="External"/><Relationship Id="rId53" Type="http://schemas.openxmlformats.org/officeDocument/2006/relationships/hyperlink" Target="https://en.wikipedia.org/wiki/County_Wexford" TargetMode="External"/><Relationship Id="rId5" Type="http://schemas.openxmlformats.org/officeDocument/2006/relationships/hyperlink" Target="https://en.wikipedia.org/wiki/County_Carlow" TargetMode="External"/><Relationship Id="rId19" Type="http://schemas.openxmlformats.org/officeDocument/2006/relationships/hyperlink" Target="https://en.wikipedia.org/wiki/County_Kerry" TargetMode="External"/><Relationship Id="rId4" Type="http://schemas.openxmlformats.org/officeDocument/2006/relationships/hyperlink" Target="https://en.wikipedia.org/wiki/Ulster" TargetMode="External"/><Relationship Id="rId9" Type="http://schemas.openxmlformats.org/officeDocument/2006/relationships/hyperlink" Target="https://en.wikipedia.org/wiki/County_Clare" TargetMode="External"/><Relationship Id="rId14" Type="http://schemas.openxmlformats.org/officeDocument/2006/relationships/hyperlink" Target="https://en.wikipedia.org/wiki/Ulster" TargetMode="External"/><Relationship Id="rId22" Type="http://schemas.openxmlformats.org/officeDocument/2006/relationships/hyperlink" Target="https://en.wikipedia.org/wiki/Leinster" TargetMode="External"/><Relationship Id="rId27" Type="http://schemas.openxmlformats.org/officeDocument/2006/relationships/hyperlink" Target="https://en.wikipedia.org/wiki/County_Leitrim" TargetMode="External"/><Relationship Id="rId30" Type="http://schemas.openxmlformats.org/officeDocument/2006/relationships/hyperlink" Target="https://en.wikipedia.org/wiki/Munster" TargetMode="External"/><Relationship Id="rId35" Type="http://schemas.openxmlformats.org/officeDocument/2006/relationships/hyperlink" Target="https://en.wikipedia.org/wiki/County_Mayo" TargetMode="External"/><Relationship Id="rId43" Type="http://schemas.openxmlformats.org/officeDocument/2006/relationships/hyperlink" Target="https://en.wikipedia.org/wiki/County_Roscommon" TargetMode="External"/><Relationship Id="rId48" Type="http://schemas.openxmlformats.org/officeDocument/2006/relationships/hyperlink" Target="https://en.wikipedia.org/wiki/Munster" TargetMode="External"/><Relationship Id="rId56" Type="http://schemas.openxmlformats.org/officeDocument/2006/relationships/hyperlink" Target="https://en.wikipedia.org/wiki/Leinster" TargetMode="External"/><Relationship Id="rId8" Type="http://schemas.openxmlformats.org/officeDocument/2006/relationships/hyperlink" Target="https://en.wikipedia.org/wiki/Ulster" TargetMode="External"/><Relationship Id="rId51" Type="http://schemas.openxmlformats.org/officeDocument/2006/relationships/hyperlink" Target="https://en.wikipedia.org/wiki/County_Westmeath" TargetMode="External"/><Relationship Id="rId3" Type="http://schemas.openxmlformats.org/officeDocument/2006/relationships/hyperlink" Target="https://en.wikipedia.org/wiki/Munster" TargetMode="External"/><Relationship Id="rId12" Type="http://schemas.openxmlformats.org/officeDocument/2006/relationships/hyperlink" Target="https://en.wikipedia.org/wiki/Munster" TargetMode="External"/><Relationship Id="rId17" Type="http://schemas.openxmlformats.org/officeDocument/2006/relationships/hyperlink" Target="https://en.wikipedia.org/wiki/County_Galway" TargetMode="External"/><Relationship Id="rId25" Type="http://schemas.openxmlformats.org/officeDocument/2006/relationships/hyperlink" Target="https://en.wikipedia.org/wiki/County_Laois" TargetMode="External"/><Relationship Id="rId33" Type="http://schemas.openxmlformats.org/officeDocument/2006/relationships/hyperlink" Target="https://en.wikipedia.org/wiki/County_Louth" TargetMode="External"/><Relationship Id="rId38" Type="http://schemas.openxmlformats.org/officeDocument/2006/relationships/hyperlink" Target="https://en.wikipedia.org/wiki/Leinster" TargetMode="External"/><Relationship Id="rId46" Type="http://schemas.openxmlformats.org/officeDocument/2006/relationships/hyperlink" Target="https://en.wikipedia.org/wiki/Connacht" TargetMode="External"/><Relationship Id="rId20" Type="http://schemas.openxmlformats.org/officeDocument/2006/relationships/hyperlink" Target="https://en.wikipedia.org/wiki/Munster" TargetMode="External"/><Relationship Id="rId41" Type="http://schemas.openxmlformats.org/officeDocument/2006/relationships/hyperlink" Target="https://en.wikipedia.org/wiki/County_Offaly" TargetMode="External"/><Relationship Id="rId54" Type="http://schemas.openxmlformats.org/officeDocument/2006/relationships/hyperlink" Target="https://en.wikipedia.org/wiki/Leinster" TargetMode="External"/><Relationship Id="rId1" Type="http://schemas.openxmlformats.org/officeDocument/2006/relationships/hyperlink" Target="https://en.wikipedia.org/wiki/Connacht" TargetMode="External"/><Relationship Id="rId6" Type="http://schemas.openxmlformats.org/officeDocument/2006/relationships/hyperlink" Target="https://en.wikipedia.org/wiki/Leinster" TargetMode="External"/><Relationship Id="rId15" Type="http://schemas.openxmlformats.org/officeDocument/2006/relationships/hyperlink" Target="https://en.wikipedia.org/wiki/County_Dublin" TargetMode="External"/><Relationship Id="rId23" Type="http://schemas.openxmlformats.org/officeDocument/2006/relationships/hyperlink" Target="https://en.wikipedia.org/wiki/County_Kilkenny" TargetMode="External"/><Relationship Id="rId28" Type="http://schemas.openxmlformats.org/officeDocument/2006/relationships/hyperlink" Target="https://en.wikipedia.org/wiki/Connacht" TargetMode="External"/><Relationship Id="rId36" Type="http://schemas.openxmlformats.org/officeDocument/2006/relationships/hyperlink" Target="https://en.wikipedia.org/wiki/Connacht" TargetMode="External"/><Relationship Id="rId49" Type="http://schemas.openxmlformats.org/officeDocument/2006/relationships/hyperlink" Target="https://en.wikipedia.org/wiki/County_Waterford" TargetMode="External"/><Relationship Id="rId57" Type="http://schemas.openxmlformats.org/officeDocument/2006/relationships/drawing" Target="../drawings/drawing17.xml"/><Relationship Id="rId10" Type="http://schemas.openxmlformats.org/officeDocument/2006/relationships/hyperlink" Target="https://en.wikipedia.org/wiki/Munster" TargetMode="External"/><Relationship Id="rId31" Type="http://schemas.openxmlformats.org/officeDocument/2006/relationships/hyperlink" Target="https://en.wikipedia.org/wiki/County_Longford" TargetMode="External"/><Relationship Id="rId44" Type="http://schemas.openxmlformats.org/officeDocument/2006/relationships/hyperlink" Target="https://en.wikipedia.org/wiki/Connacht" TargetMode="External"/><Relationship Id="rId52" Type="http://schemas.openxmlformats.org/officeDocument/2006/relationships/hyperlink" Target="https://en.wikipedia.org/wiki/Leinster" TargetMode="External"/></Relationships>
</file>

<file path=xl/worksheets/_rels/sheet139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Fjallabygg%C3%B0" TargetMode="External"/><Relationship Id="rId18" Type="http://schemas.openxmlformats.org/officeDocument/2006/relationships/hyperlink" Target="https://en.wikipedia.org/wiki/Grindav%C3%ADk" TargetMode="External"/><Relationship Id="rId26" Type="http://schemas.openxmlformats.org/officeDocument/2006/relationships/hyperlink" Target="https://en.wikipedia.org/wiki/Hvalfjar%C3%B0arsveit" TargetMode="External"/><Relationship Id="rId39" Type="http://schemas.openxmlformats.org/officeDocument/2006/relationships/hyperlink" Target="https://en.wikipedia.org/wiki/Reykh%C3%B3lahreppur" TargetMode="External"/><Relationship Id="rId21" Type="http://schemas.openxmlformats.org/officeDocument/2006/relationships/hyperlink" Target="https://en.wikipedia.org/wiki/Hafnarfj%C3%B6r%C3%B0ur" TargetMode="External"/><Relationship Id="rId34" Type="http://schemas.openxmlformats.org/officeDocument/2006/relationships/hyperlink" Target="https://en.wikipedia.org/wiki/M%C3%BAla%C3%BEing" TargetMode="External"/><Relationship Id="rId42" Type="http://schemas.openxmlformats.org/officeDocument/2006/relationships/hyperlink" Target="https://en.wikipedia.org/wiki/Svalbar%C3%B0sstrandarhreppur" TargetMode="External"/><Relationship Id="rId47" Type="http://schemas.openxmlformats.org/officeDocument/2006/relationships/hyperlink" Target="https://en.wikipedia.org/wiki/Hornafj%C3%B6r%C3%B0ur" TargetMode="External"/><Relationship Id="rId50" Type="http://schemas.openxmlformats.org/officeDocument/2006/relationships/hyperlink" Target="https://en.wikipedia.org/wiki/Skorradalshreppur" TargetMode="External"/><Relationship Id="rId55" Type="http://schemas.openxmlformats.org/officeDocument/2006/relationships/hyperlink" Target="https://en.wikipedia.org/wiki/Skagastr%C3%B6nd" TargetMode="External"/><Relationship Id="rId63" Type="http://schemas.openxmlformats.org/officeDocument/2006/relationships/hyperlink" Target="https://en.wikipedia.org/wiki/Vesturbygg%C3%B0" TargetMode="External"/><Relationship Id="rId7" Type="http://schemas.openxmlformats.org/officeDocument/2006/relationships/hyperlink" Target="https://en.wikipedia.org/wiki/Bolungarv%C3%ADk" TargetMode="External"/><Relationship Id="rId2" Type="http://schemas.openxmlformats.org/officeDocument/2006/relationships/hyperlink" Target="https://en.wikipedia.org/wiki/Akureyri" TargetMode="External"/><Relationship Id="rId16" Type="http://schemas.openxmlformats.org/officeDocument/2006/relationships/hyperlink" Target="https://en.wikipedia.org/wiki/Gar%C3%B0ab%C3%A6r" TargetMode="External"/><Relationship Id="rId29" Type="http://schemas.openxmlformats.org/officeDocument/2006/relationships/hyperlink" Target="https://en.wikipedia.org/wiki/Kaldrananeshreppur" TargetMode="External"/><Relationship Id="rId11" Type="http://schemas.openxmlformats.org/officeDocument/2006/relationships/hyperlink" Target="https://en.wikipedia.org/wiki/Eyjafjar%C3%B0arsveit" TargetMode="External"/><Relationship Id="rId24" Type="http://schemas.openxmlformats.org/officeDocument/2006/relationships/hyperlink" Target="https://en.wikipedia.org/wiki/H%C3%BAnabygg%C3%B0" TargetMode="External"/><Relationship Id="rId32" Type="http://schemas.openxmlformats.org/officeDocument/2006/relationships/hyperlink" Target="https://en.wikipedia.org/wiki/Langanesbygg%C3%B0" TargetMode="External"/><Relationship Id="rId37" Type="http://schemas.openxmlformats.org/officeDocument/2006/relationships/hyperlink" Target="https://en.wikipedia.org/wiki/Rang%C3%A1r%C3%BEing_eystra" TargetMode="External"/><Relationship Id="rId40" Type="http://schemas.openxmlformats.org/officeDocument/2006/relationships/hyperlink" Target="https://en.wikipedia.org/wiki/Reykjanesb%C3%A6r" TargetMode="External"/><Relationship Id="rId45" Type="http://schemas.openxmlformats.org/officeDocument/2006/relationships/hyperlink" Target="https://en.wikipedia.org/wiki/Seltjarnarnes" TargetMode="External"/><Relationship Id="rId53" Type="http://schemas.openxmlformats.org/officeDocument/2006/relationships/hyperlink" Target="https://en.wikipedia.org/wiki/Skei%C3%B0a-_og_Gn%C3%BApverjahreppur" TargetMode="External"/><Relationship Id="rId58" Type="http://schemas.openxmlformats.org/officeDocument/2006/relationships/hyperlink" Target="https://en.wikipedia.org/wiki/Vogar" TargetMode="External"/><Relationship Id="rId5" Type="http://schemas.openxmlformats.org/officeDocument/2006/relationships/hyperlink" Target="https://en.wikipedia.org/wiki/Bl%C3%A1sk%C3%B3gabygg%C3%B0" TargetMode="External"/><Relationship Id="rId61" Type="http://schemas.openxmlformats.org/officeDocument/2006/relationships/hyperlink" Target="https://en.wikipedia.org/wiki/Tj%C3%B6rneshreppur" TargetMode="External"/><Relationship Id="rId19" Type="http://schemas.openxmlformats.org/officeDocument/2006/relationships/hyperlink" Target="https://en.wikipedia.org/wiki/Grundarfj%C3%B6r%C3%B0ur" TargetMode="External"/><Relationship Id="rId14" Type="http://schemas.openxmlformats.org/officeDocument/2006/relationships/hyperlink" Target="https://en.wikipedia.org/wiki/Fl%C3%B3ahreppur" TargetMode="External"/><Relationship Id="rId22" Type="http://schemas.openxmlformats.org/officeDocument/2006/relationships/hyperlink" Target="https://en.wikipedia.org/wiki/H%C3%B6rg%C3%A1rsveit" TargetMode="External"/><Relationship Id="rId27" Type="http://schemas.openxmlformats.org/officeDocument/2006/relationships/hyperlink" Target="https://en.wikipedia.org/wiki/Hverager%C3%B0i" TargetMode="External"/><Relationship Id="rId30" Type="http://schemas.openxmlformats.org/officeDocument/2006/relationships/hyperlink" Target="https://en.wikipedia.org/wiki/Kj%C3%B3sarhreppur" TargetMode="External"/><Relationship Id="rId35" Type="http://schemas.openxmlformats.org/officeDocument/2006/relationships/hyperlink" Target="https://en.wikipedia.org/wiki/M%C3%BDrdalshreppur" TargetMode="External"/><Relationship Id="rId43" Type="http://schemas.openxmlformats.org/officeDocument/2006/relationships/hyperlink" Target="https://en.wikipedia.org/wiki/Su%C3%B0urnesjab%C3%A6r" TargetMode="External"/><Relationship Id="rId48" Type="http://schemas.openxmlformats.org/officeDocument/2006/relationships/hyperlink" Target="https://en.wikipedia.org/wiki/Skaft%C3%A1rhreppur" TargetMode="External"/><Relationship Id="rId56" Type="http://schemas.openxmlformats.org/officeDocument/2006/relationships/hyperlink" Target="https://en.wikipedia.org/wiki/Strandabygg%C3%B0" TargetMode="External"/><Relationship Id="rId64" Type="http://schemas.openxmlformats.org/officeDocument/2006/relationships/hyperlink" Target="https://en.wikipedia.org/wiki/Vopnafj%C3%B6r%C3%B0ur" TargetMode="External"/><Relationship Id="rId8" Type="http://schemas.openxmlformats.org/officeDocument/2006/relationships/hyperlink" Target="https://en.wikipedia.org/wiki/Dalabygg%C3%B0" TargetMode="External"/><Relationship Id="rId51" Type="http://schemas.openxmlformats.org/officeDocument/2006/relationships/hyperlink" Target="https://en.wikipedia.org/wiki/Skagafj%C3%B6r%C3%B0ur_(municipality)" TargetMode="External"/><Relationship Id="rId3" Type="http://schemas.openxmlformats.org/officeDocument/2006/relationships/hyperlink" Target="https://en.wikipedia.org/wiki/%C3%81rneshreppur" TargetMode="External"/><Relationship Id="rId12" Type="http://schemas.openxmlformats.org/officeDocument/2006/relationships/hyperlink" Target="https://en.wikipedia.org/wiki/Fjar%C3%B0abygg%C3%B0" TargetMode="External"/><Relationship Id="rId17" Type="http://schemas.openxmlformats.org/officeDocument/2006/relationships/hyperlink" Target="https://en.wikipedia.org/wiki/Gr%C3%ADmsnes-_og_Grafningshreppur" TargetMode="External"/><Relationship Id="rId25" Type="http://schemas.openxmlformats.org/officeDocument/2006/relationships/hyperlink" Target="https://en.wikipedia.org/wiki/H%C3%BAna%C3%BEing_vestra" TargetMode="External"/><Relationship Id="rId33" Type="http://schemas.openxmlformats.org/officeDocument/2006/relationships/hyperlink" Target="https://en.wikipedia.org/wiki/Mosfellsb%C3%A6r" TargetMode="External"/><Relationship Id="rId38" Type="http://schemas.openxmlformats.org/officeDocument/2006/relationships/hyperlink" Target="https://en.wikipedia.org/wiki/Rang%C3%A1r%C3%BEing_ytra" TargetMode="External"/><Relationship Id="rId46" Type="http://schemas.openxmlformats.org/officeDocument/2006/relationships/hyperlink" Target="https://en.wikipedia.org/wiki/%C3%81rborg" TargetMode="External"/><Relationship Id="rId59" Type="http://schemas.openxmlformats.org/officeDocument/2006/relationships/hyperlink" Target="https://en.wikipedia.org/wiki/T%C3%A1lknafjar%C3%B0arhreppur" TargetMode="External"/><Relationship Id="rId20" Type="http://schemas.openxmlformats.org/officeDocument/2006/relationships/hyperlink" Target="https://en.wikipedia.org/wiki/Gr%C3%BDtubakkahreppur" TargetMode="External"/><Relationship Id="rId41" Type="http://schemas.openxmlformats.org/officeDocument/2006/relationships/hyperlink" Target="https://en.wikipedia.org/wiki/Reykjav%C3%ADk" TargetMode="External"/><Relationship Id="rId54" Type="http://schemas.openxmlformats.org/officeDocument/2006/relationships/hyperlink" Target="https://en.wikipedia.org/wiki/%C3%96lfus" TargetMode="External"/><Relationship Id="rId62" Type="http://schemas.openxmlformats.org/officeDocument/2006/relationships/hyperlink" Target="https://en.wikipedia.org/wiki/Vestmannaeyjar" TargetMode="External"/><Relationship Id="rId1" Type="http://schemas.openxmlformats.org/officeDocument/2006/relationships/hyperlink" Target="https://en.wikipedia.org/wiki/Akranes" TargetMode="External"/><Relationship Id="rId6" Type="http://schemas.openxmlformats.org/officeDocument/2006/relationships/hyperlink" Target="https://en.wikipedia.org/wiki/Borgarbygg%C3%B0" TargetMode="External"/><Relationship Id="rId15" Type="http://schemas.openxmlformats.org/officeDocument/2006/relationships/hyperlink" Target="https://en.wikipedia.org/wiki/Flj%C3%B3tsdalshreppur" TargetMode="External"/><Relationship Id="rId23" Type="http://schemas.openxmlformats.org/officeDocument/2006/relationships/hyperlink" Target="https://en.wikipedia.org/wiki/Hrunamannahreppur" TargetMode="External"/><Relationship Id="rId28" Type="http://schemas.openxmlformats.org/officeDocument/2006/relationships/hyperlink" Target="https://en.wikipedia.org/wiki/%C3%8Dsafjar%C3%B0arb%C3%A6r" TargetMode="External"/><Relationship Id="rId36" Type="http://schemas.openxmlformats.org/officeDocument/2006/relationships/hyperlink" Target="https://en.wikipedia.org/wiki/Nor%C3%B0ur%C3%BEing" TargetMode="External"/><Relationship Id="rId49" Type="http://schemas.openxmlformats.org/officeDocument/2006/relationships/hyperlink" Target="https://en.wikipedia.org/wiki/Skagabygg%C3%B0" TargetMode="External"/><Relationship Id="rId57" Type="http://schemas.openxmlformats.org/officeDocument/2006/relationships/hyperlink" Target="https://en.wikipedia.org/wiki/Stykkish%C3%B3lmur" TargetMode="External"/><Relationship Id="rId10" Type="http://schemas.openxmlformats.org/officeDocument/2006/relationships/hyperlink" Target="https://en.wikipedia.org/wiki/Eyja-_og_Miklaholtshreppur" TargetMode="External"/><Relationship Id="rId31" Type="http://schemas.openxmlformats.org/officeDocument/2006/relationships/hyperlink" Target="https://en.wikipedia.org/wiki/K%C3%B3pavogur" TargetMode="External"/><Relationship Id="rId44" Type="http://schemas.openxmlformats.org/officeDocument/2006/relationships/hyperlink" Target="https://en.wikipedia.org/wiki/S%C3%BA%C3%B0av%C3%ADk" TargetMode="External"/><Relationship Id="rId52" Type="http://schemas.openxmlformats.org/officeDocument/2006/relationships/hyperlink" Target="https://en.wikipedia.org/wiki/Sn%C3%A6fellsb%C3%A6r" TargetMode="External"/><Relationship Id="rId60" Type="http://schemas.openxmlformats.org/officeDocument/2006/relationships/hyperlink" Target="https://en.wikipedia.org/wiki/%C3%9Eingeyjarsveit" TargetMode="External"/><Relationship Id="rId4" Type="http://schemas.openxmlformats.org/officeDocument/2006/relationships/hyperlink" Target="https://en.wikipedia.org/wiki/%C3%81sahreppur" TargetMode="External"/><Relationship Id="rId9" Type="http://schemas.openxmlformats.org/officeDocument/2006/relationships/hyperlink" Target="https://en.wikipedia.org/wiki/Dalv%C3%ADkurbygg%C3%B0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North_West_District_(Singapore)" TargetMode="External"/><Relationship Id="rId2" Type="http://schemas.openxmlformats.org/officeDocument/2006/relationships/hyperlink" Target="https://en.wikipedia.org/wiki/North_East_District_(Singapore)" TargetMode="External"/><Relationship Id="rId1" Type="http://schemas.openxmlformats.org/officeDocument/2006/relationships/hyperlink" Target="https://en.wikipedia.org/wiki/Central_Singapore_District" TargetMode="External"/><Relationship Id="rId5" Type="http://schemas.openxmlformats.org/officeDocument/2006/relationships/hyperlink" Target="https://en.wikipedia.org/wiki/South_West_District_(Singapore)" TargetMode="External"/><Relationship Id="rId4" Type="http://schemas.openxmlformats.org/officeDocument/2006/relationships/hyperlink" Target="https://en.wikipedia.org/wiki/South_East_District_(Singapore)" TargetMode="External"/></Relationships>
</file>

<file path=xl/worksheets/_rels/sheet140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Kansai_region" TargetMode="External"/><Relationship Id="rId21" Type="http://schemas.openxmlformats.org/officeDocument/2006/relationships/hyperlink" Target="https://en.wikipedia.org/wiki/Hiroshima_Prefecture" TargetMode="External"/><Relationship Id="rId42" Type="http://schemas.openxmlformats.org/officeDocument/2006/relationships/hyperlink" Target="https://en.wikipedia.org/wiki/Kyushu" TargetMode="External"/><Relationship Id="rId47" Type="http://schemas.openxmlformats.org/officeDocument/2006/relationships/hyperlink" Target="https://en.wikipedia.org/wiki/Miyagi_Prefecture" TargetMode="External"/><Relationship Id="rId63" Type="http://schemas.openxmlformats.org/officeDocument/2006/relationships/hyperlink" Target="https://en.wikipedia.org/wiki/Okinawa_Prefecture" TargetMode="External"/><Relationship Id="rId68" Type="http://schemas.openxmlformats.org/officeDocument/2006/relationships/hyperlink" Target="https://en.wikipedia.org/wiki/Kyushu" TargetMode="External"/><Relationship Id="rId84" Type="http://schemas.openxmlformats.org/officeDocument/2006/relationships/hyperlink" Target="https://en.wikipedia.org/wiki/Ch%C5%ABgoku_region" TargetMode="External"/><Relationship Id="rId89" Type="http://schemas.openxmlformats.org/officeDocument/2006/relationships/hyperlink" Target="https://en.wikipedia.org/wiki/Yamagata_Prefecture" TargetMode="External"/><Relationship Id="rId16" Type="http://schemas.openxmlformats.org/officeDocument/2006/relationships/hyperlink" Target="https://en.wikipedia.org/wiki/T%C5%8Dhoku_region" TargetMode="External"/><Relationship Id="rId11" Type="http://schemas.openxmlformats.org/officeDocument/2006/relationships/hyperlink" Target="https://en.wikipedia.org/wiki/Fukui_Prefecture" TargetMode="External"/><Relationship Id="rId32" Type="http://schemas.openxmlformats.org/officeDocument/2006/relationships/hyperlink" Target="https://en.wikipedia.org/wiki/T%C5%8Dhoku_region" TargetMode="External"/><Relationship Id="rId37" Type="http://schemas.openxmlformats.org/officeDocument/2006/relationships/hyperlink" Target="https://en.wikipedia.org/wiki/Kanagawa_Prefecture" TargetMode="External"/><Relationship Id="rId53" Type="http://schemas.openxmlformats.org/officeDocument/2006/relationships/hyperlink" Target="https://en.wikipedia.org/wiki/Nagasaki_Prefecture" TargetMode="External"/><Relationship Id="rId58" Type="http://schemas.openxmlformats.org/officeDocument/2006/relationships/hyperlink" Target="https://en.wikipedia.org/wiki/Ch%C5%ABbu_region" TargetMode="External"/><Relationship Id="rId74" Type="http://schemas.openxmlformats.org/officeDocument/2006/relationships/hyperlink" Target="https://en.wikipedia.org/wiki/Ch%C5%ABgoku_region" TargetMode="External"/><Relationship Id="rId79" Type="http://schemas.openxmlformats.org/officeDocument/2006/relationships/hyperlink" Target="https://en.wikipedia.org/wiki/Tokushima_Prefecture" TargetMode="External"/><Relationship Id="rId102" Type="http://schemas.openxmlformats.org/officeDocument/2006/relationships/hyperlink" Target="https://en.wikipedia.org/wiki/T%C5%8Dhoku_region" TargetMode="External"/><Relationship Id="rId5" Type="http://schemas.openxmlformats.org/officeDocument/2006/relationships/hyperlink" Target="https://en.wikipedia.org/wiki/Aomori_Prefecture" TargetMode="External"/><Relationship Id="rId90" Type="http://schemas.openxmlformats.org/officeDocument/2006/relationships/hyperlink" Target="https://en.wikipedia.org/wiki/T%C5%8Dhoku_region" TargetMode="External"/><Relationship Id="rId95" Type="http://schemas.openxmlformats.org/officeDocument/2006/relationships/hyperlink" Target="https://en.wikipedia.org/wiki/Ch%C5%ABbu_region" TargetMode="External"/><Relationship Id="rId22" Type="http://schemas.openxmlformats.org/officeDocument/2006/relationships/hyperlink" Target="https://en.wikipedia.org/wiki/Ch%C5%ABgoku_region" TargetMode="External"/><Relationship Id="rId27" Type="http://schemas.openxmlformats.org/officeDocument/2006/relationships/hyperlink" Target="https://en.wikipedia.org/wiki/Ibaraki_Prefecture" TargetMode="External"/><Relationship Id="rId43" Type="http://schemas.openxmlformats.org/officeDocument/2006/relationships/hyperlink" Target="https://en.wikipedia.org/wiki/Kyoto_Prefecture" TargetMode="External"/><Relationship Id="rId48" Type="http://schemas.openxmlformats.org/officeDocument/2006/relationships/hyperlink" Target="https://en.wikipedia.org/wiki/T%C5%8Dhoku_region" TargetMode="External"/><Relationship Id="rId64" Type="http://schemas.openxmlformats.org/officeDocument/2006/relationships/hyperlink" Target="https://en.wikipedia.org/wiki/Kyushu" TargetMode="External"/><Relationship Id="rId69" Type="http://schemas.openxmlformats.org/officeDocument/2006/relationships/hyperlink" Target="https://en.wikipedia.org/wiki/Saitama_Prefecture" TargetMode="External"/><Relationship Id="rId80" Type="http://schemas.openxmlformats.org/officeDocument/2006/relationships/hyperlink" Target="https://en.wikipedia.org/wiki/Shikoku" TargetMode="External"/><Relationship Id="rId85" Type="http://schemas.openxmlformats.org/officeDocument/2006/relationships/hyperlink" Target="https://en.wikipedia.org/wiki/Toyama_Prefecture" TargetMode="External"/><Relationship Id="rId12" Type="http://schemas.openxmlformats.org/officeDocument/2006/relationships/hyperlink" Target="https://en.wikipedia.org/wiki/Ch%C5%ABbu_region" TargetMode="External"/><Relationship Id="rId17" Type="http://schemas.openxmlformats.org/officeDocument/2006/relationships/hyperlink" Target="https://en.wikipedia.org/wiki/Gifu_Prefecture" TargetMode="External"/><Relationship Id="rId25" Type="http://schemas.openxmlformats.org/officeDocument/2006/relationships/hyperlink" Target="https://en.wikipedia.org/wiki/Hy%C5%8Dgo_Prefecture" TargetMode="External"/><Relationship Id="rId33" Type="http://schemas.openxmlformats.org/officeDocument/2006/relationships/hyperlink" Target="https://en.wikipedia.org/wiki/Kagawa_Prefecture" TargetMode="External"/><Relationship Id="rId38" Type="http://schemas.openxmlformats.org/officeDocument/2006/relationships/hyperlink" Target="https://en.wikipedia.org/wiki/Kant%C5%8D_region" TargetMode="External"/><Relationship Id="rId46" Type="http://schemas.openxmlformats.org/officeDocument/2006/relationships/hyperlink" Target="https://en.wikipedia.org/wiki/Kansai_region" TargetMode="External"/><Relationship Id="rId59" Type="http://schemas.openxmlformats.org/officeDocument/2006/relationships/hyperlink" Target="https://en.wikipedia.org/wiki/%C5%8Cita_Prefecture" TargetMode="External"/><Relationship Id="rId67" Type="http://schemas.openxmlformats.org/officeDocument/2006/relationships/hyperlink" Target="https://en.wikipedia.org/wiki/Saga_Prefecture" TargetMode="External"/><Relationship Id="rId103" Type="http://schemas.openxmlformats.org/officeDocument/2006/relationships/drawing" Target="../drawings/drawing18.xml"/><Relationship Id="rId20" Type="http://schemas.openxmlformats.org/officeDocument/2006/relationships/hyperlink" Target="https://en.wikipedia.org/wiki/Kant%C5%8D_region" TargetMode="External"/><Relationship Id="rId41" Type="http://schemas.openxmlformats.org/officeDocument/2006/relationships/hyperlink" Target="https://en.wikipedia.org/wiki/Kumamoto_Prefecture" TargetMode="External"/><Relationship Id="rId54" Type="http://schemas.openxmlformats.org/officeDocument/2006/relationships/hyperlink" Target="https://en.wikipedia.org/wiki/Kyushu" TargetMode="External"/><Relationship Id="rId62" Type="http://schemas.openxmlformats.org/officeDocument/2006/relationships/hyperlink" Target="https://en.wikipedia.org/wiki/Ch%C5%ABgoku_region" TargetMode="External"/><Relationship Id="rId70" Type="http://schemas.openxmlformats.org/officeDocument/2006/relationships/hyperlink" Target="https://en.wikipedia.org/wiki/Kant%C5%8D_region" TargetMode="External"/><Relationship Id="rId75" Type="http://schemas.openxmlformats.org/officeDocument/2006/relationships/hyperlink" Target="https://en.wikipedia.org/wiki/Shizuoka_Prefecture" TargetMode="External"/><Relationship Id="rId83" Type="http://schemas.openxmlformats.org/officeDocument/2006/relationships/hyperlink" Target="https://en.wikipedia.org/wiki/Tottori_Prefecture" TargetMode="External"/><Relationship Id="rId88" Type="http://schemas.openxmlformats.org/officeDocument/2006/relationships/hyperlink" Target="https://en.wikipedia.org/wiki/Kansai_region" TargetMode="External"/><Relationship Id="rId91" Type="http://schemas.openxmlformats.org/officeDocument/2006/relationships/hyperlink" Target="https://en.wikipedia.org/wiki/Yamaguchi_Prefecture" TargetMode="External"/><Relationship Id="rId96" Type="http://schemas.openxmlformats.org/officeDocument/2006/relationships/hyperlink" Target="https://en.wikipedia.org/wiki/Kant%C5%8D_region" TargetMode="External"/><Relationship Id="rId1" Type="http://schemas.openxmlformats.org/officeDocument/2006/relationships/hyperlink" Target="https://en.wikipedia.org/wiki/Aichi_Prefecture" TargetMode="External"/><Relationship Id="rId6" Type="http://schemas.openxmlformats.org/officeDocument/2006/relationships/hyperlink" Target="https://en.wikipedia.org/wiki/T%C5%8Dhoku_region" TargetMode="External"/><Relationship Id="rId15" Type="http://schemas.openxmlformats.org/officeDocument/2006/relationships/hyperlink" Target="https://en.wikipedia.org/wiki/Fukushima_Prefecture" TargetMode="External"/><Relationship Id="rId23" Type="http://schemas.openxmlformats.org/officeDocument/2006/relationships/hyperlink" Target="https://en.wikipedia.org/wiki/Hokkaido" TargetMode="External"/><Relationship Id="rId28" Type="http://schemas.openxmlformats.org/officeDocument/2006/relationships/hyperlink" Target="https://en.wikipedia.org/wiki/Kant%C5%8D_region" TargetMode="External"/><Relationship Id="rId36" Type="http://schemas.openxmlformats.org/officeDocument/2006/relationships/hyperlink" Target="https://en.wikipedia.org/wiki/Kyushu" TargetMode="External"/><Relationship Id="rId49" Type="http://schemas.openxmlformats.org/officeDocument/2006/relationships/hyperlink" Target="https://en.wikipedia.org/wiki/Miyazaki_Prefecture" TargetMode="External"/><Relationship Id="rId57" Type="http://schemas.openxmlformats.org/officeDocument/2006/relationships/hyperlink" Target="https://en.wikipedia.org/wiki/Niigata_Prefecture" TargetMode="External"/><Relationship Id="rId10" Type="http://schemas.openxmlformats.org/officeDocument/2006/relationships/hyperlink" Target="https://en.wikipedia.org/wiki/Shikoku" TargetMode="External"/><Relationship Id="rId31" Type="http://schemas.openxmlformats.org/officeDocument/2006/relationships/hyperlink" Target="https://en.wikipedia.org/wiki/Iwate_Prefecture" TargetMode="External"/><Relationship Id="rId44" Type="http://schemas.openxmlformats.org/officeDocument/2006/relationships/hyperlink" Target="https://en.wikipedia.org/wiki/Kansai_region" TargetMode="External"/><Relationship Id="rId52" Type="http://schemas.openxmlformats.org/officeDocument/2006/relationships/hyperlink" Target="https://en.wikipedia.org/wiki/Ch%C5%ABbu_region" TargetMode="External"/><Relationship Id="rId60" Type="http://schemas.openxmlformats.org/officeDocument/2006/relationships/hyperlink" Target="https://en.wikipedia.org/wiki/Kyushu" TargetMode="External"/><Relationship Id="rId65" Type="http://schemas.openxmlformats.org/officeDocument/2006/relationships/hyperlink" Target="https://en.wikipedia.org/wiki/Osaka_Prefecture" TargetMode="External"/><Relationship Id="rId73" Type="http://schemas.openxmlformats.org/officeDocument/2006/relationships/hyperlink" Target="https://en.wikipedia.org/wiki/Shimane_Prefecture" TargetMode="External"/><Relationship Id="rId78" Type="http://schemas.openxmlformats.org/officeDocument/2006/relationships/hyperlink" Target="https://en.wikipedia.org/wiki/Kant%C5%8D_region" TargetMode="External"/><Relationship Id="rId81" Type="http://schemas.openxmlformats.org/officeDocument/2006/relationships/hyperlink" Target="https://en.wikipedia.org/wiki/Tokyo" TargetMode="External"/><Relationship Id="rId86" Type="http://schemas.openxmlformats.org/officeDocument/2006/relationships/hyperlink" Target="https://en.wikipedia.org/wiki/Ch%C5%ABbu_region" TargetMode="External"/><Relationship Id="rId94" Type="http://schemas.openxmlformats.org/officeDocument/2006/relationships/hyperlink" Target="https://en.wikipedia.org/wiki/Ch%C5%ABbu_region" TargetMode="External"/><Relationship Id="rId99" Type="http://schemas.openxmlformats.org/officeDocument/2006/relationships/hyperlink" Target="https://en.wikipedia.org/wiki/Ch%C5%ABgoku_region" TargetMode="External"/><Relationship Id="rId101" Type="http://schemas.openxmlformats.org/officeDocument/2006/relationships/hyperlink" Target="https://en.wikipedia.org/wiki/Kansai_region" TargetMode="External"/><Relationship Id="rId4" Type="http://schemas.openxmlformats.org/officeDocument/2006/relationships/hyperlink" Target="https://en.wikipedia.org/wiki/T%C5%8Dhoku_region" TargetMode="External"/><Relationship Id="rId9" Type="http://schemas.openxmlformats.org/officeDocument/2006/relationships/hyperlink" Target="https://en.wikipedia.org/wiki/Ehime_Prefecture" TargetMode="External"/><Relationship Id="rId13" Type="http://schemas.openxmlformats.org/officeDocument/2006/relationships/hyperlink" Target="https://en.wikipedia.org/wiki/Fukuoka_Prefecture" TargetMode="External"/><Relationship Id="rId18" Type="http://schemas.openxmlformats.org/officeDocument/2006/relationships/hyperlink" Target="https://en.wikipedia.org/wiki/Ch%C5%ABbu_region" TargetMode="External"/><Relationship Id="rId39" Type="http://schemas.openxmlformats.org/officeDocument/2006/relationships/hyperlink" Target="https://en.wikipedia.org/wiki/K%C5%8Dchi_Prefecture" TargetMode="External"/><Relationship Id="rId34" Type="http://schemas.openxmlformats.org/officeDocument/2006/relationships/hyperlink" Target="https://en.wikipedia.org/wiki/Shikoku" TargetMode="External"/><Relationship Id="rId50" Type="http://schemas.openxmlformats.org/officeDocument/2006/relationships/hyperlink" Target="https://en.wikipedia.org/wiki/Kyushu" TargetMode="External"/><Relationship Id="rId55" Type="http://schemas.openxmlformats.org/officeDocument/2006/relationships/hyperlink" Target="https://en.wikipedia.org/wiki/Nara_Prefecture" TargetMode="External"/><Relationship Id="rId76" Type="http://schemas.openxmlformats.org/officeDocument/2006/relationships/hyperlink" Target="https://en.wikipedia.org/wiki/Ch%C5%ABbu_region" TargetMode="External"/><Relationship Id="rId97" Type="http://schemas.openxmlformats.org/officeDocument/2006/relationships/hyperlink" Target="https://en.wikipedia.org/wiki/Shikoku" TargetMode="External"/><Relationship Id="rId7" Type="http://schemas.openxmlformats.org/officeDocument/2006/relationships/hyperlink" Target="https://en.wikipedia.org/wiki/Chiba_Prefecture" TargetMode="External"/><Relationship Id="rId71" Type="http://schemas.openxmlformats.org/officeDocument/2006/relationships/hyperlink" Target="https://en.wikipedia.org/wiki/Shiga_Prefecture" TargetMode="External"/><Relationship Id="rId92" Type="http://schemas.openxmlformats.org/officeDocument/2006/relationships/hyperlink" Target="https://en.wikipedia.org/wiki/Ch%C5%ABgoku_region" TargetMode="External"/><Relationship Id="rId2" Type="http://schemas.openxmlformats.org/officeDocument/2006/relationships/hyperlink" Target="https://en.wikipedia.org/wiki/Ch%C5%ABbu_region" TargetMode="External"/><Relationship Id="rId29" Type="http://schemas.openxmlformats.org/officeDocument/2006/relationships/hyperlink" Target="https://en.wikipedia.org/wiki/Ishikawa_Prefecture" TargetMode="External"/><Relationship Id="rId24" Type="http://schemas.openxmlformats.org/officeDocument/2006/relationships/hyperlink" Target="https://en.wikipedia.org/wiki/Hokkaido" TargetMode="External"/><Relationship Id="rId40" Type="http://schemas.openxmlformats.org/officeDocument/2006/relationships/hyperlink" Target="https://en.wikipedia.org/wiki/Shikoku" TargetMode="External"/><Relationship Id="rId45" Type="http://schemas.openxmlformats.org/officeDocument/2006/relationships/hyperlink" Target="https://en.wikipedia.org/wiki/Mie_Prefecture" TargetMode="External"/><Relationship Id="rId66" Type="http://schemas.openxmlformats.org/officeDocument/2006/relationships/hyperlink" Target="https://en.wikipedia.org/wiki/Kansai_region" TargetMode="External"/><Relationship Id="rId87" Type="http://schemas.openxmlformats.org/officeDocument/2006/relationships/hyperlink" Target="https://en.wikipedia.org/wiki/Wakayama_Prefecture" TargetMode="External"/><Relationship Id="rId61" Type="http://schemas.openxmlformats.org/officeDocument/2006/relationships/hyperlink" Target="https://en.wikipedia.org/wiki/Okayama_Prefecture" TargetMode="External"/><Relationship Id="rId82" Type="http://schemas.openxmlformats.org/officeDocument/2006/relationships/hyperlink" Target="https://en.wikipedia.org/wiki/Kant%C5%8D_region" TargetMode="External"/><Relationship Id="rId19" Type="http://schemas.openxmlformats.org/officeDocument/2006/relationships/hyperlink" Target="https://en.wikipedia.org/wiki/Gunma_Prefecture" TargetMode="External"/><Relationship Id="rId14" Type="http://schemas.openxmlformats.org/officeDocument/2006/relationships/hyperlink" Target="https://en.wikipedia.org/wiki/Kyushu" TargetMode="External"/><Relationship Id="rId30" Type="http://schemas.openxmlformats.org/officeDocument/2006/relationships/hyperlink" Target="https://en.wikipedia.org/wiki/Ch%C5%ABbu_region" TargetMode="External"/><Relationship Id="rId35" Type="http://schemas.openxmlformats.org/officeDocument/2006/relationships/hyperlink" Target="https://en.wikipedia.org/wiki/Kagoshima_Prefecture" TargetMode="External"/><Relationship Id="rId56" Type="http://schemas.openxmlformats.org/officeDocument/2006/relationships/hyperlink" Target="https://en.wikipedia.org/wiki/Kansai_region" TargetMode="External"/><Relationship Id="rId77" Type="http://schemas.openxmlformats.org/officeDocument/2006/relationships/hyperlink" Target="https://en.wikipedia.org/wiki/Tochigi_Prefecture" TargetMode="External"/><Relationship Id="rId100" Type="http://schemas.openxmlformats.org/officeDocument/2006/relationships/hyperlink" Target="https://en.wikipedia.org/wiki/Hokkaido" TargetMode="External"/><Relationship Id="rId8" Type="http://schemas.openxmlformats.org/officeDocument/2006/relationships/hyperlink" Target="https://en.wikipedia.org/wiki/Kant%C5%8D_region" TargetMode="External"/><Relationship Id="rId51" Type="http://schemas.openxmlformats.org/officeDocument/2006/relationships/hyperlink" Target="https://en.wikipedia.org/wiki/Nagano_Prefecture" TargetMode="External"/><Relationship Id="rId72" Type="http://schemas.openxmlformats.org/officeDocument/2006/relationships/hyperlink" Target="https://en.wikipedia.org/wiki/Kansai_region" TargetMode="External"/><Relationship Id="rId93" Type="http://schemas.openxmlformats.org/officeDocument/2006/relationships/hyperlink" Target="https://en.wikipedia.org/wiki/Yamanashi_Prefecture" TargetMode="External"/><Relationship Id="rId98" Type="http://schemas.openxmlformats.org/officeDocument/2006/relationships/hyperlink" Target="https://en.wikipedia.org/wiki/Kyushu" TargetMode="External"/><Relationship Id="rId3" Type="http://schemas.openxmlformats.org/officeDocument/2006/relationships/hyperlink" Target="https://en.wikipedia.org/wiki/Akita_Prefecture" TargetMode="External"/></Relationships>
</file>

<file path=xl/worksheets/_rels/sheet14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Saint_Kitts" TargetMode="External"/><Relationship Id="rId13" Type="http://schemas.openxmlformats.org/officeDocument/2006/relationships/hyperlink" Target="https://en.wikipedia.org/wiki/Saint_John_Capisterre_Parish" TargetMode="External"/><Relationship Id="rId18" Type="http://schemas.openxmlformats.org/officeDocument/2006/relationships/hyperlink" Target="https://en.wikipedia.org/wiki/Saint_Kitts" TargetMode="External"/><Relationship Id="rId26" Type="http://schemas.openxmlformats.org/officeDocument/2006/relationships/hyperlink" Target="https://en.wikipedia.org/wiki/Nevis" TargetMode="External"/><Relationship Id="rId3" Type="http://schemas.openxmlformats.org/officeDocument/2006/relationships/hyperlink" Target="https://en.wikipedia.org/wiki/Christ_Church_Nichola_Town_Parish" TargetMode="External"/><Relationship Id="rId21" Type="http://schemas.openxmlformats.org/officeDocument/2006/relationships/hyperlink" Target="https://en.wikipedia.org/wiki/Saint_Paul_Charlestown_Parish" TargetMode="External"/><Relationship Id="rId7" Type="http://schemas.openxmlformats.org/officeDocument/2006/relationships/hyperlink" Target="https://en.wikipedia.org/wiki/Saint_George_Basseterre_Parish" TargetMode="External"/><Relationship Id="rId12" Type="http://schemas.openxmlformats.org/officeDocument/2006/relationships/hyperlink" Target="https://en.wikipedia.org/wiki/Nevis" TargetMode="External"/><Relationship Id="rId17" Type="http://schemas.openxmlformats.org/officeDocument/2006/relationships/hyperlink" Target="https://en.wikipedia.org/wiki/Saint_Mary_Cayon_Parish" TargetMode="External"/><Relationship Id="rId25" Type="http://schemas.openxmlformats.org/officeDocument/2006/relationships/hyperlink" Target="https://en.wikipedia.org/wiki/Saint_Thomas_Lowland_Parish" TargetMode="External"/><Relationship Id="rId2" Type="http://schemas.openxmlformats.org/officeDocument/2006/relationships/hyperlink" Target="https://en.wikipedia.org/wiki/Nevis" TargetMode="External"/><Relationship Id="rId16" Type="http://schemas.openxmlformats.org/officeDocument/2006/relationships/hyperlink" Target="https://en.wikipedia.org/wiki/Nevis" TargetMode="External"/><Relationship Id="rId20" Type="http://schemas.openxmlformats.org/officeDocument/2006/relationships/hyperlink" Target="https://en.wikipedia.org/wiki/Saint_Kitts" TargetMode="External"/><Relationship Id="rId29" Type="http://schemas.openxmlformats.org/officeDocument/2006/relationships/hyperlink" Target="https://en.wikipedia.org/wiki/Trinity_Palmetto_Point_Parish" TargetMode="External"/><Relationship Id="rId1" Type="http://schemas.openxmlformats.org/officeDocument/2006/relationships/hyperlink" Target="https://en.wikipedia.org/wiki/Saint_Kitts" TargetMode="External"/><Relationship Id="rId6" Type="http://schemas.openxmlformats.org/officeDocument/2006/relationships/hyperlink" Target="https://en.wikipedia.org/wiki/Saint_Kitts" TargetMode="External"/><Relationship Id="rId11" Type="http://schemas.openxmlformats.org/officeDocument/2006/relationships/hyperlink" Target="https://en.wikipedia.org/wiki/Saint_James_Windward_Parish" TargetMode="External"/><Relationship Id="rId24" Type="http://schemas.openxmlformats.org/officeDocument/2006/relationships/hyperlink" Target="https://en.wikipedia.org/wiki/Saint_Kitts" TargetMode="External"/><Relationship Id="rId5" Type="http://schemas.openxmlformats.org/officeDocument/2006/relationships/hyperlink" Target="https://en.wikipedia.org/wiki/Saint_Anne_Sandy_Point_Parish" TargetMode="External"/><Relationship Id="rId15" Type="http://schemas.openxmlformats.org/officeDocument/2006/relationships/hyperlink" Target="https://en.wikipedia.org/wiki/Saint_John_Figtree_Parish" TargetMode="External"/><Relationship Id="rId23" Type="http://schemas.openxmlformats.org/officeDocument/2006/relationships/hyperlink" Target="https://en.wikipedia.org/wiki/Saint_Peter_Basseterre_Parish" TargetMode="External"/><Relationship Id="rId28" Type="http://schemas.openxmlformats.org/officeDocument/2006/relationships/hyperlink" Target="https://en.wikipedia.org/wiki/Saint_Kitts" TargetMode="External"/><Relationship Id="rId10" Type="http://schemas.openxmlformats.org/officeDocument/2006/relationships/hyperlink" Target="https://en.wikipedia.org/wiki/Nevis" TargetMode="External"/><Relationship Id="rId19" Type="http://schemas.openxmlformats.org/officeDocument/2006/relationships/hyperlink" Target="https://en.wikipedia.org/wiki/Saint_Paul_Capisterre_Parish" TargetMode="External"/><Relationship Id="rId31" Type="http://schemas.openxmlformats.org/officeDocument/2006/relationships/drawing" Target="../drawings/drawing19.xml"/><Relationship Id="rId4" Type="http://schemas.openxmlformats.org/officeDocument/2006/relationships/hyperlink" Target="https://en.wikipedia.org/wiki/Saint_Kitts" TargetMode="External"/><Relationship Id="rId9" Type="http://schemas.openxmlformats.org/officeDocument/2006/relationships/hyperlink" Target="https://en.wikipedia.org/wiki/Saint_George_Gingerland_Parish" TargetMode="External"/><Relationship Id="rId14" Type="http://schemas.openxmlformats.org/officeDocument/2006/relationships/hyperlink" Target="https://en.wikipedia.org/wiki/Saint_Kitts" TargetMode="External"/><Relationship Id="rId22" Type="http://schemas.openxmlformats.org/officeDocument/2006/relationships/hyperlink" Target="https://en.wikipedia.org/wiki/Nevis" TargetMode="External"/><Relationship Id="rId27" Type="http://schemas.openxmlformats.org/officeDocument/2006/relationships/hyperlink" Target="https://en.wikipedia.org/wiki/Saint_Thomas_Middle_Island_Parish" TargetMode="External"/><Relationship Id="rId30" Type="http://schemas.openxmlformats.org/officeDocument/2006/relationships/hyperlink" Target="https://en.wikipedia.org/wiki/Saint_Kitts" TargetMode="External"/></Relationships>
</file>

<file path=xl/worksheets/_rels/sheet142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Kandy_District" TargetMode="External"/><Relationship Id="rId18" Type="http://schemas.openxmlformats.org/officeDocument/2006/relationships/hyperlink" Target="https://en.wikipedia.org/wiki/Hambantota_District" TargetMode="External"/><Relationship Id="rId26" Type="http://schemas.openxmlformats.org/officeDocument/2006/relationships/hyperlink" Target="https://en.wikipedia.org/wiki/Trincomalee_District" TargetMode="External"/><Relationship Id="rId3" Type="http://schemas.openxmlformats.org/officeDocument/2006/relationships/hyperlink" Target="https://en.wikipedia.org/wiki/Southern_Province,_Sri_Lanka" TargetMode="External"/><Relationship Id="rId21" Type="http://schemas.openxmlformats.org/officeDocument/2006/relationships/hyperlink" Target="https://en.wikipedia.org/wiki/Mannar_District" TargetMode="External"/><Relationship Id="rId34" Type="http://schemas.openxmlformats.org/officeDocument/2006/relationships/hyperlink" Target="https://en.wikipedia.org/wiki/Kegalla_District" TargetMode="External"/><Relationship Id="rId7" Type="http://schemas.openxmlformats.org/officeDocument/2006/relationships/hyperlink" Target="https://en.wikipedia.org/wiki/North_Central_Province,_Sri_Lanka" TargetMode="External"/><Relationship Id="rId12" Type="http://schemas.openxmlformats.org/officeDocument/2006/relationships/hyperlink" Target="https://en.wikipedia.org/wiki/Kalutara_District" TargetMode="External"/><Relationship Id="rId17" Type="http://schemas.openxmlformats.org/officeDocument/2006/relationships/hyperlink" Target="https://en.wikipedia.org/wiki/Matara_District" TargetMode="External"/><Relationship Id="rId25" Type="http://schemas.openxmlformats.org/officeDocument/2006/relationships/hyperlink" Target="https://en.wikipedia.org/wiki/Ampara_District" TargetMode="External"/><Relationship Id="rId33" Type="http://schemas.openxmlformats.org/officeDocument/2006/relationships/hyperlink" Target="https://en.wikipedia.org/wiki/Ratnapura_District" TargetMode="External"/><Relationship Id="rId2" Type="http://schemas.openxmlformats.org/officeDocument/2006/relationships/hyperlink" Target="https://en.wikipedia.org/wiki/Central_Province,_Sri_Lanka" TargetMode="External"/><Relationship Id="rId16" Type="http://schemas.openxmlformats.org/officeDocument/2006/relationships/hyperlink" Target="https://en.wikipedia.org/wiki/Galle_District" TargetMode="External"/><Relationship Id="rId20" Type="http://schemas.openxmlformats.org/officeDocument/2006/relationships/hyperlink" Target="https://en.wikipedia.org/wiki/Kilinochchi_District" TargetMode="External"/><Relationship Id="rId29" Type="http://schemas.openxmlformats.org/officeDocument/2006/relationships/hyperlink" Target="https://en.wikipedia.org/wiki/Anuradhapura_District" TargetMode="External"/><Relationship Id="rId1" Type="http://schemas.openxmlformats.org/officeDocument/2006/relationships/hyperlink" Target="https://en.wikipedia.org/wiki/Western_Province,_Sri_Lanka" TargetMode="External"/><Relationship Id="rId6" Type="http://schemas.openxmlformats.org/officeDocument/2006/relationships/hyperlink" Target="https://en.wikipedia.org/wiki/North_Western_Province,_Sri_Lanka" TargetMode="External"/><Relationship Id="rId11" Type="http://schemas.openxmlformats.org/officeDocument/2006/relationships/hyperlink" Target="https://en.wikipedia.org/wiki/Gampaha_District" TargetMode="External"/><Relationship Id="rId24" Type="http://schemas.openxmlformats.org/officeDocument/2006/relationships/hyperlink" Target="https://en.wikipedia.org/wiki/Batticaloa_District" TargetMode="External"/><Relationship Id="rId32" Type="http://schemas.openxmlformats.org/officeDocument/2006/relationships/hyperlink" Target="https://en.wikipedia.org/wiki/Monaragala_District" TargetMode="External"/><Relationship Id="rId5" Type="http://schemas.openxmlformats.org/officeDocument/2006/relationships/hyperlink" Target="https://en.wikipedia.org/wiki/Eastern_Province,_Sri_Lanka" TargetMode="External"/><Relationship Id="rId15" Type="http://schemas.openxmlformats.org/officeDocument/2006/relationships/hyperlink" Target="https://en.wikipedia.org/wiki/Nuwara_Eliya_District" TargetMode="External"/><Relationship Id="rId23" Type="http://schemas.openxmlformats.org/officeDocument/2006/relationships/hyperlink" Target="https://en.wikipedia.org/wiki/Mullaittivu_District" TargetMode="External"/><Relationship Id="rId28" Type="http://schemas.openxmlformats.org/officeDocument/2006/relationships/hyperlink" Target="https://en.wikipedia.org/wiki/Puttalam_District" TargetMode="External"/><Relationship Id="rId10" Type="http://schemas.openxmlformats.org/officeDocument/2006/relationships/hyperlink" Target="https://en.wikipedia.org/wiki/Colombo_District" TargetMode="External"/><Relationship Id="rId19" Type="http://schemas.openxmlformats.org/officeDocument/2006/relationships/hyperlink" Target="https://en.wikipedia.org/wiki/Jaffna_District" TargetMode="External"/><Relationship Id="rId31" Type="http://schemas.openxmlformats.org/officeDocument/2006/relationships/hyperlink" Target="https://en.wikipedia.org/wiki/Badulla_District" TargetMode="External"/><Relationship Id="rId4" Type="http://schemas.openxmlformats.org/officeDocument/2006/relationships/hyperlink" Target="https://en.wikipedia.org/wiki/Northern_Province,_Sri_Lanka" TargetMode="External"/><Relationship Id="rId9" Type="http://schemas.openxmlformats.org/officeDocument/2006/relationships/hyperlink" Target="https://en.wikipedia.org/wiki/Sabaragamuwa_Province" TargetMode="External"/><Relationship Id="rId14" Type="http://schemas.openxmlformats.org/officeDocument/2006/relationships/hyperlink" Target="https://en.wikipedia.org/wiki/Matale_District" TargetMode="External"/><Relationship Id="rId22" Type="http://schemas.openxmlformats.org/officeDocument/2006/relationships/hyperlink" Target="https://en.wikipedia.org/wiki/Vavuniya_District" TargetMode="External"/><Relationship Id="rId27" Type="http://schemas.openxmlformats.org/officeDocument/2006/relationships/hyperlink" Target="https://en.wikipedia.org/wiki/Kurunegala_District" TargetMode="External"/><Relationship Id="rId30" Type="http://schemas.openxmlformats.org/officeDocument/2006/relationships/hyperlink" Target="https://en.wikipedia.org/wiki/Polonnaruwa_District" TargetMode="External"/><Relationship Id="rId8" Type="http://schemas.openxmlformats.org/officeDocument/2006/relationships/hyperlink" Target="https://en.wikipedia.org/wiki/Uva_Province" TargetMode="External"/></Relationships>
</file>

<file path=xl/worksheets/_rels/sheet143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Rehamna_Province" TargetMode="External"/><Relationship Id="rId21" Type="http://schemas.openxmlformats.org/officeDocument/2006/relationships/hyperlink" Target="https://en.wikipedia.org/wiki/Assa-Zag_Province" TargetMode="External"/><Relationship Id="rId42" Type="http://schemas.openxmlformats.org/officeDocument/2006/relationships/hyperlink" Target="https://en.wikipedia.org/wiki/Marrakesh-Safi" TargetMode="External"/><Relationship Id="rId63" Type="http://schemas.openxmlformats.org/officeDocument/2006/relationships/hyperlink" Target="https://en.wikipedia.org/wiki/Figuig_Province" TargetMode="External"/><Relationship Id="rId84" Type="http://schemas.openxmlformats.org/officeDocument/2006/relationships/hyperlink" Target="https://en.wikipedia.org/wiki/B%C3%A9ni_Mellal-Kh%C3%A9nifra" TargetMode="External"/><Relationship Id="rId138" Type="http://schemas.openxmlformats.org/officeDocument/2006/relationships/hyperlink" Target="https://en.wikipedia.org/wiki/Guelmim-Oued_Noun" TargetMode="External"/><Relationship Id="rId159" Type="http://schemas.openxmlformats.org/officeDocument/2006/relationships/hyperlink" Target="https://en.wikipedia.org/wiki/Youssoufia_Province" TargetMode="External"/><Relationship Id="rId107" Type="http://schemas.openxmlformats.org/officeDocument/2006/relationships/hyperlink" Target="https://en.wikipedia.org/wiki/Ouarzazate_Province" TargetMode="External"/><Relationship Id="rId11" Type="http://schemas.openxmlformats.org/officeDocument/2006/relationships/hyperlink" Target="https://en.wikipedia.org/wiki/Souss-Massa" TargetMode="External"/><Relationship Id="rId32" Type="http://schemas.openxmlformats.org/officeDocument/2006/relationships/hyperlink" Target="https://en.wikipedia.org/wiki/Casablanca-Settat" TargetMode="External"/><Relationship Id="rId53" Type="http://schemas.openxmlformats.org/officeDocument/2006/relationships/hyperlink" Target="https://en.wikipedia.org/wiki/Errachidia_Province" TargetMode="External"/><Relationship Id="rId74" Type="http://schemas.openxmlformats.org/officeDocument/2006/relationships/hyperlink" Target="https://en.wikipedia.org/wiki/Souss-Massa" TargetMode="External"/><Relationship Id="rId128" Type="http://schemas.openxmlformats.org/officeDocument/2006/relationships/hyperlink" Target="https://en.wikipedia.org/wiki/Casablanca-Settat" TargetMode="External"/><Relationship Id="rId149" Type="http://schemas.openxmlformats.org/officeDocument/2006/relationships/hyperlink" Target="https://en.wikipedia.org/wiki/Tata_Province" TargetMode="External"/><Relationship Id="rId5" Type="http://schemas.openxmlformats.org/officeDocument/2006/relationships/hyperlink" Target="https://en.wikipedia.org/wiki/F%C3%A8s-Mekn%C3%A8s" TargetMode="External"/><Relationship Id="rId95" Type="http://schemas.openxmlformats.org/officeDocument/2006/relationships/hyperlink" Target="https://en.wikipedia.org/wiki/Meknes" TargetMode="External"/><Relationship Id="rId160" Type="http://schemas.openxmlformats.org/officeDocument/2006/relationships/hyperlink" Target="https://en.wikipedia.org/wiki/Marrakesh-Safi" TargetMode="External"/><Relationship Id="rId22" Type="http://schemas.openxmlformats.org/officeDocument/2006/relationships/hyperlink" Target="https://en.wikipedia.org/wiki/Guelmim-Oued_Noun" TargetMode="External"/><Relationship Id="rId43" Type="http://schemas.openxmlformats.org/officeDocument/2006/relationships/hyperlink" Target="https://en.wikipedia.org/wiki/Chtouka_A%C3%AFt_Baha_Province" TargetMode="External"/><Relationship Id="rId64" Type="http://schemas.openxmlformats.org/officeDocument/2006/relationships/hyperlink" Target="https://en.wikipedia.org/wiki/Oriental_(Morocco)" TargetMode="External"/><Relationship Id="rId118" Type="http://schemas.openxmlformats.org/officeDocument/2006/relationships/hyperlink" Target="https://en.wikipedia.org/wiki/Marrakesh-Safi" TargetMode="External"/><Relationship Id="rId139" Type="http://schemas.openxmlformats.org/officeDocument/2006/relationships/hyperlink" Target="https://en.wikipedia.org/wiki/Tangier" TargetMode="External"/><Relationship Id="rId85" Type="http://schemas.openxmlformats.org/officeDocument/2006/relationships/hyperlink" Target="https://en.wikipedia.org/wiki/La%C3%A2youne_Province" TargetMode="External"/><Relationship Id="rId150" Type="http://schemas.openxmlformats.org/officeDocument/2006/relationships/hyperlink" Target="https://en.wikipedia.org/wiki/Souss-Massa" TargetMode="External"/><Relationship Id="rId12" Type="http://schemas.openxmlformats.org/officeDocument/2006/relationships/hyperlink" Target="https://en.wikipedia.org/wiki/Tanger-Tetouan-Al_Hoceima" TargetMode="External"/><Relationship Id="rId17" Type="http://schemas.openxmlformats.org/officeDocument/2006/relationships/hyperlink" Target="https://en.wikipedia.org/wiki/Al_Hoce%C3%AFma_Province" TargetMode="External"/><Relationship Id="rId33" Type="http://schemas.openxmlformats.org/officeDocument/2006/relationships/hyperlink" Target="https://en.wikipedia.org/wiki/Boujdour_Province" TargetMode="External"/><Relationship Id="rId38" Type="http://schemas.openxmlformats.org/officeDocument/2006/relationships/hyperlink" Target="https://en.wikipedia.org/wiki/Casablanca-Settat" TargetMode="External"/><Relationship Id="rId59" Type="http://schemas.openxmlformats.org/officeDocument/2006/relationships/hyperlink" Target="https://en.wikipedia.org/wiki/Fahs-Anjra_Province" TargetMode="External"/><Relationship Id="rId103" Type="http://schemas.openxmlformats.org/officeDocument/2006/relationships/hyperlink" Target="https://en.wikipedia.org/wiki/Nador_Province" TargetMode="External"/><Relationship Id="rId108" Type="http://schemas.openxmlformats.org/officeDocument/2006/relationships/hyperlink" Target="https://en.wikipedia.org/wiki/Dr%C3%A2a-Tafilalet" TargetMode="External"/><Relationship Id="rId124" Type="http://schemas.openxmlformats.org/officeDocument/2006/relationships/hyperlink" Target="https://en.wikipedia.org/wiki/F%C3%A8s-Mekn%C3%A8s" TargetMode="External"/><Relationship Id="rId129" Type="http://schemas.openxmlformats.org/officeDocument/2006/relationships/hyperlink" Target="https://en.wikipedia.org/wiki/Sidi_Ifni_Province" TargetMode="External"/><Relationship Id="rId54" Type="http://schemas.openxmlformats.org/officeDocument/2006/relationships/hyperlink" Target="https://en.wikipedia.org/wiki/Dr%C3%A2a-Tafilalet" TargetMode="External"/><Relationship Id="rId70" Type="http://schemas.openxmlformats.org/officeDocument/2006/relationships/hyperlink" Target="https://en.wikipedia.org/wiki/Oriental_(Morocco)" TargetMode="External"/><Relationship Id="rId75" Type="http://schemas.openxmlformats.org/officeDocument/2006/relationships/hyperlink" Target="https://en.wikipedia.org/wiki/Jerada_Province" TargetMode="External"/><Relationship Id="rId91" Type="http://schemas.openxmlformats.org/officeDocument/2006/relationships/hyperlink" Target="https://en.wikipedia.org/wiki/Marrakesh" TargetMode="External"/><Relationship Id="rId96" Type="http://schemas.openxmlformats.org/officeDocument/2006/relationships/hyperlink" Target="https://en.wikipedia.org/wiki/F%C3%A8s-Mekn%C3%A8s" TargetMode="External"/><Relationship Id="rId140" Type="http://schemas.openxmlformats.org/officeDocument/2006/relationships/hyperlink" Target="https://en.wikipedia.org/wiki/Tanger-Tetouan-Al_Hoceima" TargetMode="External"/><Relationship Id="rId145" Type="http://schemas.openxmlformats.org/officeDocument/2006/relationships/hyperlink" Target="https://en.wikipedia.org/wiki/Tarfaya_Province" TargetMode="External"/><Relationship Id="rId161" Type="http://schemas.openxmlformats.org/officeDocument/2006/relationships/hyperlink" Target="https://en.wikipedia.org/wiki/Zagora_Province" TargetMode="External"/><Relationship Id="rId1" Type="http://schemas.openxmlformats.org/officeDocument/2006/relationships/hyperlink" Target="https://en.wikipedia.org/wiki/B%C3%A9ni_Mellal-Kh%C3%A9nifra" TargetMode="External"/><Relationship Id="rId6" Type="http://schemas.openxmlformats.org/officeDocument/2006/relationships/hyperlink" Target="https://en.wikipedia.org/wiki/Guelmim-Oued_Noun" TargetMode="External"/><Relationship Id="rId23" Type="http://schemas.openxmlformats.org/officeDocument/2006/relationships/hyperlink" Target="https://en.wikipedia.org/wiki/Azilal_Province" TargetMode="External"/><Relationship Id="rId28" Type="http://schemas.openxmlformats.org/officeDocument/2006/relationships/hyperlink" Target="https://en.wikipedia.org/wiki/Casablanca-Settat" TargetMode="External"/><Relationship Id="rId49" Type="http://schemas.openxmlformats.org/officeDocument/2006/relationships/hyperlink" Target="https://en.wikipedia.org/wiki/El_Jadida_Province" TargetMode="External"/><Relationship Id="rId114" Type="http://schemas.openxmlformats.org/officeDocument/2006/relationships/hyperlink" Target="https://en.wikipedia.org/wiki/Oriental_(Morocco)" TargetMode="External"/><Relationship Id="rId119" Type="http://schemas.openxmlformats.org/officeDocument/2006/relationships/hyperlink" Target="https://en.wikipedia.org/wiki/Safi_Province" TargetMode="External"/><Relationship Id="rId44" Type="http://schemas.openxmlformats.org/officeDocument/2006/relationships/hyperlink" Target="https://en.wikipedia.org/wiki/Casablanca-Settat" TargetMode="External"/><Relationship Id="rId60" Type="http://schemas.openxmlformats.org/officeDocument/2006/relationships/hyperlink" Target="https://en.wikipedia.org/wiki/Tanger-Tetouan-Al_Hoceima" TargetMode="External"/><Relationship Id="rId65" Type="http://schemas.openxmlformats.org/officeDocument/2006/relationships/hyperlink" Target="https://en.wikipedia.org/wiki/Fquih_Ben_Salah_Province" TargetMode="External"/><Relationship Id="rId81" Type="http://schemas.openxmlformats.org/officeDocument/2006/relationships/hyperlink" Target="https://en.wikipedia.org/wiki/Kh%C3%A9nifra_Province" TargetMode="External"/><Relationship Id="rId86" Type="http://schemas.openxmlformats.org/officeDocument/2006/relationships/hyperlink" Target="https://en.wikipedia.org/wiki/La%C3%A2youne-Sakia_El_Hamra" TargetMode="External"/><Relationship Id="rId130" Type="http://schemas.openxmlformats.org/officeDocument/2006/relationships/hyperlink" Target="https://en.wikipedia.org/wiki/Guelmim-Oued_Noun" TargetMode="External"/><Relationship Id="rId135" Type="http://schemas.openxmlformats.org/officeDocument/2006/relationships/hyperlink" Target="https://en.wikipedia.org/wiki/Skhirate-T%C3%A9mara_Prefecture" TargetMode="External"/><Relationship Id="rId151" Type="http://schemas.openxmlformats.org/officeDocument/2006/relationships/hyperlink" Target="https://en.wikipedia.org/wiki/Taza_Province" TargetMode="External"/><Relationship Id="rId156" Type="http://schemas.openxmlformats.org/officeDocument/2006/relationships/hyperlink" Target="https://en.wikipedia.org/wiki/Dr%C3%A2a-Tafilalet" TargetMode="External"/><Relationship Id="rId13" Type="http://schemas.openxmlformats.org/officeDocument/2006/relationships/hyperlink" Target="https://en.wikipedia.org/wiki/Agadir" TargetMode="External"/><Relationship Id="rId18" Type="http://schemas.openxmlformats.org/officeDocument/2006/relationships/hyperlink" Target="https://en.wikipedia.org/wiki/Tanger-Tetouan-Al_Hoceima" TargetMode="External"/><Relationship Id="rId39" Type="http://schemas.openxmlformats.org/officeDocument/2006/relationships/hyperlink" Target="https://en.wikipedia.org/wiki/Chefchaouen_Province" TargetMode="External"/><Relationship Id="rId109" Type="http://schemas.openxmlformats.org/officeDocument/2006/relationships/hyperlink" Target="https://en.wikipedia.org/wiki/Oued_Ed-Dahab_Province" TargetMode="External"/><Relationship Id="rId34" Type="http://schemas.openxmlformats.org/officeDocument/2006/relationships/hyperlink" Target="https://en.wikipedia.org/wiki/La%C3%A2youne-Sakia_El_Hamra" TargetMode="External"/><Relationship Id="rId50" Type="http://schemas.openxmlformats.org/officeDocument/2006/relationships/hyperlink" Target="https://en.wikipedia.org/wiki/Casablanca-Settat" TargetMode="External"/><Relationship Id="rId55" Type="http://schemas.openxmlformats.org/officeDocument/2006/relationships/hyperlink" Target="https://en.wikipedia.org/wiki/Es_Semara_Province" TargetMode="External"/><Relationship Id="rId76" Type="http://schemas.openxmlformats.org/officeDocument/2006/relationships/hyperlink" Target="https://en.wikipedia.org/wiki/Oriental_(Morocco)" TargetMode="External"/><Relationship Id="rId97" Type="http://schemas.openxmlformats.org/officeDocument/2006/relationships/hyperlink" Target="https://en.wikipedia.org/wiki/Midelt_Province" TargetMode="External"/><Relationship Id="rId104" Type="http://schemas.openxmlformats.org/officeDocument/2006/relationships/hyperlink" Target="https://en.wikipedia.org/wiki/Oriental_(Morocco)" TargetMode="External"/><Relationship Id="rId120" Type="http://schemas.openxmlformats.org/officeDocument/2006/relationships/hyperlink" Target="https://en.wikipedia.org/wiki/Marrakesh-Safi" TargetMode="External"/><Relationship Id="rId125" Type="http://schemas.openxmlformats.org/officeDocument/2006/relationships/hyperlink" Target="https://en.wikipedia.org/wiki/Settat_Province" TargetMode="External"/><Relationship Id="rId141" Type="http://schemas.openxmlformats.org/officeDocument/2006/relationships/hyperlink" Target="https://en.wikipedia.org/wiki/Taounate_Province" TargetMode="External"/><Relationship Id="rId146" Type="http://schemas.openxmlformats.org/officeDocument/2006/relationships/hyperlink" Target="https://en.wikipedia.org/wiki/La%C3%A2youne-Sakia_El_Hamra" TargetMode="External"/><Relationship Id="rId7" Type="http://schemas.openxmlformats.org/officeDocument/2006/relationships/hyperlink" Target="https://en.wikipedia.org/wiki/Oriental_(Morocco)" TargetMode="External"/><Relationship Id="rId71" Type="http://schemas.openxmlformats.org/officeDocument/2006/relationships/hyperlink" Target="https://en.wikipedia.org/wiki/Ifrane_Province" TargetMode="External"/><Relationship Id="rId92" Type="http://schemas.openxmlformats.org/officeDocument/2006/relationships/hyperlink" Target="https://en.wikipedia.org/wiki/Marrakesh-Safi" TargetMode="External"/><Relationship Id="rId162" Type="http://schemas.openxmlformats.org/officeDocument/2006/relationships/hyperlink" Target="https://en.wikipedia.org/wiki/Dr%C3%A2a-Tafilalet" TargetMode="External"/><Relationship Id="rId2" Type="http://schemas.openxmlformats.org/officeDocument/2006/relationships/hyperlink" Target="https://en.wikipedia.org/wiki/Casablanca-Settat" TargetMode="External"/><Relationship Id="rId29" Type="http://schemas.openxmlformats.org/officeDocument/2006/relationships/hyperlink" Target="https://en.wikipedia.org/wiki/Berkane_Province" TargetMode="External"/><Relationship Id="rId24" Type="http://schemas.openxmlformats.org/officeDocument/2006/relationships/hyperlink" Target="https://en.wikipedia.org/wiki/B%C3%A9ni_Mellal-Kh%C3%A9nifra" TargetMode="External"/><Relationship Id="rId40" Type="http://schemas.openxmlformats.org/officeDocument/2006/relationships/hyperlink" Target="https://en.wikipedia.org/wiki/Tanger-Tetouan-Al_Hoceima" TargetMode="External"/><Relationship Id="rId45" Type="http://schemas.openxmlformats.org/officeDocument/2006/relationships/hyperlink" Target="https://en.wikipedia.org/wiki/Driouch_Province" TargetMode="External"/><Relationship Id="rId66" Type="http://schemas.openxmlformats.org/officeDocument/2006/relationships/hyperlink" Target="https://en.wikipedia.org/wiki/B%C3%A9ni_Mellal-Kh%C3%A9nifra" TargetMode="External"/><Relationship Id="rId87" Type="http://schemas.openxmlformats.org/officeDocument/2006/relationships/hyperlink" Target="https://en.wikipedia.org/wiki/Larache_Province" TargetMode="External"/><Relationship Id="rId110" Type="http://schemas.openxmlformats.org/officeDocument/2006/relationships/hyperlink" Target="https://en.wikipedia.org/wiki/Dakhla-Oued_Ed-Dahab" TargetMode="External"/><Relationship Id="rId115" Type="http://schemas.openxmlformats.org/officeDocument/2006/relationships/hyperlink" Target="https://en.wikipedia.org/wiki/Rabat" TargetMode="External"/><Relationship Id="rId131" Type="http://schemas.openxmlformats.org/officeDocument/2006/relationships/hyperlink" Target="https://en.wikipedia.org/wiki/Sidi_Kacem_Province" TargetMode="External"/><Relationship Id="rId136" Type="http://schemas.openxmlformats.org/officeDocument/2006/relationships/hyperlink" Target="https://en.wikipedia.org/wiki/Rabat-Sal%C3%A9-K%C3%A9nitra" TargetMode="External"/><Relationship Id="rId157" Type="http://schemas.openxmlformats.org/officeDocument/2006/relationships/hyperlink" Target="https://en.wikipedia.org/wiki/Tiznit_Province" TargetMode="External"/><Relationship Id="rId61" Type="http://schemas.openxmlformats.org/officeDocument/2006/relationships/hyperlink" Target="https://en.wikipedia.org/wiki/Fez,_Morocco" TargetMode="External"/><Relationship Id="rId82" Type="http://schemas.openxmlformats.org/officeDocument/2006/relationships/hyperlink" Target="https://en.wikipedia.org/wiki/B%C3%A9ni_Mellal-Kh%C3%A9nifra" TargetMode="External"/><Relationship Id="rId152" Type="http://schemas.openxmlformats.org/officeDocument/2006/relationships/hyperlink" Target="https://en.wikipedia.org/wiki/F%C3%A8s-Mekn%C3%A8s" TargetMode="External"/><Relationship Id="rId19" Type="http://schemas.openxmlformats.org/officeDocument/2006/relationships/hyperlink" Target="https://en.wikipedia.org/wiki/Aousserd_Province" TargetMode="External"/><Relationship Id="rId14" Type="http://schemas.openxmlformats.org/officeDocument/2006/relationships/hyperlink" Target="https://en.wikipedia.org/wiki/Chaouia-Ouardigha" TargetMode="External"/><Relationship Id="rId30" Type="http://schemas.openxmlformats.org/officeDocument/2006/relationships/hyperlink" Target="https://en.wikipedia.org/wiki/Oriental_(Morocco)" TargetMode="External"/><Relationship Id="rId35" Type="http://schemas.openxmlformats.org/officeDocument/2006/relationships/hyperlink" Target="https://en.wikipedia.org/wiki/Boulemane_Province" TargetMode="External"/><Relationship Id="rId56" Type="http://schemas.openxmlformats.org/officeDocument/2006/relationships/hyperlink" Target="https://en.wikipedia.org/wiki/La%C3%A2youne-Sakia_El_Hamra" TargetMode="External"/><Relationship Id="rId77" Type="http://schemas.openxmlformats.org/officeDocument/2006/relationships/hyperlink" Target="https://en.wikipedia.org/wiki/K%C3%A9nitra_Province" TargetMode="External"/><Relationship Id="rId100" Type="http://schemas.openxmlformats.org/officeDocument/2006/relationships/hyperlink" Target="https://en.wikipedia.org/wiki/Casablanca-Settat" TargetMode="External"/><Relationship Id="rId105" Type="http://schemas.openxmlformats.org/officeDocument/2006/relationships/hyperlink" Target="https://en.wikipedia.org/wiki/Nouaceur_Province" TargetMode="External"/><Relationship Id="rId126" Type="http://schemas.openxmlformats.org/officeDocument/2006/relationships/hyperlink" Target="https://en.wikipedia.org/wiki/Casablanca-Settat" TargetMode="External"/><Relationship Id="rId147" Type="http://schemas.openxmlformats.org/officeDocument/2006/relationships/hyperlink" Target="https://en.wikipedia.org/wiki/Taroudant_Province" TargetMode="External"/><Relationship Id="rId8" Type="http://schemas.openxmlformats.org/officeDocument/2006/relationships/hyperlink" Target="https://en.wikipedia.org/wiki/La%C3%A2youne-Sakia_El_Hamra" TargetMode="External"/><Relationship Id="rId51" Type="http://schemas.openxmlformats.org/officeDocument/2006/relationships/hyperlink" Target="https://en.wikipedia.org/wiki/El_Kel%C3%A2a_des_Sraghna_Province" TargetMode="External"/><Relationship Id="rId72" Type="http://schemas.openxmlformats.org/officeDocument/2006/relationships/hyperlink" Target="https://en.wikipedia.org/wiki/F%C3%A8s-Mekn%C3%A8s" TargetMode="External"/><Relationship Id="rId93" Type="http://schemas.openxmlformats.org/officeDocument/2006/relationships/hyperlink" Target="https://en.wikipedia.org/wiki/M%C3%A9diouna_Province" TargetMode="External"/><Relationship Id="rId98" Type="http://schemas.openxmlformats.org/officeDocument/2006/relationships/hyperlink" Target="https://en.wikipedia.org/wiki/Dr%C3%A2a-Tafilalet" TargetMode="External"/><Relationship Id="rId121" Type="http://schemas.openxmlformats.org/officeDocument/2006/relationships/hyperlink" Target="https://en.wikipedia.org/wiki/Sal%C3%A9" TargetMode="External"/><Relationship Id="rId142" Type="http://schemas.openxmlformats.org/officeDocument/2006/relationships/hyperlink" Target="https://en.wikipedia.org/wiki/F%C3%A8s-Mekn%C3%A8s" TargetMode="External"/><Relationship Id="rId3" Type="http://schemas.openxmlformats.org/officeDocument/2006/relationships/hyperlink" Target="https://en.wikipedia.org/wiki/Dakhla-Oued_Ed-Dahab" TargetMode="External"/><Relationship Id="rId25" Type="http://schemas.openxmlformats.org/officeDocument/2006/relationships/hyperlink" Target="https://en.wikipedia.org/wiki/B%C3%A9ni-Mellal_Province" TargetMode="External"/><Relationship Id="rId46" Type="http://schemas.openxmlformats.org/officeDocument/2006/relationships/hyperlink" Target="https://en.wikipedia.org/wiki/Oriental_(Morocco)" TargetMode="External"/><Relationship Id="rId67" Type="http://schemas.openxmlformats.org/officeDocument/2006/relationships/hyperlink" Target="https://en.wikipedia.org/wiki/Guelmim_Province" TargetMode="External"/><Relationship Id="rId116" Type="http://schemas.openxmlformats.org/officeDocument/2006/relationships/hyperlink" Target="https://en.wikipedia.org/wiki/Rabat-Sal%C3%A9-K%C3%A9nitra" TargetMode="External"/><Relationship Id="rId137" Type="http://schemas.openxmlformats.org/officeDocument/2006/relationships/hyperlink" Target="https://en.wikipedia.org/wiki/Tan-Tan_Province" TargetMode="External"/><Relationship Id="rId158" Type="http://schemas.openxmlformats.org/officeDocument/2006/relationships/hyperlink" Target="https://en.wikipedia.org/wiki/Souss-Massa" TargetMode="External"/><Relationship Id="rId20" Type="http://schemas.openxmlformats.org/officeDocument/2006/relationships/hyperlink" Target="https://en.wikipedia.org/wiki/Dakhla-Oued_Ed-Dahab" TargetMode="External"/><Relationship Id="rId41" Type="http://schemas.openxmlformats.org/officeDocument/2006/relationships/hyperlink" Target="https://en.wikipedia.org/wiki/Chichaoua_Province" TargetMode="External"/><Relationship Id="rId62" Type="http://schemas.openxmlformats.org/officeDocument/2006/relationships/hyperlink" Target="https://en.wikipedia.org/wiki/F%C3%A8s-Mekn%C3%A8s" TargetMode="External"/><Relationship Id="rId83" Type="http://schemas.openxmlformats.org/officeDocument/2006/relationships/hyperlink" Target="https://en.wikipedia.org/wiki/Khouribga_Province" TargetMode="External"/><Relationship Id="rId88" Type="http://schemas.openxmlformats.org/officeDocument/2006/relationships/hyperlink" Target="https://en.wikipedia.org/wiki/Tanger-Tetouan-Al_Hoceima" TargetMode="External"/><Relationship Id="rId111" Type="http://schemas.openxmlformats.org/officeDocument/2006/relationships/hyperlink" Target="https://en.wikipedia.org/wiki/Ouezzane_Province" TargetMode="External"/><Relationship Id="rId132" Type="http://schemas.openxmlformats.org/officeDocument/2006/relationships/hyperlink" Target="https://en.wikipedia.org/wiki/Rabat-Sal%C3%A9-K%C3%A9nitra" TargetMode="External"/><Relationship Id="rId153" Type="http://schemas.openxmlformats.org/officeDocument/2006/relationships/hyperlink" Target="https://en.wikipedia.org/wiki/T%C3%A9touan_Province" TargetMode="External"/><Relationship Id="rId15" Type="http://schemas.openxmlformats.org/officeDocument/2006/relationships/hyperlink" Target="https://en.wikipedia.org/wiki/Al_Haouz_Province" TargetMode="External"/><Relationship Id="rId36" Type="http://schemas.openxmlformats.org/officeDocument/2006/relationships/hyperlink" Target="https://en.wikipedia.org/wiki/F%C3%A8s-Mekn%C3%A8s" TargetMode="External"/><Relationship Id="rId57" Type="http://schemas.openxmlformats.org/officeDocument/2006/relationships/hyperlink" Target="https://en.wikipedia.org/wiki/Essaouira_Province" TargetMode="External"/><Relationship Id="rId106" Type="http://schemas.openxmlformats.org/officeDocument/2006/relationships/hyperlink" Target="https://en.wikipedia.org/wiki/Rabat-Sal%C3%A9-K%C3%A9nitra" TargetMode="External"/><Relationship Id="rId127" Type="http://schemas.openxmlformats.org/officeDocument/2006/relationships/hyperlink" Target="https://en.wikipedia.org/wiki/Sidi_Bennour_Province" TargetMode="External"/><Relationship Id="rId10" Type="http://schemas.openxmlformats.org/officeDocument/2006/relationships/hyperlink" Target="https://en.wikipedia.org/wiki/Rabat-Sal%C3%A9-K%C3%A9nitra" TargetMode="External"/><Relationship Id="rId31" Type="http://schemas.openxmlformats.org/officeDocument/2006/relationships/hyperlink" Target="https://en.wikipedia.org/wiki/Berrechid_Province" TargetMode="External"/><Relationship Id="rId52" Type="http://schemas.openxmlformats.org/officeDocument/2006/relationships/hyperlink" Target="https://en.wikipedia.org/wiki/Marrakesh-Safi" TargetMode="External"/><Relationship Id="rId73" Type="http://schemas.openxmlformats.org/officeDocument/2006/relationships/hyperlink" Target="https://en.wikipedia.org/wiki/Inezgane-A%C3%AFt_Melloul" TargetMode="External"/><Relationship Id="rId78" Type="http://schemas.openxmlformats.org/officeDocument/2006/relationships/hyperlink" Target="https://en.wikipedia.org/wiki/Rabat-Sal%C3%A9-K%C3%A9nitra" TargetMode="External"/><Relationship Id="rId94" Type="http://schemas.openxmlformats.org/officeDocument/2006/relationships/hyperlink" Target="https://en.wikipedia.org/wiki/Casablanca-Settat" TargetMode="External"/><Relationship Id="rId99" Type="http://schemas.openxmlformats.org/officeDocument/2006/relationships/hyperlink" Target="https://en.wikipedia.org/wiki/Mohammedia" TargetMode="External"/><Relationship Id="rId101" Type="http://schemas.openxmlformats.org/officeDocument/2006/relationships/hyperlink" Target="https://en.wikipedia.org/wiki/Moulay_Yacoub_Province" TargetMode="External"/><Relationship Id="rId122" Type="http://schemas.openxmlformats.org/officeDocument/2006/relationships/hyperlink" Target="https://en.wikipedia.org/wiki/Rabat-Sal%C3%A9-K%C3%A9nitra" TargetMode="External"/><Relationship Id="rId143" Type="http://schemas.openxmlformats.org/officeDocument/2006/relationships/hyperlink" Target="https://en.wikipedia.org/wiki/Taourirt_Province" TargetMode="External"/><Relationship Id="rId148" Type="http://schemas.openxmlformats.org/officeDocument/2006/relationships/hyperlink" Target="https://en.wikipedia.org/wiki/Souss-Massa" TargetMode="External"/><Relationship Id="rId4" Type="http://schemas.openxmlformats.org/officeDocument/2006/relationships/hyperlink" Target="https://en.wikipedia.org/wiki/Dr%C3%A2a-Tafilalet" TargetMode="External"/><Relationship Id="rId9" Type="http://schemas.openxmlformats.org/officeDocument/2006/relationships/hyperlink" Target="https://en.wikipedia.org/wiki/Marrakesh-Safi" TargetMode="External"/><Relationship Id="rId26" Type="http://schemas.openxmlformats.org/officeDocument/2006/relationships/hyperlink" Target="https://en.wikipedia.org/wiki/B%C3%A9ni_Mellal-Kh%C3%A9nifra" TargetMode="External"/><Relationship Id="rId47" Type="http://schemas.openxmlformats.org/officeDocument/2006/relationships/hyperlink" Target="https://en.wikipedia.org/wiki/El_Hajeb_Province" TargetMode="External"/><Relationship Id="rId68" Type="http://schemas.openxmlformats.org/officeDocument/2006/relationships/hyperlink" Target="https://en.wikipedia.org/wiki/Guelmim-Oued_Noun" TargetMode="External"/><Relationship Id="rId89" Type="http://schemas.openxmlformats.org/officeDocument/2006/relationships/hyperlink" Target="https://en.wikipedia.org/wiki/M%27diq-Fnideq_Prefecture" TargetMode="External"/><Relationship Id="rId112" Type="http://schemas.openxmlformats.org/officeDocument/2006/relationships/hyperlink" Target="https://en.wikipedia.org/wiki/Tanger-Tetouan-Al_Hoceima" TargetMode="External"/><Relationship Id="rId133" Type="http://schemas.openxmlformats.org/officeDocument/2006/relationships/hyperlink" Target="https://en.wikipedia.org/wiki/Sidi_Slimane_Province" TargetMode="External"/><Relationship Id="rId154" Type="http://schemas.openxmlformats.org/officeDocument/2006/relationships/hyperlink" Target="https://en.wikipedia.org/wiki/Tanger-Tetouan-Al_Hoceima" TargetMode="External"/><Relationship Id="rId16" Type="http://schemas.openxmlformats.org/officeDocument/2006/relationships/hyperlink" Target="https://en.wikipedia.org/wiki/Marrakesh-Safi" TargetMode="External"/><Relationship Id="rId37" Type="http://schemas.openxmlformats.org/officeDocument/2006/relationships/hyperlink" Target="https://en.wikipedia.org/wiki/Casablanca" TargetMode="External"/><Relationship Id="rId58" Type="http://schemas.openxmlformats.org/officeDocument/2006/relationships/hyperlink" Target="https://en.wikipedia.org/wiki/Marrakesh-Safi" TargetMode="External"/><Relationship Id="rId79" Type="http://schemas.openxmlformats.org/officeDocument/2006/relationships/hyperlink" Target="https://en.wikipedia.org/wiki/Kh%C3%A9misset_Province" TargetMode="External"/><Relationship Id="rId102" Type="http://schemas.openxmlformats.org/officeDocument/2006/relationships/hyperlink" Target="https://en.wikipedia.org/wiki/F%C3%A8s-Mekn%C3%A8s" TargetMode="External"/><Relationship Id="rId123" Type="http://schemas.openxmlformats.org/officeDocument/2006/relationships/hyperlink" Target="https://en.wikipedia.org/wiki/Sefrou_Province" TargetMode="External"/><Relationship Id="rId144" Type="http://schemas.openxmlformats.org/officeDocument/2006/relationships/hyperlink" Target="https://en.wikipedia.org/wiki/Oriental_(Morocco)" TargetMode="External"/><Relationship Id="rId90" Type="http://schemas.openxmlformats.org/officeDocument/2006/relationships/hyperlink" Target="https://en.wikipedia.org/wiki/Tanger-Tetouan-Al_Hoceima" TargetMode="External"/><Relationship Id="rId27" Type="http://schemas.openxmlformats.org/officeDocument/2006/relationships/hyperlink" Target="https://en.wikipedia.org/wiki/Benslimane_Province" TargetMode="External"/><Relationship Id="rId48" Type="http://schemas.openxmlformats.org/officeDocument/2006/relationships/hyperlink" Target="https://en.wikipedia.org/wiki/F%C3%A8s-Mekn%C3%A8s" TargetMode="External"/><Relationship Id="rId69" Type="http://schemas.openxmlformats.org/officeDocument/2006/relationships/hyperlink" Target="https://en.wikipedia.org/wiki/Guercif_Province" TargetMode="External"/><Relationship Id="rId113" Type="http://schemas.openxmlformats.org/officeDocument/2006/relationships/hyperlink" Target="https://en.wikipedia.org/wiki/Oujda" TargetMode="External"/><Relationship Id="rId134" Type="http://schemas.openxmlformats.org/officeDocument/2006/relationships/hyperlink" Target="https://en.wikipedia.org/wiki/Rabat-Sal%C3%A9-K%C3%A9nitra" TargetMode="External"/><Relationship Id="rId80" Type="http://schemas.openxmlformats.org/officeDocument/2006/relationships/hyperlink" Target="https://en.wikipedia.org/wiki/Rabat-Sal%C3%A9-K%C3%A9nitra" TargetMode="External"/><Relationship Id="rId155" Type="http://schemas.openxmlformats.org/officeDocument/2006/relationships/hyperlink" Target="https://en.wikipedia.org/wiki/Tinghir_Province" TargetMode="External"/></Relationships>
</file>

<file path=xl/worksheets/_rels/sheet144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Ebon_Atoll" TargetMode="External"/><Relationship Id="rId18" Type="http://schemas.openxmlformats.org/officeDocument/2006/relationships/hyperlink" Target="https://en.wikipedia.org/wiki/Ralik_chain" TargetMode="External"/><Relationship Id="rId26" Type="http://schemas.openxmlformats.org/officeDocument/2006/relationships/hyperlink" Target="https://en.wikipedia.org/wiki/Ralik_chain" TargetMode="External"/><Relationship Id="rId39" Type="http://schemas.openxmlformats.org/officeDocument/2006/relationships/hyperlink" Target="https://en.wikipedia.org/wiki/Namu_Atoll" TargetMode="External"/><Relationship Id="rId21" Type="http://schemas.openxmlformats.org/officeDocument/2006/relationships/hyperlink" Target="https://en.wikipedia.org/wiki/Kwajalein_Atoll" TargetMode="External"/><Relationship Id="rId34" Type="http://schemas.openxmlformats.org/officeDocument/2006/relationships/hyperlink" Target="https://en.wikipedia.org/wiki/Ratak_chain" TargetMode="External"/><Relationship Id="rId42" Type="http://schemas.openxmlformats.org/officeDocument/2006/relationships/hyperlink" Target="https://en.wikipedia.org/wiki/Ralik_chain" TargetMode="External"/><Relationship Id="rId47" Type="http://schemas.openxmlformats.org/officeDocument/2006/relationships/hyperlink" Target="https://en.wikipedia.org/wiki/Wotho_Atoll" TargetMode="External"/><Relationship Id="rId50" Type="http://schemas.openxmlformats.org/officeDocument/2006/relationships/hyperlink" Target="https://en.wikipedia.org/wiki/Ratak_chain" TargetMode="External"/><Relationship Id="rId7" Type="http://schemas.openxmlformats.org/officeDocument/2006/relationships/hyperlink" Target="https://en.wikipedia.org/wiki/Arno_Atoll" TargetMode="External"/><Relationship Id="rId2" Type="http://schemas.openxmlformats.org/officeDocument/2006/relationships/hyperlink" Target="https://en.wikipedia.org/wiki/Ratak_chain" TargetMode="External"/><Relationship Id="rId16" Type="http://schemas.openxmlformats.org/officeDocument/2006/relationships/hyperlink" Target="https://en.wikipedia.org/wiki/Ralik_chain" TargetMode="External"/><Relationship Id="rId29" Type="http://schemas.openxmlformats.org/officeDocument/2006/relationships/hyperlink" Target="https://en.wikipedia.org/wiki/Majuro_Atoll" TargetMode="External"/><Relationship Id="rId11" Type="http://schemas.openxmlformats.org/officeDocument/2006/relationships/hyperlink" Target="https://en.wikipedia.org/wiki/Kili_Island" TargetMode="External"/><Relationship Id="rId24" Type="http://schemas.openxmlformats.org/officeDocument/2006/relationships/hyperlink" Target="https://en.wikipedia.org/wiki/Ralik_chain" TargetMode="External"/><Relationship Id="rId32" Type="http://schemas.openxmlformats.org/officeDocument/2006/relationships/hyperlink" Target="https://en.wikipedia.org/wiki/Ratak_chain" TargetMode="External"/><Relationship Id="rId37" Type="http://schemas.openxmlformats.org/officeDocument/2006/relationships/hyperlink" Target="https://en.wikipedia.org/wiki/Namdrik_Atoll" TargetMode="External"/><Relationship Id="rId40" Type="http://schemas.openxmlformats.org/officeDocument/2006/relationships/hyperlink" Target="https://en.wikipedia.org/wiki/Ralik_chain" TargetMode="External"/><Relationship Id="rId45" Type="http://schemas.openxmlformats.org/officeDocument/2006/relationships/hyperlink" Target="https://en.wikipedia.org/wiki/Utirik_Atoll" TargetMode="External"/><Relationship Id="rId5" Type="http://schemas.openxmlformats.org/officeDocument/2006/relationships/hyperlink" Target="https://en.wikipedia.org/wiki/Ailuk_Atoll" TargetMode="External"/><Relationship Id="rId15" Type="http://schemas.openxmlformats.org/officeDocument/2006/relationships/hyperlink" Target="https://en.wikipedia.org/wiki/Enewetak_Atoll" TargetMode="External"/><Relationship Id="rId23" Type="http://schemas.openxmlformats.org/officeDocument/2006/relationships/hyperlink" Target="https://en.wikipedia.org/wiki/Lae_Atoll" TargetMode="External"/><Relationship Id="rId28" Type="http://schemas.openxmlformats.org/officeDocument/2006/relationships/hyperlink" Target="https://en.wikipedia.org/wiki/Ratak_chain" TargetMode="External"/><Relationship Id="rId36" Type="http://schemas.openxmlformats.org/officeDocument/2006/relationships/hyperlink" Target="https://en.wikipedia.org/wiki/Ratak_chain" TargetMode="External"/><Relationship Id="rId49" Type="http://schemas.openxmlformats.org/officeDocument/2006/relationships/hyperlink" Target="https://en.wikipedia.org/wiki/Wotje_Atoll" TargetMode="External"/><Relationship Id="rId10" Type="http://schemas.openxmlformats.org/officeDocument/2006/relationships/hyperlink" Target="https://en.wikipedia.org/wiki/Ratak_chain" TargetMode="External"/><Relationship Id="rId19" Type="http://schemas.openxmlformats.org/officeDocument/2006/relationships/hyperlink" Target="https://en.wikipedia.org/wiki/Jaluit_Atoll" TargetMode="External"/><Relationship Id="rId31" Type="http://schemas.openxmlformats.org/officeDocument/2006/relationships/hyperlink" Target="https://en.wikipedia.org/wiki/Maloelap_Atoll" TargetMode="External"/><Relationship Id="rId44" Type="http://schemas.openxmlformats.org/officeDocument/2006/relationships/hyperlink" Target="https://en.wikipedia.org/wiki/Ralik_chain" TargetMode="External"/><Relationship Id="rId4" Type="http://schemas.openxmlformats.org/officeDocument/2006/relationships/hyperlink" Target="https://en.wikipedia.org/wiki/Ralik_chain" TargetMode="External"/><Relationship Id="rId9" Type="http://schemas.openxmlformats.org/officeDocument/2006/relationships/hyperlink" Target="https://en.wikipedia.org/wiki/Aur_Atoll" TargetMode="External"/><Relationship Id="rId14" Type="http://schemas.openxmlformats.org/officeDocument/2006/relationships/hyperlink" Target="https://en.wikipedia.org/wiki/Ralik_chain" TargetMode="External"/><Relationship Id="rId22" Type="http://schemas.openxmlformats.org/officeDocument/2006/relationships/hyperlink" Target="https://en.wikipedia.org/wiki/Ralik_chain" TargetMode="External"/><Relationship Id="rId27" Type="http://schemas.openxmlformats.org/officeDocument/2006/relationships/hyperlink" Target="https://en.wikipedia.org/wiki/Likiep_Atoll" TargetMode="External"/><Relationship Id="rId30" Type="http://schemas.openxmlformats.org/officeDocument/2006/relationships/hyperlink" Target="https://en.wikipedia.org/wiki/Ratak_chain" TargetMode="External"/><Relationship Id="rId35" Type="http://schemas.openxmlformats.org/officeDocument/2006/relationships/hyperlink" Target="https://en.wikipedia.org/wiki/Mili_Atoll" TargetMode="External"/><Relationship Id="rId43" Type="http://schemas.openxmlformats.org/officeDocument/2006/relationships/hyperlink" Target="https://en.wikipedia.org/wiki/Ujae_Atoll" TargetMode="External"/><Relationship Id="rId48" Type="http://schemas.openxmlformats.org/officeDocument/2006/relationships/hyperlink" Target="https://en.wikipedia.org/wiki/Ralik_chain" TargetMode="External"/><Relationship Id="rId8" Type="http://schemas.openxmlformats.org/officeDocument/2006/relationships/hyperlink" Target="https://en.wikipedia.org/wiki/Ratak_chain" TargetMode="External"/><Relationship Id="rId3" Type="http://schemas.openxmlformats.org/officeDocument/2006/relationships/hyperlink" Target="https://en.wikipedia.org/wiki/Ailinglaplap_Atoll" TargetMode="External"/><Relationship Id="rId12" Type="http://schemas.openxmlformats.org/officeDocument/2006/relationships/hyperlink" Target="https://en.wikipedia.org/wiki/Ralik_chain" TargetMode="External"/><Relationship Id="rId17" Type="http://schemas.openxmlformats.org/officeDocument/2006/relationships/hyperlink" Target="https://en.wikipedia.org/wiki/Jabat_Island" TargetMode="External"/><Relationship Id="rId25" Type="http://schemas.openxmlformats.org/officeDocument/2006/relationships/hyperlink" Target="https://en.wikipedia.org/wiki/Lib_Island" TargetMode="External"/><Relationship Id="rId33" Type="http://schemas.openxmlformats.org/officeDocument/2006/relationships/hyperlink" Target="https://en.wikipedia.org/wiki/Mejit_Island" TargetMode="External"/><Relationship Id="rId38" Type="http://schemas.openxmlformats.org/officeDocument/2006/relationships/hyperlink" Target="https://en.wikipedia.org/wiki/Ralik_chain" TargetMode="External"/><Relationship Id="rId46" Type="http://schemas.openxmlformats.org/officeDocument/2006/relationships/hyperlink" Target="https://en.wikipedia.org/wiki/Ratak_chain" TargetMode="External"/><Relationship Id="rId20" Type="http://schemas.openxmlformats.org/officeDocument/2006/relationships/hyperlink" Target="https://en.wikipedia.org/wiki/Ralik_chain" TargetMode="External"/><Relationship Id="rId41" Type="http://schemas.openxmlformats.org/officeDocument/2006/relationships/hyperlink" Target="https://en.wikipedia.org/wiki/Rongelap_Atoll" TargetMode="External"/><Relationship Id="rId1" Type="http://schemas.openxmlformats.org/officeDocument/2006/relationships/hyperlink" Target="https://en.wikipedia.org/wiki/Ralik_chain" TargetMode="External"/><Relationship Id="rId6" Type="http://schemas.openxmlformats.org/officeDocument/2006/relationships/hyperlink" Target="https://en.wikipedia.org/wiki/Ratak_chain" TargetMode="External"/></Relationships>
</file>

<file path=xl/worksheets/_rels/sheet145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Gaaf_Alif_Atoll" TargetMode="External"/><Relationship Id="rId13" Type="http://schemas.openxmlformats.org/officeDocument/2006/relationships/hyperlink" Target="https://en.wikipedia.org/wiki/Kaafu_Atoll" TargetMode="External"/><Relationship Id="rId18" Type="http://schemas.openxmlformats.org/officeDocument/2006/relationships/hyperlink" Target="https://en.wikipedia.org/wiki/Raa_Atoll" TargetMode="External"/><Relationship Id="rId3" Type="http://schemas.openxmlformats.org/officeDocument/2006/relationships/hyperlink" Target="https://en.wikipedia.org/wiki/Alif_Alif_Atoll" TargetMode="External"/><Relationship Id="rId21" Type="http://schemas.openxmlformats.org/officeDocument/2006/relationships/hyperlink" Target="https://en.wikipedia.org/wiki/Vaavu_Atoll" TargetMode="External"/><Relationship Id="rId7" Type="http://schemas.openxmlformats.org/officeDocument/2006/relationships/hyperlink" Target="https://en.wikipedia.org/wiki/Faafu_Atoll" TargetMode="External"/><Relationship Id="rId12" Type="http://schemas.openxmlformats.org/officeDocument/2006/relationships/hyperlink" Target="https://en.wikipedia.org/wiki/Haa_Dhaalu_Atoll" TargetMode="External"/><Relationship Id="rId17" Type="http://schemas.openxmlformats.org/officeDocument/2006/relationships/hyperlink" Target="https://en.wikipedia.org/wiki/Noonu_Atoll" TargetMode="External"/><Relationship Id="rId2" Type="http://schemas.openxmlformats.org/officeDocument/2006/relationships/hyperlink" Target="https://en.wikipedia.org/wiki/Mal%C3%A9" TargetMode="External"/><Relationship Id="rId16" Type="http://schemas.openxmlformats.org/officeDocument/2006/relationships/hyperlink" Target="https://en.wikipedia.org/wiki/Meemu_Atoll" TargetMode="External"/><Relationship Id="rId20" Type="http://schemas.openxmlformats.org/officeDocument/2006/relationships/hyperlink" Target="https://en.wikipedia.org/wiki/Thaa_Atoll" TargetMode="External"/><Relationship Id="rId1" Type="http://schemas.openxmlformats.org/officeDocument/2006/relationships/hyperlink" Target="https://en.wikipedia.org/wiki/Addu_City" TargetMode="External"/><Relationship Id="rId6" Type="http://schemas.openxmlformats.org/officeDocument/2006/relationships/hyperlink" Target="https://en.wikipedia.org/wiki/Dhaalu_Atoll" TargetMode="External"/><Relationship Id="rId11" Type="http://schemas.openxmlformats.org/officeDocument/2006/relationships/hyperlink" Target="https://en.wikipedia.org/wiki/Haa_Alif_Atoll" TargetMode="External"/><Relationship Id="rId5" Type="http://schemas.openxmlformats.org/officeDocument/2006/relationships/hyperlink" Target="https://en.wikipedia.org/wiki/Baa_Atoll" TargetMode="External"/><Relationship Id="rId15" Type="http://schemas.openxmlformats.org/officeDocument/2006/relationships/hyperlink" Target="https://en.wikipedia.org/wiki/Lhaviyani_Atoll" TargetMode="External"/><Relationship Id="rId10" Type="http://schemas.openxmlformats.org/officeDocument/2006/relationships/hyperlink" Target="https://en.wikipedia.org/wiki/Gnaviyani_Atoll" TargetMode="External"/><Relationship Id="rId19" Type="http://schemas.openxmlformats.org/officeDocument/2006/relationships/hyperlink" Target="https://en.wikipedia.org/wiki/Shaviyani_Atoll" TargetMode="External"/><Relationship Id="rId4" Type="http://schemas.openxmlformats.org/officeDocument/2006/relationships/hyperlink" Target="https://en.wikipedia.org/wiki/Alif_Dhaal_Atoll" TargetMode="External"/><Relationship Id="rId9" Type="http://schemas.openxmlformats.org/officeDocument/2006/relationships/hyperlink" Target="https://en.wikipedia.org/wiki/Gaafu_Dhaalu_Atoll" TargetMode="External"/><Relationship Id="rId14" Type="http://schemas.openxmlformats.org/officeDocument/2006/relationships/hyperlink" Target="https://en.wikipedia.org/wiki/Laamu_Atoll" TargetMode="External"/></Relationships>
</file>

<file path=xl/worksheets/_rels/sheet146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Northern_Region_(Malawi)" TargetMode="External"/><Relationship Id="rId18" Type="http://schemas.openxmlformats.org/officeDocument/2006/relationships/hyperlink" Target="https://en.wikipedia.org/wiki/Karonga_District" TargetMode="External"/><Relationship Id="rId26" Type="http://schemas.openxmlformats.org/officeDocument/2006/relationships/hyperlink" Target="https://en.wikipedia.org/wiki/Machinga_District" TargetMode="External"/><Relationship Id="rId39" Type="http://schemas.openxmlformats.org/officeDocument/2006/relationships/hyperlink" Target="https://en.wikipedia.org/wiki/Southern_Region_(Malawi)" TargetMode="External"/><Relationship Id="rId21" Type="http://schemas.openxmlformats.org/officeDocument/2006/relationships/hyperlink" Target="https://en.wikipedia.org/wiki/Central_Region_(Malawi)" TargetMode="External"/><Relationship Id="rId34" Type="http://schemas.openxmlformats.org/officeDocument/2006/relationships/hyperlink" Target="https://en.wikipedia.org/wiki/Mwanza_District" TargetMode="External"/><Relationship Id="rId42" Type="http://schemas.openxmlformats.org/officeDocument/2006/relationships/hyperlink" Target="https://en.wikipedia.org/wiki/Nkhotakota_District" TargetMode="External"/><Relationship Id="rId47" Type="http://schemas.openxmlformats.org/officeDocument/2006/relationships/hyperlink" Target="https://en.wikipedia.org/wiki/Central_Region_(Malawi)" TargetMode="External"/><Relationship Id="rId50" Type="http://schemas.openxmlformats.org/officeDocument/2006/relationships/hyperlink" Target="https://en.wikipedia.org/wiki/Phalombe_District" TargetMode="External"/><Relationship Id="rId55" Type="http://schemas.openxmlformats.org/officeDocument/2006/relationships/hyperlink" Target="https://en.wikipedia.org/wiki/Central_Region_(Malawi)" TargetMode="External"/><Relationship Id="rId7" Type="http://schemas.openxmlformats.org/officeDocument/2006/relationships/hyperlink" Target="https://en.wikipedia.org/wiki/Southern_Region_(Malawi)" TargetMode="External"/><Relationship Id="rId2" Type="http://schemas.openxmlformats.org/officeDocument/2006/relationships/hyperlink" Target="https://en.wikipedia.org/wiki/Northern_Region_(Malawi)" TargetMode="External"/><Relationship Id="rId16" Type="http://schemas.openxmlformats.org/officeDocument/2006/relationships/hyperlink" Target="https://en.wikipedia.org/wiki/Dowa_District" TargetMode="External"/><Relationship Id="rId29" Type="http://schemas.openxmlformats.org/officeDocument/2006/relationships/hyperlink" Target="https://en.wikipedia.org/wiki/Southern_Region_(Malawi)" TargetMode="External"/><Relationship Id="rId11" Type="http://schemas.openxmlformats.org/officeDocument/2006/relationships/hyperlink" Target="https://en.wikipedia.org/wiki/Southern_Region_(Malawi)" TargetMode="External"/><Relationship Id="rId24" Type="http://schemas.openxmlformats.org/officeDocument/2006/relationships/hyperlink" Target="https://en.wikipedia.org/wiki/Lilongwe_District" TargetMode="External"/><Relationship Id="rId32" Type="http://schemas.openxmlformats.org/officeDocument/2006/relationships/hyperlink" Target="https://en.wikipedia.org/wiki/Mulanje_District" TargetMode="External"/><Relationship Id="rId37" Type="http://schemas.openxmlformats.org/officeDocument/2006/relationships/hyperlink" Target="https://en.wikipedia.org/wiki/Northern_Region_(Malawi)" TargetMode="External"/><Relationship Id="rId40" Type="http://schemas.openxmlformats.org/officeDocument/2006/relationships/hyperlink" Target="https://en.wikipedia.org/wiki/Nkhata_Bay_District" TargetMode="External"/><Relationship Id="rId45" Type="http://schemas.openxmlformats.org/officeDocument/2006/relationships/hyperlink" Target="https://en.wikipedia.org/wiki/Southern_Region_(Malawi)" TargetMode="External"/><Relationship Id="rId53" Type="http://schemas.openxmlformats.org/officeDocument/2006/relationships/hyperlink" Target="https://en.wikipedia.org/wiki/Northern_Region_(Malawi)" TargetMode="External"/><Relationship Id="rId58" Type="http://schemas.openxmlformats.org/officeDocument/2006/relationships/hyperlink" Target="https://en.wikipedia.org/wiki/Zomba_District" TargetMode="External"/><Relationship Id="rId5" Type="http://schemas.openxmlformats.org/officeDocument/2006/relationships/hyperlink" Target="https://en.wikipedia.org/wiki/Southern_Region_(Malawi)" TargetMode="External"/><Relationship Id="rId19" Type="http://schemas.openxmlformats.org/officeDocument/2006/relationships/hyperlink" Target="https://en.wikipedia.org/wiki/Northern_Region_(Malawi)" TargetMode="External"/><Relationship Id="rId4" Type="http://schemas.openxmlformats.org/officeDocument/2006/relationships/hyperlink" Target="https://en.wikipedia.org/wiki/Balaka_District" TargetMode="External"/><Relationship Id="rId9" Type="http://schemas.openxmlformats.org/officeDocument/2006/relationships/hyperlink" Target="https://en.wikipedia.org/wiki/Southern_Region_(Malawi)" TargetMode="External"/><Relationship Id="rId14" Type="http://schemas.openxmlformats.org/officeDocument/2006/relationships/hyperlink" Target="https://en.wikipedia.org/wiki/Dedza_District" TargetMode="External"/><Relationship Id="rId22" Type="http://schemas.openxmlformats.org/officeDocument/2006/relationships/hyperlink" Target="https://en.wikipedia.org/wiki/Likoma_District" TargetMode="External"/><Relationship Id="rId27" Type="http://schemas.openxmlformats.org/officeDocument/2006/relationships/hyperlink" Target="https://en.wikipedia.org/wiki/Southern_Region_(Malawi)" TargetMode="External"/><Relationship Id="rId30" Type="http://schemas.openxmlformats.org/officeDocument/2006/relationships/hyperlink" Target="https://en.wikipedia.org/wiki/Mchinji_District" TargetMode="External"/><Relationship Id="rId35" Type="http://schemas.openxmlformats.org/officeDocument/2006/relationships/hyperlink" Target="https://en.wikipedia.org/wiki/Southern_Region_(Malawi)" TargetMode="External"/><Relationship Id="rId43" Type="http://schemas.openxmlformats.org/officeDocument/2006/relationships/hyperlink" Target="https://en.wikipedia.org/wiki/Central_Region_(Malawi)" TargetMode="External"/><Relationship Id="rId48" Type="http://schemas.openxmlformats.org/officeDocument/2006/relationships/hyperlink" Target="https://en.wikipedia.org/wiki/Ntchisi_District" TargetMode="External"/><Relationship Id="rId56" Type="http://schemas.openxmlformats.org/officeDocument/2006/relationships/hyperlink" Target="https://en.wikipedia.org/wiki/Thyolo_District" TargetMode="External"/><Relationship Id="rId8" Type="http://schemas.openxmlformats.org/officeDocument/2006/relationships/hyperlink" Target="https://en.wikipedia.org/wiki/Chikwawa_District" TargetMode="External"/><Relationship Id="rId51" Type="http://schemas.openxmlformats.org/officeDocument/2006/relationships/hyperlink" Target="https://en.wikipedia.org/wiki/Southern_Region_(Malawi)" TargetMode="External"/><Relationship Id="rId3" Type="http://schemas.openxmlformats.org/officeDocument/2006/relationships/hyperlink" Target="https://en.wikipedia.org/wiki/Southern_Region_(Malawi)" TargetMode="External"/><Relationship Id="rId12" Type="http://schemas.openxmlformats.org/officeDocument/2006/relationships/hyperlink" Target="https://en.wikipedia.org/wiki/Chitipa_District" TargetMode="External"/><Relationship Id="rId17" Type="http://schemas.openxmlformats.org/officeDocument/2006/relationships/hyperlink" Target="https://en.wikipedia.org/wiki/Central_Region_(Malawi)" TargetMode="External"/><Relationship Id="rId25" Type="http://schemas.openxmlformats.org/officeDocument/2006/relationships/hyperlink" Target="https://en.wikipedia.org/wiki/Central_Region_(Malawi)" TargetMode="External"/><Relationship Id="rId33" Type="http://schemas.openxmlformats.org/officeDocument/2006/relationships/hyperlink" Target="https://en.wikipedia.org/wiki/Southern_Region_(Malawi)" TargetMode="External"/><Relationship Id="rId38" Type="http://schemas.openxmlformats.org/officeDocument/2006/relationships/hyperlink" Target="https://en.wikipedia.org/wiki/Neno_District" TargetMode="External"/><Relationship Id="rId46" Type="http://schemas.openxmlformats.org/officeDocument/2006/relationships/hyperlink" Target="https://en.wikipedia.org/wiki/Ntcheu_District" TargetMode="External"/><Relationship Id="rId59" Type="http://schemas.openxmlformats.org/officeDocument/2006/relationships/hyperlink" Target="https://en.wikipedia.org/wiki/Southern_Region_(Malawi)" TargetMode="External"/><Relationship Id="rId20" Type="http://schemas.openxmlformats.org/officeDocument/2006/relationships/hyperlink" Target="https://en.wikipedia.org/wiki/Kasungu_District" TargetMode="External"/><Relationship Id="rId41" Type="http://schemas.openxmlformats.org/officeDocument/2006/relationships/hyperlink" Target="https://en.wikipedia.org/wiki/Northern_Region_(Malawi)" TargetMode="External"/><Relationship Id="rId54" Type="http://schemas.openxmlformats.org/officeDocument/2006/relationships/hyperlink" Target="https://en.wikipedia.org/wiki/Salima_District" TargetMode="External"/><Relationship Id="rId1" Type="http://schemas.openxmlformats.org/officeDocument/2006/relationships/hyperlink" Target="https://en.wikipedia.org/wiki/Central_Region_(Malawi)" TargetMode="External"/><Relationship Id="rId6" Type="http://schemas.openxmlformats.org/officeDocument/2006/relationships/hyperlink" Target="https://en.wikipedia.org/wiki/Blantyre_District" TargetMode="External"/><Relationship Id="rId15" Type="http://schemas.openxmlformats.org/officeDocument/2006/relationships/hyperlink" Target="https://en.wikipedia.org/wiki/Central_Region_(Malawi)" TargetMode="External"/><Relationship Id="rId23" Type="http://schemas.openxmlformats.org/officeDocument/2006/relationships/hyperlink" Target="https://en.wikipedia.org/wiki/Northern_Region_(Malawi)" TargetMode="External"/><Relationship Id="rId28" Type="http://schemas.openxmlformats.org/officeDocument/2006/relationships/hyperlink" Target="https://en.wikipedia.org/wiki/Mangochi_District" TargetMode="External"/><Relationship Id="rId36" Type="http://schemas.openxmlformats.org/officeDocument/2006/relationships/hyperlink" Target="https://en.wikipedia.org/wiki/Mzimba_District" TargetMode="External"/><Relationship Id="rId49" Type="http://schemas.openxmlformats.org/officeDocument/2006/relationships/hyperlink" Target="https://en.wikipedia.org/wiki/Central_Region_(Malawi)" TargetMode="External"/><Relationship Id="rId57" Type="http://schemas.openxmlformats.org/officeDocument/2006/relationships/hyperlink" Target="https://en.wikipedia.org/wiki/Southern_Region_(Malawi)" TargetMode="External"/><Relationship Id="rId10" Type="http://schemas.openxmlformats.org/officeDocument/2006/relationships/hyperlink" Target="https://en.wikipedia.org/wiki/Chiradzulu_District" TargetMode="External"/><Relationship Id="rId31" Type="http://schemas.openxmlformats.org/officeDocument/2006/relationships/hyperlink" Target="https://en.wikipedia.org/wiki/Central_Region_(Malawi)" TargetMode="External"/><Relationship Id="rId44" Type="http://schemas.openxmlformats.org/officeDocument/2006/relationships/hyperlink" Target="https://en.wikipedia.org/wiki/Nsanje_District" TargetMode="External"/><Relationship Id="rId52" Type="http://schemas.openxmlformats.org/officeDocument/2006/relationships/hyperlink" Target="https://en.wikipedia.org/wiki/Rumphi_District" TargetMode="External"/></Relationships>
</file>

<file path=xl/worksheets/_rels/sheet147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Autonomous_Province_of_Kosovo_and_Metohija" TargetMode="External"/><Relationship Id="rId18" Type="http://schemas.openxmlformats.org/officeDocument/2006/relationships/hyperlink" Target="https://en.wikipedia.org/wiki/Ni%C5%A1avski_okrug" TargetMode="External"/><Relationship Id="rId26" Type="http://schemas.openxmlformats.org/officeDocument/2006/relationships/hyperlink" Target="https://en.wikipedia.org/wiki/Autonomous_Province_of_Kosovo_and_Metohija" TargetMode="External"/><Relationship Id="rId39" Type="http://schemas.openxmlformats.org/officeDocument/2006/relationships/hyperlink" Target="https://en.wikipedia.org/wiki/Zaje%C4%8Darski_okrug" TargetMode="External"/><Relationship Id="rId21" Type="http://schemas.openxmlformats.org/officeDocument/2006/relationships/hyperlink" Target="https://en.wikipedia.org/wiki/Autonomous_Province_of_Kosovo_and_Metohija" TargetMode="External"/><Relationship Id="rId34" Type="http://schemas.openxmlformats.org/officeDocument/2006/relationships/hyperlink" Target="https://en.wikipedia.org/wiki/Vojvodina" TargetMode="External"/><Relationship Id="rId42" Type="http://schemas.openxmlformats.org/officeDocument/2006/relationships/hyperlink" Target="https://en.wikipedia.org/wiki/Zlatiborski_okrug" TargetMode="External"/><Relationship Id="rId7" Type="http://schemas.openxmlformats.org/officeDocument/2006/relationships/hyperlink" Target="https://en.wikipedia.org/wiki/Ju%C5%BEnobanatski_okrug" TargetMode="External"/><Relationship Id="rId2" Type="http://schemas.openxmlformats.org/officeDocument/2006/relationships/hyperlink" Target="https://en.wikipedia.org/wiki/Borski_okrug" TargetMode="External"/><Relationship Id="rId16" Type="http://schemas.openxmlformats.org/officeDocument/2006/relationships/hyperlink" Target="https://en.wikipedia.org/wiki/Ma%C4%8Dvanski_okrug" TargetMode="External"/><Relationship Id="rId20" Type="http://schemas.openxmlformats.org/officeDocument/2006/relationships/hyperlink" Target="https://en.wikipedia.org/wiki/Pe%C4%87ki_okrug_(Serbia)" TargetMode="External"/><Relationship Id="rId29" Type="http://schemas.openxmlformats.org/officeDocument/2006/relationships/hyperlink" Target="https://en.wikipedia.org/wiki/Severnoba%C4%8Dki_okrug" TargetMode="External"/><Relationship Id="rId41" Type="http://schemas.openxmlformats.org/officeDocument/2006/relationships/hyperlink" Target="https://en.wikipedia.org/wiki/Vojvodina" TargetMode="External"/><Relationship Id="rId1" Type="http://schemas.openxmlformats.org/officeDocument/2006/relationships/hyperlink" Target="https://en.wikipedia.org/wiki/Beograd" TargetMode="External"/><Relationship Id="rId6" Type="http://schemas.openxmlformats.org/officeDocument/2006/relationships/hyperlink" Target="https://en.wikipedia.org/wiki/Vojvodina" TargetMode="External"/><Relationship Id="rId11" Type="http://schemas.openxmlformats.org/officeDocument/2006/relationships/hyperlink" Target="https://en.wikipedia.org/wiki/Autonomous_Province_of_Kosovo_and_Metohija" TargetMode="External"/><Relationship Id="rId24" Type="http://schemas.openxmlformats.org/officeDocument/2006/relationships/hyperlink" Target="https://en.wikipedia.org/wiki/Pomoravski_okrug" TargetMode="External"/><Relationship Id="rId32" Type="http://schemas.openxmlformats.org/officeDocument/2006/relationships/hyperlink" Target="https://en.wikipedia.org/wiki/Vojvodina" TargetMode="External"/><Relationship Id="rId37" Type="http://schemas.openxmlformats.org/officeDocument/2006/relationships/hyperlink" Target="https://en.wikipedia.org/wiki/%C5%A0umadijski_okrug" TargetMode="External"/><Relationship Id="rId40" Type="http://schemas.openxmlformats.org/officeDocument/2006/relationships/hyperlink" Target="https://en.wikipedia.org/wiki/Zapadnoba%C4%8Dki_okrug" TargetMode="External"/><Relationship Id="rId5" Type="http://schemas.openxmlformats.org/officeDocument/2006/relationships/hyperlink" Target="https://en.wikipedia.org/wiki/Ju%C5%BEnoba%C4%8Dki_okrug" TargetMode="External"/><Relationship Id="rId15" Type="http://schemas.openxmlformats.org/officeDocument/2006/relationships/hyperlink" Target="https://en.wikipedia.org/wiki/Autonomous_Province_of_Kosovo_and_Metohija" TargetMode="External"/><Relationship Id="rId23" Type="http://schemas.openxmlformats.org/officeDocument/2006/relationships/hyperlink" Target="https://en.wikipedia.org/wiki/Podunavski_okrug" TargetMode="External"/><Relationship Id="rId28" Type="http://schemas.openxmlformats.org/officeDocument/2006/relationships/hyperlink" Target="https://en.wikipedia.org/wiki/Ra%C5%A1ki_okrug" TargetMode="External"/><Relationship Id="rId36" Type="http://schemas.openxmlformats.org/officeDocument/2006/relationships/hyperlink" Target="https://en.wikipedia.org/wiki/Vojvodina" TargetMode="External"/><Relationship Id="rId10" Type="http://schemas.openxmlformats.org/officeDocument/2006/relationships/hyperlink" Target="https://en.wikipedia.org/wiki/Kosovski_okrug" TargetMode="External"/><Relationship Id="rId19" Type="http://schemas.openxmlformats.org/officeDocument/2006/relationships/hyperlink" Target="https://en.wikipedia.org/wiki/P%C4%8Dinjski_okrug" TargetMode="External"/><Relationship Id="rId31" Type="http://schemas.openxmlformats.org/officeDocument/2006/relationships/hyperlink" Target="https://en.wikipedia.org/wiki/Severnobanatski_okrug" TargetMode="External"/><Relationship Id="rId44" Type="http://schemas.openxmlformats.org/officeDocument/2006/relationships/drawing" Target="../drawings/drawing20.xml"/><Relationship Id="rId4" Type="http://schemas.openxmlformats.org/officeDocument/2006/relationships/hyperlink" Target="https://en.wikipedia.org/wiki/Jablani%C4%8Dki_okrug" TargetMode="External"/><Relationship Id="rId9" Type="http://schemas.openxmlformats.org/officeDocument/2006/relationships/hyperlink" Target="https://en.wikipedia.org/wiki/Kolubarski_okrug" TargetMode="External"/><Relationship Id="rId14" Type="http://schemas.openxmlformats.org/officeDocument/2006/relationships/hyperlink" Target="https://en.wikipedia.org/wiki/Kosovsko-Pomoravski_okrug" TargetMode="External"/><Relationship Id="rId22" Type="http://schemas.openxmlformats.org/officeDocument/2006/relationships/hyperlink" Target="https://en.wikipedia.org/wiki/Pirotski_okrug" TargetMode="External"/><Relationship Id="rId27" Type="http://schemas.openxmlformats.org/officeDocument/2006/relationships/hyperlink" Target="https://en.wikipedia.org/wiki/Rasinski_okrug" TargetMode="External"/><Relationship Id="rId30" Type="http://schemas.openxmlformats.org/officeDocument/2006/relationships/hyperlink" Target="https://en.wikipedia.org/wiki/Vojvodina" TargetMode="External"/><Relationship Id="rId35" Type="http://schemas.openxmlformats.org/officeDocument/2006/relationships/hyperlink" Target="https://en.wikipedia.org/wiki/Sremski_okrug" TargetMode="External"/><Relationship Id="rId43" Type="http://schemas.openxmlformats.org/officeDocument/2006/relationships/hyperlink" Target="https://en.wikipedia.org/wiki/Vojvodina" TargetMode="External"/><Relationship Id="rId8" Type="http://schemas.openxmlformats.org/officeDocument/2006/relationships/hyperlink" Target="https://en.wikipedia.org/wiki/Vojvodina" TargetMode="External"/><Relationship Id="rId3" Type="http://schemas.openxmlformats.org/officeDocument/2006/relationships/hyperlink" Target="https://en.wikipedia.org/wiki/Brani%C4%8Devski_okrug" TargetMode="External"/><Relationship Id="rId12" Type="http://schemas.openxmlformats.org/officeDocument/2006/relationships/hyperlink" Target="https://en.wikipedia.org/wiki/Kosovsko-Mitrova%C4%8Dki_okrug_(Serbia)" TargetMode="External"/><Relationship Id="rId17" Type="http://schemas.openxmlformats.org/officeDocument/2006/relationships/hyperlink" Target="https://en.wikipedia.org/wiki/Moravi%C4%8Dki_okrug" TargetMode="External"/><Relationship Id="rId25" Type="http://schemas.openxmlformats.org/officeDocument/2006/relationships/hyperlink" Target="https://en.wikipedia.org/wiki/Prizrenski_okrug_(Serbia)" TargetMode="External"/><Relationship Id="rId33" Type="http://schemas.openxmlformats.org/officeDocument/2006/relationships/hyperlink" Target="https://en.wikipedia.org/wiki/Srednjebanatski_okrug" TargetMode="External"/><Relationship Id="rId38" Type="http://schemas.openxmlformats.org/officeDocument/2006/relationships/hyperlink" Target="https://en.wikipedia.org/wiki/Topli%C4%8Dki_okrug" TargetMode="External"/></Relationships>
</file>

<file path=xl/worksheets/_rels/sheet148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Northern_Mindanao" TargetMode="External"/><Relationship Id="rId21" Type="http://schemas.openxmlformats.org/officeDocument/2006/relationships/hyperlink" Target="https://en.wikipedia.org/wiki/Caraga" TargetMode="External"/><Relationship Id="rId42" Type="http://schemas.openxmlformats.org/officeDocument/2006/relationships/hyperlink" Target="https://en.wikipedia.org/wiki/Cordillera_Administrative_Region" TargetMode="External"/><Relationship Id="rId63" Type="http://schemas.openxmlformats.org/officeDocument/2006/relationships/hyperlink" Target="https://en.wikipedia.org/wiki/Cavite" TargetMode="External"/><Relationship Id="rId84" Type="http://schemas.openxmlformats.org/officeDocument/2006/relationships/hyperlink" Target="https://en.wikipedia.org/wiki/Western_Visayas" TargetMode="External"/><Relationship Id="rId138" Type="http://schemas.openxmlformats.org/officeDocument/2006/relationships/hyperlink" Target="https://en.wikipedia.org/wiki/Quezon" TargetMode="External"/><Relationship Id="rId159" Type="http://schemas.openxmlformats.org/officeDocument/2006/relationships/hyperlink" Target="https://en.wikipedia.org/wiki/Autonomous_Region_in_Muslim_Mindanao" TargetMode="External"/><Relationship Id="rId170" Type="http://schemas.openxmlformats.org/officeDocument/2006/relationships/hyperlink" Target="https://en.wikipedia.org/wiki/Zamboanga_del_Norte" TargetMode="External"/><Relationship Id="rId107" Type="http://schemas.openxmlformats.org/officeDocument/2006/relationships/hyperlink" Target="https://en.wikipedia.org/wiki/Autonomous_Region_in_Muslim_Mindanao" TargetMode="External"/><Relationship Id="rId11" Type="http://schemas.openxmlformats.org/officeDocument/2006/relationships/hyperlink" Target="https://en.wikipedia.org/wiki/Mimaropa" TargetMode="External"/><Relationship Id="rId32" Type="http://schemas.openxmlformats.org/officeDocument/2006/relationships/hyperlink" Target="https://en.wikipedia.org/wiki/Aurora_(province)" TargetMode="External"/><Relationship Id="rId53" Type="http://schemas.openxmlformats.org/officeDocument/2006/relationships/hyperlink" Target="https://en.wikipedia.org/wiki/Camarines_Norte" TargetMode="External"/><Relationship Id="rId74" Type="http://schemas.openxmlformats.org/officeDocument/2006/relationships/hyperlink" Target="https://en.wikipedia.org/wiki/Davao_Region" TargetMode="External"/><Relationship Id="rId128" Type="http://schemas.openxmlformats.org/officeDocument/2006/relationships/hyperlink" Target="https://en.wikipedia.org/wiki/Nueva_Ecija" TargetMode="External"/><Relationship Id="rId149" Type="http://schemas.openxmlformats.org/officeDocument/2006/relationships/hyperlink" Target="https://en.wikipedia.org/wiki/Siquijor" TargetMode="External"/><Relationship Id="rId5" Type="http://schemas.openxmlformats.org/officeDocument/2006/relationships/hyperlink" Target="https://en.wikipedia.org/wiki/Central_Luzon" TargetMode="External"/><Relationship Id="rId95" Type="http://schemas.openxmlformats.org/officeDocument/2006/relationships/hyperlink" Target="https://en.wikipedia.org/wiki/Kalinga_(province)" TargetMode="External"/><Relationship Id="rId160" Type="http://schemas.openxmlformats.org/officeDocument/2006/relationships/hyperlink" Target="https://en.wikipedia.org/wiki/Surigao_del_Norte" TargetMode="External"/><Relationship Id="rId22" Type="http://schemas.openxmlformats.org/officeDocument/2006/relationships/hyperlink" Target="https://en.wikipedia.org/wiki/Agusan_del_Sur" TargetMode="External"/><Relationship Id="rId43" Type="http://schemas.openxmlformats.org/officeDocument/2006/relationships/hyperlink" Target="https://en.wikipedia.org/wiki/Biliran" TargetMode="External"/><Relationship Id="rId64" Type="http://schemas.openxmlformats.org/officeDocument/2006/relationships/hyperlink" Target="https://en.wikipedia.org/wiki/Calabarzon" TargetMode="External"/><Relationship Id="rId118" Type="http://schemas.openxmlformats.org/officeDocument/2006/relationships/hyperlink" Target="https://en.wikipedia.org/wiki/Misamis_Oriental" TargetMode="External"/><Relationship Id="rId139" Type="http://schemas.openxmlformats.org/officeDocument/2006/relationships/hyperlink" Target="https://en.wikipedia.org/wiki/Calabarzon" TargetMode="External"/><Relationship Id="rId85" Type="http://schemas.openxmlformats.org/officeDocument/2006/relationships/hyperlink" Target="https://en.wikipedia.org/wiki/Ifugao" TargetMode="External"/><Relationship Id="rId150" Type="http://schemas.openxmlformats.org/officeDocument/2006/relationships/hyperlink" Target="https://en.wikipedia.org/wiki/Central_Visayas" TargetMode="External"/><Relationship Id="rId171" Type="http://schemas.openxmlformats.org/officeDocument/2006/relationships/hyperlink" Target="https://en.wikipedia.org/wiki/Zamboanga_Peninsula" TargetMode="External"/><Relationship Id="rId12" Type="http://schemas.openxmlformats.org/officeDocument/2006/relationships/hyperlink" Target="https://en.wikipedia.org/wiki/ISO_3166-2:PH" TargetMode="External"/><Relationship Id="rId33" Type="http://schemas.openxmlformats.org/officeDocument/2006/relationships/hyperlink" Target="https://en.wikipedia.org/wiki/Central_Luzon" TargetMode="External"/><Relationship Id="rId108" Type="http://schemas.openxmlformats.org/officeDocument/2006/relationships/hyperlink" Target="https://en.wikipedia.org/wiki/Marinduque" TargetMode="External"/><Relationship Id="rId129" Type="http://schemas.openxmlformats.org/officeDocument/2006/relationships/hyperlink" Target="https://en.wikipedia.org/wiki/Central_Luzon" TargetMode="External"/><Relationship Id="rId54" Type="http://schemas.openxmlformats.org/officeDocument/2006/relationships/hyperlink" Target="https://en.wikipedia.org/wiki/Bicol_Region" TargetMode="External"/><Relationship Id="rId75" Type="http://schemas.openxmlformats.org/officeDocument/2006/relationships/hyperlink" Target="https://en.wikipedia.org/wiki/Davao_Occidental" TargetMode="External"/><Relationship Id="rId96" Type="http://schemas.openxmlformats.org/officeDocument/2006/relationships/hyperlink" Target="https://en.wikipedia.org/wiki/Cordillera_Administrative_Region" TargetMode="External"/><Relationship Id="rId140" Type="http://schemas.openxmlformats.org/officeDocument/2006/relationships/hyperlink" Target="https://en.wikipedia.org/wiki/Quirino" TargetMode="External"/><Relationship Id="rId161" Type="http://schemas.openxmlformats.org/officeDocument/2006/relationships/hyperlink" Target="https://en.wikipedia.org/wiki/Caraga" TargetMode="External"/><Relationship Id="rId1" Type="http://schemas.openxmlformats.org/officeDocument/2006/relationships/hyperlink" Target="https://en.wikipedia.org/wiki/Bicol_Region" TargetMode="External"/><Relationship Id="rId6" Type="http://schemas.openxmlformats.org/officeDocument/2006/relationships/hyperlink" Target="https://en.wikipedia.org/wiki/Central_Visayas" TargetMode="External"/><Relationship Id="rId23" Type="http://schemas.openxmlformats.org/officeDocument/2006/relationships/hyperlink" Target="https://en.wikipedia.org/wiki/Caraga" TargetMode="External"/><Relationship Id="rId28" Type="http://schemas.openxmlformats.org/officeDocument/2006/relationships/hyperlink" Target="https://en.wikipedia.org/wiki/Antique_(province)" TargetMode="External"/><Relationship Id="rId49" Type="http://schemas.openxmlformats.org/officeDocument/2006/relationships/hyperlink" Target="https://en.wikipedia.org/wiki/Bulacan" TargetMode="External"/><Relationship Id="rId114" Type="http://schemas.openxmlformats.org/officeDocument/2006/relationships/hyperlink" Target="https://en.wikipedia.org/wiki/Mindoro_Oriental" TargetMode="External"/><Relationship Id="rId119" Type="http://schemas.openxmlformats.org/officeDocument/2006/relationships/hyperlink" Target="https://en.wikipedia.org/wiki/Northern_Mindanao" TargetMode="External"/><Relationship Id="rId44" Type="http://schemas.openxmlformats.org/officeDocument/2006/relationships/hyperlink" Target="https://en.wikipedia.org/wiki/Eastern_Visayas" TargetMode="External"/><Relationship Id="rId60" Type="http://schemas.openxmlformats.org/officeDocument/2006/relationships/hyperlink" Target="https://en.wikipedia.org/wiki/Western_Visayas" TargetMode="External"/><Relationship Id="rId65" Type="http://schemas.openxmlformats.org/officeDocument/2006/relationships/hyperlink" Target="https://en.wikipedia.org/wiki/Cebu" TargetMode="External"/><Relationship Id="rId81" Type="http://schemas.openxmlformats.org/officeDocument/2006/relationships/hyperlink" Target="https://en.wikipedia.org/wiki/Eastern_Samar" TargetMode="External"/><Relationship Id="rId86" Type="http://schemas.openxmlformats.org/officeDocument/2006/relationships/hyperlink" Target="https://en.wikipedia.org/wiki/Cordillera_Administrative_Region" TargetMode="External"/><Relationship Id="rId130" Type="http://schemas.openxmlformats.org/officeDocument/2006/relationships/hyperlink" Target="https://en.wikipedia.org/wiki/Nueva_Vizcaya" TargetMode="External"/><Relationship Id="rId135" Type="http://schemas.openxmlformats.org/officeDocument/2006/relationships/hyperlink" Target="https://en.wikipedia.org/wiki/Central_Luzon" TargetMode="External"/><Relationship Id="rId151" Type="http://schemas.openxmlformats.org/officeDocument/2006/relationships/hyperlink" Target="https://en.wikipedia.org/wiki/Sorsogon" TargetMode="External"/><Relationship Id="rId156" Type="http://schemas.openxmlformats.org/officeDocument/2006/relationships/hyperlink" Target="https://en.wikipedia.org/wiki/Sultan_Kudarat" TargetMode="External"/><Relationship Id="rId172" Type="http://schemas.openxmlformats.org/officeDocument/2006/relationships/hyperlink" Target="https://en.wikipedia.org/wiki/Zamboanga_del_Sur" TargetMode="External"/><Relationship Id="rId13" Type="http://schemas.openxmlformats.org/officeDocument/2006/relationships/hyperlink" Target="https://en.wikipedia.org/wiki/Metro_Manila" TargetMode="External"/><Relationship Id="rId18" Type="http://schemas.openxmlformats.org/officeDocument/2006/relationships/hyperlink" Target="https://en.wikipedia.org/wiki/Abra_(province)" TargetMode="External"/><Relationship Id="rId39" Type="http://schemas.openxmlformats.org/officeDocument/2006/relationships/hyperlink" Target="https://en.wikipedia.org/wiki/Batangas" TargetMode="External"/><Relationship Id="rId109" Type="http://schemas.openxmlformats.org/officeDocument/2006/relationships/hyperlink" Target="https://en.wikipedia.org/wiki/Mimaropa" TargetMode="External"/><Relationship Id="rId34" Type="http://schemas.openxmlformats.org/officeDocument/2006/relationships/hyperlink" Target="https://en.wikipedia.org/wiki/Basilan" TargetMode="External"/><Relationship Id="rId50" Type="http://schemas.openxmlformats.org/officeDocument/2006/relationships/hyperlink" Target="https://en.wikipedia.org/wiki/Central_Luzon" TargetMode="External"/><Relationship Id="rId55" Type="http://schemas.openxmlformats.org/officeDocument/2006/relationships/hyperlink" Target="https://en.wikipedia.org/wiki/Camarines_Sur" TargetMode="External"/><Relationship Id="rId76" Type="http://schemas.openxmlformats.org/officeDocument/2006/relationships/hyperlink" Target="https://en.wikipedia.org/wiki/Davao_Region" TargetMode="External"/><Relationship Id="rId97" Type="http://schemas.openxmlformats.org/officeDocument/2006/relationships/hyperlink" Target="https://en.wikipedia.org/wiki/La_Union" TargetMode="External"/><Relationship Id="rId104" Type="http://schemas.openxmlformats.org/officeDocument/2006/relationships/hyperlink" Target="https://en.wikipedia.org/wiki/Leyte_(province)" TargetMode="External"/><Relationship Id="rId120" Type="http://schemas.openxmlformats.org/officeDocument/2006/relationships/hyperlink" Target="https://en.wikipedia.org/wiki/Mountain_Province" TargetMode="External"/><Relationship Id="rId125" Type="http://schemas.openxmlformats.org/officeDocument/2006/relationships/hyperlink" Target="https://en.wikipedia.org/wiki/Central_Visayas" TargetMode="External"/><Relationship Id="rId141" Type="http://schemas.openxmlformats.org/officeDocument/2006/relationships/hyperlink" Target="https://en.wikipedia.org/wiki/Cagayan_Valley" TargetMode="External"/><Relationship Id="rId146" Type="http://schemas.openxmlformats.org/officeDocument/2006/relationships/hyperlink" Target="https://en.wikipedia.org/wiki/Samar_(province)" TargetMode="External"/><Relationship Id="rId167" Type="http://schemas.openxmlformats.org/officeDocument/2006/relationships/hyperlink" Target="https://en.wikipedia.org/wiki/Autonomous_Region_in_Muslim_Mindanao" TargetMode="External"/><Relationship Id="rId7" Type="http://schemas.openxmlformats.org/officeDocument/2006/relationships/hyperlink" Target="https://en.wikipedia.org/wiki/Cordillera_Administrative_Region" TargetMode="External"/><Relationship Id="rId71" Type="http://schemas.openxmlformats.org/officeDocument/2006/relationships/hyperlink" Target="https://en.wikipedia.org/wiki/Davao_del_Norte" TargetMode="External"/><Relationship Id="rId92" Type="http://schemas.openxmlformats.org/officeDocument/2006/relationships/hyperlink" Target="https://en.wikipedia.org/wiki/Western_Visayas" TargetMode="External"/><Relationship Id="rId162" Type="http://schemas.openxmlformats.org/officeDocument/2006/relationships/hyperlink" Target="https://en.wikipedia.org/wiki/Surigao_del_Sur" TargetMode="External"/><Relationship Id="rId2" Type="http://schemas.openxmlformats.org/officeDocument/2006/relationships/hyperlink" Target="https://en.wikipedia.org/wiki/Cagayan_Valley" TargetMode="External"/><Relationship Id="rId29" Type="http://schemas.openxmlformats.org/officeDocument/2006/relationships/hyperlink" Target="https://en.wikipedia.org/wiki/Western_Visayas" TargetMode="External"/><Relationship Id="rId24" Type="http://schemas.openxmlformats.org/officeDocument/2006/relationships/hyperlink" Target="https://en.wikipedia.org/wiki/Aklan" TargetMode="External"/><Relationship Id="rId40" Type="http://schemas.openxmlformats.org/officeDocument/2006/relationships/hyperlink" Target="https://en.wikipedia.org/wiki/Calabarzon" TargetMode="External"/><Relationship Id="rId45" Type="http://schemas.openxmlformats.org/officeDocument/2006/relationships/hyperlink" Target="https://en.wikipedia.org/wiki/Bohol" TargetMode="External"/><Relationship Id="rId66" Type="http://schemas.openxmlformats.org/officeDocument/2006/relationships/hyperlink" Target="https://en.wikipedia.org/wiki/Central_Visayas" TargetMode="External"/><Relationship Id="rId87" Type="http://schemas.openxmlformats.org/officeDocument/2006/relationships/hyperlink" Target="https://en.wikipedia.org/wiki/Ilocos_Norte" TargetMode="External"/><Relationship Id="rId110" Type="http://schemas.openxmlformats.org/officeDocument/2006/relationships/hyperlink" Target="https://en.wikipedia.org/wiki/Masbate" TargetMode="External"/><Relationship Id="rId115" Type="http://schemas.openxmlformats.org/officeDocument/2006/relationships/hyperlink" Target="https://en.wikipedia.org/wiki/Mimaropa" TargetMode="External"/><Relationship Id="rId131" Type="http://schemas.openxmlformats.org/officeDocument/2006/relationships/hyperlink" Target="https://en.wikipedia.org/wiki/Cagayan_Valley" TargetMode="External"/><Relationship Id="rId136" Type="http://schemas.openxmlformats.org/officeDocument/2006/relationships/hyperlink" Target="https://en.wikipedia.org/wiki/Pangasinan" TargetMode="External"/><Relationship Id="rId157" Type="http://schemas.openxmlformats.org/officeDocument/2006/relationships/hyperlink" Target="https://en.wikipedia.org/wiki/Soccsksargen" TargetMode="External"/><Relationship Id="rId61" Type="http://schemas.openxmlformats.org/officeDocument/2006/relationships/hyperlink" Target="https://en.wikipedia.org/wiki/Catanduanes" TargetMode="External"/><Relationship Id="rId82" Type="http://schemas.openxmlformats.org/officeDocument/2006/relationships/hyperlink" Target="https://en.wikipedia.org/wiki/Eastern_Visayas" TargetMode="External"/><Relationship Id="rId152" Type="http://schemas.openxmlformats.org/officeDocument/2006/relationships/hyperlink" Target="https://en.wikipedia.org/wiki/Bicol_Region" TargetMode="External"/><Relationship Id="rId173" Type="http://schemas.openxmlformats.org/officeDocument/2006/relationships/hyperlink" Target="https://en.wikipedia.org/wiki/Zamboanga_Peninsula" TargetMode="External"/><Relationship Id="rId19" Type="http://schemas.openxmlformats.org/officeDocument/2006/relationships/hyperlink" Target="https://en.wikipedia.org/wiki/Cordillera_Administrative_Region" TargetMode="External"/><Relationship Id="rId14" Type="http://schemas.openxmlformats.org/officeDocument/2006/relationships/hyperlink" Target="https://en.wikipedia.org/wiki/Northern_Mindanao" TargetMode="External"/><Relationship Id="rId30" Type="http://schemas.openxmlformats.org/officeDocument/2006/relationships/hyperlink" Target="https://en.wikipedia.org/wiki/Apayao" TargetMode="External"/><Relationship Id="rId35" Type="http://schemas.openxmlformats.org/officeDocument/2006/relationships/hyperlink" Target="https://en.wikipedia.org/wiki/Bataan" TargetMode="External"/><Relationship Id="rId56" Type="http://schemas.openxmlformats.org/officeDocument/2006/relationships/hyperlink" Target="https://en.wikipedia.org/wiki/Bicol_Region" TargetMode="External"/><Relationship Id="rId77" Type="http://schemas.openxmlformats.org/officeDocument/2006/relationships/hyperlink" Target="https://en.wikipedia.org/wiki/Davao_Oriental" TargetMode="External"/><Relationship Id="rId100" Type="http://schemas.openxmlformats.org/officeDocument/2006/relationships/hyperlink" Target="https://en.wikipedia.org/wiki/Calabarzon" TargetMode="External"/><Relationship Id="rId105" Type="http://schemas.openxmlformats.org/officeDocument/2006/relationships/hyperlink" Target="https://en.wikipedia.org/wiki/Eastern_Visayas" TargetMode="External"/><Relationship Id="rId126" Type="http://schemas.openxmlformats.org/officeDocument/2006/relationships/hyperlink" Target="https://en.wikipedia.org/wiki/Northern_Samar" TargetMode="External"/><Relationship Id="rId147" Type="http://schemas.openxmlformats.org/officeDocument/2006/relationships/hyperlink" Target="https://en.wikipedia.org/wiki/Eastern_Visayas" TargetMode="External"/><Relationship Id="rId168" Type="http://schemas.openxmlformats.org/officeDocument/2006/relationships/hyperlink" Target="https://en.wikipedia.org/wiki/Zambales" TargetMode="External"/><Relationship Id="rId8" Type="http://schemas.openxmlformats.org/officeDocument/2006/relationships/hyperlink" Target="https://en.wikipedia.org/wiki/Davao_Region" TargetMode="External"/><Relationship Id="rId51" Type="http://schemas.openxmlformats.org/officeDocument/2006/relationships/hyperlink" Target="https://en.wikipedia.org/wiki/Cagayan" TargetMode="External"/><Relationship Id="rId72" Type="http://schemas.openxmlformats.org/officeDocument/2006/relationships/hyperlink" Target="https://en.wikipedia.org/wiki/Davao_Region" TargetMode="External"/><Relationship Id="rId93" Type="http://schemas.openxmlformats.org/officeDocument/2006/relationships/hyperlink" Target="https://en.wikipedia.org/wiki/Isabela_(province)" TargetMode="External"/><Relationship Id="rId98" Type="http://schemas.openxmlformats.org/officeDocument/2006/relationships/hyperlink" Target="https://en.wikipedia.org/wiki/Ilocos_Region" TargetMode="External"/><Relationship Id="rId121" Type="http://schemas.openxmlformats.org/officeDocument/2006/relationships/hyperlink" Target="https://en.wikipedia.org/wiki/Cordillera_Administrative_Region" TargetMode="External"/><Relationship Id="rId142" Type="http://schemas.openxmlformats.org/officeDocument/2006/relationships/hyperlink" Target="https://en.wikipedia.org/wiki/Rizal" TargetMode="External"/><Relationship Id="rId163" Type="http://schemas.openxmlformats.org/officeDocument/2006/relationships/hyperlink" Target="https://en.wikipedia.org/wiki/Caraga" TargetMode="External"/><Relationship Id="rId3" Type="http://schemas.openxmlformats.org/officeDocument/2006/relationships/hyperlink" Target="https://en.wikipedia.org/wiki/Calabarzon" TargetMode="External"/><Relationship Id="rId25" Type="http://schemas.openxmlformats.org/officeDocument/2006/relationships/hyperlink" Target="https://en.wikipedia.org/wiki/Western_Visayas" TargetMode="External"/><Relationship Id="rId46" Type="http://schemas.openxmlformats.org/officeDocument/2006/relationships/hyperlink" Target="https://en.wikipedia.org/wiki/Central_Visayas" TargetMode="External"/><Relationship Id="rId67" Type="http://schemas.openxmlformats.org/officeDocument/2006/relationships/hyperlink" Target="https://en.wikipedia.org/wiki/Cotabato" TargetMode="External"/><Relationship Id="rId116" Type="http://schemas.openxmlformats.org/officeDocument/2006/relationships/hyperlink" Target="https://en.wikipedia.org/wiki/Misamis_Occidental" TargetMode="External"/><Relationship Id="rId137" Type="http://schemas.openxmlformats.org/officeDocument/2006/relationships/hyperlink" Target="https://en.wikipedia.org/wiki/Ilocos_Region" TargetMode="External"/><Relationship Id="rId158" Type="http://schemas.openxmlformats.org/officeDocument/2006/relationships/hyperlink" Target="https://en.wikipedia.org/wiki/Sulu_(province)" TargetMode="External"/><Relationship Id="rId20" Type="http://schemas.openxmlformats.org/officeDocument/2006/relationships/hyperlink" Target="https://en.wikipedia.org/wiki/Agusan_del_Norte" TargetMode="External"/><Relationship Id="rId41" Type="http://schemas.openxmlformats.org/officeDocument/2006/relationships/hyperlink" Target="https://en.wikipedia.org/wiki/Benguet" TargetMode="External"/><Relationship Id="rId62" Type="http://schemas.openxmlformats.org/officeDocument/2006/relationships/hyperlink" Target="https://en.wikipedia.org/wiki/Bicol_Region" TargetMode="External"/><Relationship Id="rId83" Type="http://schemas.openxmlformats.org/officeDocument/2006/relationships/hyperlink" Target="https://en.wikipedia.org/wiki/Guimaras" TargetMode="External"/><Relationship Id="rId88" Type="http://schemas.openxmlformats.org/officeDocument/2006/relationships/hyperlink" Target="https://en.wikipedia.org/wiki/Ilocos_Region" TargetMode="External"/><Relationship Id="rId111" Type="http://schemas.openxmlformats.org/officeDocument/2006/relationships/hyperlink" Target="https://en.wikipedia.org/wiki/Bicol_Region" TargetMode="External"/><Relationship Id="rId132" Type="http://schemas.openxmlformats.org/officeDocument/2006/relationships/hyperlink" Target="https://en.wikipedia.org/wiki/Palawan" TargetMode="External"/><Relationship Id="rId153" Type="http://schemas.openxmlformats.org/officeDocument/2006/relationships/hyperlink" Target="https://en.wikipedia.org/wiki/South_Cotabato" TargetMode="External"/><Relationship Id="rId174" Type="http://schemas.openxmlformats.org/officeDocument/2006/relationships/hyperlink" Target="https://en.wikipedia.org/wiki/Zamboanga_Sibugay" TargetMode="External"/><Relationship Id="rId15" Type="http://schemas.openxmlformats.org/officeDocument/2006/relationships/hyperlink" Target="https://en.wikipedia.org/wiki/Soccsksargen" TargetMode="External"/><Relationship Id="rId36" Type="http://schemas.openxmlformats.org/officeDocument/2006/relationships/hyperlink" Target="https://en.wikipedia.org/wiki/Central_Luzon" TargetMode="External"/><Relationship Id="rId57" Type="http://schemas.openxmlformats.org/officeDocument/2006/relationships/hyperlink" Target="https://en.wikipedia.org/wiki/Camiguin" TargetMode="External"/><Relationship Id="rId106" Type="http://schemas.openxmlformats.org/officeDocument/2006/relationships/hyperlink" Target="https://en.wikipedia.org/wiki/Maguindanao" TargetMode="External"/><Relationship Id="rId127" Type="http://schemas.openxmlformats.org/officeDocument/2006/relationships/hyperlink" Target="https://en.wikipedia.org/wiki/Eastern_Visayas" TargetMode="External"/><Relationship Id="rId10" Type="http://schemas.openxmlformats.org/officeDocument/2006/relationships/hyperlink" Target="https://en.wikipedia.org/wiki/Ilocos_Region" TargetMode="External"/><Relationship Id="rId31" Type="http://schemas.openxmlformats.org/officeDocument/2006/relationships/hyperlink" Target="https://en.wikipedia.org/wiki/Cordillera_Administrative_Region" TargetMode="External"/><Relationship Id="rId52" Type="http://schemas.openxmlformats.org/officeDocument/2006/relationships/hyperlink" Target="https://en.wikipedia.org/wiki/Cagayan_Valley" TargetMode="External"/><Relationship Id="rId73" Type="http://schemas.openxmlformats.org/officeDocument/2006/relationships/hyperlink" Target="https://en.wikipedia.org/wiki/Davao_del_Sur" TargetMode="External"/><Relationship Id="rId78" Type="http://schemas.openxmlformats.org/officeDocument/2006/relationships/hyperlink" Target="https://en.wikipedia.org/wiki/Davao_Region" TargetMode="External"/><Relationship Id="rId94" Type="http://schemas.openxmlformats.org/officeDocument/2006/relationships/hyperlink" Target="https://en.wikipedia.org/wiki/Cagayan_Valley" TargetMode="External"/><Relationship Id="rId99" Type="http://schemas.openxmlformats.org/officeDocument/2006/relationships/hyperlink" Target="https://en.wikipedia.org/wiki/Laguna_(province)" TargetMode="External"/><Relationship Id="rId101" Type="http://schemas.openxmlformats.org/officeDocument/2006/relationships/hyperlink" Target="https://en.wikipedia.org/wiki/Lanao_del_Norte" TargetMode="External"/><Relationship Id="rId122" Type="http://schemas.openxmlformats.org/officeDocument/2006/relationships/hyperlink" Target="https://en.wikipedia.org/wiki/Negros_Occidental" TargetMode="External"/><Relationship Id="rId143" Type="http://schemas.openxmlformats.org/officeDocument/2006/relationships/hyperlink" Target="https://en.wikipedia.org/wiki/Calabarzon" TargetMode="External"/><Relationship Id="rId148" Type="http://schemas.openxmlformats.org/officeDocument/2006/relationships/hyperlink" Target="https://en.wikipedia.org/wiki/Sarangani" TargetMode="External"/><Relationship Id="rId164" Type="http://schemas.openxmlformats.org/officeDocument/2006/relationships/hyperlink" Target="https://en.wikipedia.org/wiki/Tarlac" TargetMode="External"/><Relationship Id="rId169" Type="http://schemas.openxmlformats.org/officeDocument/2006/relationships/hyperlink" Target="https://en.wikipedia.org/wiki/Central_Luzon" TargetMode="External"/><Relationship Id="rId4" Type="http://schemas.openxmlformats.org/officeDocument/2006/relationships/hyperlink" Target="https://en.wikipedia.org/wiki/Caraga" TargetMode="External"/><Relationship Id="rId9" Type="http://schemas.openxmlformats.org/officeDocument/2006/relationships/hyperlink" Target="https://en.wikipedia.org/wiki/Eastern_Visayas" TargetMode="External"/><Relationship Id="rId26" Type="http://schemas.openxmlformats.org/officeDocument/2006/relationships/hyperlink" Target="https://en.wikipedia.org/wiki/Albay" TargetMode="External"/><Relationship Id="rId47" Type="http://schemas.openxmlformats.org/officeDocument/2006/relationships/hyperlink" Target="https://en.wikipedia.org/wiki/Bukidnon" TargetMode="External"/><Relationship Id="rId68" Type="http://schemas.openxmlformats.org/officeDocument/2006/relationships/hyperlink" Target="https://en.wikipedia.org/wiki/Soccsksargen" TargetMode="External"/><Relationship Id="rId89" Type="http://schemas.openxmlformats.org/officeDocument/2006/relationships/hyperlink" Target="https://en.wikipedia.org/wiki/Ilocos_Sur" TargetMode="External"/><Relationship Id="rId112" Type="http://schemas.openxmlformats.org/officeDocument/2006/relationships/hyperlink" Target="https://en.wikipedia.org/wiki/Mindoro_Occidental" TargetMode="External"/><Relationship Id="rId133" Type="http://schemas.openxmlformats.org/officeDocument/2006/relationships/hyperlink" Target="https://en.wikipedia.org/wiki/Mimaropa" TargetMode="External"/><Relationship Id="rId154" Type="http://schemas.openxmlformats.org/officeDocument/2006/relationships/hyperlink" Target="https://en.wikipedia.org/wiki/Southern_Leyte" TargetMode="External"/><Relationship Id="rId175" Type="http://schemas.openxmlformats.org/officeDocument/2006/relationships/hyperlink" Target="https://en.wikipedia.org/wiki/Zamboanga_Peninsula" TargetMode="External"/><Relationship Id="rId16" Type="http://schemas.openxmlformats.org/officeDocument/2006/relationships/hyperlink" Target="https://en.wikipedia.org/wiki/Western_Visayas" TargetMode="External"/><Relationship Id="rId37" Type="http://schemas.openxmlformats.org/officeDocument/2006/relationships/hyperlink" Target="https://en.wikipedia.org/wiki/Batanes" TargetMode="External"/><Relationship Id="rId58" Type="http://schemas.openxmlformats.org/officeDocument/2006/relationships/hyperlink" Target="https://en.wikipedia.org/wiki/Northern_Mindanao" TargetMode="External"/><Relationship Id="rId79" Type="http://schemas.openxmlformats.org/officeDocument/2006/relationships/hyperlink" Target="https://en.wikipedia.org/wiki/Dinagat_Islands" TargetMode="External"/><Relationship Id="rId102" Type="http://schemas.openxmlformats.org/officeDocument/2006/relationships/hyperlink" Target="https://en.wikipedia.org/wiki/Lanao_del_Sur" TargetMode="External"/><Relationship Id="rId123" Type="http://schemas.openxmlformats.org/officeDocument/2006/relationships/hyperlink" Target="https://en.wikipedia.org/wiki/Western_Visayas" TargetMode="External"/><Relationship Id="rId144" Type="http://schemas.openxmlformats.org/officeDocument/2006/relationships/hyperlink" Target="https://en.wikipedia.org/wiki/Romblon" TargetMode="External"/><Relationship Id="rId90" Type="http://schemas.openxmlformats.org/officeDocument/2006/relationships/hyperlink" Target="https://en.wikipedia.org/wiki/Ilocos_Region" TargetMode="External"/><Relationship Id="rId165" Type="http://schemas.openxmlformats.org/officeDocument/2006/relationships/hyperlink" Target="https://en.wikipedia.org/wiki/Central_Luzon" TargetMode="External"/><Relationship Id="rId27" Type="http://schemas.openxmlformats.org/officeDocument/2006/relationships/hyperlink" Target="https://en.wikipedia.org/wiki/Bicol_Region" TargetMode="External"/><Relationship Id="rId48" Type="http://schemas.openxmlformats.org/officeDocument/2006/relationships/hyperlink" Target="https://en.wikipedia.org/wiki/Northern_Mindanao" TargetMode="External"/><Relationship Id="rId69" Type="http://schemas.openxmlformats.org/officeDocument/2006/relationships/hyperlink" Target="https://en.wikipedia.org/wiki/Davao_de_Oro" TargetMode="External"/><Relationship Id="rId113" Type="http://schemas.openxmlformats.org/officeDocument/2006/relationships/hyperlink" Target="https://en.wikipedia.org/wiki/Mimaropa" TargetMode="External"/><Relationship Id="rId134" Type="http://schemas.openxmlformats.org/officeDocument/2006/relationships/hyperlink" Target="https://en.wikipedia.org/wiki/Pampanga" TargetMode="External"/><Relationship Id="rId80" Type="http://schemas.openxmlformats.org/officeDocument/2006/relationships/hyperlink" Target="https://en.wikipedia.org/wiki/Caraga" TargetMode="External"/><Relationship Id="rId155" Type="http://schemas.openxmlformats.org/officeDocument/2006/relationships/hyperlink" Target="https://en.wikipedia.org/wiki/Eastern_Visayas" TargetMode="External"/><Relationship Id="rId17" Type="http://schemas.openxmlformats.org/officeDocument/2006/relationships/hyperlink" Target="https://en.wikipedia.org/wiki/Zamboanga_Peninsula" TargetMode="External"/><Relationship Id="rId38" Type="http://schemas.openxmlformats.org/officeDocument/2006/relationships/hyperlink" Target="https://en.wikipedia.org/wiki/Cagayan_Valley" TargetMode="External"/><Relationship Id="rId59" Type="http://schemas.openxmlformats.org/officeDocument/2006/relationships/hyperlink" Target="https://en.wikipedia.org/wiki/Capiz" TargetMode="External"/><Relationship Id="rId103" Type="http://schemas.openxmlformats.org/officeDocument/2006/relationships/hyperlink" Target="https://en.wikipedia.org/wiki/Autonomous_Region_in_Muslim_Mindanao" TargetMode="External"/><Relationship Id="rId124" Type="http://schemas.openxmlformats.org/officeDocument/2006/relationships/hyperlink" Target="https://en.wikipedia.org/wiki/Negros_Oriental" TargetMode="External"/><Relationship Id="rId70" Type="http://schemas.openxmlformats.org/officeDocument/2006/relationships/hyperlink" Target="https://en.wikipedia.org/wiki/Davao_Region" TargetMode="External"/><Relationship Id="rId91" Type="http://schemas.openxmlformats.org/officeDocument/2006/relationships/hyperlink" Target="https://en.wikipedia.org/wiki/Iloilo" TargetMode="External"/><Relationship Id="rId145" Type="http://schemas.openxmlformats.org/officeDocument/2006/relationships/hyperlink" Target="https://en.wikipedia.org/wiki/Mimaropa" TargetMode="External"/><Relationship Id="rId166" Type="http://schemas.openxmlformats.org/officeDocument/2006/relationships/hyperlink" Target="https://en.wikipedia.org/wiki/Tawi-Tawi" TargetMode="External"/></Relationships>
</file>

<file path=xl/worksheets/_rels/sheet149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Nakhon_Nayok_province" TargetMode="External"/><Relationship Id="rId21" Type="http://schemas.openxmlformats.org/officeDocument/2006/relationships/hyperlink" Target="https://en.wikipedia.org/wiki/Loei_province" TargetMode="External"/><Relationship Id="rId42" Type="http://schemas.openxmlformats.org/officeDocument/2006/relationships/hyperlink" Target="https://en.wikipedia.org/wiki/Phayao_province" TargetMode="External"/><Relationship Id="rId47" Type="http://schemas.openxmlformats.org/officeDocument/2006/relationships/hyperlink" Target="https://en.wikipedia.org/wiki/Phra_Nakhon_Si_Ayutthaya_province" TargetMode="External"/><Relationship Id="rId63" Type="http://schemas.openxmlformats.org/officeDocument/2006/relationships/hyperlink" Target="https://en.wikipedia.org/wiki/Sisaket_province" TargetMode="External"/><Relationship Id="rId68" Type="http://schemas.openxmlformats.org/officeDocument/2006/relationships/hyperlink" Target="https://en.wikipedia.org/wiki/Surat_Thani_province" TargetMode="External"/><Relationship Id="rId16" Type="http://schemas.openxmlformats.org/officeDocument/2006/relationships/hyperlink" Target="https://en.wikipedia.org/wiki/Khon_Kaen_province" TargetMode="External"/><Relationship Id="rId11" Type="http://schemas.openxmlformats.org/officeDocument/2006/relationships/hyperlink" Target="https://en.wikipedia.org/wiki/Chon_Buri_province" TargetMode="External"/><Relationship Id="rId32" Type="http://schemas.openxmlformats.org/officeDocument/2006/relationships/hyperlink" Target="https://en.wikipedia.org/wiki/Nan_province" TargetMode="External"/><Relationship Id="rId37" Type="http://schemas.openxmlformats.org/officeDocument/2006/relationships/hyperlink" Target="https://en.wikipedia.org/wiki/Pathum_Thani_province" TargetMode="External"/><Relationship Id="rId53" Type="http://schemas.openxmlformats.org/officeDocument/2006/relationships/hyperlink" Target="https://en.wikipedia.org/wiki/Ratchaburi_province" TargetMode="External"/><Relationship Id="rId58" Type="http://schemas.openxmlformats.org/officeDocument/2006/relationships/hyperlink" Target="https://en.wikipedia.org/wiki/Samut_Prakan_province" TargetMode="External"/><Relationship Id="rId74" Type="http://schemas.openxmlformats.org/officeDocument/2006/relationships/hyperlink" Target="https://en.wikipedia.org/wiki/Udon_Thani_province" TargetMode="External"/><Relationship Id="rId79" Type="http://schemas.openxmlformats.org/officeDocument/2006/relationships/hyperlink" Target="https://en.wikipedia.org/wiki/Southern_Thailand" TargetMode="External"/><Relationship Id="rId5" Type="http://schemas.openxmlformats.org/officeDocument/2006/relationships/hyperlink" Target="https://en.wikipedia.org/wiki/Chachoengsao_province" TargetMode="External"/><Relationship Id="rId61" Type="http://schemas.openxmlformats.org/officeDocument/2006/relationships/hyperlink" Target="https://en.wikipedia.org/wiki/Saraburi_province" TargetMode="External"/><Relationship Id="rId82" Type="http://schemas.openxmlformats.org/officeDocument/2006/relationships/hyperlink" Target="https://en.wikipedia.org/wiki/Central_Thailand" TargetMode="External"/><Relationship Id="rId19" Type="http://schemas.openxmlformats.org/officeDocument/2006/relationships/hyperlink" Target="https://en.wikipedia.org/wiki/Lampang_province" TargetMode="External"/><Relationship Id="rId14" Type="http://schemas.openxmlformats.org/officeDocument/2006/relationships/hyperlink" Target="https://en.wikipedia.org/wiki/Kamphaeng_Phet_province" TargetMode="External"/><Relationship Id="rId22" Type="http://schemas.openxmlformats.org/officeDocument/2006/relationships/hyperlink" Target="https://en.wikipedia.org/wiki/Lopburi_province" TargetMode="External"/><Relationship Id="rId27" Type="http://schemas.openxmlformats.org/officeDocument/2006/relationships/hyperlink" Target="https://en.wikipedia.org/wiki/Nakhon_Pathom_province" TargetMode="External"/><Relationship Id="rId30" Type="http://schemas.openxmlformats.org/officeDocument/2006/relationships/hyperlink" Target="https://en.wikipedia.org/wiki/Nakhon_Sawan_province" TargetMode="External"/><Relationship Id="rId35" Type="http://schemas.openxmlformats.org/officeDocument/2006/relationships/hyperlink" Target="https://en.wikipedia.org/wiki/Nong_Khai_province" TargetMode="External"/><Relationship Id="rId43" Type="http://schemas.openxmlformats.org/officeDocument/2006/relationships/hyperlink" Target="https://en.wikipedia.org/wiki/Phetchabun_province" TargetMode="External"/><Relationship Id="rId48" Type="http://schemas.openxmlformats.org/officeDocument/2006/relationships/hyperlink" Target="https://en.wikipedia.org/wiki/Phrae_province" TargetMode="External"/><Relationship Id="rId56" Type="http://schemas.openxmlformats.org/officeDocument/2006/relationships/hyperlink" Target="https://en.wikipedia.org/wiki/Sa_Kaeo_province" TargetMode="External"/><Relationship Id="rId64" Type="http://schemas.openxmlformats.org/officeDocument/2006/relationships/hyperlink" Target="https://en.wikipedia.org/wiki/Sing_Buri_province" TargetMode="External"/><Relationship Id="rId69" Type="http://schemas.openxmlformats.org/officeDocument/2006/relationships/hyperlink" Target="https://en.wikipedia.org/wiki/Surin_province" TargetMode="External"/><Relationship Id="rId77" Type="http://schemas.openxmlformats.org/officeDocument/2006/relationships/hyperlink" Target="https://en.wikipedia.org/wiki/Yala_province" TargetMode="External"/><Relationship Id="rId8" Type="http://schemas.openxmlformats.org/officeDocument/2006/relationships/hyperlink" Target="https://en.wikipedia.org/wiki/Chanthaburi_province" TargetMode="External"/><Relationship Id="rId51" Type="http://schemas.openxmlformats.org/officeDocument/2006/relationships/hyperlink" Target="https://en.wikipedia.org/wiki/Prachuap_Khiri_Khan_province" TargetMode="External"/><Relationship Id="rId72" Type="http://schemas.openxmlformats.org/officeDocument/2006/relationships/hyperlink" Target="https://en.wikipedia.org/wiki/Trat_province" TargetMode="External"/><Relationship Id="rId80" Type="http://schemas.openxmlformats.org/officeDocument/2006/relationships/hyperlink" Target="https://en.wikipedia.org/wiki/Northern_Thailand" TargetMode="External"/><Relationship Id="rId3" Type="http://schemas.openxmlformats.org/officeDocument/2006/relationships/hyperlink" Target="https://en.wikipedia.org/wiki/Bueng_Kan_province" TargetMode="External"/><Relationship Id="rId12" Type="http://schemas.openxmlformats.org/officeDocument/2006/relationships/hyperlink" Target="https://en.wikipedia.org/wiki/Chumphon_province" TargetMode="External"/><Relationship Id="rId17" Type="http://schemas.openxmlformats.org/officeDocument/2006/relationships/hyperlink" Target="https://en.wikipedia.org/wiki/Krabi_province" TargetMode="External"/><Relationship Id="rId25" Type="http://schemas.openxmlformats.org/officeDocument/2006/relationships/hyperlink" Target="https://en.wikipedia.org/wiki/Mukdahan_province" TargetMode="External"/><Relationship Id="rId33" Type="http://schemas.openxmlformats.org/officeDocument/2006/relationships/hyperlink" Target="https://en.wikipedia.org/wiki/Narathiwat_province" TargetMode="External"/><Relationship Id="rId38" Type="http://schemas.openxmlformats.org/officeDocument/2006/relationships/hyperlink" Target="https://en.wikipedia.org/wiki/Pattani_province" TargetMode="External"/><Relationship Id="rId46" Type="http://schemas.openxmlformats.org/officeDocument/2006/relationships/hyperlink" Target="https://en.wikipedia.org/wiki/Phitsanulok_province" TargetMode="External"/><Relationship Id="rId59" Type="http://schemas.openxmlformats.org/officeDocument/2006/relationships/hyperlink" Target="https://en.wikipedia.org/wiki/Samut_Sakhon_province" TargetMode="External"/><Relationship Id="rId67" Type="http://schemas.openxmlformats.org/officeDocument/2006/relationships/hyperlink" Target="https://en.wikipedia.org/wiki/Suphan_Buri_province" TargetMode="External"/><Relationship Id="rId20" Type="http://schemas.openxmlformats.org/officeDocument/2006/relationships/hyperlink" Target="https://en.wikipedia.org/wiki/Lamphun_province" TargetMode="External"/><Relationship Id="rId41" Type="http://schemas.openxmlformats.org/officeDocument/2006/relationships/hyperlink" Target="https://en.wikipedia.org/wiki/Pattaya" TargetMode="External"/><Relationship Id="rId54" Type="http://schemas.openxmlformats.org/officeDocument/2006/relationships/hyperlink" Target="https://en.wikipedia.org/wiki/Rayong_province" TargetMode="External"/><Relationship Id="rId62" Type="http://schemas.openxmlformats.org/officeDocument/2006/relationships/hyperlink" Target="https://en.wikipedia.org/wiki/Satun_province" TargetMode="External"/><Relationship Id="rId70" Type="http://schemas.openxmlformats.org/officeDocument/2006/relationships/hyperlink" Target="https://en.wikipedia.org/wiki/Tak_province" TargetMode="External"/><Relationship Id="rId75" Type="http://schemas.openxmlformats.org/officeDocument/2006/relationships/hyperlink" Target="https://en.wikipedia.org/wiki/Uthai_Thani_province" TargetMode="External"/><Relationship Id="rId1" Type="http://schemas.openxmlformats.org/officeDocument/2006/relationships/hyperlink" Target="https://en.wikipedia.org/wiki/Amnat_Charoen_province" TargetMode="External"/><Relationship Id="rId6" Type="http://schemas.openxmlformats.org/officeDocument/2006/relationships/hyperlink" Target="https://en.wikipedia.org/wiki/Chai_Nat_province" TargetMode="External"/><Relationship Id="rId15" Type="http://schemas.openxmlformats.org/officeDocument/2006/relationships/hyperlink" Target="https://en.wikipedia.org/wiki/Kanchanaburi_province" TargetMode="External"/><Relationship Id="rId23" Type="http://schemas.openxmlformats.org/officeDocument/2006/relationships/hyperlink" Target="https://en.wikipedia.org/wiki/Mae_Hong_Son_province" TargetMode="External"/><Relationship Id="rId28" Type="http://schemas.openxmlformats.org/officeDocument/2006/relationships/hyperlink" Target="https://en.wikipedia.org/wiki/Nakhon_Phanom_province" TargetMode="External"/><Relationship Id="rId36" Type="http://schemas.openxmlformats.org/officeDocument/2006/relationships/hyperlink" Target="https://en.wikipedia.org/wiki/Nonthaburi_province" TargetMode="External"/><Relationship Id="rId49" Type="http://schemas.openxmlformats.org/officeDocument/2006/relationships/hyperlink" Target="https://en.wikipedia.org/wiki/Phuket_province" TargetMode="External"/><Relationship Id="rId57" Type="http://schemas.openxmlformats.org/officeDocument/2006/relationships/hyperlink" Target="https://en.wikipedia.org/wiki/Sakon_Nakhon_province" TargetMode="External"/><Relationship Id="rId10" Type="http://schemas.openxmlformats.org/officeDocument/2006/relationships/hyperlink" Target="https://en.wikipedia.org/wiki/Chiang_Rai_province" TargetMode="External"/><Relationship Id="rId31" Type="http://schemas.openxmlformats.org/officeDocument/2006/relationships/hyperlink" Target="https://en.wikipedia.org/wiki/Nakhon_Si_Thammarat_province" TargetMode="External"/><Relationship Id="rId44" Type="http://schemas.openxmlformats.org/officeDocument/2006/relationships/hyperlink" Target="https://en.wikipedia.org/wiki/Phetchaburi_province" TargetMode="External"/><Relationship Id="rId52" Type="http://schemas.openxmlformats.org/officeDocument/2006/relationships/hyperlink" Target="https://en.wikipedia.org/wiki/Ranong_province" TargetMode="External"/><Relationship Id="rId60" Type="http://schemas.openxmlformats.org/officeDocument/2006/relationships/hyperlink" Target="https://en.wikipedia.org/wiki/Samut_Songkhram_province" TargetMode="External"/><Relationship Id="rId65" Type="http://schemas.openxmlformats.org/officeDocument/2006/relationships/hyperlink" Target="https://en.wikipedia.org/wiki/Songkhla_province" TargetMode="External"/><Relationship Id="rId73" Type="http://schemas.openxmlformats.org/officeDocument/2006/relationships/hyperlink" Target="https://en.wikipedia.org/wiki/Ubon_Ratchathani_province" TargetMode="External"/><Relationship Id="rId78" Type="http://schemas.openxmlformats.org/officeDocument/2006/relationships/hyperlink" Target="https://en.wikipedia.org/wiki/Yasothon_province" TargetMode="External"/><Relationship Id="rId81" Type="http://schemas.openxmlformats.org/officeDocument/2006/relationships/hyperlink" Target="https://en.wikipedia.org/wiki/Northeastern_Thailand" TargetMode="External"/><Relationship Id="rId4" Type="http://schemas.openxmlformats.org/officeDocument/2006/relationships/hyperlink" Target="https://en.wikipedia.org/wiki/Buriram_province" TargetMode="External"/><Relationship Id="rId9" Type="http://schemas.openxmlformats.org/officeDocument/2006/relationships/hyperlink" Target="https://en.wikipedia.org/wiki/Chiang_Mai_province" TargetMode="External"/><Relationship Id="rId13" Type="http://schemas.openxmlformats.org/officeDocument/2006/relationships/hyperlink" Target="https://en.wikipedia.org/wiki/Kalasin_province" TargetMode="External"/><Relationship Id="rId18" Type="http://schemas.openxmlformats.org/officeDocument/2006/relationships/hyperlink" Target="https://en.wikipedia.org/wiki/Bangkok" TargetMode="External"/><Relationship Id="rId39" Type="http://schemas.openxmlformats.org/officeDocument/2006/relationships/hyperlink" Target="https://en.wikipedia.org/wiki/Phangnga_province" TargetMode="External"/><Relationship Id="rId34" Type="http://schemas.openxmlformats.org/officeDocument/2006/relationships/hyperlink" Target="https://en.wikipedia.org/wiki/Nong_Bua_Lam_Phu_province" TargetMode="External"/><Relationship Id="rId50" Type="http://schemas.openxmlformats.org/officeDocument/2006/relationships/hyperlink" Target="https://en.wikipedia.org/wiki/Prachin_Buri_province" TargetMode="External"/><Relationship Id="rId55" Type="http://schemas.openxmlformats.org/officeDocument/2006/relationships/hyperlink" Target="https://en.wikipedia.org/wiki/Roi_Et_province" TargetMode="External"/><Relationship Id="rId76" Type="http://schemas.openxmlformats.org/officeDocument/2006/relationships/hyperlink" Target="https://en.wikipedia.org/wiki/Uttaradit_province" TargetMode="External"/><Relationship Id="rId7" Type="http://schemas.openxmlformats.org/officeDocument/2006/relationships/hyperlink" Target="https://en.wikipedia.org/wiki/Chaiyaphum_province" TargetMode="External"/><Relationship Id="rId71" Type="http://schemas.openxmlformats.org/officeDocument/2006/relationships/hyperlink" Target="https://en.wikipedia.org/wiki/Trang_province" TargetMode="External"/><Relationship Id="rId2" Type="http://schemas.openxmlformats.org/officeDocument/2006/relationships/hyperlink" Target="https://en.wikipedia.org/wiki/Ang_Thong_province" TargetMode="External"/><Relationship Id="rId29" Type="http://schemas.openxmlformats.org/officeDocument/2006/relationships/hyperlink" Target="https://en.wikipedia.org/wiki/Nakhon_Ratchasima_province" TargetMode="External"/><Relationship Id="rId24" Type="http://schemas.openxmlformats.org/officeDocument/2006/relationships/hyperlink" Target="https://en.wikipedia.org/wiki/Maha_Sarakham_province" TargetMode="External"/><Relationship Id="rId40" Type="http://schemas.openxmlformats.org/officeDocument/2006/relationships/hyperlink" Target="https://en.wikipedia.org/wiki/Phatthalung_province" TargetMode="External"/><Relationship Id="rId45" Type="http://schemas.openxmlformats.org/officeDocument/2006/relationships/hyperlink" Target="https://en.wikipedia.org/wiki/Phichit_province" TargetMode="External"/><Relationship Id="rId66" Type="http://schemas.openxmlformats.org/officeDocument/2006/relationships/hyperlink" Target="https://en.wikipedia.org/wiki/Sukhothai_province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%C5%BDilina_Region" TargetMode="External"/><Relationship Id="rId3" Type="http://schemas.openxmlformats.org/officeDocument/2006/relationships/hyperlink" Target="https://en.wikipedia.org/wiki/Ko%C5%A1ice_Region" TargetMode="External"/><Relationship Id="rId7" Type="http://schemas.openxmlformats.org/officeDocument/2006/relationships/hyperlink" Target="https://en.wikipedia.org/wiki/Trnava_Region" TargetMode="External"/><Relationship Id="rId2" Type="http://schemas.openxmlformats.org/officeDocument/2006/relationships/hyperlink" Target="https://en.wikipedia.org/wiki/Bratislava_Region" TargetMode="External"/><Relationship Id="rId1" Type="http://schemas.openxmlformats.org/officeDocument/2006/relationships/hyperlink" Target="https://en.wikipedia.org/wiki/Bansk%C3%A1_Bystrica_Region" TargetMode="External"/><Relationship Id="rId6" Type="http://schemas.openxmlformats.org/officeDocument/2006/relationships/hyperlink" Target="https://en.wikipedia.org/wiki/Tren%C4%8D%C3%ADn_Region" TargetMode="External"/><Relationship Id="rId5" Type="http://schemas.openxmlformats.org/officeDocument/2006/relationships/hyperlink" Target="https://en.wikipedia.org/wiki/Pre%C5%A1ov_Region" TargetMode="External"/><Relationship Id="rId4" Type="http://schemas.openxmlformats.org/officeDocument/2006/relationships/hyperlink" Target="https://en.wikipedia.org/wiki/Nitra_Region" TargetMode="External"/><Relationship Id="rId9" Type="http://schemas.openxmlformats.org/officeDocument/2006/relationships/drawing" Target="../drawings/drawing1.xml"/></Relationships>
</file>

<file path=xl/worksheets/_rels/sheet150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Kanem_Region" TargetMode="External"/><Relationship Id="rId13" Type="http://schemas.openxmlformats.org/officeDocument/2006/relationships/hyperlink" Target="https://en.wikipedia.org/wiki/Mayo-Kebbi_Ouest_Region" TargetMode="External"/><Relationship Id="rId18" Type="http://schemas.openxmlformats.org/officeDocument/2006/relationships/hyperlink" Target="https://en.wikipedia.org/wiki/Chari-Baguirmi_Region" TargetMode="External"/><Relationship Id="rId3" Type="http://schemas.openxmlformats.org/officeDocument/2006/relationships/hyperlink" Target="https://en.wikipedia.org/wiki/Bahr_el_Gazel_(region_of_Chad)" TargetMode="External"/><Relationship Id="rId21" Type="http://schemas.openxmlformats.org/officeDocument/2006/relationships/hyperlink" Target="https://en.wikipedia.org/wiki/Tibesti_Region" TargetMode="External"/><Relationship Id="rId7" Type="http://schemas.openxmlformats.org/officeDocument/2006/relationships/hyperlink" Target="https://en.wikipedia.org/wiki/Ennedi-Est_Region" TargetMode="External"/><Relationship Id="rId12" Type="http://schemas.openxmlformats.org/officeDocument/2006/relationships/hyperlink" Target="https://en.wikipedia.org/wiki/Mandoul_Region" TargetMode="External"/><Relationship Id="rId17" Type="http://schemas.openxmlformats.org/officeDocument/2006/relationships/hyperlink" Target="https://en.wikipedia.org/wiki/Moyen-Chari_Region" TargetMode="External"/><Relationship Id="rId2" Type="http://schemas.openxmlformats.org/officeDocument/2006/relationships/hyperlink" Target="https://en.wikipedia.org/wiki/Lac_Region" TargetMode="External"/><Relationship Id="rId16" Type="http://schemas.openxmlformats.org/officeDocument/2006/relationships/hyperlink" Target="https://en.wikipedia.org/wiki/Salamat_Region" TargetMode="External"/><Relationship Id="rId20" Type="http://schemas.openxmlformats.org/officeDocument/2006/relationships/hyperlink" Target="https://en.wikipedia.org/wiki/Tandjil%C3%A9_Region" TargetMode="External"/><Relationship Id="rId1" Type="http://schemas.openxmlformats.org/officeDocument/2006/relationships/hyperlink" Target="https://en.wikipedia.org/wiki/Batha_Region" TargetMode="External"/><Relationship Id="rId6" Type="http://schemas.openxmlformats.org/officeDocument/2006/relationships/hyperlink" Target="https://en.wikipedia.org/wiki/Ennedi-Ouest_Region" TargetMode="External"/><Relationship Id="rId11" Type="http://schemas.openxmlformats.org/officeDocument/2006/relationships/hyperlink" Target="https://en.wikipedia.org/wiki/Ville_de_Ndjamena_Region" TargetMode="External"/><Relationship Id="rId5" Type="http://schemas.openxmlformats.org/officeDocument/2006/relationships/hyperlink" Target="https://en.wikipedia.org/wiki/Hadjer_Lamis_Region" TargetMode="External"/><Relationship Id="rId15" Type="http://schemas.openxmlformats.org/officeDocument/2006/relationships/hyperlink" Target="https://en.wikipedia.org/wiki/Gu%C3%A9ra_Region" TargetMode="External"/><Relationship Id="rId23" Type="http://schemas.openxmlformats.org/officeDocument/2006/relationships/hyperlink" Target="https://en.wikipedia.org/wiki/Wadi_Fira_Region" TargetMode="External"/><Relationship Id="rId10" Type="http://schemas.openxmlformats.org/officeDocument/2006/relationships/hyperlink" Target="https://en.wikipedia.org/wiki/Logone-Oriental_Region" TargetMode="External"/><Relationship Id="rId19" Type="http://schemas.openxmlformats.org/officeDocument/2006/relationships/hyperlink" Target="https://en.wikipedia.org/wiki/Sila_Region" TargetMode="External"/><Relationship Id="rId4" Type="http://schemas.openxmlformats.org/officeDocument/2006/relationships/hyperlink" Target="https://en.wikipedia.org/wiki/Borkou_Region" TargetMode="External"/><Relationship Id="rId9" Type="http://schemas.openxmlformats.org/officeDocument/2006/relationships/hyperlink" Target="https://en.wikipedia.org/wiki/Logone-Occidental_Region" TargetMode="External"/><Relationship Id="rId14" Type="http://schemas.openxmlformats.org/officeDocument/2006/relationships/hyperlink" Target="https://en.wikipedia.org/wiki/Mayo-Kebbi_Est" TargetMode="External"/><Relationship Id="rId22" Type="http://schemas.openxmlformats.org/officeDocument/2006/relationships/hyperlink" Target="https://en.wikipedia.org/wiki/Ouadda%C3%AF_Region" TargetMode="External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Khatlon_Province" TargetMode="External"/><Relationship Id="rId2" Type="http://schemas.openxmlformats.org/officeDocument/2006/relationships/hyperlink" Target="https://en.wikipedia.org/wiki/Gorno-Badakhshan_Autonomous_Province" TargetMode="External"/><Relationship Id="rId1" Type="http://schemas.openxmlformats.org/officeDocument/2006/relationships/hyperlink" Target="https://en.wikipedia.org/wiki/Dushanbe" TargetMode="External"/><Relationship Id="rId5" Type="http://schemas.openxmlformats.org/officeDocument/2006/relationships/hyperlink" Target="https://en.wikipedia.org/wiki/Districts_of_Republican_Subordination" TargetMode="External"/><Relationship Id="rId4" Type="http://schemas.openxmlformats.org/officeDocument/2006/relationships/hyperlink" Target="https://en.wikipedia.org/wiki/Sughd_Province" TargetMode="External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Da%C5%9Foguz_Province" TargetMode="External"/><Relationship Id="rId2" Type="http://schemas.openxmlformats.org/officeDocument/2006/relationships/hyperlink" Target="https://en.wikipedia.org/wiki/Balkan_Province" TargetMode="External"/><Relationship Id="rId1" Type="http://schemas.openxmlformats.org/officeDocument/2006/relationships/hyperlink" Target="https://en.wikipedia.org/wiki/Ahal_Province" TargetMode="External"/><Relationship Id="rId6" Type="http://schemas.openxmlformats.org/officeDocument/2006/relationships/hyperlink" Target="https://en.wikipedia.org/wiki/A%C5%9Fgabat" TargetMode="External"/><Relationship Id="rId5" Type="http://schemas.openxmlformats.org/officeDocument/2006/relationships/hyperlink" Target="https://en.wikipedia.org/wiki/Mary_Province" TargetMode="External"/><Relationship Id="rId4" Type="http://schemas.openxmlformats.org/officeDocument/2006/relationships/hyperlink" Target="https://en.wikipedia.org/wiki/Lebap_Province" TargetMode="External"/></Relationships>
</file>

<file path=xl/worksheets/_rels/sheet153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Kasserine_Governorate" TargetMode="External"/><Relationship Id="rId13" Type="http://schemas.openxmlformats.org/officeDocument/2006/relationships/hyperlink" Target="https://en.wikipedia.org/wiki/Mahdia_Governorate" TargetMode="External"/><Relationship Id="rId18" Type="http://schemas.openxmlformats.org/officeDocument/2006/relationships/hyperlink" Target="https://en.wikipedia.org/wiki/Sidi_Bouzid_Governorate" TargetMode="External"/><Relationship Id="rId3" Type="http://schemas.openxmlformats.org/officeDocument/2006/relationships/hyperlink" Target="https://en.wikipedia.org/wiki/Bizerte_Governorate" TargetMode="External"/><Relationship Id="rId21" Type="http://schemas.openxmlformats.org/officeDocument/2006/relationships/hyperlink" Target="https://en.wikipedia.org/wiki/Tataouine_Governorate" TargetMode="External"/><Relationship Id="rId7" Type="http://schemas.openxmlformats.org/officeDocument/2006/relationships/hyperlink" Target="https://en.wikipedia.org/wiki/Kairouan_Governorate" TargetMode="External"/><Relationship Id="rId12" Type="http://schemas.openxmlformats.org/officeDocument/2006/relationships/hyperlink" Target="https://en.wikipedia.org/wiki/Le_Kef_Governorate" TargetMode="External"/><Relationship Id="rId17" Type="http://schemas.openxmlformats.org/officeDocument/2006/relationships/hyperlink" Target="https://en.wikipedia.org/wiki/Sfax_Governorate" TargetMode="External"/><Relationship Id="rId2" Type="http://schemas.openxmlformats.org/officeDocument/2006/relationships/hyperlink" Target="https://en.wikipedia.org/wiki/Ben_Arous_Governorate" TargetMode="External"/><Relationship Id="rId16" Type="http://schemas.openxmlformats.org/officeDocument/2006/relationships/hyperlink" Target="https://en.wikipedia.org/wiki/Nabeul_Governorate" TargetMode="External"/><Relationship Id="rId20" Type="http://schemas.openxmlformats.org/officeDocument/2006/relationships/hyperlink" Target="https://en.wikipedia.org/wiki/Sousse_Governorate" TargetMode="External"/><Relationship Id="rId1" Type="http://schemas.openxmlformats.org/officeDocument/2006/relationships/hyperlink" Target="https://en.wikipedia.org/wiki/B%C3%A9ja_Governorate" TargetMode="External"/><Relationship Id="rId6" Type="http://schemas.openxmlformats.org/officeDocument/2006/relationships/hyperlink" Target="https://en.wikipedia.org/wiki/Jendouba_Governorate" TargetMode="External"/><Relationship Id="rId11" Type="http://schemas.openxmlformats.org/officeDocument/2006/relationships/hyperlink" Target="https://en.wikipedia.org/wiki/La_Manouba_Governorate" TargetMode="External"/><Relationship Id="rId24" Type="http://schemas.openxmlformats.org/officeDocument/2006/relationships/hyperlink" Target="https://en.wikipedia.org/wiki/Zaghouan_Governorate" TargetMode="External"/><Relationship Id="rId5" Type="http://schemas.openxmlformats.org/officeDocument/2006/relationships/hyperlink" Target="https://en.wikipedia.org/wiki/Gafsa_Governorate" TargetMode="External"/><Relationship Id="rId15" Type="http://schemas.openxmlformats.org/officeDocument/2006/relationships/hyperlink" Target="https://en.wikipedia.org/wiki/Monastir_Governorate" TargetMode="External"/><Relationship Id="rId23" Type="http://schemas.openxmlformats.org/officeDocument/2006/relationships/hyperlink" Target="https://en.wikipedia.org/wiki/Tunis_Governorate" TargetMode="External"/><Relationship Id="rId10" Type="http://schemas.openxmlformats.org/officeDocument/2006/relationships/hyperlink" Target="https://en.wikipedia.org/wiki/Ariana_Governorate" TargetMode="External"/><Relationship Id="rId19" Type="http://schemas.openxmlformats.org/officeDocument/2006/relationships/hyperlink" Target="https://en.wikipedia.org/wiki/Siliana_Governorate" TargetMode="External"/><Relationship Id="rId4" Type="http://schemas.openxmlformats.org/officeDocument/2006/relationships/hyperlink" Target="https://en.wikipedia.org/wiki/Gab%C3%A8s_Governorate" TargetMode="External"/><Relationship Id="rId9" Type="http://schemas.openxmlformats.org/officeDocument/2006/relationships/hyperlink" Target="https://en.wikipedia.org/wiki/Kebili_Governorate" TargetMode="External"/><Relationship Id="rId14" Type="http://schemas.openxmlformats.org/officeDocument/2006/relationships/hyperlink" Target="https://en.wikipedia.org/wiki/Medenine_Governorate" TargetMode="External"/><Relationship Id="rId22" Type="http://schemas.openxmlformats.org/officeDocument/2006/relationships/hyperlink" Target="https://en.wikipedia.org/wiki/Tozeur_Governorate" TargetMode="External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Niuas" TargetMode="External"/><Relationship Id="rId2" Type="http://schemas.openxmlformats.org/officeDocument/2006/relationships/hyperlink" Target="https://en.wikipedia.org/wiki/Ha%27apai" TargetMode="External"/><Relationship Id="rId1" Type="http://schemas.openxmlformats.org/officeDocument/2006/relationships/hyperlink" Target="https://en.wikipedia.org/wiki/%27Eua" TargetMode="External"/><Relationship Id="rId5" Type="http://schemas.openxmlformats.org/officeDocument/2006/relationships/hyperlink" Target="https://en.wikipedia.org/wiki/Vava%27u" TargetMode="External"/><Relationship Id="rId4" Type="http://schemas.openxmlformats.org/officeDocument/2006/relationships/hyperlink" Target="https://en.wikipedia.org/wiki/Tongatapu" TargetMode="External"/></Relationships>
</file>

<file path=xl/worksheets/_rels/sheet155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Laut%C3%A9m_Municipality" TargetMode="External"/><Relationship Id="rId13" Type="http://schemas.openxmlformats.org/officeDocument/2006/relationships/hyperlink" Target="https://en.wikipedia.org/wiki/Viqueque_Municipality" TargetMode="External"/><Relationship Id="rId3" Type="http://schemas.openxmlformats.org/officeDocument/2006/relationships/hyperlink" Target="https://en.wikipedia.org/wiki/Baucau_Municipality" TargetMode="External"/><Relationship Id="rId7" Type="http://schemas.openxmlformats.org/officeDocument/2006/relationships/hyperlink" Target="https://en.wikipedia.org/wiki/Ermera_Municipality" TargetMode="External"/><Relationship Id="rId12" Type="http://schemas.openxmlformats.org/officeDocument/2006/relationships/hyperlink" Target="https://en.wikipedia.org/wiki/Oecusse" TargetMode="External"/><Relationship Id="rId2" Type="http://schemas.openxmlformats.org/officeDocument/2006/relationships/hyperlink" Target="https://en.wikipedia.org/wiki/Ainaro_Municipality" TargetMode="External"/><Relationship Id="rId1" Type="http://schemas.openxmlformats.org/officeDocument/2006/relationships/hyperlink" Target="https://en.wikipedia.org/wiki/Aileu_Municipality" TargetMode="External"/><Relationship Id="rId6" Type="http://schemas.openxmlformats.org/officeDocument/2006/relationships/hyperlink" Target="https://en.wikipedia.org/wiki/Dili_Municipality" TargetMode="External"/><Relationship Id="rId11" Type="http://schemas.openxmlformats.org/officeDocument/2006/relationships/hyperlink" Target="https://en.wikipedia.org/wiki/Manufahi_Municipality" TargetMode="External"/><Relationship Id="rId5" Type="http://schemas.openxmlformats.org/officeDocument/2006/relationships/hyperlink" Target="https://en.wikipedia.org/wiki/Cova_Lima_Municipality" TargetMode="External"/><Relationship Id="rId10" Type="http://schemas.openxmlformats.org/officeDocument/2006/relationships/hyperlink" Target="https://en.wikipedia.org/wiki/Manatuto_Municipality" TargetMode="External"/><Relationship Id="rId4" Type="http://schemas.openxmlformats.org/officeDocument/2006/relationships/hyperlink" Target="https://en.wikipedia.org/wiki/Bobonaro_Municipality" TargetMode="External"/><Relationship Id="rId9" Type="http://schemas.openxmlformats.org/officeDocument/2006/relationships/hyperlink" Target="https://en.wikipedia.org/wiki/Liqui%C3%A7%C3%A1_Municipality" TargetMode="External"/></Relationships>
</file>

<file path=xl/worksheets/_rels/sheet156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Diyarbak%C4%B1r_Province" TargetMode="External"/><Relationship Id="rId21" Type="http://schemas.openxmlformats.org/officeDocument/2006/relationships/hyperlink" Target="https://en.wikipedia.org/wiki/Bursa_Province" TargetMode="External"/><Relationship Id="rId42" Type="http://schemas.openxmlformats.org/officeDocument/2006/relationships/hyperlink" Target="https://en.wikipedia.org/wiki/Kahramanmara%C5%9F_Province" TargetMode="External"/><Relationship Id="rId47" Type="http://schemas.openxmlformats.org/officeDocument/2006/relationships/hyperlink" Target="https://en.wikipedia.org/wiki/Kayseri_Province" TargetMode="External"/><Relationship Id="rId63" Type="http://schemas.openxmlformats.org/officeDocument/2006/relationships/hyperlink" Target="https://en.wikipedia.org/wiki/Ordu_Province" TargetMode="External"/><Relationship Id="rId68" Type="http://schemas.openxmlformats.org/officeDocument/2006/relationships/hyperlink" Target="https://en.wikipedia.org/wiki/Siirt_Province" TargetMode="External"/><Relationship Id="rId16" Type="http://schemas.openxmlformats.org/officeDocument/2006/relationships/hyperlink" Target="https://en.wikipedia.org/wiki/Bilecik_Province" TargetMode="External"/><Relationship Id="rId11" Type="http://schemas.openxmlformats.org/officeDocument/2006/relationships/hyperlink" Target="https://en.wikipedia.org/wiki/Ayd%C4%B1n_Province" TargetMode="External"/><Relationship Id="rId32" Type="http://schemas.openxmlformats.org/officeDocument/2006/relationships/hyperlink" Target="https://en.wikipedia.org/wiki/Eski%C5%9Fehir_Province" TargetMode="External"/><Relationship Id="rId37" Type="http://schemas.openxmlformats.org/officeDocument/2006/relationships/hyperlink" Target="https://en.wikipedia.org/wiki/Hatay_Province" TargetMode="External"/><Relationship Id="rId53" Type="http://schemas.openxmlformats.org/officeDocument/2006/relationships/hyperlink" Target="https://en.wikipedia.org/wiki/Konya_Province" TargetMode="External"/><Relationship Id="rId58" Type="http://schemas.openxmlformats.org/officeDocument/2006/relationships/hyperlink" Target="https://en.wikipedia.org/wiki/Mersin_Province" TargetMode="External"/><Relationship Id="rId74" Type="http://schemas.openxmlformats.org/officeDocument/2006/relationships/hyperlink" Target="https://en.wikipedia.org/wiki/Tokat_Province" TargetMode="External"/><Relationship Id="rId79" Type="http://schemas.openxmlformats.org/officeDocument/2006/relationships/hyperlink" Target="https://en.wikipedia.org/wiki/Yalova_Province" TargetMode="External"/><Relationship Id="rId5" Type="http://schemas.openxmlformats.org/officeDocument/2006/relationships/hyperlink" Target="https://en.wikipedia.org/wiki/Aksaray_Province" TargetMode="External"/><Relationship Id="rId61" Type="http://schemas.openxmlformats.org/officeDocument/2006/relationships/hyperlink" Target="https://en.wikipedia.org/wiki/Nev%C5%9Fehir_Province" TargetMode="External"/><Relationship Id="rId19" Type="http://schemas.openxmlformats.org/officeDocument/2006/relationships/hyperlink" Target="https://en.wikipedia.org/wiki/Bolu_Province" TargetMode="External"/><Relationship Id="rId14" Type="http://schemas.openxmlformats.org/officeDocument/2006/relationships/hyperlink" Target="https://en.wikipedia.org/wiki/Batman_Province" TargetMode="External"/><Relationship Id="rId22" Type="http://schemas.openxmlformats.org/officeDocument/2006/relationships/hyperlink" Target="https://en.wikipedia.org/wiki/%C3%87anakkale_Province" TargetMode="External"/><Relationship Id="rId27" Type="http://schemas.openxmlformats.org/officeDocument/2006/relationships/hyperlink" Target="https://en.wikipedia.org/wiki/D%C3%BCzce_Province" TargetMode="External"/><Relationship Id="rId30" Type="http://schemas.openxmlformats.org/officeDocument/2006/relationships/hyperlink" Target="https://en.wikipedia.org/wiki/Erzincan_Province" TargetMode="External"/><Relationship Id="rId35" Type="http://schemas.openxmlformats.org/officeDocument/2006/relationships/hyperlink" Target="https://en.wikipedia.org/wiki/G%C3%BCm%C3%BC%C5%9Fhane_Province" TargetMode="External"/><Relationship Id="rId43" Type="http://schemas.openxmlformats.org/officeDocument/2006/relationships/hyperlink" Target="https://en.wikipedia.org/wiki/Karab%C3%BCk_Province" TargetMode="External"/><Relationship Id="rId48" Type="http://schemas.openxmlformats.org/officeDocument/2006/relationships/hyperlink" Target="https://en.wikipedia.org/wiki/K%C4%B1r%C4%B1kkale_Province" TargetMode="External"/><Relationship Id="rId56" Type="http://schemas.openxmlformats.org/officeDocument/2006/relationships/hyperlink" Target="https://en.wikipedia.org/wiki/Manisa_Province" TargetMode="External"/><Relationship Id="rId64" Type="http://schemas.openxmlformats.org/officeDocument/2006/relationships/hyperlink" Target="https://en.wikipedia.org/wiki/Osmaniye_Province" TargetMode="External"/><Relationship Id="rId69" Type="http://schemas.openxmlformats.org/officeDocument/2006/relationships/hyperlink" Target="https://en.wikipedia.org/wiki/Sinop_Province" TargetMode="External"/><Relationship Id="rId77" Type="http://schemas.openxmlformats.org/officeDocument/2006/relationships/hyperlink" Target="https://en.wikipedia.org/wiki/U%C5%9Fak_Province" TargetMode="External"/><Relationship Id="rId8" Type="http://schemas.openxmlformats.org/officeDocument/2006/relationships/hyperlink" Target="https://en.wikipedia.org/wiki/Antalya_Province" TargetMode="External"/><Relationship Id="rId51" Type="http://schemas.openxmlformats.org/officeDocument/2006/relationships/hyperlink" Target="https://en.wikipedia.org/wiki/Kilis_Province" TargetMode="External"/><Relationship Id="rId72" Type="http://schemas.openxmlformats.org/officeDocument/2006/relationships/hyperlink" Target="https://en.wikipedia.org/wiki/%C5%9E%C4%B1rnak_Province" TargetMode="External"/><Relationship Id="rId80" Type="http://schemas.openxmlformats.org/officeDocument/2006/relationships/hyperlink" Target="https://en.wikipedia.org/wiki/Yozgat_Province" TargetMode="External"/><Relationship Id="rId3" Type="http://schemas.openxmlformats.org/officeDocument/2006/relationships/hyperlink" Target="https://en.wikipedia.org/wiki/Afyonkarahisar_Province" TargetMode="External"/><Relationship Id="rId12" Type="http://schemas.openxmlformats.org/officeDocument/2006/relationships/hyperlink" Target="https://en.wikipedia.org/wiki/Bal%C4%B1kesir_Province" TargetMode="External"/><Relationship Id="rId17" Type="http://schemas.openxmlformats.org/officeDocument/2006/relationships/hyperlink" Target="https://en.wikipedia.org/wiki/Bing%C3%B6l_Province" TargetMode="External"/><Relationship Id="rId25" Type="http://schemas.openxmlformats.org/officeDocument/2006/relationships/hyperlink" Target="https://en.wikipedia.org/wiki/Denizli_Province" TargetMode="External"/><Relationship Id="rId33" Type="http://schemas.openxmlformats.org/officeDocument/2006/relationships/hyperlink" Target="https://en.wikipedia.org/wiki/Gaziantep_Province" TargetMode="External"/><Relationship Id="rId38" Type="http://schemas.openxmlformats.org/officeDocument/2006/relationships/hyperlink" Target="https://en.wikipedia.org/wiki/I%C4%9Fd%C4%B1r_Province" TargetMode="External"/><Relationship Id="rId46" Type="http://schemas.openxmlformats.org/officeDocument/2006/relationships/hyperlink" Target="https://en.wikipedia.org/wiki/Kastamonu_Province" TargetMode="External"/><Relationship Id="rId59" Type="http://schemas.openxmlformats.org/officeDocument/2006/relationships/hyperlink" Target="https://en.wikipedia.org/wiki/Mu%C4%9Fla_Province" TargetMode="External"/><Relationship Id="rId67" Type="http://schemas.openxmlformats.org/officeDocument/2006/relationships/hyperlink" Target="https://en.wikipedia.org/wiki/Samsun_Province" TargetMode="External"/><Relationship Id="rId20" Type="http://schemas.openxmlformats.org/officeDocument/2006/relationships/hyperlink" Target="https://en.wikipedia.org/wiki/Burdur_Province" TargetMode="External"/><Relationship Id="rId41" Type="http://schemas.openxmlformats.org/officeDocument/2006/relationships/hyperlink" Target="https://en.wikipedia.org/wiki/%C4%B0zmir_Province" TargetMode="External"/><Relationship Id="rId54" Type="http://schemas.openxmlformats.org/officeDocument/2006/relationships/hyperlink" Target="https://en.wikipedia.org/wiki/K%C3%BCtahya_Province" TargetMode="External"/><Relationship Id="rId62" Type="http://schemas.openxmlformats.org/officeDocument/2006/relationships/hyperlink" Target="https://en.wikipedia.org/wiki/Ni%C4%9Fde_Province" TargetMode="External"/><Relationship Id="rId70" Type="http://schemas.openxmlformats.org/officeDocument/2006/relationships/hyperlink" Target="https://en.wikipedia.org/wiki/Sivas_Province" TargetMode="External"/><Relationship Id="rId75" Type="http://schemas.openxmlformats.org/officeDocument/2006/relationships/hyperlink" Target="https://en.wikipedia.org/wiki/Trabzon_Province" TargetMode="External"/><Relationship Id="rId1" Type="http://schemas.openxmlformats.org/officeDocument/2006/relationships/hyperlink" Target="https://en.wikipedia.org/wiki/Adana_Province" TargetMode="External"/><Relationship Id="rId6" Type="http://schemas.openxmlformats.org/officeDocument/2006/relationships/hyperlink" Target="https://en.wikipedia.org/wiki/Amasya_Province" TargetMode="External"/><Relationship Id="rId15" Type="http://schemas.openxmlformats.org/officeDocument/2006/relationships/hyperlink" Target="https://en.wikipedia.org/wiki/Bayburt_Province" TargetMode="External"/><Relationship Id="rId23" Type="http://schemas.openxmlformats.org/officeDocument/2006/relationships/hyperlink" Target="https://en.wikipedia.org/wiki/%C3%87ank%C4%B1r%C4%B1_Province" TargetMode="External"/><Relationship Id="rId28" Type="http://schemas.openxmlformats.org/officeDocument/2006/relationships/hyperlink" Target="https://en.wikipedia.org/wiki/Edirne_Province" TargetMode="External"/><Relationship Id="rId36" Type="http://schemas.openxmlformats.org/officeDocument/2006/relationships/hyperlink" Target="https://en.wikipedia.org/wiki/Hakk%C3%A2ri_Province" TargetMode="External"/><Relationship Id="rId49" Type="http://schemas.openxmlformats.org/officeDocument/2006/relationships/hyperlink" Target="https://en.wikipedia.org/wiki/K%C4%B1rklareli_Province" TargetMode="External"/><Relationship Id="rId57" Type="http://schemas.openxmlformats.org/officeDocument/2006/relationships/hyperlink" Target="https://en.wikipedia.org/wiki/Mardin_Province" TargetMode="External"/><Relationship Id="rId10" Type="http://schemas.openxmlformats.org/officeDocument/2006/relationships/hyperlink" Target="https://en.wikipedia.org/wiki/Artvin_Province" TargetMode="External"/><Relationship Id="rId31" Type="http://schemas.openxmlformats.org/officeDocument/2006/relationships/hyperlink" Target="https://en.wikipedia.org/wiki/Erzurum_Province" TargetMode="External"/><Relationship Id="rId44" Type="http://schemas.openxmlformats.org/officeDocument/2006/relationships/hyperlink" Target="https://en.wikipedia.org/wiki/Karaman_Province" TargetMode="External"/><Relationship Id="rId52" Type="http://schemas.openxmlformats.org/officeDocument/2006/relationships/hyperlink" Target="https://en.wikipedia.org/wiki/Kocaeli_Province" TargetMode="External"/><Relationship Id="rId60" Type="http://schemas.openxmlformats.org/officeDocument/2006/relationships/hyperlink" Target="https://en.wikipedia.org/wiki/Mu%C5%9F_Province" TargetMode="External"/><Relationship Id="rId65" Type="http://schemas.openxmlformats.org/officeDocument/2006/relationships/hyperlink" Target="https://en.wikipedia.org/wiki/Rize_Province" TargetMode="External"/><Relationship Id="rId73" Type="http://schemas.openxmlformats.org/officeDocument/2006/relationships/hyperlink" Target="https://en.wikipedia.org/wiki/Tekirda%C4%9F_Province" TargetMode="External"/><Relationship Id="rId78" Type="http://schemas.openxmlformats.org/officeDocument/2006/relationships/hyperlink" Target="https://en.wikipedia.org/wiki/Van_Province" TargetMode="External"/><Relationship Id="rId81" Type="http://schemas.openxmlformats.org/officeDocument/2006/relationships/hyperlink" Target="https://en.wikipedia.org/wiki/Zonguldak_Province" TargetMode="External"/><Relationship Id="rId4" Type="http://schemas.openxmlformats.org/officeDocument/2006/relationships/hyperlink" Target="https://en.wikipedia.org/wiki/A%C4%9Fr%C4%B1_Province" TargetMode="External"/><Relationship Id="rId9" Type="http://schemas.openxmlformats.org/officeDocument/2006/relationships/hyperlink" Target="https://en.wikipedia.org/wiki/Ardahan_Province" TargetMode="External"/><Relationship Id="rId13" Type="http://schemas.openxmlformats.org/officeDocument/2006/relationships/hyperlink" Target="https://en.wikipedia.org/wiki/Bart%C4%B1n_Province" TargetMode="External"/><Relationship Id="rId18" Type="http://schemas.openxmlformats.org/officeDocument/2006/relationships/hyperlink" Target="https://en.wikipedia.org/wiki/Bitlis_Province" TargetMode="External"/><Relationship Id="rId39" Type="http://schemas.openxmlformats.org/officeDocument/2006/relationships/hyperlink" Target="https://en.wikipedia.org/wiki/Isparta_Province" TargetMode="External"/><Relationship Id="rId34" Type="http://schemas.openxmlformats.org/officeDocument/2006/relationships/hyperlink" Target="https://en.wikipedia.org/wiki/Giresun_Province" TargetMode="External"/><Relationship Id="rId50" Type="http://schemas.openxmlformats.org/officeDocument/2006/relationships/hyperlink" Target="https://en.wikipedia.org/wiki/K%C4%B1r%C5%9Fehir_Province" TargetMode="External"/><Relationship Id="rId55" Type="http://schemas.openxmlformats.org/officeDocument/2006/relationships/hyperlink" Target="https://en.wikipedia.org/wiki/Malatya_Province" TargetMode="External"/><Relationship Id="rId76" Type="http://schemas.openxmlformats.org/officeDocument/2006/relationships/hyperlink" Target="https://en.wikipedia.org/wiki/Tunceli_Province" TargetMode="External"/><Relationship Id="rId7" Type="http://schemas.openxmlformats.org/officeDocument/2006/relationships/hyperlink" Target="https://en.wikipedia.org/wiki/Ankara_Province" TargetMode="External"/><Relationship Id="rId71" Type="http://schemas.openxmlformats.org/officeDocument/2006/relationships/hyperlink" Target="https://en.wikipedia.org/wiki/%C5%9Eanl%C4%B1urfa_Province" TargetMode="External"/><Relationship Id="rId2" Type="http://schemas.openxmlformats.org/officeDocument/2006/relationships/hyperlink" Target="https://en.wikipedia.org/wiki/Ad%C4%B1yaman_Province" TargetMode="External"/><Relationship Id="rId29" Type="http://schemas.openxmlformats.org/officeDocument/2006/relationships/hyperlink" Target="https://en.wikipedia.org/wiki/Elaz%C4%B1%C4%9F_Province" TargetMode="External"/><Relationship Id="rId24" Type="http://schemas.openxmlformats.org/officeDocument/2006/relationships/hyperlink" Target="https://en.wikipedia.org/wiki/%C3%87orum_Province" TargetMode="External"/><Relationship Id="rId40" Type="http://schemas.openxmlformats.org/officeDocument/2006/relationships/hyperlink" Target="https://en.wikipedia.org/wiki/%C4%B0stanbul_Province" TargetMode="External"/><Relationship Id="rId45" Type="http://schemas.openxmlformats.org/officeDocument/2006/relationships/hyperlink" Target="https://en.wikipedia.org/wiki/Kars_Province" TargetMode="External"/><Relationship Id="rId66" Type="http://schemas.openxmlformats.org/officeDocument/2006/relationships/hyperlink" Target="https://en.wikipedia.org/wiki/Sakarya_Province" TargetMode="External"/></Relationships>
</file>

<file path=xl/worksheets/_rels/sheet157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Princes_Town_region" TargetMode="External"/><Relationship Id="rId13" Type="http://schemas.openxmlformats.org/officeDocument/2006/relationships/hyperlink" Target="https://en.wikipedia.org/wiki/San_Juan%E2%80%93Laventille" TargetMode="External"/><Relationship Id="rId3" Type="http://schemas.openxmlformats.org/officeDocument/2006/relationships/hyperlink" Target="https://en.wikipedia.org/wiki/Couva-Tabaquite-Talparo" TargetMode="External"/><Relationship Id="rId7" Type="http://schemas.openxmlformats.org/officeDocument/2006/relationships/hyperlink" Target="https://en.wikipedia.org/wiki/Port_of_Spain" TargetMode="External"/><Relationship Id="rId12" Type="http://schemas.openxmlformats.org/officeDocument/2006/relationships/hyperlink" Target="https://en.wikipedia.org/wiki/Siparia_region" TargetMode="External"/><Relationship Id="rId2" Type="http://schemas.openxmlformats.org/officeDocument/2006/relationships/hyperlink" Target="https://en.wikipedia.org/wiki/Chaguanas" TargetMode="External"/><Relationship Id="rId1" Type="http://schemas.openxmlformats.org/officeDocument/2006/relationships/hyperlink" Target="https://en.wikipedia.org/wiki/Arima" TargetMode="External"/><Relationship Id="rId6" Type="http://schemas.openxmlformats.org/officeDocument/2006/relationships/hyperlink" Target="https://en.wikipedia.org/wiki/Penal%E2%80%93Debe" TargetMode="External"/><Relationship Id="rId11" Type="http://schemas.openxmlformats.org/officeDocument/2006/relationships/hyperlink" Target="https://en.wikipedia.org/wiki/Sangre_Grande_region" TargetMode="External"/><Relationship Id="rId5" Type="http://schemas.openxmlformats.org/officeDocument/2006/relationships/hyperlink" Target="https://en.wikipedia.org/wiki/Mayaro%E2%80%93Rio_Claro" TargetMode="External"/><Relationship Id="rId15" Type="http://schemas.openxmlformats.org/officeDocument/2006/relationships/hyperlink" Target="https://en.wikipedia.org/wiki/Tunapuna%E2%80%93Piarco" TargetMode="External"/><Relationship Id="rId10" Type="http://schemas.openxmlformats.org/officeDocument/2006/relationships/hyperlink" Target="https://en.wikipedia.org/wiki/San_Fernando,_Trinidad_and_Tobago" TargetMode="External"/><Relationship Id="rId4" Type="http://schemas.openxmlformats.org/officeDocument/2006/relationships/hyperlink" Target="https://en.wikipedia.org/wiki/Diego_Martin_region" TargetMode="External"/><Relationship Id="rId9" Type="http://schemas.openxmlformats.org/officeDocument/2006/relationships/hyperlink" Target="https://en.wikipedia.org/wiki/Point_Fortin" TargetMode="External"/><Relationship Id="rId14" Type="http://schemas.openxmlformats.org/officeDocument/2006/relationships/hyperlink" Target="https://en.wikipedia.org/wiki/Tobago" TargetMode="External"/></Relationships>
</file>

<file path=xl/worksheets/_rels/sheet158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Vaitupu" TargetMode="External"/><Relationship Id="rId3" Type="http://schemas.openxmlformats.org/officeDocument/2006/relationships/hyperlink" Target="https://en.wikipedia.org/wiki/Nanumea" TargetMode="External"/><Relationship Id="rId7" Type="http://schemas.openxmlformats.org/officeDocument/2006/relationships/hyperlink" Target="https://en.wikipedia.org/wiki/Nukulaelae" TargetMode="External"/><Relationship Id="rId2" Type="http://schemas.openxmlformats.org/officeDocument/2006/relationships/hyperlink" Target="https://en.wikipedia.org/wiki/Nanumanga" TargetMode="External"/><Relationship Id="rId1" Type="http://schemas.openxmlformats.org/officeDocument/2006/relationships/hyperlink" Target="https://en.wikipedia.org/wiki/Funafuti" TargetMode="External"/><Relationship Id="rId6" Type="http://schemas.openxmlformats.org/officeDocument/2006/relationships/hyperlink" Target="https://en.wikipedia.org/wiki/Nukufetau" TargetMode="External"/><Relationship Id="rId5" Type="http://schemas.openxmlformats.org/officeDocument/2006/relationships/hyperlink" Target="https://en.wikipedia.org/wiki/Nui_(atoll)" TargetMode="External"/><Relationship Id="rId4" Type="http://schemas.openxmlformats.org/officeDocument/2006/relationships/hyperlink" Target="https://en.wikipedia.org/wiki/Niutao" TargetMode="External"/></Relationships>
</file>

<file path=xl/worksheets/_rels/sheet159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Unguja_North_Region" TargetMode="External"/><Relationship Id="rId13" Type="http://schemas.openxmlformats.org/officeDocument/2006/relationships/hyperlink" Target="https://en.wikipedia.org/wiki/Unguja_South_Region" TargetMode="External"/><Relationship Id="rId18" Type="http://schemas.openxmlformats.org/officeDocument/2006/relationships/hyperlink" Target="https://en.wikipedia.org/wiki/Mjini_Magharibi_Region" TargetMode="External"/><Relationship Id="rId26" Type="http://schemas.openxmlformats.org/officeDocument/2006/relationships/hyperlink" Target="https://en.wikipedia.org/wiki/Shinyanga_Region" TargetMode="External"/><Relationship Id="rId3" Type="http://schemas.openxmlformats.org/officeDocument/2006/relationships/hyperlink" Target="https://en.wikipedia.org/wiki/Dodoma_Region" TargetMode="External"/><Relationship Id="rId21" Type="http://schemas.openxmlformats.org/officeDocument/2006/relationships/hyperlink" Target="https://en.wikipedia.org/wiki/Mwanza_Region" TargetMode="External"/><Relationship Id="rId7" Type="http://schemas.openxmlformats.org/officeDocument/2006/relationships/hyperlink" Target="https://en.wikipedia.org/wiki/Pemba_North_Region" TargetMode="External"/><Relationship Id="rId12" Type="http://schemas.openxmlformats.org/officeDocument/2006/relationships/hyperlink" Target="https://en.wikipedia.org/wiki/Pemba_South_Region" TargetMode="External"/><Relationship Id="rId17" Type="http://schemas.openxmlformats.org/officeDocument/2006/relationships/hyperlink" Target="https://en.wikipedia.org/wiki/Mbeya_Region" TargetMode="External"/><Relationship Id="rId25" Type="http://schemas.openxmlformats.org/officeDocument/2006/relationships/hyperlink" Target="https://en.wikipedia.org/wiki/Ruvuma_Region" TargetMode="External"/><Relationship Id="rId2" Type="http://schemas.openxmlformats.org/officeDocument/2006/relationships/hyperlink" Target="https://en.wikipedia.org/wiki/Dar_es_Salaam" TargetMode="External"/><Relationship Id="rId16" Type="http://schemas.openxmlformats.org/officeDocument/2006/relationships/hyperlink" Target="https://en.wikipedia.org/wiki/Mara_Region" TargetMode="External"/><Relationship Id="rId20" Type="http://schemas.openxmlformats.org/officeDocument/2006/relationships/hyperlink" Target="https://en.wikipedia.org/wiki/Mtwara_Region" TargetMode="External"/><Relationship Id="rId29" Type="http://schemas.openxmlformats.org/officeDocument/2006/relationships/hyperlink" Target="https://en.wikipedia.org/wiki/Songwe_Region" TargetMode="External"/><Relationship Id="rId1" Type="http://schemas.openxmlformats.org/officeDocument/2006/relationships/hyperlink" Target="https://en.wikipedia.org/wiki/Arusha_Region" TargetMode="External"/><Relationship Id="rId6" Type="http://schemas.openxmlformats.org/officeDocument/2006/relationships/hyperlink" Target="https://en.wikipedia.org/wiki/Kagera_Region" TargetMode="External"/><Relationship Id="rId11" Type="http://schemas.openxmlformats.org/officeDocument/2006/relationships/hyperlink" Target="https://en.wikipedia.org/wiki/Kilimanjaro_Region" TargetMode="External"/><Relationship Id="rId24" Type="http://schemas.openxmlformats.org/officeDocument/2006/relationships/hyperlink" Target="https://en.wikipedia.org/wiki/Rukwa_Region" TargetMode="External"/><Relationship Id="rId5" Type="http://schemas.openxmlformats.org/officeDocument/2006/relationships/hyperlink" Target="https://en.wikipedia.org/wiki/Iringa_Region" TargetMode="External"/><Relationship Id="rId15" Type="http://schemas.openxmlformats.org/officeDocument/2006/relationships/hyperlink" Target="https://en.wikipedia.org/wiki/Manyara_Region" TargetMode="External"/><Relationship Id="rId23" Type="http://schemas.openxmlformats.org/officeDocument/2006/relationships/hyperlink" Target="https://en.wikipedia.org/wiki/Pwani_Region" TargetMode="External"/><Relationship Id="rId28" Type="http://schemas.openxmlformats.org/officeDocument/2006/relationships/hyperlink" Target="https://en.wikipedia.org/wiki/Singida_Region" TargetMode="External"/><Relationship Id="rId10" Type="http://schemas.openxmlformats.org/officeDocument/2006/relationships/hyperlink" Target="https://en.wikipedia.org/wiki/Kigoma_Region" TargetMode="External"/><Relationship Id="rId19" Type="http://schemas.openxmlformats.org/officeDocument/2006/relationships/hyperlink" Target="https://en.wikipedia.org/wiki/Morogoro_Region" TargetMode="External"/><Relationship Id="rId31" Type="http://schemas.openxmlformats.org/officeDocument/2006/relationships/hyperlink" Target="https://en.wikipedia.org/wiki/Tanga_Region" TargetMode="External"/><Relationship Id="rId4" Type="http://schemas.openxmlformats.org/officeDocument/2006/relationships/hyperlink" Target="https://en.wikipedia.org/wiki/Geita_Region" TargetMode="External"/><Relationship Id="rId9" Type="http://schemas.openxmlformats.org/officeDocument/2006/relationships/hyperlink" Target="https://en.wikipedia.org/wiki/Katavi_Region" TargetMode="External"/><Relationship Id="rId14" Type="http://schemas.openxmlformats.org/officeDocument/2006/relationships/hyperlink" Target="https://en.wikipedia.org/wiki/Lindi_Region" TargetMode="External"/><Relationship Id="rId22" Type="http://schemas.openxmlformats.org/officeDocument/2006/relationships/hyperlink" Target="https://en.wikipedia.org/wiki/Njombe_Region" TargetMode="External"/><Relationship Id="rId27" Type="http://schemas.openxmlformats.org/officeDocument/2006/relationships/hyperlink" Target="https://en.wikipedia.org/wiki/Simiyu_Region" TargetMode="External"/><Relationship Id="rId30" Type="http://schemas.openxmlformats.org/officeDocument/2006/relationships/hyperlink" Target="https://en.wikipedia.org/wiki/Tabora_Region" TargetMode="External"/></Relationships>
</file>

<file path=xl/worksheets/_rels/sheet16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Nakhon_Nayok_province" TargetMode="External"/><Relationship Id="rId21" Type="http://schemas.openxmlformats.org/officeDocument/2006/relationships/hyperlink" Target="https://en.wikipedia.org/wiki/Loei_province" TargetMode="External"/><Relationship Id="rId42" Type="http://schemas.openxmlformats.org/officeDocument/2006/relationships/hyperlink" Target="https://en.wikipedia.org/wiki/Phayao_province" TargetMode="External"/><Relationship Id="rId47" Type="http://schemas.openxmlformats.org/officeDocument/2006/relationships/hyperlink" Target="https://en.wikipedia.org/wiki/Phra_Nakhon_Si_Ayutthaya_province" TargetMode="External"/><Relationship Id="rId63" Type="http://schemas.openxmlformats.org/officeDocument/2006/relationships/hyperlink" Target="https://en.wikipedia.org/wiki/Sisaket_province" TargetMode="External"/><Relationship Id="rId68" Type="http://schemas.openxmlformats.org/officeDocument/2006/relationships/hyperlink" Target="https://en.wikipedia.org/wiki/Surat_Thani_province" TargetMode="External"/><Relationship Id="rId16" Type="http://schemas.openxmlformats.org/officeDocument/2006/relationships/hyperlink" Target="https://en.wikipedia.org/wiki/Khon_Kaen_province" TargetMode="External"/><Relationship Id="rId11" Type="http://schemas.openxmlformats.org/officeDocument/2006/relationships/hyperlink" Target="https://en.wikipedia.org/wiki/Chon_Buri_province" TargetMode="External"/><Relationship Id="rId24" Type="http://schemas.openxmlformats.org/officeDocument/2006/relationships/hyperlink" Target="https://en.wikipedia.org/wiki/Maha_Sarakham_province" TargetMode="External"/><Relationship Id="rId32" Type="http://schemas.openxmlformats.org/officeDocument/2006/relationships/hyperlink" Target="https://en.wikipedia.org/wiki/Nan_province" TargetMode="External"/><Relationship Id="rId37" Type="http://schemas.openxmlformats.org/officeDocument/2006/relationships/hyperlink" Target="https://en.wikipedia.org/wiki/Pathum_Thani_province" TargetMode="External"/><Relationship Id="rId40" Type="http://schemas.openxmlformats.org/officeDocument/2006/relationships/hyperlink" Target="https://en.wikipedia.org/wiki/Phatthalung_province" TargetMode="External"/><Relationship Id="rId45" Type="http://schemas.openxmlformats.org/officeDocument/2006/relationships/hyperlink" Target="https://en.wikipedia.org/wiki/Phichit_province" TargetMode="External"/><Relationship Id="rId53" Type="http://schemas.openxmlformats.org/officeDocument/2006/relationships/hyperlink" Target="https://en.wikipedia.org/wiki/Ratchaburi_province" TargetMode="External"/><Relationship Id="rId58" Type="http://schemas.openxmlformats.org/officeDocument/2006/relationships/hyperlink" Target="https://en.wikipedia.org/wiki/Samut_Prakan_province" TargetMode="External"/><Relationship Id="rId66" Type="http://schemas.openxmlformats.org/officeDocument/2006/relationships/hyperlink" Target="https://en.wikipedia.org/wiki/Sukhothai_province" TargetMode="External"/><Relationship Id="rId74" Type="http://schemas.openxmlformats.org/officeDocument/2006/relationships/hyperlink" Target="https://en.wikipedia.org/wiki/Udon_Thani_province" TargetMode="External"/><Relationship Id="rId5" Type="http://schemas.openxmlformats.org/officeDocument/2006/relationships/hyperlink" Target="https://en.wikipedia.org/wiki/Chachoengsao_province" TargetMode="External"/><Relationship Id="rId61" Type="http://schemas.openxmlformats.org/officeDocument/2006/relationships/hyperlink" Target="https://en.wikipedia.org/wiki/Saraburi_province" TargetMode="External"/><Relationship Id="rId19" Type="http://schemas.openxmlformats.org/officeDocument/2006/relationships/hyperlink" Target="https://en.wikipedia.org/wiki/Lampang_province" TargetMode="External"/><Relationship Id="rId14" Type="http://schemas.openxmlformats.org/officeDocument/2006/relationships/hyperlink" Target="https://en.wikipedia.org/wiki/Kamphaeng_Phet_province" TargetMode="External"/><Relationship Id="rId22" Type="http://schemas.openxmlformats.org/officeDocument/2006/relationships/hyperlink" Target="https://en.wikipedia.org/wiki/Lopburi_province" TargetMode="External"/><Relationship Id="rId27" Type="http://schemas.openxmlformats.org/officeDocument/2006/relationships/hyperlink" Target="https://en.wikipedia.org/wiki/Nakhon_Pathom_province" TargetMode="External"/><Relationship Id="rId30" Type="http://schemas.openxmlformats.org/officeDocument/2006/relationships/hyperlink" Target="https://en.wikipedia.org/wiki/Nakhon_Sawan_province" TargetMode="External"/><Relationship Id="rId35" Type="http://schemas.openxmlformats.org/officeDocument/2006/relationships/hyperlink" Target="https://en.wikipedia.org/wiki/Nong_Khai_province" TargetMode="External"/><Relationship Id="rId43" Type="http://schemas.openxmlformats.org/officeDocument/2006/relationships/hyperlink" Target="https://en.wikipedia.org/wiki/Phetchabun_province" TargetMode="External"/><Relationship Id="rId48" Type="http://schemas.openxmlformats.org/officeDocument/2006/relationships/hyperlink" Target="https://en.wikipedia.org/wiki/Phrae_province" TargetMode="External"/><Relationship Id="rId56" Type="http://schemas.openxmlformats.org/officeDocument/2006/relationships/hyperlink" Target="https://en.wikipedia.org/wiki/Sa_Kaeo_province" TargetMode="External"/><Relationship Id="rId64" Type="http://schemas.openxmlformats.org/officeDocument/2006/relationships/hyperlink" Target="https://en.wikipedia.org/wiki/Sing_Buri_province" TargetMode="External"/><Relationship Id="rId69" Type="http://schemas.openxmlformats.org/officeDocument/2006/relationships/hyperlink" Target="https://en.wikipedia.org/wiki/Surin_province" TargetMode="External"/><Relationship Id="rId77" Type="http://schemas.openxmlformats.org/officeDocument/2006/relationships/hyperlink" Target="https://en.wikipedia.org/wiki/Yala_province" TargetMode="External"/><Relationship Id="rId8" Type="http://schemas.openxmlformats.org/officeDocument/2006/relationships/hyperlink" Target="https://en.wikipedia.org/wiki/Chanthaburi_province" TargetMode="External"/><Relationship Id="rId51" Type="http://schemas.openxmlformats.org/officeDocument/2006/relationships/hyperlink" Target="https://en.wikipedia.org/wiki/Prachuap_Khiri_Khan_province" TargetMode="External"/><Relationship Id="rId72" Type="http://schemas.openxmlformats.org/officeDocument/2006/relationships/hyperlink" Target="https://en.wikipedia.org/wiki/Trat_province" TargetMode="External"/><Relationship Id="rId3" Type="http://schemas.openxmlformats.org/officeDocument/2006/relationships/hyperlink" Target="https://en.wikipedia.org/wiki/Bueng_Kan_province" TargetMode="External"/><Relationship Id="rId12" Type="http://schemas.openxmlformats.org/officeDocument/2006/relationships/hyperlink" Target="https://en.wikipedia.org/wiki/Chumphon_province" TargetMode="External"/><Relationship Id="rId17" Type="http://schemas.openxmlformats.org/officeDocument/2006/relationships/hyperlink" Target="https://en.wikipedia.org/wiki/Krabi_province" TargetMode="External"/><Relationship Id="rId25" Type="http://schemas.openxmlformats.org/officeDocument/2006/relationships/hyperlink" Target="https://en.wikipedia.org/wiki/Mukdahan_province" TargetMode="External"/><Relationship Id="rId33" Type="http://schemas.openxmlformats.org/officeDocument/2006/relationships/hyperlink" Target="https://en.wikipedia.org/wiki/Narathiwat_province" TargetMode="External"/><Relationship Id="rId38" Type="http://schemas.openxmlformats.org/officeDocument/2006/relationships/hyperlink" Target="https://en.wikipedia.org/wiki/Pattani_province" TargetMode="External"/><Relationship Id="rId46" Type="http://schemas.openxmlformats.org/officeDocument/2006/relationships/hyperlink" Target="https://en.wikipedia.org/wiki/Phitsanulok_province" TargetMode="External"/><Relationship Id="rId59" Type="http://schemas.openxmlformats.org/officeDocument/2006/relationships/hyperlink" Target="https://en.wikipedia.org/wiki/Samut_Sakhon_province" TargetMode="External"/><Relationship Id="rId67" Type="http://schemas.openxmlformats.org/officeDocument/2006/relationships/hyperlink" Target="https://en.wikipedia.org/wiki/Suphan_Buri_province" TargetMode="External"/><Relationship Id="rId20" Type="http://schemas.openxmlformats.org/officeDocument/2006/relationships/hyperlink" Target="https://en.wikipedia.org/wiki/Lamphun_province" TargetMode="External"/><Relationship Id="rId41" Type="http://schemas.openxmlformats.org/officeDocument/2006/relationships/hyperlink" Target="https://en.wikipedia.org/wiki/Pattaya" TargetMode="External"/><Relationship Id="rId54" Type="http://schemas.openxmlformats.org/officeDocument/2006/relationships/hyperlink" Target="https://en.wikipedia.org/wiki/Rayong_province" TargetMode="External"/><Relationship Id="rId62" Type="http://schemas.openxmlformats.org/officeDocument/2006/relationships/hyperlink" Target="https://en.wikipedia.org/wiki/Satun_province" TargetMode="External"/><Relationship Id="rId70" Type="http://schemas.openxmlformats.org/officeDocument/2006/relationships/hyperlink" Target="https://en.wikipedia.org/wiki/Tak_province" TargetMode="External"/><Relationship Id="rId75" Type="http://schemas.openxmlformats.org/officeDocument/2006/relationships/hyperlink" Target="https://en.wikipedia.org/wiki/Uthai_Thani_province" TargetMode="External"/><Relationship Id="rId1" Type="http://schemas.openxmlformats.org/officeDocument/2006/relationships/hyperlink" Target="https://en.wikipedia.org/wiki/Amnat_Charoen_province" TargetMode="External"/><Relationship Id="rId6" Type="http://schemas.openxmlformats.org/officeDocument/2006/relationships/hyperlink" Target="https://en.wikipedia.org/wiki/Chai_Nat_province" TargetMode="External"/><Relationship Id="rId15" Type="http://schemas.openxmlformats.org/officeDocument/2006/relationships/hyperlink" Target="https://en.wikipedia.org/wiki/Kanchanaburi_province" TargetMode="External"/><Relationship Id="rId23" Type="http://schemas.openxmlformats.org/officeDocument/2006/relationships/hyperlink" Target="https://en.wikipedia.org/wiki/Mae_Hong_Son_province" TargetMode="External"/><Relationship Id="rId28" Type="http://schemas.openxmlformats.org/officeDocument/2006/relationships/hyperlink" Target="https://en.wikipedia.org/wiki/Nakhon_Phanom_province" TargetMode="External"/><Relationship Id="rId36" Type="http://schemas.openxmlformats.org/officeDocument/2006/relationships/hyperlink" Target="https://en.wikipedia.org/wiki/Nonthaburi_province" TargetMode="External"/><Relationship Id="rId49" Type="http://schemas.openxmlformats.org/officeDocument/2006/relationships/hyperlink" Target="https://en.wikipedia.org/wiki/Phuket_province" TargetMode="External"/><Relationship Id="rId57" Type="http://schemas.openxmlformats.org/officeDocument/2006/relationships/hyperlink" Target="https://en.wikipedia.org/wiki/Sakon_Nakhon_province" TargetMode="External"/><Relationship Id="rId10" Type="http://schemas.openxmlformats.org/officeDocument/2006/relationships/hyperlink" Target="https://en.wikipedia.org/wiki/Chiang_Rai_province" TargetMode="External"/><Relationship Id="rId31" Type="http://schemas.openxmlformats.org/officeDocument/2006/relationships/hyperlink" Target="https://en.wikipedia.org/wiki/Nakhon_Si_Thammarat_province" TargetMode="External"/><Relationship Id="rId44" Type="http://schemas.openxmlformats.org/officeDocument/2006/relationships/hyperlink" Target="https://en.wikipedia.org/wiki/Phetchaburi_province" TargetMode="External"/><Relationship Id="rId52" Type="http://schemas.openxmlformats.org/officeDocument/2006/relationships/hyperlink" Target="https://en.wikipedia.org/wiki/Ranong_province" TargetMode="External"/><Relationship Id="rId60" Type="http://schemas.openxmlformats.org/officeDocument/2006/relationships/hyperlink" Target="https://en.wikipedia.org/wiki/Samut_Songkhram_province" TargetMode="External"/><Relationship Id="rId65" Type="http://schemas.openxmlformats.org/officeDocument/2006/relationships/hyperlink" Target="https://en.wikipedia.org/wiki/Songkhla_province" TargetMode="External"/><Relationship Id="rId73" Type="http://schemas.openxmlformats.org/officeDocument/2006/relationships/hyperlink" Target="https://en.wikipedia.org/wiki/Ubon_Ratchathani_province" TargetMode="External"/><Relationship Id="rId78" Type="http://schemas.openxmlformats.org/officeDocument/2006/relationships/hyperlink" Target="https://en.wikipedia.org/wiki/Yasothon_province" TargetMode="External"/><Relationship Id="rId4" Type="http://schemas.openxmlformats.org/officeDocument/2006/relationships/hyperlink" Target="https://en.wikipedia.org/wiki/Buriram_province" TargetMode="External"/><Relationship Id="rId9" Type="http://schemas.openxmlformats.org/officeDocument/2006/relationships/hyperlink" Target="https://en.wikipedia.org/wiki/Chiang_Mai_province" TargetMode="External"/><Relationship Id="rId13" Type="http://schemas.openxmlformats.org/officeDocument/2006/relationships/hyperlink" Target="https://en.wikipedia.org/wiki/Kalasin_province" TargetMode="External"/><Relationship Id="rId18" Type="http://schemas.openxmlformats.org/officeDocument/2006/relationships/hyperlink" Target="https://en.wikipedia.org/wiki/Bangkok" TargetMode="External"/><Relationship Id="rId39" Type="http://schemas.openxmlformats.org/officeDocument/2006/relationships/hyperlink" Target="https://en.wikipedia.org/wiki/Phangnga_province" TargetMode="External"/><Relationship Id="rId34" Type="http://schemas.openxmlformats.org/officeDocument/2006/relationships/hyperlink" Target="https://en.wikipedia.org/wiki/Nong_Bua_Lam_Phu_province" TargetMode="External"/><Relationship Id="rId50" Type="http://schemas.openxmlformats.org/officeDocument/2006/relationships/hyperlink" Target="https://en.wikipedia.org/wiki/Prachin_Buri_province" TargetMode="External"/><Relationship Id="rId55" Type="http://schemas.openxmlformats.org/officeDocument/2006/relationships/hyperlink" Target="https://en.wikipedia.org/wiki/Roi_Et_province" TargetMode="External"/><Relationship Id="rId76" Type="http://schemas.openxmlformats.org/officeDocument/2006/relationships/hyperlink" Target="https://en.wikipedia.org/wiki/Uttaradit_province" TargetMode="External"/><Relationship Id="rId7" Type="http://schemas.openxmlformats.org/officeDocument/2006/relationships/hyperlink" Target="https://en.wikipedia.org/wiki/Chaiyaphum_province" TargetMode="External"/><Relationship Id="rId71" Type="http://schemas.openxmlformats.org/officeDocument/2006/relationships/hyperlink" Target="https://en.wikipedia.org/wiki/Trang_province" TargetMode="External"/><Relationship Id="rId2" Type="http://schemas.openxmlformats.org/officeDocument/2006/relationships/hyperlink" Target="https://en.wikipedia.org/wiki/Ang_Thong_province" TargetMode="External"/><Relationship Id="rId29" Type="http://schemas.openxmlformats.org/officeDocument/2006/relationships/hyperlink" Target="https://en.wikipedia.org/wiki/Nakhon_Ratchasima_province" TargetMode="External"/></Relationships>
</file>

<file path=xl/worksheets/_rels/sheet160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Palmyra_Atoll" TargetMode="External"/><Relationship Id="rId3" Type="http://schemas.openxmlformats.org/officeDocument/2006/relationships/hyperlink" Target="https://en.wikipedia.org/wiki/Jarvis_Island" TargetMode="External"/><Relationship Id="rId7" Type="http://schemas.openxmlformats.org/officeDocument/2006/relationships/hyperlink" Target="https://en.wikipedia.org/wiki/Navassa_Island" TargetMode="External"/><Relationship Id="rId2" Type="http://schemas.openxmlformats.org/officeDocument/2006/relationships/hyperlink" Target="https://en.wikipedia.org/wiki/Howland_Island" TargetMode="External"/><Relationship Id="rId1" Type="http://schemas.openxmlformats.org/officeDocument/2006/relationships/hyperlink" Target="https://en.wikipedia.org/wiki/Baker_Island" TargetMode="External"/><Relationship Id="rId6" Type="http://schemas.openxmlformats.org/officeDocument/2006/relationships/hyperlink" Target="https://en.wikipedia.org/wiki/Midway_Islands" TargetMode="External"/><Relationship Id="rId5" Type="http://schemas.openxmlformats.org/officeDocument/2006/relationships/hyperlink" Target="https://en.wikipedia.org/wiki/Kingman_Reef" TargetMode="External"/><Relationship Id="rId4" Type="http://schemas.openxmlformats.org/officeDocument/2006/relationships/hyperlink" Target="https://en.wikipedia.org/wiki/Johnston_Atoll" TargetMode="External"/><Relationship Id="rId9" Type="http://schemas.openxmlformats.org/officeDocument/2006/relationships/hyperlink" Target="https://en.wikipedia.org/wiki/Wake_Island" TargetMode="External"/></Relationships>
</file>

<file path=xl/worksheets/_rels/sheet16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Lavalleja_Department" TargetMode="External"/><Relationship Id="rId13" Type="http://schemas.openxmlformats.org/officeDocument/2006/relationships/hyperlink" Target="https://en.wikipedia.org/wiki/Rivera_Department" TargetMode="External"/><Relationship Id="rId18" Type="http://schemas.openxmlformats.org/officeDocument/2006/relationships/hyperlink" Target="https://en.wikipedia.org/wiki/Tacuaremb%C3%B3_Department" TargetMode="External"/><Relationship Id="rId3" Type="http://schemas.openxmlformats.org/officeDocument/2006/relationships/hyperlink" Target="https://en.wikipedia.org/wiki/Cerro_Largo_Department" TargetMode="External"/><Relationship Id="rId7" Type="http://schemas.openxmlformats.org/officeDocument/2006/relationships/hyperlink" Target="https://en.wikipedia.org/wiki/Florida_Department" TargetMode="External"/><Relationship Id="rId12" Type="http://schemas.openxmlformats.org/officeDocument/2006/relationships/hyperlink" Target="https://en.wikipedia.org/wiki/R%C3%ADo_Negro_Department" TargetMode="External"/><Relationship Id="rId17" Type="http://schemas.openxmlformats.org/officeDocument/2006/relationships/hyperlink" Target="https://en.wikipedia.org/wiki/Soriano_Department" TargetMode="External"/><Relationship Id="rId2" Type="http://schemas.openxmlformats.org/officeDocument/2006/relationships/hyperlink" Target="https://en.wikipedia.org/wiki/Canelones_Department" TargetMode="External"/><Relationship Id="rId16" Type="http://schemas.openxmlformats.org/officeDocument/2006/relationships/hyperlink" Target="https://en.wikipedia.org/wiki/San_Jos%C3%A9_Department" TargetMode="External"/><Relationship Id="rId20" Type="http://schemas.openxmlformats.org/officeDocument/2006/relationships/drawing" Target="../drawings/drawing21.xml"/><Relationship Id="rId1" Type="http://schemas.openxmlformats.org/officeDocument/2006/relationships/hyperlink" Target="https://en.wikipedia.org/wiki/Artigas_Department" TargetMode="External"/><Relationship Id="rId6" Type="http://schemas.openxmlformats.org/officeDocument/2006/relationships/hyperlink" Target="https://en.wikipedia.org/wiki/Flores_Department" TargetMode="External"/><Relationship Id="rId11" Type="http://schemas.openxmlformats.org/officeDocument/2006/relationships/hyperlink" Target="https://en.wikipedia.org/wiki/Paysand%C3%BA_Department" TargetMode="External"/><Relationship Id="rId5" Type="http://schemas.openxmlformats.org/officeDocument/2006/relationships/hyperlink" Target="https://en.wikipedia.org/wiki/Durazno_Department" TargetMode="External"/><Relationship Id="rId15" Type="http://schemas.openxmlformats.org/officeDocument/2006/relationships/hyperlink" Target="https://en.wikipedia.org/wiki/Salto_Department" TargetMode="External"/><Relationship Id="rId10" Type="http://schemas.openxmlformats.org/officeDocument/2006/relationships/hyperlink" Target="https://en.wikipedia.org/wiki/Montevideo_Department" TargetMode="External"/><Relationship Id="rId19" Type="http://schemas.openxmlformats.org/officeDocument/2006/relationships/hyperlink" Target="https://en.wikipedia.org/wiki/Treinta_y_Tres_Department" TargetMode="External"/><Relationship Id="rId4" Type="http://schemas.openxmlformats.org/officeDocument/2006/relationships/hyperlink" Target="https://en.wikipedia.org/wiki/Colonia_Department" TargetMode="External"/><Relationship Id="rId9" Type="http://schemas.openxmlformats.org/officeDocument/2006/relationships/hyperlink" Target="https://en.wikipedia.org/wiki/Maldonado_Department" TargetMode="External"/><Relationship Id="rId14" Type="http://schemas.openxmlformats.org/officeDocument/2006/relationships/hyperlink" Target="https://en.wikipedia.org/wiki/Rocha_Department" TargetMode="External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Northern_Province_(Sierra_Leone)" TargetMode="External"/><Relationship Id="rId2" Type="http://schemas.openxmlformats.org/officeDocument/2006/relationships/hyperlink" Target="https://en.wikipedia.org/wiki/North_West_Province,_Sierra_Leone" TargetMode="External"/><Relationship Id="rId1" Type="http://schemas.openxmlformats.org/officeDocument/2006/relationships/hyperlink" Target="https://en.wikipedia.org/wiki/Eastern_Province_(Sierra_Leone)" TargetMode="External"/><Relationship Id="rId5" Type="http://schemas.openxmlformats.org/officeDocument/2006/relationships/hyperlink" Target="https://en.wikipedia.org/wiki/Western_Area" TargetMode="External"/><Relationship Id="rId4" Type="http://schemas.openxmlformats.org/officeDocument/2006/relationships/hyperlink" Target="https://en.wikipedia.org/wiki/Southern_Province_(Sierra_Leone)" TargetMode="External"/></Relationships>
</file>

<file path=xl/worksheets/_rels/sheet163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Montegiardino" TargetMode="External"/><Relationship Id="rId3" Type="http://schemas.openxmlformats.org/officeDocument/2006/relationships/hyperlink" Target="https://en.wikipedia.org/wiki/Chiesanuova" TargetMode="External"/><Relationship Id="rId7" Type="http://schemas.openxmlformats.org/officeDocument/2006/relationships/hyperlink" Target="https://en.wikipedia.org/wiki/Fiorentino" TargetMode="External"/><Relationship Id="rId2" Type="http://schemas.openxmlformats.org/officeDocument/2006/relationships/hyperlink" Target="https://en.wikipedia.org/wiki/Borgo_Maggiore" TargetMode="External"/><Relationship Id="rId1" Type="http://schemas.openxmlformats.org/officeDocument/2006/relationships/hyperlink" Target="https://en.wikipedia.org/wiki/Acquaviva_(San_Marino)" TargetMode="External"/><Relationship Id="rId6" Type="http://schemas.openxmlformats.org/officeDocument/2006/relationships/hyperlink" Target="https://en.wikipedia.org/wiki/Faetano" TargetMode="External"/><Relationship Id="rId5" Type="http://schemas.openxmlformats.org/officeDocument/2006/relationships/hyperlink" Target="https://en.wikipedia.org/wiki/Domagnano" TargetMode="External"/><Relationship Id="rId4" Type="http://schemas.openxmlformats.org/officeDocument/2006/relationships/hyperlink" Target="https://en.wikipedia.org/wiki/San_Marino_(San_Marino)" TargetMode="External"/><Relationship Id="rId9" Type="http://schemas.openxmlformats.org/officeDocument/2006/relationships/hyperlink" Target="https://en.wikipedia.org/wiki/Serravalle_(San_Marino)" TargetMode="External"/></Relationships>
</file>

<file path=xl/worksheets/_rels/sheet164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Louga_Region" TargetMode="External"/><Relationship Id="rId13" Type="http://schemas.openxmlformats.org/officeDocument/2006/relationships/hyperlink" Target="https://en.wikipedia.org/wiki/Thi%C3%A8s_Region" TargetMode="External"/><Relationship Id="rId3" Type="http://schemas.openxmlformats.org/officeDocument/2006/relationships/hyperlink" Target="https://en.wikipedia.org/wiki/Fatick_Region" TargetMode="External"/><Relationship Id="rId7" Type="http://schemas.openxmlformats.org/officeDocument/2006/relationships/hyperlink" Target="https://en.wikipedia.org/wiki/Kolda_Region" TargetMode="External"/><Relationship Id="rId12" Type="http://schemas.openxmlformats.org/officeDocument/2006/relationships/hyperlink" Target="https://en.wikipedia.org/wiki/Tambacounda_Region" TargetMode="External"/><Relationship Id="rId2" Type="http://schemas.openxmlformats.org/officeDocument/2006/relationships/hyperlink" Target="https://en.wikipedia.org/wiki/Diourbel_Region" TargetMode="External"/><Relationship Id="rId1" Type="http://schemas.openxmlformats.org/officeDocument/2006/relationships/hyperlink" Target="https://en.wikipedia.org/wiki/Dakar_Region" TargetMode="External"/><Relationship Id="rId6" Type="http://schemas.openxmlformats.org/officeDocument/2006/relationships/hyperlink" Target="https://en.wikipedia.org/wiki/K%C3%A9dougou_Region" TargetMode="External"/><Relationship Id="rId11" Type="http://schemas.openxmlformats.org/officeDocument/2006/relationships/hyperlink" Target="https://en.wikipedia.org/wiki/S%C3%A9dhiou_Region" TargetMode="External"/><Relationship Id="rId5" Type="http://schemas.openxmlformats.org/officeDocument/2006/relationships/hyperlink" Target="https://en.wikipedia.org/wiki/Kaolack_Region" TargetMode="External"/><Relationship Id="rId10" Type="http://schemas.openxmlformats.org/officeDocument/2006/relationships/hyperlink" Target="https://en.wikipedia.org/wiki/Saint-Louis_Region" TargetMode="External"/><Relationship Id="rId4" Type="http://schemas.openxmlformats.org/officeDocument/2006/relationships/hyperlink" Target="https://en.wikipedia.org/wiki/Kaffrine_Region" TargetMode="External"/><Relationship Id="rId9" Type="http://schemas.openxmlformats.org/officeDocument/2006/relationships/hyperlink" Target="https://en.wikipedia.org/wiki/Matam_Region" TargetMode="External"/><Relationship Id="rId14" Type="http://schemas.openxmlformats.org/officeDocument/2006/relationships/hyperlink" Target="https://en.wikipedia.org/wiki/Ziguinchor_Region" TargetMode="External"/></Relationships>
</file>

<file path=xl/worksheets/_rels/sheet165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Hiiraan" TargetMode="External"/><Relationship Id="rId13" Type="http://schemas.openxmlformats.org/officeDocument/2006/relationships/hyperlink" Target="https://en.wikipedia.org/wiki/Sanaag" TargetMode="External"/><Relationship Id="rId18" Type="http://schemas.openxmlformats.org/officeDocument/2006/relationships/hyperlink" Target="https://en.wikipedia.org/wiki/Woqooyi_Galbeed" TargetMode="External"/><Relationship Id="rId3" Type="http://schemas.openxmlformats.org/officeDocument/2006/relationships/hyperlink" Target="https://en.wikipedia.org/wiki/Banaadir" TargetMode="External"/><Relationship Id="rId7" Type="http://schemas.openxmlformats.org/officeDocument/2006/relationships/hyperlink" Target="https://en.wikipedia.org/wiki/Gedo" TargetMode="External"/><Relationship Id="rId12" Type="http://schemas.openxmlformats.org/officeDocument/2006/relationships/hyperlink" Target="https://en.wikipedia.org/wiki/Nugaal" TargetMode="External"/><Relationship Id="rId17" Type="http://schemas.openxmlformats.org/officeDocument/2006/relationships/hyperlink" Target="https://en.wikipedia.org/wiki/Togdheer" TargetMode="External"/><Relationship Id="rId2" Type="http://schemas.openxmlformats.org/officeDocument/2006/relationships/hyperlink" Target="https://en.wikipedia.org/wiki/Bakool" TargetMode="External"/><Relationship Id="rId16" Type="http://schemas.openxmlformats.org/officeDocument/2006/relationships/hyperlink" Target="https://en.wikipedia.org/wiki/Sool,_Somalia" TargetMode="External"/><Relationship Id="rId1" Type="http://schemas.openxmlformats.org/officeDocument/2006/relationships/hyperlink" Target="https://en.wikipedia.org/wiki/Awdal" TargetMode="External"/><Relationship Id="rId6" Type="http://schemas.openxmlformats.org/officeDocument/2006/relationships/hyperlink" Target="https://en.wikipedia.org/wiki/Galguduud" TargetMode="External"/><Relationship Id="rId11" Type="http://schemas.openxmlformats.org/officeDocument/2006/relationships/hyperlink" Target="https://en.wikipedia.org/wiki/Mudug" TargetMode="External"/><Relationship Id="rId5" Type="http://schemas.openxmlformats.org/officeDocument/2006/relationships/hyperlink" Target="https://en.wikipedia.org/wiki/Bay_(Somalia)" TargetMode="External"/><Relationship Id="rId15" Type="http://schemas.openxmlformats.org/officeDocument/2006/relationships/hyperlink" Target="https://en.wikipedia.org/wiki/Shabeellaha_Hoose" TargetMode="External"/><Relationship Id="rId10" Type="http://schemas.openxmlformats.org/officeDocument/2006/relationships/hyperlink" Target="https://en.wikipedia.org/wiki/Jubbada_Hoose" TargetMode="External"/><Relationship Id="rId4" Type="http://schemas.openxmlformats.org/officeDocument/2006/relationships/hyperlink" Target="https://en.wikipedia.org/wiki/Bari_(Somalia)" TargetMode="External"/><Relationship Id="rId9" Type="http://schemas.openxmlformats.org/officeDocument/2006/relationships/hyperlink" Target="https://en.wikipedia.org/wiki/Jubbada_Dhexe" TargetMode="External"/><Relationship Id="rId14" Type="http://schemas.openxmlformats.org/officeDocument/2006/relationships/hyperlink" Target="https://en.wikipedia.org/wiki/Shabeellaha_Dhexe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Keelung" TargetMode="External"/><Relationship Id="rId13" Type="http://schemas.openxmlformats.org/officeDocument/2006/relationships/hyperlink" Target="https://en.wikipedia.org/wiki/New_Taipei" TargetMode="External"/><Relationship Id="rId18" Type="http://schemas.openxmlformats.org/officeDocument/2006/relationships/hyperlink" Target="https://en.wikipedia.org/wiki/Taipei" TargetMode="External"/><Relationship Id="rId3" Type="http://schemas.openxmlformats.org/officeDocument/2006/relationships/hyperlink" Target="https://en.wikipedia.org/wiki/Chiayi_County" TargetMode="External"/><Relationship Id="rId21" Type="http://schemas.openxmlformats.org/officeDocument/2006/relationships/hyperlink" Target="https://en.wikipedia.org/wiki/Yilan_County,_Taiwan" TargetMode="External"/><Relationship Id="rId7" Type="http://schemas.openxmlformats.org/officeDocument/2006/relationships/hyperlink" Target="https://en.wikipedia.org/wiki/Kaohsiung" TargetMode="External"/><Relationship Id="rId12" Type="http://schemas.openxmlformats.org/officeDocument/2006/relationships/hyperlink" Target="https://en.wikipedia.org/wiki/Nantou_County" TargetMode="External"/><Relationship Id="rId17" Type="http://schemas.openxmlformats.org/officeDocument/2006/relationships/hyperlink" Target="https://en.wikipedia.org/wiki/Tainan" TargetMode="External"/><Relationship Id="rId2" Type="http://schemas.openxmlformats.org/officeDocument/2006/relationships/hyperlink" Target="https://en.wikipedia.org/wiki/Chiayi" TargetMode="External"/><Relationship Id="rId16" Type="http://schemas.openxmlformats.org/officeDocument/2006/relationships/hyperlink" Target="https://en.wikipedia.org/wiki/Taichung" TargetMode="External"/><Relationship Id="rId20" Type="http://schemas.openxmlformats.org/officeDocument/2006/relationships/hyperlink" Target="https://en.wikipedia.org/wiki/Taoyuan,_Taiwan" TargetMode="External"/><Relationship Id="rId1" Type="http://schemas.openxmlformats.org/officeDocument/2006/relationships/hyperlink" Target="https://en.wikipedia.org/wiki/Changhua_County" TargetMode="External"/><Relationship Id="rId6" Type="http://schemas.openxmlformats.org/officeDocument/2006/relationships/hyperlink" Target="https://en.wikipedia.org/wiki/Hualien_County" TargetMode="External"/><Relationship Id="rId11" Type="http://schemas.openxmlformats.org/officeDocument/2006/relationships/hyperlink" Target="https://en.wikipedia.org/wiki/Miaoli_County" TargetMode="External"/><Relationship Id="rId5" Type="http://schemas.openxmlformats.org/officeDocument/2006/relationships/hyperlink" Target="https://en.wikipedia.org/wiki/Hsinchu_County" TargetMode="External"/><Relationship Id="rId15" Type="http://schemas.openxmlformats.org/officeDocument/2006/relationships/hyperlink" Target="https://en.wikipedia.org/wiki/Pingtung_County" TargetMode="External"/><Relationship Id="rId10" Type="http://schemas.openxmlformats.org/officeDocument/2006/relationships/hyperlink" Target="https://en.wikipedia.org/wiki/Lienchiang_County" TargetMode="External"/><Relationship Id="rId19" Type="http://schemas.openxmlformats.org/officeDocument/2006/relationships/hyperlink" Target="https://en.wikipedia.org/wiki/Taitung_County" TargetMode="External"/><Relationship Id="rId4" Type="http://schemas.openxmlformats.org/officeDocument/2006/relationships/hyperlink" Target="https://en.wikipedia.org/wiki/Hsinchu" TargetMode="External"/><Relationship Id="rId9" Type="http://schemas.openxmlformats.org/officeDocument/2006/relationships/hyperlink" Target="https://en.wikipedia.org/wiki/Kinmen" TargetMode="External"/><Relationship Id="rId14" Type="http://schemas.openxmlformats.org/officeDocument/2006/relationships/hyperlink" Target="https://en.wikipedia.org/wiki/Penghu_County" TargetMode="External"/><Relationship Id="rId22" Type="http://schemas.openxmlformats.org/officeDocument/2006/relationships/hyperlink" Target="https://en.wikipedia.org/wiki/Yunlin_County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Kherson_Oblast" TargetMode="External"/><Relationship Id="rId13" Type="http://schemas.openxmlformats.org/officeDocument/2006/relationships/hyperlink" Target="https://en.wikipedia.org/wiki/Lviv_Oblast" TargetMode="External"/><Relationship Id="rId18" Type="http://schemas.openxmlformats.org/officeDocument/2006/relationships/hyperlink" Target="https://en.wikipedia.org/wiki/Sumy_Oblast" TargetMode="External"/><Relationship Id="rId26" Type="http://schemas.openxmlformats.org/officeDocument/2006/relationships/hyperlink" Target="https://en.wikipedia.org/wiki/Kyiv" TargetMode="External"/><Relationship Id="rId3" Type="http://schemas.openxmlformats.org/officeDocument/2006/relationships/hyperlink" Target="https://en.wikipedia.org/wiki/Chernivtsi_Oblast" TargetMode="External"/><Relationship Id="rId21" Type="http://schemas.openxmlformats.org/officeDocument/2006/relationships/hyperlink" Target="https://en.wikipedia.org/wiki/Volyn_Oblast" TargetMode="External"/><Relationship Id="rId7" Type="http://schemas.openxmlformats.org/officeDocument/2006/relationships/hyperlink" Target="https://en.wikipedia.org/wiki/Kharkiv_Oblast" TargetMode="External"/><Relationship Id="rId12" Type="http://schemas.openxmlformats.org/officeDocument/2006/relationships/hyperlink" Target="https://en.wikipedia.org/wiki/Luhansk_Oblast" TargetMode="External"/><Relationship Id="rId17" Type="http://schemas.openxmlformats.org/officeDocument/2006/relationships/hyperlink" Target="https://en.wikipedia.org/wiki/Rivne_Oblast" TargetMode="External"/><Relationship Id="rId25" Type="http://schemas.openxmlformats.org/officeDocument/2006/relationships/hyperlink" Target="https://en.wikipedia.org/wiki/Autonomous_Republic_of_Crimea" TargetMode="External"/><Relationship Id="rId2" Type="http://schemas.openxmlformats.org/officeDocument/2006/relationships/hyperlink" Target="https://en.wikipedia.org/wiki/Chernihiv_Oblast" TargetMode="External"/><Relationship Id="rId16" Type="http://schemas.openxmlformats.org/officeDocument/2006/relationships/hyperlink" Target="https://en.wikipedia.org/wiki/Poltava_Oblast" TargetMode="External"/><Relationship Id="rId20" Type="http://schemas.openxmlformats.org/officeDocument/2006/relationships/hyperlink" Target="https://en.wikipedia.org/wiki/Vinnytsia_Oblast" TargetMode="External"/><Relationship Id="rId1" Type="http://schemas.openxmlformats.org/officeDocument/2006/relationships/hyperlink" Target="https://en.wikipedia.org/wiki/Cherkasy_Oblast" TargetMode="External"/><Relationship Id="rId6" Type="http://schemas.openxmlformats.org/officeDocument/2006/relationships/hyperlink" Target="https://en.wikipedia.org/wiki/Ivano-Frankivsk_Oblast" TargetMode="External"/><Relationship Id="rId11" Type="http://schemas.openxmlformats.org/officeDocument/2006/relationships/hyperlink" Target="https://en.wikipedia.org/wiki/Kyiv_Oblast" TargetMode="External"/><Relationship Id="rId24" Type="http://schemas.openxmlformats.org/officeDocument/2006/relationships/hyperlink" Target="https://en.wikipedia.org/wiki/Zhytomyr_Oblast" TargetMode="External"/><Relationship Id="rId5" Type="http://schemas.openxmlformats.org/officeDocument/2006/relationships/hyperlink" Target="https://en.wikipedia.org/wiki/Donetsk_Oblast" TargetMode="External"/><Relationship Id="rId15" Type="http://schemas.openxmlformats.org/officeDocument/2006/relationships/hyperlink" Target="https://en.wikipedia.org/wiki/Odesa_Oblast" TargetMode="External"/><Relationship Id="rId23" Type="http://schemas.openxmlformats.org/officeDocument/2006/relationships/hyperlink" Target="https://en.wikipedia.org/wiki/Zaporizhzhia_Oblast" TargetMode="External"/><Relationship Id="rId28" Type="http://schemas.openxmlformats.org/officeDocument/2006/relationships/drawing" Target="../drawings/drawing2.xml"/><Relationship Id="rId10" Type="http://schemas.openxmlformats.org/officeDocument/2006/relationships/hyperlink" Target="https://en.wikipedia.org/wiki/Kirovohrad_Oblast" TargetMode="External"/><Relationship Id="rId19" Type="http://schemas.openxmlformats.org/officeDocument/2006/relationships/hyperlink" Target="https://en.wikipedia.org/wiki/Ternopil_Oblast" TargetMode="External"/><Relationship Id="rId4" Type="http://schemas.openxmlformats.org/officeDocument/2006/relationships/hyperlink" Target="https://en.wikipedia.org/wiki/Dnipropetrovsk_Oblast" TargetMode="External"/><Relationship Id="rId9" Type="http://schemas.openxmlformats.org/officeDocument/2006/relationships/hyperlink" Target="https://en.wikipedia.org/wiki/Khmelnytskyi_Oblast" TargetMode="External"/><Relationship Id="rId14" Type="http://schemas.openxmlformats.org/officeDocument/2006/relationships/hyperlink" Target="https://en.wikipedia.org/wiki/Mykolaiv_Oblast" TargetMode="External"/><Relationship Id="rId22" Type="http://schemas.openxmlformats.org/officeDocument/2006/relationships/hyperlink" Target="https://en.wikipedia.org/wiki/Zakarpattia_Oblast" TargetMode="External"/><Relationship Id="rId27" Type="http://schemas.openxmlformats.org/officeDocument/2006/relationships/hyperlink" Target="https://en.wikipedia.org/wiki/Sevastopol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Satupa%27itea" TargetMode="External"/><Relationship Id="rId3" Type="http://schemas.openxmlformats.org/officeDocument/2006/relationships/hyperlink" Target="https://en.wikipedia.org/wiki/Atua_(district)" TargetMode="External"/><Relationship Id="rId7" Type="http://schemas.openxmlformats.org/officeDocument/2006/relationships/hyperlink" Target="https://en.wikipedia.org/wiki/Palauli" TargetMode="External"/><Relationship Id="rId2" Type="http://schemas.openxmlformats.org/officeDocument/2006/relationships/hyperlink" Target="https://en.wikipedia.org/wiki/Aiga-i-le-Tai" TargetMode="External"/><Relationship Id="rId1" Type="http://schemas.openxmlformats.org/officeDocument/2006/relationships/hyperlink" Target="https://en.wikipedia.org/wiki/A%27ana" TargetMode="External"/><Relationship Id="rId6" Type="http://schemas.openxmlformats.org/officeDocument/2006/relationships/hyperlink" Target="https://en.wikipedia.org/wiki/Gagaifomauga" TargetMode="External"/><Relationship Id="rId11" Type="http://schemas.openxmlformats.org/officeDocument/2006/relationships/hyperlink" Target="https://en.wikipedia.org/wiki/Vaisigano" TargetMode="External"/><Relationship Id="rId5" Type="http://schemas.openxmlformats.org/officeDocument/2006/relationships/hyperlink" Target="https://en.wikipedia.org/wiki/Gaga%27emauga" TargetMode="External"/><Relationship Id="rId10" Type="http://schemas.openxmlformats.org/officeDocument/2006/relationships/hyperlink" Target="https://en.wikipedia.org/wiki/Va%27a-o-Fonoti" TargetMode="External"/><Relationship Id="rId4" Type="http://schemas.openxmlformats.org/officeDocument/2006/relationships/hyperlink" Target="https://en.wikipedia.org/wiki/Fa%27asaleleaga" TargetMode="External"/><Relationship Id="rId9" Type="http://schemas.openxmlformats.org/officeDocument/2006/relationships/hyperlink" Target="https://en.wikipedia.org/wiki/Tuamasag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Kampong_Thum_province" TargetMode="External"/><Relationship Id="rId13" Type="http://schemas.openxmlformats.org/officeDocument/2006/relationships/hyperlink" Target="https://en.wikipedia.org/wiki/Mondol_Kiri_province" TargetMode="External"/><Relationship Id="rId18" Type="http://schemas.openxmlformats.org/officeDocument/2006/relationships/hyperlink" Target="https://en.wikipedia.org/wiki/Preah_Vihear_province" TargetMode="External"/><Relationship Id="rId3" Type="http://schemas.openxmlformats.org/officeDocument/2006/relationships/hyperlink" Target="https://en.wikipedia.org/wiki/Banteay_Mean_Chey_province" TargetMode="External"/><Relationship Id="rId21" Type="http://schemas.openxmlformats.org/officeDocument/2006/relationships/hyperlink" Target="https://en.wikipedia.org/wiki/Siem_Reab_province" TargetMode="External"/><Relationship Id="rId7" Type="http://schemas.openxmlformats.org/officeDocument/2006/relationships/hyperlink" Target="https://en.wikipedia.org/wiki/Kampong_Spueu_province" TargetMode="External"/><Relationship Id="rId12" Type="http://schemas.openxmlformats.org/officeDocument/2006/relationships/hyperlink" Target="https://en.wikipedia.org/wiki/Kracheh_province" TargetMode="External"/><Relationship Id="rId17" Type="http://schemas.openxmlformats.org/officeDocument/2006/relationships/hyperlink" Target="https://en.wikipedia.org/wiki/Krong_Preah_Sihanouk" TargetMode="External"/><Relationship Id="rId25" Type="http://schemas.openxmlformats.org/officeDocument/2006/relationships/hyperlink" Target="https://en.wikipedia.org/wiki/Tbong_Khmum_province" TargetMode="External"/><Relationship Id="rId2" Type="http://schemas.openxmlformats.org/officeDocument/2006/relationships/hyperlink" Target="https://en.wikipedia.org/wiki/Baat_Dambang_province" TargetMode="External"/><Relationship Id="rId16" Type="http://schemas.openxmlformats.org/officeDocument/2006/relationships/hyperlink" Target="https://en.wikipedia.org/wiki/Pousaat_province" TargetMode="External"/><Relationship Id="rId20" Type="http://schemas.openxmlformats.org/officeDocument/2006/relationships/hyperlink" Target="https://en.wikipedia.org/wiki/Rotanak_Kiri_province" TargetMode="External"/><Relationship Id="rId1" Type="http://schemas.openxmlformats.org/officeDocument/2006/relationships/hyperlink" Target="https://en.wikipedia.org/wiki/Phnom_Penh" TargetMode="External"/><Relationship Id="rId6" Type="http://schemas.openxmlformats.org/officeDocument/2006/relationships/hyperlink" Target="https://en.wikipedia.org/wiki/Kampong_Chhnang_province" TargetMode="External"/><Relationship Id="rId11" Type="http://schemas.openxmlformats.org/officeDocument/2006/relationships/hyperlink" Target="https://en.wikipedia.org/wiki/Kaoh_Kong_province" TargetMode="External"/><Relationship Id="rId24" Type="http://schemas.openxmlformats.org/officeDocument/2006/relationships/hyperlink" Target="https://en.wikipedia.org/wiki/Taakaev_province" TargetMode="External"/><Relationship Id="rId5" Type="http://schemas.openxmlformats.org/officeDocument/2006/relationships/hyperlink" Target="https://en.wikipedia.org/wiki/Kampong_Chaam_province" TargetMode="External"/><Relationship Id="rId15" Type="http://schemas.openxmlformats.org/officeDocument/2006/relationships/hyperlink" Target="https://en.wikipedia.org/wiki/Krong_Pailin" TargetMode="External"/><Relationship Id="rId23" Type="http://schemas.openxmlformats.org/officeDocument/2006/relationships/hyperlink" Target="https://en.wikipedia.org/wiki/Svaay_Rieng_province" TargetMode="External"/><Relationship Id="rId10" Type="http://schemas.openxmlformats.org/officeDocument/2006/relationships/hyperlink" Target="https://en.wikipedia.org/wiki/Kandaal_province" TargetMode="External"/><Relationship Id="rId19" Type="http://schemas.openxmlformats.org/officeDocument/2006/relationships/hyperlink" Target="https://en.wikipedia.org/wiki/Prey_Veaeng_province" TargetMode="External"/><Relationship Id="rId4" Type="http://schemas.openxmlformats.org/officeDocument/2006/relationships/hyperlink" Target="https://en.wikipedia.org/wiki/Krong_Kaeb" TargetMode="External"/><Relationship Id="rId9" Type="http://schemas.openxmlformats.org/officeDocument/2006/relationships/hyperlink" Target="https://en.wikipedia.org/wiki/Kampot_province" TargetMode="External"/><Relationship Id="rId14" Type="http://schemas.openxmlformats.org/officeDocument/2006/relationships/hyperlink" Target="https://en.wikipedia.org/wiki/Otdar_Mean_Chey_province" TargetMode="External"/><Relationship Id="rId22" Type="http://schemas.openxmlformats.org/officeDocument/2006/relationships/hyperlink" Target="https://en.wikipedia.org/wiki/Stueng_Traeng_province" TargetMode="Externa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Northern_Cape" TargetMode="External"/><Relationship Id="rId3" Type="http://schemas.openxmlformats.org/officeDocument/2006/relationships/hyperlink" Target="https://en.wikipedia.org/wiki/Gauteng" TargetMode="External"/><Relationship Id="rId7" Type="http://schemas.openxmlformats.org/officeDocument/2006/relationships/hyperlink" Target="https://en.wikipedia.org/wiki/North_West_(South_African_province)" TargetMode="External"/><Relationship Id="rId2" Type="http://schemas.openxmlformats.org/officeDocument/2006/relationships/hyperlink" Target="https://en.wikipedia.org/wiki/Free_State_(South_African_province)" TargetMode="External"/><Relationship Id="rId1" Type="http://schemas.openxmlformats.org/officeDocument/2006/relationships/hyperlink" Target="https://en.wikipedia.org/wiki/Eastern_Cape" TargetMode="External"/><Relationship Id="rId6" Type="http://schemas.openxmlformats.org/officeDocument/2006/relationships/hyperlink" Target="https://en.wikipedia.org/wiki/Mpumalanga" TargetMode="External"/><Relationship Id="rId5" Type="http://schemas.openxmlformats.org/officeDocument/2006/relationships/hyperlink" Target="https://en.wikipedia.org/wiki/Limpopo" TargetMode="External"/><Relationship Id="rId4" Type="http://schemas.openxmlformats.org/officeDocument/2006/relationships/hyperlink" Target="https://en.wikipedia.org/wiki/KwaZulu-Natal" TargetMode="External"/><Relationship Id="rId9" Type="http://schemas.openxmlformats.org/officeDocument/2006/relationships/hyperlink" Target="https://en.wikipedia.org/wiki/Western_Cape" TargetMode="Externa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Northern_Province_(Zambia)" TargetMode="External"/><Relationship Id="rId3" Type="http://schemas.openxmlformats.org/officeDocument/2006/relationships/hyperlink" Target="https://en.wikipedia.org/wiki/Eastern_Province_(Zambia)" TargetMode="External"/><Relationship Id="rId7" Type="http://schemas.openxmlformats.org/officeDocument/2006/relationships/hyperlink" Target="https://en.wikipedia.org/wiki/North-Western_Province_(Zambia)" TargetMode="External"/><Relationship Id="rId2" Type="http://schemas.openxmlformats.org/officeDocument/2006/relationships/hyperlink" Target="https://en.wikipedia.org/wiki/Copperbelt_Province" TargetMode="External"/><Relationship Id="rId1" Type="http://schemas.openxmlformats.org/officeDocument/2006/relationships/hyperlink" Target="https://en.wikipedia.org/wiki/Central_Province_(Zambia)" TargetMode="External"/><Relationship Id="rId6" Type="http://schemas.openxmlformats.org/officeDocument/2006/relationships/hyperlink" Target="https://en.wikipedia.org/wiki/Muchinga_Province_(Zambia)" TargetMode="External"/><Relationship Id="rId5" Type="http://schemas.openxmlformats.org/officeDocument/2006/relationships/hyperlink" Target="https://en.wikipedia.org/wiki/Lusaka_Province" TargetMode="External"/><Relationship Id="rId10" Type="http://schemas.openxmlformats.org/officeDocument/2006/relationships/hyperlink" Target="https://en.wikipedia.org/wiki/Western_Province_(Zambia)" TargetMode="External"/><Relationship Id="rId4" Type="http://schemas.openxmlformats.org/officeDocument/2006/relationships/hyperlink" Target="https://en.wikipedia.org/wiki/Luapula_Province" TargetMode="External"/><Relationship Id="rId9" Type="http://schemas.openxmlformats.org/officeDocument/2006/relationships/hyperlink" Target="https://en.wikipedia.org/wiki/Southern_Province_(Zambia)" TargetMode="Externa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Tel%C5%A1iai_County" TargetMode="External"/><Relationship Id="rId3" Type="http://schemas.openxmlformats.org/officeDocument/2006/relationships/hyperlink" Target="https://en.wikipedia.org/wiki/Klaip%C4%97da_County" TargetMode="External"/><Relationship Id="rId7" Type="http://schemas.openxmlformats.org/officeDocument/2006/relationships/hyperlink" Target="https://en.wikipedia.org/wiki/Taurag%C4%97_County" TargetMode="External"/><Relationship Id="rId2" Type="http://schemas.openxmlformats.org/officeDocument/2006/relationships/hyperlink" Target="https://en.wikipedia.org/wiki/Kaunas_County" TargetMode="External"/><Relationship Id="rId1" Type="http://schemas.openxmlformats.org/officeDocument/2006/relationships/hyperlink" Target="https://en.wikipedia.org/wiki/Alytus_County" TargetMode="External"/><Relationship Id="rId6" Type="http://schemas.openxmlformats.org/officeDocument/2006/relationships/hyperlink" Target="https://en.wikipedia.org/wiki/%C5%A0iauliai_County" TargetMode="External"/><Relationship Id="rId5" Type="http://schemas.openxmlformats.org/officeDocument/2006/relationships/hyperlink" Target="https://en.wikipedia.org/wiki/Panev%C4%97%C5%BEys_County" TargetMode="External"/><Relationship Id="rId10" Type="http://schemas.openxmlformats.org/officeDocument/2006/relationships/hyperlink" Target="https://en.wikipedia.org/wiki/Vilnius_County" TargetMode="External"/><Relationship Id="rId4" Type="http://schemas.openxmlformats.org/officeDocument/2006/relationships/hyperlink" Target="https://en.wikipedia.org/wiki/Marijampol%C4%97_County" TargetMode="External"/><Relationship Id="rId9" Type="http://schemas.openxmlformats.org/officeDocument/2006/relationships/hyperlink" Target="https://en.wikipedia.org/wiki/Utena_County" TargetMode="Externa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Jowzj%C4%81n_Province" TargetMode="External"/><Relationship Id="rId18" Type="http://schemas.openxmlformats.org/officeDocument/2006/relationships/hyperlink" Target="https://en.wikipedia.org/wiki/Konar_Province" TargetMode="External"/><Relationship Id="rId26" Type="http://schemas.openxmlformats.org/officeDocument/2006/relationships/hyperlink" Target="https://en.wikipedia.org/wiki/Paktiya_Province" TargetMode="External"/><Relationship Id="rId3" Type="http://schemas.openxmlformats.org/officeDocument/2006/relationships/hyperlink" Target="https://en.wikipedia.org/wiki/Baghl%C4%81n_Province" TargetMode="External"/><Relationship Id="rId21" Type="http://schemas.openxmlformats.org/officeDocument/2006/relationships/hyperlink" Target="https://en.wikipedia.org/wiki/Logar_Province" TargetMode="External"/><Relationship Id="rId34" Type="http://schemas.openxmlformats.org/officeDocument/2006/relationships/hyperlink" Target="https://en.wikipedia.org/wiki/Z%C4%81bul_Province" TargetMode="External"/><Relationship Id="rId7" Type="http://schemas.openxmlformats.org/officeDocument/2006/relationships/hyperlink" Target="https://en.wikipedia.org/wiki/Far%C4%81h_Province" TargetMode="External"/><Relationship Id="rId12" Type="http://schemas.openxmlformats.org/officeDocument/2006/relationships/hyperlink" Target="https://en.wikipedia.org/wiki/Her%C4%81t_Province" TargetMode="External"/><Relationship Id="rId17" Type="http://schemas.openxmlformats.org/officeDocument/2006/relationships/hyperlink" Target="https://en.wikipedia.org/wiki/Khowst_Province" TargetMode="External"/><Relationship Id="rId25" Type="http://schemas.openxmlformats.org/officeDocument/2006/relationships/hyperlink" Target="https://en.wikipedia.org/wiki/Pakt%C4%ABk%C4%81_Province" TargetMode="External"/><Relationship Id="rId33" Type="http://schemas.openxmlformats.org/officeDocument/2006/relationships/hyperlink" Target="https://en.wikipedia.org/wiki/Wardak_Province" TargetMode="External"/><Relationship Id="rId2" Type="http://schemas.openxmlformats.org/officeDocument/2006/relationships/hyperlink" Target="https://en.wikipedia.org/wiki/B%C4%81dgh%C4%ABs_Province" TargetMode="External"/><Relationship Id="rId16" Type="http://schemas.openxmlformats.org/officeDocument/2006/relationships/hyperlink" Target="https://en.wikipedia.org/wiki/K%C4%81p%C4%ABs%C4%81_Province" TargetMode="External"/><Relationship Id="rId20" Type="http://schemas.openxmlformats.org/officeDocument/2006/relationships/hyperlink" Target="https://en.wikipedia.org/wiki/Laghm%C4%81n_Province" TargetMode="External"/><Relationship Id="rId29" Type="http://schemas.openxmlformats.org/officeDocument/2006/relationships/hyperlink" Target="https://en.wikipedia.org/wiki/Samang%C4%81n_Province" TargetMode="External"/><Relationship Id="rId1" Type="http://schemas.openxmlformats.org/officeDocument/2006/relationships/hyperlink" Target="https://en.wikipedia.org/wiki/Badakhsh%C4%81n_Province" TargetMode="External"/><Relationship Id="rId6" Type="http://schemas.openxmlformats.org/officeDocument/2006/relationships/hyperlink" Target="https://en.wikipedia.org/wiki/D%C4%81ykond%C4%AB_Province" TargetMode="External"/><Relationship Id="rId11" Type="http://schemas.openxmlformats.org/officeDocument/2006/relationships/hyperlink" Target="https://en.wikipedia.org/wiki/Helmand_Province" TargetMode="External"/><Relationship Id="rId24" Type="http://schemas.openxmlformats.org/officeDocument/2006/relationships/hyperlink" Target="https://en.wikipedia.org/wiki/Nuristan_Province" TargetMode="External"/><Relationship Id="rId32" Type="http://schemas.openxmlformats.org/officeDocument/2006/relationships/hyperlink" Target="https://en.wikipedia.org/wiki/Uruzgan_Province" TargetMode="External"/><Relationship Id="rId5" Type="http://schemas.openxmlformats.org/officeDocument/2006/relationships/hyperlink" Target="https://en.wikipedia.org/wiki/Bamyan_Province" TargetMode="External"/><Relationship Id="rId15" Type="http://schemas.openxmlformats.org/officeDocument/2006/relationships/hyperlink" Target="https://en.wikipedia.org/wiki/Kandah%C4%81r_Province" TargetMode="External"/><Relationship Id="rId23" Type="http://schemas.openxmlformats.org/officeDocument/2006/relationships/hyperlink" Target="https://en.wikipedia.org/wiki/Nimroz_Province" TargetMode="External"/><Relationship Id="rId28" Type="http://schemas.openxmlformats.org/officeDocument/2006/relationships/hyperlink" Target="https://en.wikipedia.org/wiki/Parw%C4%81n_Province" TargetMode="External"/><Relationship Id="rId10" Type="http://schemas.openxmlformats.org/officeDocument/2006/relationships/hyperlink" Target="https://en.wikipedia.org/wiki/Ghowr_Province" TargetMode="External"/><Relationship Id="rId19" Type="http://schemas.openxmlformats.org/officeDocument/2006/relationships/hyperlink" Target="https://en.wikipedia.org/wiki/Kondoz_Province" TargetMode="External"/><Relationship Id="rId31" Type="http://schemas.openxmlformats.org/officeDocument/2006/relationships/hyperlink" Target="https://en.wikipedia.org/wiki/Takh%C4%81r_Province" TargetMode="External"/><Relationship Id="rId4" Type="http://schemas.openxmlformats.org/officeDocument/2006/relationships/hyperlink" Target="https://en.wikipedia.org/wiki/Balkh_Province" TargetMode="External"/><Relationship Id="rId9" Type="http://schemas.openxmlformats.org/officeDocument/2006/relationships/hyperlink" Target="https://en.wikipedia.org/wiki/Ghazn%C4%AB_Province" TargetMode="External"/><Relationship Id="rId14" Type="http://schemas.openxmlformats.org/officeDocument/2006/relationships/hyperlink" Target="https://en.wikipedia.org/wiki/K%C4%81bul_Province" TargetMode="External"/><Relationship Id="rId22" Type="http://schemas.openxmlformats.org/officeDocument/2006/relationships/hyperlink" Target="https://en.wikipedia.org/wiki/Nangarh%C4%81r_Province" TargetMode="External"/><Relationship Id="rId27" Type="http://schemas.openxmlformats.org/officeDocument/2006/relationships/hyperlink" Target="https://en.wikipedia.org/wiki/Panjshir_Province" TargetMode="External"/><Relationship Id="rId30" Type="http://schemas.openxmlformats.org/officeDocument/2006/relationships/hyperlink" Target="https://en.wikipedia.org/wiki/Sar-e_Pul_Province" TargetMode="External"/><Relationship Id="rId8" Type="http://schemas.openxmlformats.org/officeDocument/2006/relationships/hyperlink" Target="https://en.wikipedia.org/wiki/F%C4%81ry%C4%81b_Province" TargetMode="Externa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Cluj_County" TargetMode="External"/><Relationship Id="rId18" Type="http://schemas.openxmlformats.org/officeDocument/2006/relationships/hyperlink" Target="https://en.wikipedia.org/wiki/Gala%C8%9Bi_County" TargetMode="External"/><Relationship Id="rId26" Type="http://schemas.openxmlformats.org/officeDocument/2006/relationships/hyperlink" Target="https://en.wikipedia.org/wiki/Maramure%C8%99_County" TargetMode="External"/><Relationship Id="rId39" Type="http://schemas.openxmlformats.org/officeDocument/2006/relationships/hyperlink" Target="https://en.wikipedia.org/wiki/Vaslui_County" TargetMode="External"/><Relationship Id="rId21" Type="http://schemas.openxmlformats.org/officeDocument/2006/relationships/hyperlink" Target="https://en.wikipedia.org/wiki/Harghita_County" TargetMode="External"/><Relationship Id="rId34" Type="http://schemas.openxmlformats.org/officeDocument/2006/relationships/hyperlink" Target="https://en.wikipedia.org/wiki/Sibiu_County" TargetMode="External"/><Relationship Id="rId42" Type="http://schemas.openxmlformats.org/officeDocument/2006/relationships/hyperlink" Target="https://en.wikipedia.org/wiki/Bucure%C8%99ti" TargetMode="External"/><Relationship Id="rId7" Type="http://schemas.openxmlformats.org/officeDocument/2006/relationships/hyperlink" Target="https://en.wikipedia.org/wiki/Boto%C8%99ani_County" TargetMode="External"/><Relationship Id="rId2" Type="http://schemas.openxmlformats.org/officeDocument/2006/relationships/hyperlink" Target="https://en.wikipedia.org/wiki/Arad_County" TargetMode="External"/><Relationship Id="rId16" Type="http://schemas.openxmlformats.org/officeDocument/2006/relationships/hyperlink" Target="https://en.wikipedia.org/wiki/D%C3%A2mbovi%C8%9Ba_County" TargetMode="External"/><Relationship Id="rId20" Type="http://schemas.openxmlformats.org/officeDocument/2006/relationships/hyperlink" Target="https://en.wikipedia.org/wiki/Gorj_County" TargetMode="External"/><Relationship Id="rId29" Type="http://schemas.openxmlformats.org/officeDocument/2006/relationships/hyperlink" Target="https://en.wikipedia.org/wiki/Neam%C8%9B_County" TargetMode="External"/><Relationship Id="rId41" Type="http://schemas.openxmlformats.org/officeDocument/2006/relationships/hyperlink" Target="https://en.wikipedia.org/wiki/Vrancea_County" TargetMode="External"/><Relationship Id="rId1" Type="http://schemas.openxmlformats.org/officeDocument/2006/relationships/hyperlink" Target="https://en.wikipedia.org/wiki/Alba_County" TargetMode="External"/><Relationship Id="rId6" Type="http://schemas.openxmlformats.org/officeDocument/2006/relationships/hyperlink" Target="https://en.wikipedia.org/wiki/Bistri%C8%9Ba-N%C4%83s%C4%83ud_County" TargetMode="External"/><Relationship Id="rId11" Type="http://schemas.openxmlformats.org/officeDocument/2006/relationships/hyperlink" Target="https://en.wikipedia.org/wiki/Cara%C8%99-Severin_County" TargetMode="External"/><Relationship Id="rId24" Type="http://schemas.openxmlformats.org/officeDocument/2006/relationships/hyperlink" Target="https://en.wikipedia.org/wiki/Ia%C8%99i_County" TargetMode="External"/><Relationship Id="rId32" Type="http://schemas.openxmlformats.org/officeDocument/2006/relationships/hyperlink" Target="https://en.wikipedia.org/wiki/Satu_Mare_County" TargetMode="External"/><Relationship Id="rId37" Type="http://schemas.openxmlformats.org/officeDocument/2006/relationships/hyperlink" Target="https://en.wikipedia.org/wiki/Timi%C8%99_County" TargetMode="External"/><Relationship Id="rId40" Type="http://schemas.openxmlformats.org/officeDocument/2006/relationships/hyperlink" Target="https://en.wikipedia.org/wiki/V%C3%A2lcea_County" TargetMode="External"/><Relationship Id="rId5" Type="http://schemas.openxmlformats.org/officeDocument/2006/relationships/hyperlink" Target="https://en.wikipedia.org/wiki/Bihor_County" TargetMode="External"/><Relationship Id="rId15" Type="http://schemas.openxmlformats.org/officeDocument/2006/relationships/hyperlink" Target="https://en.wikipedia.org/wiki/Covasna_County" TargetMode="External"/><Relationship Id="rId23" Type="http://schemas.openxmlformats.org/officeDocument/2006/relationships/hyperlink" Target="https://en.wikipedia.org/wiki/Ialomi%C8%9Ba_County" TargetMode="External"/><Relationship Id="rId28" Type="http://schemas.openxmlformats.org/officeDocument/2006/relationships/hyperlink" Target="https://en.wikipedia.org/wiki/Mure%C8%99_County" TargetMode="External"/><Relationship Id="rId36" Type="http://schemas.openxmlformats.org/officeDocument/2006/relationships/hyperlink" Target="https://en.wikipedia.org/wiki/Teleorman_County" TargetMode="External"/><Relationship Id="rId10" Type="http://schemas.openxmlformats.org/officeDocument/2006/relationships/hyperlink" Target="https://en.wikipedia.org/wiki/Buz%C4%83u_County" TargetMode="External"/><Relationship Id="rId19" Type="http://schemas.openxmlformats.org/officeDocument/2006/relationships/hyperlink" Target="https://en.wikipedia.org/wiki/Giurgiu_County" TargetMode="External"/><Relationship Id="rId31" Type="http://schemas.openxmlformats.org/officeDocument/2006/relationships/hyperlink" Target="https://en.wikipedia.org/wiki/Prahova_County" TargetMode="External"/><Relationship Id="rId4" Type="http://schemas.openxmlformats.org/officeDocument/2006/relationships/hyperlink" Target="https://en.wikipedia.org/wiki/Bac%C4%83u_County" TargetMode="External"/><Relationship Id="rId9" Type="http://schemas.openxmlformats.org/officeDocument/2006/relationships/hyperlink" Target="https://en.wikipedia.org/wiki/Br%C4%83ila_County" TargetMode="External"/><Relationship Id="rId14" Type="http://schemas.openxmlformats.org/officeDocument/2006/relationships/hyperlink" Target="https://en.wikipedia.org/wiki/Constan%C8%9Ba_County" TargetMode="External"/><Relationship Id="rId22" Type="http://schemas.openxmlformats.org/officeDocument/2006/relationships/hyperlink" Target="https://en.wikipedia.org/wiki/Hunedoara_County" TargetMode="External"/><Relationship Id="rId27" Type="http://schemas.openxmlformats.org/officeDocument/2006/relationships/hyperlink" Target="https://en.wikipedia.org/wiki/Mehedin%C8%9Bi_County" TargetMode="External"/><Relationship Id="rId30" Type="http://schemas.openxmlformats.org/officeDocument/2006/relationships/hyperlink" Target="https://en.wikipedia.org/wiki/Olt_County" TargetMode="External"/><Relationship Id="rId35" Type="http://schemas.openxmlformats.org/officeDocument/2006/relationships/hyperlink" Target="https://en.wikipedia.org/wiki/Suceava_County" TargetMode="External"/><Relationship Id="rId8" Type="http://schemas.openxmlformats.org/officeDocument/2006/relationships/hyperlink" Target="https://en.wikipedia.org/wiki/Bra%C8%99ov_County" TargetMode="External"/><Relationship Id="rId3" Type="http://schemas.openxmlformats.org/officeDocument/2006/relationships/hyperlink" Target="https://en.wikipedia.org/wiki/Arge%C8%99_County" TargetMode="External"/><Relationship Id="rId12" Type="http://schemas.openxmlformats.org/officeDocument/2006/relationships/hyperlink" Target="https://en.wikipedia.org/wiki/C%C4%83l%C4%83ra%C8%99i_County" TargetMode="External"/><Relationship Id="rId17" Type="http://schemas.openxmlformats.org/officeDocument/2006/relationships/hyperlink" Target="https://en.wikipedia.org/wiki/Dolj_County" TargetMode="External"/><Relationship Id="rId25" Type="http://schemas.openxmlformats.org/officeDocument/2006/relationships/hyperlink" Target="https://en.wikipedia.org/wiki/Ilfov_County" TargetMode="External"/><Relationship Id="rId33" Type="http://schemas.openxmlformats.org/officeDocument/2006/relationships/hyperlink" Target="https://en.wikipedia.org/wiki/S%C4%83laj_County" TargetMode="External"/><Relationship Id="rId38" Type="http://schemas.openxmlformats.org/officeDocument/2006/relationships/hyperlink" Target="https://en.wikipedia.org/wiki/Tulcea_County" TargetMode="Externa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Redonda" TargetMode="External"/><Relationship Id="rId3" Type="http://schemas.openxmlformats.org/officeDocument/2006/relationships/hyperlink" Target="https://en.wikipedia.org/wiki/Saint_Mary_Parish_(Antigua_and_Barbuda)" TargetMode="External"/><Relationship Id="rId7" Type="http://schemas.openxmlformats.org/officeDocument/2006/relationships/hyperlink" Target="https://en.wikipedia.org/wiki/Barbuda" TargetMode="External"/><Relationship Id="rId2" Type="http://schemas.openxmlformats.org/officeDocument/2006/relationships/hyperlink" Target="https://en.wikipedia.org/wiki/Saint_John_Parish_(Antigua_and_Barbuda)" TargetMode="External"/><Relationship Id="rId1" Type="http://schemas.openxmlformats.org/officeDocument/2006/relationships/hyperlink" Target="https://en.wikipedia.org/wiki/Saint_George_Parish_(Antigua_and_Barbuda)" TargetMode="External"/><Relationship Id="rId6" Type="http://schemas.openxmlformats.org/officeDocument/2006/relationships/hyperlink" Target="https://en.wikipedia.org/wiki/Saint_Philip_Parish_(Antigua_and_Barbuda)" TargetMode="External"/><Relationship Id="rId5" Type="http://schemas.openxmlformats.org/officeDocument/2006/relationships/hyperlink" Target="https://en.wikipedia.org/wiki/Saint_Peter_Parish_(Antigua_and_Barbuda)" TargetMode="External"/><Relationship Id="rId4" Type="http://schemas.openxmlformats.org/officeDocument/2006/relationships/hyperlink" Target="https://en.wikipedia.org/wiki/Saint_Paul_Parish_(Antigua_and_Barbuda)" TargetMode="Externa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Cunene_Province" TargetMode="External"/><Relationship Id="rId13" Type="http://schemas.openxmlformats.org/officeDocument/2006/relationships/hyperlink" Target="https://en.wikipedia.org/wiki/Lunda_Sul_Province" TargetMode="External"/><Relationship Id="rId18" Type="http://schemas.openxmlformats.org/officeDocument/2006/relationships/hyperlink" Target="https://en.wikipedia.org/wiki/Zaire_Province" TargetMode="External"/><Relationship Id="rId3" Type="http://schemas.openxmlformats.org/officeDocument/2006/relationships/hyperlink" Target="https://en.wikipedia.org/wiki/Bi%C3%A9_Province" TargetMode="External"/><Relationship Id="rId7" Type="http://schemas.openxmlformats.org/officeDocument/2006/relationships/hyperlink" Target="https://en.wikipedia.org/wiki/Cuanza_Sul_Province" TargetMode="External"/><Relationship Id="rId12" Type="http://schemas.openxmlformats.org/officeDocument/2006/relationships/hyperlink" Target="https://en.wikipedia.org/wiki/Lunda_Norte_Province" TargetMode="External"/><Relationship Id="rId17" Type="http://schemas.openxmlformats.org/officeDocument/2006/relationships/hyperlink" Target="https://en.wikipedia.org/wiki/U%C3%ADge_Province" TargetMode="External"/><Relationship Id="rId2" Type="http://schemas.openxmlformats.org/officeDocument/2006/relationships/hyperlink" Target="https://en.wikipedia.org/wiki/Benguela_Province" TargetMode="External"/><Relationship Id="rId16" Type="http://schemas.openxmlformats.org/officeDocument/2006/relationships/hyperlink" Target="https://en.wikipedia.org/wiki/Namibe_Province" TargetMode="External"/><Relationship Id="rId1" Type="http://schemas.openxmlformats.org/officeDocument/2006/relationships/hyperlink" Target="https://en.wikipedia.org/wiki/Bengo_Province" TargetMode="External"/><Relationship Id="rId6" Type="http://schemas.openxmlformats.org/officeDocument/2006/relationships/hyperlink" Target="https://en.wikipedia.org/wiki/Cuanza_Norte_Province" TargetMode="External"/><Relationship Id="rId11" Type="http://schemas.openxmlformats.org/officeDocument/2006/relationships/hyperlink" Target="https://en.wikipedia.org/wiki/Luanda_Province" TargetMode="External"/><Relationship Id="rId5" Type="http://schemas.openxmlformats.org/officeDocument/2006/relationships/hyperlink" Target="https://en.wikipedia.org/wiki/Cuando_Cubango_Province" TargetMode="External"/><Relationship Id="rId15" Type="http://schemas.openxmlformats.org/officeDocument/2006/relationships/hyperlink" Target="https://en.wikipedia.org/wiki/Moxico_Province" TargetMode="External"/><Relationship Id="rId10" Type="http://schemas.openxmlformats.org/officeDocument/2006/relationships/hyperlink" Target="https://en.wikipedia.org/wiki/Hu%C3%ADla_Province" TargetMode="External"/><Relationship Id="rId4" Type="http://schemas.openxmlformats.org/officeDocument/2006/relationships/hyperlink" Target="https://en.wikipedia.org/wiki/Cabinda_Province" TargetMode="External"/><Relationship Id="rId9" Type="http://schemas.openxmlformats.org/officeDocument/2006/relationships/hyperlink" Target="https://en.wikipedia.org/wiki/Huambo_Province" TargetMode="External"/><Relationship Id="rId14" Type="http://schemas.openxmlformats.org/officeDocument/2006/relationships/hyperlink" Target="https://en.wikipedia.org/wiki/Malange_Province" TargetMode="Externa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Entre_R%C3%ADos_Province" TargetMode="External"/><Relationship Id="rId13" Type="http://schemas.openxmlformats.org/officeDocument/2006/relationships/hyperlink" Target="https://en.wikipedia.org/wiki/Mendoza_Province" TargetMode="External"/><Relationship Id="rId18" Type="http://schemas.openxmlformats.org/officeDocument/2006/relationships/hyperlink" Target="https://en.wikipedia.org/wiki/San_Juan_Province,_Argentina" TargetMode="External"/><Relationship Id="rId3" Type="http://schemas.openxmlformats.org/officeDocument/2006/relationships/hyperlink" Target="https://en.wikipedia.org/wiki/Catamarca_Province" TargetMode="External"/><Relationship Id="rId21" Type="http://schemas.openxmlformats.org/officeDocument/2006/relationships/hyperlink" Target="https://en.wikipedia.org/wiki/Santa_Fe_Province" TargetMode="External"/><Relationship Id="rId7" Type="http://schemas.openxmlformats.org/officeDocument/2006/relationships/hyperlink" Target="https://en.wikipedia.org/wiki/Corrientes_Province" TargetMode="External"/><Relationship Id="rId12" Type="http://schemas.openxmlformats.org/officeDocument/2006/relationships/hyperlink" Target="https://en.wikipedia.org/wiki/La_Rioja_Province,_Argentina" TargetMode="External"/><Relationship Id="rId17" Type="http://schemas.openxmlformats.org/officeDocument/2006/relationships/hyperlink" Target="https://en.wikipedia.org/wiki/Salta_Province" TargetMode="External"/><Relationship Id="rId25" Type="http://schemas.openxmlformats.org/officeDocument/2006/relationships/drawing" Target="../drawings/drawing3.xml"/><Relationship Id="rId2" Type="http://schemas.openxmlformats.org/officeDocument/2006/relationships/hyperlink" Target="https://en.wikipedia.org/wiki/Buenos_Aires_Province" TargetMode="External"/><Relationship Id="rId16" Type="http://schemas.openxmlformats.org/officeDocument/2006/relationships/hyperlink" Target="https://en.wikipedia.org/wiki/R%C3%ADo_Negro_Province" TargetMode="External"/><Relationship Id="rId20" Type="http://schemas.openxmlformats.org/officeDocument/2006/relationships/hyperlink" Target="https://en.wikipedia.org/wiki/Santa_Cruz_Province,_Argentina" TargetMode="External"/><Relationship Id="rId1" Type="http://schemas.openxmlformats.org/officeDocument/2006/relationships/hyperlink" Target="https://en.wikipedia.org/wiki/Buenos_Aires" TargetMode="External"/><Relationship Id="rId6" Type="http://schemas.openxmlformats.org/officeDocument/2006/relationships/hyperlink" Target="https://en.wikipedia.org/wiki/C%C3%B3rdoba_Province,_Argentina" TargetMode="External"/><Relationship Id="rId11" Type="http://schemas.openxmlformats.org/officeDocument/2006/relationships/hyperlink" Target="https://en.wikipedia.org/wiki/La_Pampa_Province" TargetMode="External"/><Relationship Id="rId24" Type="http://schemas.openxmlformats.org/officeDocument/2006/relationships/hyperlink" Target="https://en.wikipedia.org/wiki/Tucum%C3%A1n_Province" TargetMode="External"/><Relationship Id="rId5" Type="http://schemas.openxmlformats.org/officeDocument/2006/relationships/hyperlink" Target="https://en.wikipedia.org/wiki/Chubut_Province" TargetMode="External"/><Relationship Id="rId15" Type="http://schemas.openxmlformats.org/officeDocument/2006/relationships/hyperlink" Target="https://en.wikipedia.org/wiki/Neuqu%C3%A9n_Province" TargetMode="External"/><Relationship Id="rId23" Type="http://schemas.openxmlformats.org/officeDocument/2006/relationships/hyperlink" Target="https://en.wikipedia.org/wiki/Tierra_del_Fuego_Province,_Argentina" TargetMode="External"/><Relationship Id="rId10" Type="http://schemas.openxmlformats.org/officeDocument/2006/relationships/hyperlink" Target="https://en.wikipedia.org/wiki/Jujuy_Province" TargetMode="External"/><Relationship Id="rId19" Type="http://schemas.openxmlformats.org/officeDocument/2006/relationships/hyperlink" Target="https://en.wikipedia.org/wiki/San_Luis_Province" TargetMode="External"/><Relationship Id="rId4" Type="http://schemas.openxmlformats.org/officeDocument/2006/relationships/hyperlink" Target="https://en.wikipedia.org/wiki/Chaco_Province" TargetMode="External"/><Relationship Id="rId9" Type="http://schemas.openxmlformats.org/officeDocument/2006/relationships/hyperlink" Target="https://en.wikipedia.org/wiki/Formosa_Province" TargetMode="External"/><Relationship Id="rId14" Type="http://schemas.openxmlformats.org/officeDocument/2006/relationships/hyperlink" Target="https://en.wikipedia.org/wiki/Misiones_Province" TargetMode="External"/><Relationship Id="rId22" Type="http://schemas.openxmlformats.org/officeDocument/2006/relationships/hyperlink" Target="https://en.wikipedia.org/wiki/Santiago_del_Estero_Province" TargetMode="Externa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Saint_Michael,_Barbados" TargetMode="External"/><Relationship Id="rId3" Type="http://schemas.openxmlformats.org/officeDocument/2006/relationships/hyperlink" Target="https://en.wikipedia.org/wiki/Saint_George,_Barbados" TargetMode="External"/><Relationship Id="rId7" Type="http://schemas.openxmlformats.org/officeDocument/2006/relationships/hyperlink" Target="https://en.wikipedia.org/wiki/Saint_Lucy,_Barbados" TargetMode="External"/><Relationship Id="rId2" Type="http://schemas.openxmlformats.org/officeDocument/2006/relationships/hyperlink" Target="https://en.wikipedia.org/wiki/Saint_Andrew,_Barbados" TargetMode="External"/><Relationship Id="rId1" Type="http://schemas.openxmlformats.org/officeDocument/2006/relationships/hyperlink" Target="https://en.wikipedia.org/wiki/Christ_Church,_Barbados" TargetMode="External"/><Relationship Id="rId6" Type="http://schemas.openxmlformats.org/officeDocument/2006/relationships/hyperlink" Target="https://en.wikipedia.org/wiki/Saint_Joseph,_Barbados" TargetMode="External"/><Relationship Id="rId11" Type="http://schemas.openxmlformats.org/officeDocument/2006/relationships/hyperlink" Target="https://en.wikipedia.org/wiki/Saint_Thomas,_Barbados" TargetMode="External"/><Relationship Id="rId5" Type="http://schemas.openxmlformats.org/officeDocument/2006/relationships/hyperlink" Target="https://en.wikipedia.org/wiki/Saint_John,_Barbados" TargetMode="External"/><Relationship Id="rId10" Type="http://schemas.openxmlformats.org/officeDocument/2006/relationships/hyperlink" Target="https://en.wikipedia.org/wiki/Saint_Philip,_Barbados" TargetMode="External"/><Relationship Id="rId4" Type="http://schemas.openxmlformats.org/officeDocument/2006/relationships/hyperlink" Target="https://en.wikipedia.org/wiki/Saint_James,_Barbados" TargetMode="External"/><Relationship Id="rId9" Type="http://schemas.openxmlformats.org/officeDocument/2006/relationships/hyperlink" Target="https://en.wikipedia.org/wiki/Saint_Peter,_Barbados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Al_Mu%E1%B8%A9arraq_Governorate" TargetMode="External"/><Relationship Id="rId2" Type="http://schemas.openxmlformats.org/officeDocument/2006/relationships/hyperlink" Target="https://en.wikipedia.org/wiki/Al_Jan%C5%ABb%C4%AByah_Governorate_(Bahrain)" TargetMode="External"/><Relationship Id="rId1" Type="http://schemas.openxmlformats.org/officeDocument/2006/relationships/hyperlink" Target="https://en.wikipedia.org/wiki/Capital_Governorate,_Bahrain" TargetMode="External"/><Relationship Id="rId4" Type="http://schemas.openxmlformats.org/officeDocument/2006/relationships/hyperlink" Target="https://en.wikipedia.org/wiki/Ash_Sham%C4%81l%C4%AByah_Governorate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North_Chungcheong_Province" TargetMode="External"/><Relationship Id="rId13" Type="http://schemas.openxmlformats.org/officeDocument/2006/relationships/hyperlink" Target="https://en.wikipedia.org/wiki/South_Gyeongsang_Province" TargetMode="External"/><Relationship Id="rId3" Type="http://schemas.openxmlformats.org/officeDocument/2006/relationships/hyperlink" Target="https://en.wikipedia.org/wiki/Daegu" TargetMode="External"/><Relationship Id="rId7" Type="http://schemas.openxmlformats.org/officeDocument/2006/relationships/hyperlink" Target="https://en.wikipedia.org/wiki/Ulsan" TargetMode="External"/><Relationship Id="rId12" Type="http://schemas.openxmlformats.org/officeDocument/2006/relationships/hyperlink" Target="https://en.wikipedia.org/wiki/North_Gyeongsang_Province" TargetMode="External"/><Relationship Id="rId17" Type="http://schemas.openxmlformats.org/officeDocument/2006/relationships/hyperlink" Target="https://en.wikipedia.org/wiki/Sejong_City" TargetMode="External"/><Relationship Id="rId2" Type="http://schemas.openxmlformats.org/officeDocument/2006/relationships/hyperlink" Target="https://en.wikipedia.org/wiki/Busan" TargetMode="External"/><Relationship Id="rId16" Type="http://schemas.openxmlformats.org/officeDocument/2006/relationships/hyperlink" Target="https://en.wikipedia.org/wiki/Jeju_Province" TargetMode="External"/><Relationship Id="rId1" Type="http://schemas.openxmlformats.org/officeDocument/2006/relationships/hyperlink" Target="https://en.wikipedia.org/wiki/Seoul" TargetMode="External"/><Relationship Id="rId6" Type="http://schemas.openxmlformats.org/officeDocument/2006/relationships/hyperlink" Target="https://en.wikipedia.org/wiki/Incheon" TargetMode="External"/><Relationship Id="rId11" Type="http://schemas.openxmlformats.org/officeDocument/2006/relationships/hyperlink" Target="https://en.wikipedia.org/wiki/Gyeonggi_Province" TargetMode="External"/><Relationship Id="rId5" Type="http://schemas.openxmlformats.org/officeDocument/2006/relationships/hyperlink" Target="https://en.wikipedia.org/wiki/Gwangju" TargetMode="External"/><Relationship Id="rId15" Type="http://schemas.openxmlformats.org/officeDocument/2006/relationships/hyperlink" Target="https://en.wikipedia.org/wiki/South_Jeolla_Province" TargetMode="External"/><Relationship Id="rId10" Type="http://schemas.openxmlformats.org/officeDocument/2006/relationships/hyperlink" Target="https://en.wikipedia.org/wiki/Gangwon_Province_(South_Korea)" TargetMode="External"/><Relationship Id="rId4" Type="http://schemas.openxmlformats.org/officeDocument/2006/relationships/hyperlink" Target="https://en.wikipedia.org/wiki/Daejeon" TargetMode="External"/><Relationship Id="rId9" Type="http://schemas.openxmlformats.org/officeDocument/2006/relationships/hyperlink" Target="https://en.wikipedia.org/wiki/South_Chungcheong_Province" TargetMode="External"/><Relationship Id="rId14" Type="http://schemas.openxmlformats.org/officeDocument/2006/relationships/hyperlink" Target="https://en.wikipedia.org/wiki/North_Jeolla_Province" TargetMode="External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Karuzi_Province" TargetMode="External"/><Relationship Id="rId13" Type="http://schemas.openxmlformats.org/officeDocument/2006/relationships/hyperlink" Target="https://en.wikipedia.org/wiki/Muyinga_Province" TargetMode="External"/><Relationship Id="rId18" Type="http://schemas.openxmlformats.org/officeDocument/2006/relationships/hyperlink" Target="https://en.wikipedia.org/wiki/Ruyigi_Province" TargetMode="External"/><Relationship Id="rId3" Type="http://schemas.openxmlformats.org/officeDocument/2006/relationships/hyperlink" Target="https://en.wikipedia.org/wiki/Bujumbura_Rural_Province" TargetMode="External"/><Relationship Id="rId7" Type="http://schemas.openxmlformats.org/officeDocument/2006/relationships/hyperlink" Target="https://en.wikipedia.org/wiki/Gitega_Province" TargetMode="External"/><Relationship Id="rId12" Type="http://schemas.openxmlformats.org/officeDocument/2006/relationships/hyperlink" Target="https://en.wikipedia.org/wiki/Muramvya_Province" TargetMode="External"/><Relationship Id="rId17" Type="http://schemas.openxmlformats.org/officeDocument/2006/relationships/hyperlink" Target="https://en.wikipedia.org/wiki/Rutana_Province" TargetMode="External"/><Relationship Id="rId2" Type="http://schemas.openxmlformats.org/officeDocument/2006/relationships/hyperlink" Target="https://en.wikipedia.org/wiki/Bujumbura_Mairie_Province" TargetMode="External"/><Relationship Id="rId16" Type="http://schemas.openxmlformats.org/officeDocument/2006/relationships/hyperlink" Target="https://en.wikipedia.org/wiki/Rumonge_Province" TargetMode="External"/><Relationship Id="rId1" Type="http://schemas.openxmlformats.org/officeDocument/2006/relationships/hyperlink" Target="https://en.wikipedia.org/wiki/Bubanza_Province" TargetMode="External"/><Relationship Id="rId6" Type="http://schemas.openxmlformats.org/officeDocument/2006/relationships/hyperlink" Target="https://en.wikipedia.org/wiki/Cibitoke_Province" TargetMode="External"/><Relationship Id="rId11" Type="http://schemas.openxmlformats.org/officeDocument/2006/relationships/hyperlink" Target="https://en.wikipedia.org/wiki/Makamba_Province" TargetMode="External"/><Relationship Id="rId5" Type="http://schemas.openxmlformats.org/officeDocument/2006/relationships/hyperlink" Target="https://en.wikipedia.org/wiki/Cankuzo_Province" TargetMode="External"/><Relationship Id="rId15" Type="http://schemas.openxmlformats.org/officeDocument/2006/relationships/hyperlink" Target="https://en.wikipedia.org/wiki/Ngozi_Province" TargetMode="External"/><Relationship Id="rId10" Type="http://schemas.openxmlformats.org/officeDocument/2006/relationships/hyperlink" Target="https://en.wikipedia.org/wiki/Kirundo_Province" TargetMode="External"/><Relationship Id="rId4" Type="http://schemas.openxmlformats.org/officeDocument/2006/relationships/hyperlink" Target="https://en.wikipedia.org/wiki/Bururi_Province" TargetMode="External"/><Relationship Id="rId9" Type="http://schemas.openxmlformats.org/officeDocument/2006/relationships/hyperlink" Target="https://en.wikipedia.org/wiki/Kayanza_Province" TargetMode="External"/><Relationship Id="rId14" Type="http://schemas.openxmlformats.org/officeDocument/2006/relationships/hyperlink" Target="https://en.wikipedia.org/wiki/Mwaro_Province" TargetMode="External"/></Relationships>
</file>

<file path=xl/worksheets/_rels/sheet3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Montagnes_District" TargetMode="External"/><Relationship Id="rId13" Type="http://schemas.openxmlformats.org/officeDocument/2006/relationships/hyperlink" Target="https://en.wikipedia.org/wiki/Yamoussoukro" TargetMode="External"/><Relationship Id="rId3" Type="http://schemas.openxmlformats.org/officeDocument/2006/relationships/hyperlink" Target="https://en.wikipedia.org/wiki/Como%C3%A9_District" TargetMode="External"/><Relationship Id="rId7" Type="http://schemas.openxmlformats.org/officeDocument/2006/relationships/hyperlink" Target="https://en.wikipedia.org/wiki/Lagunes_District" TargetMode="External"/><Relationship Id="rId12" Type="http://schemas.openxmlformats.org/officeDocument/2006/relationships/hyperlink" Target="https://en.wikipedia.org/wiki/Woroba_District" TargetMode="External"/><Relationship Id="rId2" Type="http://schemas.openxmlformats.org/officeDocument/2006/relationships/hyperlink" Target="https://en.wikipedia.org/wiki/Bas-Sassandra_District" TargetMode="External"/><Relationship Id="rId1" Type="http://schemas.openxmlformats.org/officeDocument/2006/relationships/hyperlink" Target="https://en.wikipedia.org/wiki/Abidjan" TargetMode="External"/><Relationship Id="rId6" Type="http://schemas.openxmlformats.org/officeDocument/2006/relationships/hyperlink" Target="https://en.wikipedia.org/wiki/Lacs_District" TargetMode="External"/><Relationship Id="rId11" Type="http://schemas.openxmlformats.org/officeDocument/2006/relationships/hyperlink" Target="https://en.wikipedia.org/wiki/Vall%C3%A9e_du_Bandama_District" TargetMode="External"/><Relationship Id="rId5" Type="http://schemas.openxmlformats.org/officeDocument/2006/relationships/hyperlink" Target="https://en.wikipedia.org/wiki/G%C3%B4h-Djiboua_District" TargetMode="External"/><Relationship Id="rId10" Type="http://schemas.openxmlformats.org/officeDocument/2006/relationships/hyperlink" Target="https://en.wikipedia.org/wiki/Savanes_District" TargetMode="External"/><Relationship Id="rId4" Type="http://schemas.openxmlformats.org/officeDocument/2006/relationships/hyperlink" Target="https://en.wikipedia.org/wiki/Dengu%C3%A9l%C3%A9_District" TargetMode="External"/><Relationship Id="rId9" Type="http://schemas.openxmlformats.org/officeDocument/2006/relationships/hyperlink" Target="https://en.wikipedia.org/wiki/Sassandra-Marahou%C3%A9_District" TargetMode="External"/><Relationship Id="rId14" Type="http://schemas.openxmlformats.org/officeDocument/2006/relationships/hyperlink" Target="https://en.wikipedia.org/wiki/Zanzan_District" TargetMode="External"/></Relationships>
</file>

<file path=xl/worksheets/_rels/sheet3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South_Region_(Cameroon)" TargetMode="External"/><Relationship Id="rId3" Type="http://schemas.openxmlformats.org/officeDocument/2006/relationships/hyperlink" Target="https://en.wikipedia.org/wiki/East_Region_(Cameroon)" TargetMode="External"/><Relationship Id="rId7" Type="http://schemas.openxmlformats.org/officeDocument/2006/relationships/hyperlink" Target="https://en.wikipedia.org/wiki/Northwest_Region_(Cameroon)" TargetMode="External"/><Relationship Id="rId2" Type="http://schemas.openxmlformats.org/officeDocument/2006/relationships/hyperlink" Target="https://en.wikipedia.org/wiki/Centre_Region_(Cameroon)" TargetMode="External"/><Relationship Id="rId1" Type="http://schemas.openxmlformats.org/officeDocument/2006/relationships/hyperlink" Target="https://en.wikipedia.org/wiki/Adamawa_Region" TargetMode="External"/><Relationship Id="rId6" Type="http://schemas.openxmlformats.org/officeDocument/2006/relationships/hyperlink" Target="https://en.wikipedia.org/wiki/North_Region_(Cameroon)" TargetMode="External"/><Relationship Id="rId5" Type="http://schemas.openxmlformats.org/officeDocument/2006/relationships/hyperlink" Target="https://en.wikipedia.org/wiki/Littoral_Region_(Cameroon)" TargetMode="External"/><Relationship Id="rId10" Type="http://schemas.openxmlformats.org/officeDocument/2006/relationships/hyperlink" Target="https://en.wikipedia.org/wiki/West_Region_(Cameroon)" TargetMode="External"/><Relationship Id="rId4" Type="http://schemas.openxmlformats.org/officeDocument/2006/relationships/hyperlink" Target="https://en.wikipedia.org/wiki/Far_North_Region,_Cameroon" TargetMode="External"/><Relationship Id="rId9" Type="http://schemas.openxmlformats.org/officeDocument/2006/relationships/hyperlink" Target="https://en.wikipedia.org/wiki/Southwest_Region_(Cameroon)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Guanacaste_Province" TargetMode="External"/><Relationship Id="rId7" Type="http://schemas.openxmlformats.org/officeDocument/2006/relationships/hyperlink" Target="https://en.wikipedia.org/wiki/San_Jos%C3%A9_Province" TargetMode="External"/><Relationship Id="rId2" Type="http://schemas.openxmlformats.org/officeDocument/2006/relationships/hyperlink" Target="https://en.wikipedia.org/wiki/Cartago_Province" TargetMode="External"/><Relationship Id="rId1" Type="http://schemas.openxmlformats.org/officeDocument/2006/relationships/hyperlink" Target="https://en.wikipedia.org/wiki/Alajuela_Province" TargetMode="External"/><Relationship Id="rId6" Type="http://schemas.openxmlformats.org/officeDocument/2006/relationships/hyperlink" Target="https://en.wikipedia.org/wiki/Puntarenas_Province" TargetMode="External"/><Relationship Id="rId5" Type="http://schemas.openxmlformats.org/officeDocument/2006/relationships/hyperlink" Target="https://en.wikipedia.org/wiki/Lim%C3%B3n_Province" TargetMode="External"/><Relationship Id="rId4" Type="http://schemas.openxmlformats.org/officeDocument/2006/relationships/hyperlink" Target="https://en.wikipedia.org/wiki/Heredia_Province" TargetMode="External"/></Relationships>
</file>

<file path=xl/worksheets/_rels/sheet34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Ciudad_de_La_Habana_Province" TargetMode="External"/><Relationship Id="rId13" Type="http://schemas.openxmlformats.org/officeDocument/2006/relationships/hyperlink" Target="https://en.wikipedia.org/wiki/Sancti_Sp%C3%ADritus_Province" TargetMode="External"/><Relationship Id="rId3" Type="http://schemas.openxmlformats.org/officeDocument/2006/relationships/hyperlink" Target="https://en.wikipedia.org/wiki/Ciego_de_%C3%81vila_Province" TargetMode="External"/><Relationship Id="rId7" Type="http://schemas.openxmlformats.org/officeDocument/2006/relationships/hyperlink" Target="https://en.wikipedia.org/wiki/Holgu%C3%ADn_Province" TargetMode="External"/><Relationship Id="rId12" Type="http://schemas.openxmlformats.org/officeDocument/2006/relationships/hyperlink" Target="https://en.wikipedia.org/wiki/Pinar_del_R%C3%ADo_Province" TargetMode="External"/><Relationship Id="rId2" Type="http://schemas.openxmlformats.org/officeDocument/2006/relationships/hyperlink" Target="https://en.wikipedia.org/wiki/Camag%C3%BCey_Province" TargetMode="External"/><Relationship Id="rId16" Type="http://schemas.openxmlformats.org/officeDocument/2006/relationships/hyperlink" Target="https://en.wikipedia.org/wiki/Isla_de_la_Juventud" TargetMode="External"/><Relationship Id="rId1" Type="http://schemas.openxmlformats.org/officeDocument/2006/relationships/hyperlink" Target="https://en.wikipedia.org/wiki/Artemisa_Province" TargetMode="External"/><Relationship Id="rId6" Type="http://schemas.openxmlformats.org/officeDocument/2006/relationships/hyperlink" Target="https://en.wikipedia.org/wiki/Guant%C3%A1namo_Province" TargetMode="External"/><Relationship Id="rId11" Type="http://schemas.openxmlformats.org/officeDocument/2006/relationships/hyperlink" Target="https://en.wikipedia.org/wiki/Mayabeque_Province" TargetMode="External"/><Relationship Id="rId5" Type="http://schemas.openxmlformats.org/officeDocument/2006/relationships/hyperlink" Target="https://en.wikipedia.org/wiki/Granma_Province" TargetMode="External"/><Relationship Id="rId15" Type="http://schemas.openxmlformats.org/officeDocument/2006/relationships/hyperlink" Target="https://en.wikipedia.org/wiki/Villa_Clara_Province" TargetMode="External"/><Relationship Id="rId10" Type="http://schemas.openxmlformats.org/officeDocument/2006/relationships/hyperlink" Target="https://en.wikipedia.org/wiki/Matanzas_Province" TargetMode="External"/><Relationship Id="rId4" Type="http://schemas.openxmlformats.org/officeDocument/2006/relationships/hyperlink" Target="https://en.wikipedia.org/wiki/Cienfuegos_Province" TargetMode="External"/><Relationship Id="rId9" Type="http://schemas.openxmlformats.org/officeDocument/2006/relationships/hyperlink" Target="https://en.wikipedia.org/wiki/Las_Tunas_Province" TargetMode="External"/><Relationship Id="rId14" Type="http://schemas.openxmlformats.org/officeDocument/2006/relationships/hyperlink" Target="https://en.wikipedia.org/wiki/Santiago_de_Cuba_Province" TargetMode="Externa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Larnaca_District" TargetMode="External"/><Relationship Id="rId2" Type="http://schemas.openxmlformats.org/officeDocument/2006/relationships/hyperlink" Target="https://en.wikipedia.org/wiki/Kyrenia_District" TargetMode="External"/><Relationship Id="rId1" Type="http://schemas.openxmlformats.org/officeDocument/2006/relationships/hyperlink" Target="https://en.wikipedia.org/wiki/Famagusta_District" TargetMode="External"/><Relationship Id="rId6" Type="http://schemas.openxmlformats.org/officeDocument/2006/relationships/hyperlink" Target="https://en.wikipedia.org/wiki/Paphos_District" TargetMode="External"/><Relationship Id="rId5" Type="http://schemas.openxmlformats.org/officeDocument/2006/relationships/hyperlink" Target="https://en.wikipedia.org/wiki/Limassol_District" TargetMode="External"/><Relationship Id="rId4" Type="http://schemas.openxmlformats.org/officeDocument/2006/relationships/hyperlink" Target="https://en.wikipedia.org/wiki/Nicosia_District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Dikhil_Region" TargetMode="External"/><Relationship Id="rId2" Type="http://schemas.openxmlformats.org/officeDocument/2006/relationships/hyperlink" Target="https://en.wikipedia.org/wiki/Arta_Region" TargetMode="External"/><Relationship Id="rId1" Type="http://schemas.openxmlformats.org/officeDocument/2006/relationships/hyperlink" Target="https://en.wikipedia.org/wiki/Ali_Sabieh_Region" TargetMode="External"/><Relationship Id="rId6" Type="http://schemas.openxmlformats.org/officeDocument/2006/relationships/hyperlink" Target="https://en.wikipedia.org/wiki/Djibouti_(city)" TargetMode="External"/><Relationship Id="rId5" Type="http://schemas.openxmlformats.org/officeDocument/2006/relationships/hyperlink" Target="https://en.wikipedia.org/wiki/Tadjourah_Region" TargetMode="External"/><Relationship Id="rId4" Type="http://schemas.openxmlformats.org/officeDocument/2006/relationships/hyperlink" Target="https://en.wikipedia.org/wiki/Obock_Region" TargetMode="External"/></Relationships>
</file>

<file path=xl/worksheets/_rels/sheet37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Saint_Patrick_Parish_(Dominica)" TargetMode="External"/><Relationship Id="rId3" Type="http://schemas.openxmlformats.org/officeDocument/2006/relationships/hyperlink" Target="https://en.wikipedia.org/wiki/Saint_George_Parish_(Dominica)" TargetMode="External"/><Relationship Id="rId7" Type="http://schemas.openxmlformats.org/officeDocument/2006/relationships/hyperlink" Target="https://en.wikipedia.org/wiki/Saint_Mark_Parish_(Dominica)" TargetMode="External"/><Relationship Id="rId2" Type="http://schemas.openxmlformats.org/officeDocument/2006/relationships/hyperlink" Target="https://en.wikipedia.org/wiki/Saint_David_Parish_(Dominica)" TargetMode="External"/><Relationship Id="rId1" Type="http://schemas.openxmlformats.org/officeDocument/2006/relationships/hyperlink" Target="https://en.wikipedia.org/wiki/Saint_Andrew_Parish_(Dominica)" TargetMode="External"/><Relationship Id="rId6" Type="http://schemas.openxmlformats.org/officeDocument/2006/relationships/hyperlink" Target="https://en.wikipedia.org/wiki/Saint_Luke_Parish" TargetMode="External"/><Relationship Id="rId5" Type="http://schemas.openxmlformats.org/officeDocument/2006/relationships/hyperlink" Target="https://en.wikipedia.org/wiki/Saint_Joseph_Parish_(Dominica)" TargetMode="External"/><Relationship Id="rId10" Type="http://schemas.openxmlformats.org/officeDocument/2006/relationships/hyperlink" Target="https://en.wikipedia.org/wiki/Saint_Peter_Parish_(Dominica)" TargetMode="External"/><Relationship Id="rId4" Type="http://schemas.openxmlformats.org/officeDocument/2006/relationships/hyperlink" Target="https://en.wikipedia.org/wiki/Saint_John_Parish_(Dominica)" TargetMode="External"/><Relationship Id="rId9" Type="http://schemas.openxmlformats.org/officeDocument/2006/relationships/hyperlink" Target="https://en.wikipedia.org/wiki/Saint_Paul_Parish_(Dominica)" TargetMode="External"/></Relationships>
</file>

<file path=xl/worksheets/_rels/sheet38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Bordj_Bou_Arr%C3%A9ridj_Province" TargetMode="External"/><Relationship Id="rId18" Type="http://schemas.openxmlformats.org/officeDocument/2006/relationships/hyperlink" Target="https://en.wikipedia.org/wiki/Djanet_Province" TargetMode="External"/><Relationship Id="rId26" Type="http://schemas.openxmlformats.org/officeDocument/2006/relationships/hyperlink" Target="https://en.wikipedia.org/wiki/Guelma_Province" TargetMode="External"/><Relationship Id="rId39" Type="http://schemas.openxmlformats.org/officeDocument/2006/relationships/hyperlink" Target="https://en.wikipedia.org/wiki/Oran_Province" TargetMode="External"/><Relationship Id="rId21" Type="http://schemas.openxmlformats.org/officeDocument/2006/relationships/hyperlink" Target="https://en.wikipedia.org/wiki/El_M%27Ghair_Province" TargetMode="External"/><Relationship Id="rId34" Type="http://schemas.openxmlformats.org/officeDocument/2006/relationships/hyperlink" Target="https://en.wikipedia.org/wiki/Mascara_Province" TargetMode="External"/><Relationship Id="rId42" Type="http://schemas.openxmlformats.org/officeDocument/2006/relationships/hyperlink" Target="https://en.wikipedia.org/wiki/Oum_el_Bouaghi_Province" TargetMode="External"/><Relationship Id="rId47" Type="http://schemas.openxmlformats.org/officeDocument/2006/relationships/hyperlink" Target="https://en.wikipedia.org/wiki/Skikda_Province" TargetMode="External"/><Relationship Id="rId50" Type="http://schemas.openxmlformats.org/officeDocument/2006/relationships/hyperlink" Target="https://en.wikipedia.org/wiki/T%C3%A9bessa_Province" TargetMode="External"/><Relationship Id="rId55" Type="http://schemas.openxmlformats.org/officeDocument/2006/relationships/hyperlink" Target="https://en.wikipedia.org/wiki/Tissemsilt_Province" TargetMode="External"/><Relationship Id="rId7" Type="http://schemas.openxmlformats.org/officeDocument/2006/relationships/hyperlink" Target="https://en.wikipedia.org/wiki/B%C3%A9char_Province" TargetMode="External"/><Relationship Id="rId2" Type="http://schemas.openxmlformats.org/officeDocument/2006/relationships/hyperlink" Target="https://en.wikipedia.org/wiki/A%C3%AFn_Defla_Province" TargetMode="External"/><Relationship Id="rId16" Type="http://schemas.openxmlformats.org/officeDocument/2006/relationships/hyperlink" Target="https://en.wikipedia.org/wiki/Chlef_Province" TargetMode="External"/><Relationship Id="rId29" Type="http://schemas.openxmlformats.org/officeDocument/2006/relationships/hyperlink" Target="https://en.wikipedia.org/wiki/In_Salah_Province" TargetMode="External"/><Relationship Id="rId11" Type="http://schemas.openxmlformats.org/officeDocument/2006/relationships/hyperlink" Target="https://en.wikipedia.org/wiki/Blida_Province" TargetMode="External"/><Relationship Id="rId24" Type="http://schemas.openxmlformats.org/officeDocument/2006/relationships/hyperlink" Target="https://en.wikipedia.org/wiki/El_Tarf_Province" TargetMode="External"/><Relationship Id="rId32" Type="http://schemas.openxmlformats.org/officeDocument/2006/relationships/hyperlink" Target="https://en.wikipedia.org/wiki/Laghouat_Province" TargetMode="External"/><Relationship Id="rId37" Type="http://schemas.openxmlformats.org/officeDocument/2006/relationships/hyperlink" Target="https://en.wikipedia.org/wiki/Mostaganem_Province" TargetMode="External"/><Relationship Id="rId40" Type="http://schemas.openxmlformats.org/officeDocument/2006/relationships/hyperlink" Target="https://en.wikipedia.org/wiki/Ouargla_Province" TargetMode="External"/><Relationship Id="rId45" Type="http://schemas.openxmlformats.org/officeDocument/2006/relationships/hyperlink" Target="https://en.wikipedia.org/wiki/S%C3%A9tif_Province" TargetMode="External"/><Relationship Id="rId53" Type="http://schemas.openxmlformats.org/officeDocument/2006/relationships/hyperlink" Target="https://en.wikipedia.org/wiki/Tindouf_Province" TargetMode="External"/><Relationship Id="rId58" Type="http://schemas.openxmlformats.org/officeDocument/2006/relationships/hyperlink" Target="https://en.wikipedia.org/wiki/Touggourt_Province" TargetMode="External"/><Relationship Id="rId5" Type="http://schemas.openxmlformats.org/officeDocument/2006/relationships/hyperlink" Target="https://en.wikipedia.org/wiki/Annaba_Province" TargetMode="External"/><Relationship Id="rId19" Type="http://schemas.openxmlformats.org/officeDocument/2006/relationships/hyperlink" Target="https://en.wikipedia.org/wiki/Djelfa_Province" TargetMode="External"/><Relationship Id="rId4" Type="http://schemas.openxmlformats.org/officeDocument/2006/relationships/hyperlink" Target="https://en.wikipedia.org/wiki/Alger_Province" TargetMode="External"/><Relationship Id="rId9" Type="http://schemas.openxmlformats.org/officeDocument/2006/relationships/hyperlink" Target="https://en.wikipedia.org/wiki/B%C3%A9ni_Abb%C3%A8s_Province" TargetMode="External"/><Relationship Id="rId14" Type="http://schemas.openxmlformats.org/officeDocument/2006/relationships/hyperlink" Target="https://en.wikipedia.org/wiki/Bouira_Province" TargetMode="External"/><Relationship Id="rId22" Type="http://schemas.openxmlformats.org/officeDocument/2006/relationships/hyperlink" Target="https://en.wikipedia.org/wiki/El_Menia_Province" TargetMode="External"/><Relationship Id="rId27" Type="http://schemas.openxmlformats.org/officeDocument/2006/relationships/hyperlink" Target="https://en.wikipedia.org/wiki/Illizi_Province" TargetMode="External"/><Relationship Id="rId30" Type="http://schemas.openxmlformats.org/officeDocument/2006/relationships/hyperlink" Target="https://en.wikipedia.org/wiki/Jijel_Province" TargetMode="External"/><Relationship Id="rId35" Type="http://schemas.openxmlformats.org/officeDocument/2006/relationships/hyperlink" Target="https://en.wikipedia.org/wiki/M%C3%A9d%C3%A9a_Province" TargetMode="External"/><Relationship Id="rId43" Type="http://schemas.openxmlformats.org/officeDocument/2006/relationships/hyperlink" Target="https://en.wikipedia.org/wiki/Relizane_Province" TargetMode="External"/><Relationship Id="rId48" Type="http://schemas.openxmlformats.org/officeDocument/2006/relationships/hyperlink" Target="https://en.wikipedia.org/wiki/Souk_Ahras_Province" TargetMode="External"/><Relationship Id="rId56" Type="http://schemas.openxmlformats.org/officeDocument/2006/relationships/hyperlink" Target="https://en.wikipedia.org/wiki/Tizi_Ouzou_Province" TargetMode="External"/><Relationship Id="rId8" Type="http://schemas.openxmlformats.org/officeDocument/2006/relationships/hyperlink" Target="https://en.wikipedia.org/wiki/B%C3%A9ja%C3%AFa_Province" TargetMode="External"/><Relationship Id="rId51" Type="http://schemas.openxmlformats.org/officeDocument/2006/relationships/hyperlink" Target="https://en.wikipedia.org/wiki/Tiaret_Province" TargetMode="External"/><Relationship Id="rId3" Type="http://schemas.openxmlformats.org/officeDocument/2006/relationships/hyperlink" Target="https://en.wikipedia.org/wiki/A%C3%AFn_T%C3%A9mouchent_Province" TargetMode="External"/><Relationship Id="rId12" Type="http://schemas.openxmlformats.org/officeDocument/2006/relationships/hyperlink" Target="https://en.wikipedia.org/wiki/Bordj_Baji_Mokhtar_Province" TargetMode="External"/><Relationship Id="rId17" Type="http://schemas.openxmlformats.org/officeDocument/2006/relationships/hyperlink" Target="https://en.wikipedia.org/wiki/Constantine_Province" TargetMode="External"/><Relationship Id="rId25" Type="http://schemas.openxmlformats.org/officeDocument/2006/relationships/hyperlink" Target="https://en.wikipedia.org/wiki/Gharda%C3%AFa_Province" TargetMode="External"/><Relationship Id="rId33" Type="http://schemas.openxmlformats.org/officeDocument/2006/relationships/hyperlink" Target="https://en.wikipedia.org/wiki/Msila_Province" TargetMode="External"/><Relationship Id="rId38" Type="http://schemas.openxmlformats.org/officeDocument/2006/relationships/hyperlink" Target="https://en.wikipedia.org/wiki/Naama_Province" TargetMode="External"/><Relationship Id="rId46" Type="http://schemas.openxmlformats.org/officeDocument/2006/relationships/hyperlink" Target="https://en.wikipedia.org/wiki/Sidi_Bel_Abb%C3%A8s_Province" TargetMode="External"/><Relationship Id="rId20" Type="http://schemas.openxmlformats.org/officeDocument/2006/relationships/hyperlink" Target="https://en.wikipedia.org/wiki/El_Bayadh_Province" TargetMode="External"/><Relationship Id="rId41" Type="http://schemas.openxmlformats.org/officeDocument/2006/relationships/hyperlink" Target="https://en.wikipedia.org/wiki/Ouled_Djellal_Province" TargetMode="External"/><Relationship Id="rId54" Type="http://schemas.openxmlformats.org/officeDocument/2006/relationships/hyperlink" Target="https://en.wikipedia.org/wiki/Tipasa_Province" TargetMode="External"/><Relationship Id="rId1" Type="http://schemas.openxmlformats.org/officeDocument/2006/relationships/hyperlink" Target="https://en.wikipedia.org/wiki/Adrar_Province" TargetMode="External"/><Relationship Id="rId6" Type="http://schemas.openxmlformats.org/officeDocument/2006/relationships/hyperlink" Target="https://en.wikipedia.org/wiki/Batna_Province" TargetMode="External"/><Relationship Id="rId15" Type="http://schemas.openxmlformats.org/officeDocument/2006/relationships/hyperlink" Target="https://en.wikipedia.org/wiki/Boumerd%C3%A8s_Province" TargetMode="External"/><Relationship Id="rId23" Type="http://schemas.openxmlformats.org/officeDocument/2006/relationships/hyperlink" Target="https://en.wikipedia.org/wiki/El_Oued_Province" TargetMode="External"/><Relationship Id="rId28" Type="http://schemas.openxmlformats.org/officeDocument/2006/relationships/hyperlink" Target="https://en.wikipedia.org/wiki/In_Guezzam_Province" TargetMode="External"/><Relationship Id="rId36" Type="http://schemas.openxmlformats.org/officeDocument/2006/relationships/hyperlink" Target="https://en.wikipedia.org/wiki/Mila_Province" TargetMode="External"/><Relationship Id="rId49" Type="http://schemas.openxmlformats.org/officeDocument/2006/relationships/hyperlink" Target="https://en.wikipedia.org/wiki/Tamanrasset_Province" TargetMode="External"/><Relationship Id="rId57" Type="http://schemas.openxmlformats.org/officeDocument/2006/relationships/hyperlink" Target="https://en.wikipedia.org/wiki/Tlemcen_Province" TargetMode="External"/><Relationship Id="rId10" Type="http://schemas.openxmlformats.org/officeDocument/2006/relationships/hyperlink" Target="https://en.wikipedia.org/wiki/Biskra_Province" TargetMode="External"/><Relationship Id="rId31" Type="http://schemas.openxmlformats.org/officeDocument/2006/relationships/hyperlink" Target="https://en.wikipedia.org/wiki/Khenchela_Province" TargetMode="External"/><Relationship Id="rId44" Type="http://schemas.openxmlformats.org/officeDocument/2006/relationships/hyperlink" Target="https://en.wikipedia.org/wiki/Sa%C3%AFda_Province" TargetMode="External"/><Relationship Id="rId52" Type="http://schemas.openxmlformats.org/officeDocument/2006/relationships/hyperlink" Target="https://en.wikipedia.org/wiki/Timimoun_Province" TargetMode="External"/></Relationships>
</file>

<file path=xl/worksheets/_rels/sheet39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Esmeraldas_Province" TargetMode="External"/><Relationship Id="rId13" Type="http://schemas.openxmlformats.org/officeDocument/2006/relationships/hyperlink" Target="https://en.wikipedia.org/wiki/Los_R%C3%ADos_Province" TargetMode="External"/><Relationship Id="rId18" Type="http://schemas.openxmlformats.org/officeDocument/2006/relationships/hyperlink" Target="https://en.wikipedia.org/wiki/Pastaza_Province" TargetMode="External"/><Relationship Id="rId3" Type="http://schemas.openxmlformats.org/officeDocument/2006/relationships/hyperlink" Target="https://en.wikipedia.org/wiki/Ca%C3%B1ar_Province" TargetMode="External"/><Relationship Id="rId21" Type="http://schemas.openxmlformats.org/officeDocument/2006/relationships/hyperlink" Target="https://en.wikipedia.org/wiki/Santo_Domingo_de_los_Ts%C3%A1chilas_Province" TargetMode="External"/><Relationship Id="rId7" Type="http://schemas.openxmlformats.org/officeDocument/2006/relationships/hyperlink" Target="https://en.wikipedia.org/wiki/El_Oro_Province" TargetMode="External"/><Relationship Id="rId12" Type="http://schemas.openxmlformats.org/officeDocument/2006/relationships/hyperlink" Target="https://en.wikipedia.org/wiki/Loja_Province" TargetMode="External"/><Relationship Id="rId17" Type="http://schemas.openxmlformats.org/officeDocument/2006/relationships/hyperlink" Target="https://en.wikipedia.org/wiki/Orellana_Province" TargetMode="External"/><Relationship Id="rId2" Type="http://schemas.openxmlformats.org/officeDocument/2006/relationships/hyperlink" Target="https://en.wikipedia.org/wiki/Bol%C3%ADvar_Province_(Ecuador)" TargetMode="External"/><Relationship Id="rId16" Type="http://schemas.openxmlformats.org/officeDocument/2006/relationships/hyperlink" Target="https://en.wikipedia.org/wiki/Napo_Province" TargetMode="External"/><Relationship Id="rId20" Type="http://schemas.openxmlformats.org/officeDocument/2006/relationships/hyperlink" Target="https://en.wikipedia.org/wiki/Santa_Elena_Province" TargetMode="External"/><Relationship Id="rId1" Type="http://schemas.openxmlformats.org/officeDocument/2006/relationships/hyperlink" Target="https://en.wikipedia.org/wiki/Azuay_Province" TargetMode="External"/><Relationship Id="rId6" Type="http://schemas.openxmlformats.org/officeDocument/2006/relationships/hyperlink" Target="https://en.wikipedia.org/wiki/Cotopaxi_Province" TargetMode="External"/><Relationship Id="rId11" Type="http://schemas.openxmlformats.org/officeDocument/2006/relationships/hyperlink" Target="https://en.wikipedia.org/wiki/Imbabura_Province" TargetMode="External"/><Relationship Id="rId24" Type="http://schemas.openxmlformats.org/officeDocument/2006/relationships/hyperlink" Target="https://en.wikipedia.org/wiki/Zamora-Chinchipe_Province" TargetMode="External"/><Relationship Id="rId5" Type="http://schemas.openxmlformats.org/officeDocument/2006/relationships/hyperlink" Target="https://en.wikipedia.org/wiki/Chimborazo_Province" TargetMode="External"/><Relationship Id="rId15" Type="http://schemas.openxmlformats.org/officeDocument/2006/relationships/hyperlink" Target="https://en.wikipedia.org/wiki/Morona-Santiago_Province" TargetMode="External"/><Relationship Id="rId23" Type="http://schemas.openxmlformats.org/officeDocument/2006/relationships/hyperlink" Target="https://en.wikipedia.org/wiki/Tungurahua_Province" TargetMode="External"/><Relationship Id="rId10" Type="http://schemas.openxmlformats.org/officeDocument/2006/relationships/hyperlink" Target="https://en.wikipedia.org/wiki/Guayas_Province" TargetMode="External"/><Relationship Id="rId19" Type="http://schemas.openxmlformats.org/officeDocument/2006/relationships/hyperlink" Target="https://en.wikipedia.org/wiki/Pichincha_Province" TargetMode="External"/><Relationship Id="rId4" Type="http://schemas.openxmlformats.org/officeDocument/2006/relationships/hyperlink" Target="https://en.wikipedia.org/wiki/Carchi_Province" TargetMode="External"/><Relationship Id="rId9" Type="http://schemas.openxmlformats.org/officeDocument/2006/relationships/hyperlink" Target="https://en.wikipedia.org/wiki/Gal%C3%A1pagos_Province" TargetMode="External"/><Relationship Id="rId14" Type="http://schemas.openxmlformats.org/officeDocument/2006/relationships/hyperlink" Target="https://en.wikipedia.org/wiki/Manab%C3%AD_Province" TargetMode="External"/><Relationship Id="rId22" Type="http://schemas.openxmlformats.org/officeDocument/2006/relationships/hyperlink" Target="https://en.wikipedia.org/wiki/Sucumb%C3%ADos_Province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Qacha%27s_Nek_District" TargetMode="External"/><Relationship Id="rId3" Type="http://schemas.openxmlformats.org/officeDocument/2006/relationships/hyperlink" Target="https://en.wikipedia.org/wiki/Leribe_District" TargetMode="External"/><Relationship Id="rId7" Type="http://schemas.openxmlformats.org/officeDocument/2006/relationships/hyperlink" Target="https://en.wikipedia.org/wiki/Mokhotlong_District" TargetMode="External"/><Relationship Id="rId2" Type="http://schemas.openxmlformats.org/officeDocument/2006/relationships/hyperlink" Target="https://en.wikipedia.org/wiki/Butha-Buthe_District" TargetMode="External"/><Relationship Id="rId1" Type="http://schemas.openxmlformats.org/officeDocument/2006/relationships/hyperlink" Target="https://en.wikipedia.org/wiki/Berea_District" TargetMode="External"/><Relationship Id="rId6" Type="http://schemas.openxmlformats.org/officeDocument/2006/relationships/hyperlink" Target="https://en.wikipedia.org/wiki/Mohale%27s_Hoek_District" TargetMode="External"/><Relationship Id="rId5" Type="http://schemas.openxmlformats.org/officeDocument/2006/relationships/hyperlink" Target="https://en.wikipedia.org/wiki/Maseru_District" TargetMode="External"/><Relationship Id="rId10" Type="http://schemas.openxmlformats.org/officeDocument/2006/relationships/hyperlink" Target="https://en.wikipedia.org/wiki/Thaba-Tseka_District" TargetMode="External"/><Relationship Id="rId4" Type="http://schemas.openxmlformats.org/officeDocument/2006/relationships/hyperlink" Target="https://en.wikipedia.org/wiki/Mafeteng_District" TargetMode="External"/><Relationship Id="rId9" Type="http://schemas.openxmlformats.org/officeDocument/2006/relationships/hyperlink" Target="https://en.wikipedia.org/wiki/Quthing_District" TargetMode="External"/></Relationships>
</file>

<file path=xl/worksheets/_rels/sheet40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Al_J%C4%ABzah_Governorate" TargetMode="External"/><Relationship Id="rId13" Type="http://schemas.openxmlformats.org/officeDocument/2006/relationships/hyperlink" Target="https://en.wikipedia.org/wiki/Al_Uq%C5%9Fur_Governorate" TargetMode="External"/><Relationship Id="rId18" Type="http://schemas.openxmlformats.org/officeDocument/2006/relationships/hyperlink" Target="https://en.wikipedia.org/wiki/Asy%C5%AB%C5%A3_Governorate" TargetMode="External"/><Relationship Id="rId26" Type="http://schemas.openxmlformats.org/officeDocument/2006/relationships/hyperlink" Target="https://en.wikipedia.org/wiki/Sham%C4%81l_S%C4%ABn%C4%81%27_Governorate" TargetMode="External"/><Relationship Id="rId3" Type="http://schemas.openxmlformats.org/officeDocument/2006/relationships/hyperlink" Target="https://en.wikipedia.org/wiki/Al_Bu%E1%B8%A9ayrah_Governorate" TargetMode="External"/><Relationship Id="rId21" Type="http://schemas.openxmlformats.org/officeDocument/2006/relationships/hyperlink" Target="https://en.wikipedia.org/wiki/Dumy%C4%81%C5%A3_Governorate" TargetMode="External"/><Relationship Id="rId7" Type="http://schemas.openxmlformats.org/officeDocument/2006/relationships/hyperlink" Target="https://en.wikipedia.org/wiki/Ismailia_Governorate" TargetMode="External"/><Relationship Id="rId12" Type="http://schemas.openxmlformats.org/officeDocument/2006/relationships/hyperlink" Target="https://en.wikipedia.org/wiki/Al_Qaly%C5%ABb%C4%AByah_Governorate" TargetMode="External"/><Relationship Id="rId17" Type="http://schemas.openxmlformats.org/officeDocument/2006/relationships/hyperlink" Target="https://en.wikipedia.org/wiki/Asw%C4%81n_Governorate" TargetMode="External"/><Relationship Id="rId25" Type="http://schemas.openxmlformats.org/officeDocument/2006/relationships/hyperlink" Target="https://en.wikipedia.org/wiki/Qin%C4%81_Governorate" TargetMode="External"/><Relationship Id="rId2" Type="http://schemas.openxmlformats.org/officeDocument/2006/relationships/hyperlink" Target="https://en.wikipedia.org/wiki/Al_Ba%E1%B8%A9r_al_A%E1%B8%A9mar_Governorate" TargetMode="External"/><Relationship Id="rId16" Type="http://schemas.openxmlformats.org/officeDocument/2006/relationships/hyperlink" Target="https://en.wikipedia.org/wiki/Ash_Sharq%C4%AByah_Governorate" TargetMode="External"/><Relationship Id="rId20" Type="http://schemas.openxmlformats.org/officeDocument/2006/relationships/hyperlink" Target="https://en.wikipedia.org/wiki/Port_Said_Governorate" TargetMode="External"/><Relationship Id="rId1" Type="http://schemas.openxmlformats.org/officeDocument/2006/relationships/hyperlink" Target="https://en.wikipedia.org/wiki/Ad_Daqahl%C4%AByah_Governorate" TargetMode="External"/><Relationship Id="rId6" Type="http://schemas.openxmlformats.org/officeDocument/2006/relationships/hyperlink" Target="https://en.wikipedia.org/wiki/Al_Iskandar%C4%AByah_Governorate" TargetMode="External"/><Relationship Id="rId11" Type="http://schemas.openxmlformats.org/officeDocument/2006/relationships/hyperlink" Target="https://en.wikipedia.org/wiki/Al_Q%C4%81hirah_Governorate" TargetMode="External"/><Relationship Id="rId24" Type="http://schemas.openxmlformats.org/officeDocument/2006/relationships/hyperlink" Target="https://en.wikipedia.org/wiki/Ma%C5%A3r%C5%AB%E1%B8%A9_Governorate" TargetMode="External"/><Relationship Id="rId5" Type="http://schemas.openxmlformats.org/officeDocument/2006/relationships/hyperlink" Target="https://en.wikipedia.org/wiki/Al_Gharb%C4%AByah_Governorate" TargetMode="External"/><Relationship Id="rId15" Type="http://schemas.openxmlformats.org/officeDocument/2006/relationships/hyperlink" Target="https://en.wikipedia.org/wiki/As_Suways_Governorate" TargetMode="External"/><Relationship Id="rId23" Type="http://schemas.openxmlformats.org/officeDocument/2006/relationships/hyperlink" Target="https://en.wikipedia.org/wiki/Kafr_ash_Shaykh_Governorate" TargetMode="External"/><Relationship Id="rId10" Type="http://schemas.openxmlformats.org/officeDocument/2006/relationships/hyperlink" Target="https://en.wikipedia.org/wiki/Al_Miny%C4%81_Governorate" TargetMode="External"/><Relationship Id="rId19" Type="http://schemas.openxmlformats.org/officeDocument/2006/relationships/hyperlink" Target="https://en.wikipedia.org/wiki/Ban%C4%AB_Suwayf_Governorate" TargetMode="External"/><Relationship Id="rId4" Type="http://schemas.openxmlformats.org/officeDocument/2006/relationships/hyperlink" Target="https://en.wikipedia.org/wiki/Al_Fayy%C5%ABm_Governorate" TargetMode="External"/><Relationship Id="rId9" Type="http://schemas.openxmlformats.org/officeDocument/2006/relationships/hyperlink" Target="https://en.wikipedia.org/wiki/Al_Min%C5%ABf%C4%AByah_Governorate" TargetMode="External"/><Relationship Id="rId14" Type="http://schemas.openxmlformats.org/officeDocument/2006/relationships/hyperlink" Target="https://en.wikipedia.org/wiki/Al_W%C4%81d%C4%AB_al_Jad%C4%ABd_Governorate" TargetMode="External"/><Relationship Id="rId22" Type="http://schemas.openxmlformats.org/officeDocument/2006/relationships/hyperlink" Target="https://en.wikipedia.org/wiki/Jan%C5%ABb_S%C4%ABn%C4%81%27_Governorate" TargetMode="External"/><Relationship Id="rId27" Type="http://schemas.openxmlformats.org/officeDocument/2006/relationships/hyperlink" Target="https://en.wikipedia.org/wiki/S%C5%ABh%C4%81j_Governorate" TargetMode="Externa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Anseba_Region" TargetMode="External"/><Relationship Id="rId2" Type="http://schemas.openxmlformats.org/officeDocument/2006/relationships/hyperlink" Target="https://en.wikipedia.org/wiki/Debub_Region" TargetMode="External"/><Relationship Id="rId1" Type="http://schemas.openxmlformats.org/officeDocument/2006/relationships/hyperlink" Target="https://en.wikipedia.org/wiki/Maakel_Region" TargetMode="External"/><Relationship Id="rId6" Type="http://schemas.openxmlformats.org/officeDocument/2006/relationships/hyperlink" Target="https://en.wikipedia.org/wiki/Semenawi_Keyih_Bahri_Region" TargetMode="External"/><Relationship Id="rId5" Type="http://schemas.openxmlformats.org/officeDocument/2006/relationships/hyperlink" Target="https://en.wikipedia.org/wiki/Gash-Barka_Region" TargetMode="External"/><Relationship Id="rId4" Type="http://schemas.openxmlformats.org/officeDocument/2006/relationships/hyperlink" Target="https://en.wikipedia.org/wiki/Debubawi_Keyih_Bahri_Region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Pohnpei_State" TargetMode="External"/><Relationship Id="rId2" Type="http://schemas.openxmlformats.org/officeDocument/2006/relationships/hyperlink" Target="https://en.wikipedia.org/wiki/Kosrae" TargetMode="External"/><Relationship Id="rId1" Type="http://schemas.openxmlformats.org/officeDocument/2006/relationships/hyperlink" Target="https://en.wikipedia.org/wiki/Chuuk_State" TargetMode="External"/><Relationship Id="rId5" Type="http://schemas.openxmlformats.org/officeDocument/2006/relationships/drawing" Target="../drawings/drawing4.xml"/><Relationship Id="rId4" Type="http://schemas.openxmlformats.org/officeDocument/2006/relationships/hyperlink" Target="https://en.wikipedia.org/wiki/Yap_State" TargetMode="External"/></Relationships>
</file>

<file path=xl/worksheets/_rels/sheet43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Ogoou%C3%A9-Maritime_Province" TargetMode="External"/><Relationship Id="rId3" Type="http://schemas.openxmlformats.org/officeDocument/2006/relationships/hyperlink" Target="https://en.wikipedia.org/wiki/Moyen-Ogoou%C3%A9_Province" TargetMode="External"/><Relationship Id="rId7" Type="http://schemas.openxmlformats.org/officeDocument/2006/relationships/hyperlink" Target="https://en.wikipedia.org/wiki/Ogoou%C3%A9-Lolo_Province" TargetMode="External"/><Relationship Id="rId2" Type="http://schemas.openxmlformats.org/officeDocument/2006/relationships/hyperlink" Target="https://en.wikipedia.org/wiki/Haut-Ogoou%C3%A9_Province" TargetMode="External"/><Relationship Id="rId1" Type="http://schemas.openxmlformats.org/officeDocument/2006/relationships/hyperlink" Target="https://en.wikipedia.org/wiki/Estuaire_Province" TargetMode="External"/><Relationship Id="rId6" Type="http://schemas.openxmlformats.org/officeDocument/2006/relationships/hyperlink" Target="https://en.wikipedia.org/wiki/Ogoou%C3%A9-Ivindo_Province" TargetMode="External"/><Relationship Id="rId5" Type="http://schemas.openxmlformats.org/officeDocument/2006/relationships/hyperlink" Target="https://en.wikipedia.org/wiki/Nyanga_Province" TargetMode="External"/><Relationship Id="rId4" Type="http://schemas.openxmlformats.org/officeDocument/2006/relationships/hyperlink" Target="https://en.wikipedia.org/wiki/Ngouni%C3%A9_Province" TargetMode="External"/><Relationship Id="rId9" Type="http://schemas.openxmlformats.org/officeDocument/2006/relationships/hyperlink" Target="https://en.wikipedia.org/wiki/Woleu-Ntem_Province" TargetMode="Externa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Saint_George_Parish_(Grenada)" TargetMode="External"/><Relationship Id="rId7" Type="http://schemas.openxmlformats.org/officeDocument/2006/relationships/hyperlink" Target="https://en.wikipedia.org/wiki/Southern_Grenadine_Islands" TargetMode="External"/><Relationship Id="rId2" Type="http://schemas.openxmlformats.org/officeDocument/2006/relationships/hyperlink" Target="https://en.wikipedia.org/wiki/Saint_David_Parish_(Grenada)" TargetMode="External"/><Relationship Id="rId1" Type="http://schemas.openxmlformats.org/officeDocument/2006/relationships/hyperlink" Target="https://en.wikipedia.org/wiki/Saint_Andrew_Parish_(Grenada)" TargetMode="External"/><Relationship Id="rId6" Type="http://schemas.openxmlformats.org/officeDocument/2006/relationships/hyperlink" Target="https://en.wikipedia.org/wiki/Saint_Patrick_Parish_(Grenada)" TargetMode="External"/><Relationship Id="rId5" Type="http://schemas.openxmlformats.org/officeDocument/2006/relationships/hyperlink" Target="https://en.wikipedia.org/wiki/Saint_Mark_Parish_(Grenada)" TargetMode="External"/><Relationship Id="rId4" Type="http://schemas.openxmlformats.org/officeDocument/2006/relationships/hyperlink" Target="https://en.wikipedia.org/wiki/Saint_John_Parish_(Grenada)" TargetMode="Externa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Qeqertalik" TargetMode="External"/><Relationship Id="rId2" Type="http://schemas.openxmlformats.org/officeDocument/2006/relationships/hyperlink" Target="https://en.wikipedia.org/wiki/Kujalleq" TargetMode="External"/><Relationship Id="rId1" Type="http://schemas.openxmlformats.org/officeDocument/2006/relationships/hyperlink" Target="https://en.wikipedia.org/wiki/Avannaata" TargetMode="External"/><Relationship Id="rId5" Type="http://schemas.openxmlformats.org/officeDocument/2006/relationships/hyperlink" Target="https://en.wikipedia.org/wiki/Qeqqata" TargetMode="External"/><Relationship Id="rId4" Type="http://schemas.openxmlformats.org/officeDocument/2006/relationships/hyperlink" Target="https://en.wikipedia.org/wiki/Sermersooq" TargetMode="Externa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Lower_River_Division" TargetMode="External"/><Relationship Id="rId2" Type="http://schemas.openxmlformats.org/officeDocument/2006/relationships/hyperlink" Target="https://en.wikipedia.org/wiki/Central_River_Division" TargetMode="External"/><Relationship Id="rId1" Type="http://schemas.openxmlformats.org/officeDocument/2006/relationships/hyperlink" Target="https://en.wikipedia.org/wiki/Banjul" TargetMode="External"/><Relationship Id="rId6" Type="http://schemas.openxmlformats.org/officeDocument/2006/relationships/hyperlink" Target="https://en.wikipedia.org/wiki/West_Coast_Division_(Gambia)" TargetMode="External"/><Relationship Id="rId5" Type="http://schemas.openxmlformats.org/officeDocument/2006/relationships/hyperlink" Target="https://en.wikipedia.org/wiki/Upper_River_Division" TargetMode="External"/><Relationship Id="rId4" Type="http://schemas.openxmlformats.org/officeDocument/2006/relationships/hyperlink" Target="https://en.wikipedia.org/wiki/North_Bank_Division" TargetMode="External"/></Relationships>
</file>

<file path=xl/worksheets/_rels/sheet47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Kriti_(periphery)" TargetMode="External"/><Relationship Id="rId13" Type="http://schemas.openxmlformats.org/officeDocument/2006/relationships/hyperlink" Target="https://en.wikipedia.org/wiki/Voreio_Aigaio" TargetMode="External"/><Relationship Id="rId18" Type="http://schemas.openxmlformats.org/officeDocument/2006/relationships/hyperlink" Target="https://en.wikipedia.org/wiki/Modern_regions_of_Greece" TargetMode="External"/><Relationship Id="rId3" Type="http://schemas.openxmlformats.org/officeDocument/2006/relationships/hyperlink" Target="https://en.wikipedia.org/wiki/Dytiki_Ellada" TargetMode="External"/><Relationship Id="rId7" Type="http://schemas.openxmlformats.org/officeDocument/2006/relationships/hyperlink" Target="https://en.wikipedia.org/wiki/Kentriki_Makedonia" TargetMode="External"/><Relationship Id="rId12" Type="http://schemas.openxmlformats.org/officeDocument/2006/relationships/hyperlink" Target="https://en.wikipedia.org/wiki/Thessalia" TargetMode="External"/><Relationship Id="rId17" Type="http://schemas.openxmlformats.org/officeDocument/2006/relationships/hyperlink" Target="https://en.wikipedia.org/wiki/Autonomous_region" TargetMode="External"/><Relationship Id="rId2" Type="http://schemas.openxmlformats.org/officeDocument/2006/relationships/hyperlink" Target="https://en.wikipedia.org/wiki/Attiki_(periphery)" TargetMode="External"/><Relationship Id="rId16" Type="http://schemas.openxmlformats.org/officeDocument/2006/relationships/hyperlink" Target="https://en.wikipedia.org/wiki/Modern_regions_of_Greece" TargetMode="External"/><Relationship Id="rId1" Type="http://schemas.openxmlformats.org/officeDocument/2006/relationships/hyperlink" Target="https://en.wikipedia.org/wiki/Anatoliki_Makedonia_kai_Thraki" TargetMode="External"/><Relationship Id="rId6" Type="http://schemas.openxmlformats.org/officeDocument/2006/relationships/hyperlink" Target="https://en.wikipedia.org/wiki/Ipeiros_(periphery)" TargetMode="External"/><Relationship Id="rId11" Type="http://schemas.openxmlformats.org/officeDocument/2006/relationships/hyperlink" Target="https://en.wikipedia.org/wiki/Sterea_Ellada_(periphery)" TargetMode="External"/><Relationship Id="rId5" Type="http://schemas.openxmlformats.org/officeDocument/2006/relationships/hyperlink" Target="https://en.wikipedia.org/wiki/Ionia_Nisia_(periphery)" TargetMode="External"/><Relationship Id="rId15" Type="http://schemas.openxmlformats.org/officeDocument/2006/relationships/hyperlink" Target="https://en.wikipedia.org/wiki/Modern_regions_of_Greece" TargetMode="External"/><Relationship Id="rId10" Type="http://schemas.openxmlformats.org/officeDocument/2006/relationships/hyperlink" Target="https://en.wikipedia.org/wiki/Peloponnisos_(periphery)" TargetMode="External"/><Relationship Id="rId4" Type="http://schemas.openxmlformats.org/officeDocument/2006/relationships/hyperlink" Target="https://en.wikipedia.org/wiki/Dytiki_Makedonia" TargetMode="External"/><Relationship Id="rId9" Type="http://schemas.openxmlformats.org/officeDocument/2006/relationships/hyperlink" Target="https://en.wikipedia.org/wiki/Notio_Aigaio" TargetMode="External"/><Relationship Id="rId14" Type="http://schemas.openxmlformats.org/officeDocument/2006/relationships/hyperlink" Target="https://en.wikipedia.org/wiki/Agio_Oros" TargetMode="External"/></Relationships>
</file>

<file path=xl/worksheets/_rels/sheet48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Potaro-Siparuni" TargetMode="External"/><Relationship Id="rId3" Type="http://schemas.openxmlformats.org/officeDocument/2006/relationships/hyperlink" Target="https://en.wikipedia.org/wiki/Demerara-Mahaica" TargetMode="External"/><Relationship Id="rId7" Type="http://schemas.openxmlformats.org/officeDocument/2006/relationships/hyperlink" Target="https://en.wikipedia.org/wiki/Pomeroon-Supenaam" TargetMode="External"/><Relationship Id="rId2" Type="http://schemas.openxmlformats.org/officeDocument/2006/relationships/hyperlink" Target="https://en.wikipedia.org/wiki/Cuyuni-Mazaruni" TargetMode="External"/><Relationship Id="rId1" Type="http://schemas.openxmlformats.org/officeDocument/2006/relationships/hyperlink" Target="https://en.wikipedia.org/wiki/Barima-Waini" TargetMode="External"/><Relationship Id="rId6" Type="http://schemas.openxmlformats.org/officeDocument/2006/relationships/hyperlink" Target="https://en.wikipedia.org/wiki/Mahaica-Berbice" TargetMode="External"/><Relationship Id="rId5" Type="http://schemas.openxmlformats.org/officeDocument/2006/relationships/hyperlink" Target="https://en.wikipedia.org/wiki/Essequibo_Islands-West_Demerara" TargetMode="External"/><Relationship Id="rId10" Type="http://schemas.openxmlformats.org/officeDocument/2006/relationships/hyperlink" Target="https://en.wikipedia.org/wiki/Upper_Takutu-Upper_Essequibo" TargetMode="External"/><Relationship Id="rId4" Type="http://schemas.openxmlformats.org/officeDocument/2006/relationships/hyperlink" Target="https://en.wikipedia.org/wiki/East_Berbice-Corentyne" TargetMode="External"/><Relationship Id="rId9" Type="http://schemas.openxmlformats.org/officeDocument/2006/relationships/hyperlink" Target="https://en.wikipedia.org/wiki/Upper_Demerara-Berbice" TargetMode="External"/></Relationships>
</file>

<file path=xl/worksheets/_rels/sheet49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Francisco_Moraz%C3%A1n_Department" TargetMode="External"/><Relationship Id="rId13" Type="http://schemas.openxmlformats.org/officeDocument/2006/relationships/hyperlink" Target="https://en.wikipedia.org/wiki/Lempira_Department" TargetMode="External"/><Relationship Id="rId18" Type="http://schemas.openxmlformats.org/officeDocument/2006/relationships/hyperlink" Target="https://en.wikipedia.org/wiki/Yoro_Department" TargetMode="External"/><Relationship Id="rId3" Type="http://schemas.openxmlformats.org/officeDocument/2006/relationships/hyperlink" Target="https://en.wikipedia.org/wiki/Col%C3%B3n_Department_(Honduras)" TargetMode="External"/><Relationship Id="rId7" Type="http://schemas.openxmlformats.org/officeDocument/2006/relationships/hyperlink" Target="https://en.wikipedia.org/wiki/El_Para%C3%ADso_Department" TargetMode="External"/><Relationship Id="rId12" Type="http://schemas.openxmlformats.org/officeDocument/2006/relationships/hyperlink" Target="https://en.wikipedia.org/wiki/La_Paz_Department_(Honduras)" TargetMode="External"/><Relationship Id="rId17" Type="http://schemas.openxmlformats.org/officeDocument/2006/relationships/hyperlink" Target="https://en.wikipedia.org/wiki/Valle_Department" TargetMode="External"/><Relationship Id="rId2" Type="http://schemas.openxmlformats.org/officeDocument/2006/relationships/hyperlink" Target="https://en.wikipedia.org/wiki/Choluteca_Department" TargetMode="External"/><Relationship Id="rId16" Type="http://schemas.openxmlformats.org/officeDocument/2006/relationships/hyperlink" Target="https://en.wikipedia.org/wiki/Santa_B%C3%A1rbara_Department,_Honduras" TargetMode="External"/><Relationship Id="rId1" Type="http://schemas.openxmlformats.org/officeDocument/2006/relationships/hyperlink" Target="https://en.wikipedia.org/wiki/Atl%C3%A1ntida_Department" TargetMode="External"/><Relationship Id="rId6" Type="http://schemas.openxmlformats.org/officeDocument/2006/relationships/hyperlink" Target="https://en.wikipedia.org/wiki/Cort%C3%A9s_Department" TargetMode="External"/><Relationship Id="rId11" Type="http://schemas.openxmlformats.org/officeDocument/2006/relationships/hyperlink" Target="https://en.wikipedia.org/wiki/Islas_de_la_Bah%C3%ADa_Department" TargetMode="External"/><Relationship Id="rId5" Type="http://schemas.openxmlformats.org/officeDocument/2006/relationships/hyperlink" Target="https://en.wikipedia.org/wiki/Cop%C3%A1n_Department" TargetMode="External"/><Relationship Id="rId15" Type="http://schemas.openxmlformats.org/officeDocument/2006/relationships/hyperlink" Target="https://en.wikipedia.org/wiki/Olancho_Department" TargetMode="External"/><Relationship Id="rId10" Type="http://schemas.openxmlformats.org/officeDocument/2006/relationships/hyperlink" Target="https://en.wikipedia.org/wiki/Intibuc%C3%A1_Department" TargetMode="External"/><Relationship Id="rId4" Type="http://schemas.openxmlformats.org/officeDocument/2006/relationships/hyperlink" Target="https://en.wikipedia.org/wiki/Comayagua_Department" TargetMode="External"/><Relationship Id="rId9" Type="http://schemas.openxmlformats.org/officeDocument/2006/relationships/hyperlink" Target="https://en.wikipedia.org/wiki/Gracias_a_Dios_Department" TargetMode="External"/><Relationship Id="rId14" Type="http://schemas.openxmlformats.org/officeDocument/2006/relationships/hyperlink" Target="https://en.wikipedia.org/wiki/Ocotepeque_Department" TargetMode="External"/></Relationships>
</file>

<file path=xl/worksheets/_rels/sheet50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Krapinsko-zagorska_%C5%BEupanija" TargetMode="External"/><Relationship Id="rId13" Type="http://schemas.openxmlformats.org/officeDocument/2006/relationships/hyperlink" Target="https://en.wikipedia.org/wiki/Primorsko-goranska_%C5%BEupanija" TargetMode="External"/><Relationship Id="rId18" Type="http://schemas.openxmlformats.org/officeDocument/2006/relationships/hyperlink" Target="https://en.wikipedia.org/wiki/Viroviti%C4%8Dko-podravska_%C5%BEupanija" TargetMode="External"/><Relationship Id="rId3" Type="http://schemas.openxmlformats.org/officeDocument/2006/relationships/hyperlink" Target="https://en.wikipedia.org/wiki/Brodsko-posavska_%C5%BEupanija" TargetMode="External"/><Relationship Id="rId21" Type="http://schemas.openxmlformats.org/officeDocument/2006/relationships/hyperlink" Target="https://en.wikipedia.org/wiki/Zagreba%C4%8Dka_%C5%BEupanija" TargetMode="External"/><Relationship Id="rId7" Type="http://schemas.openxmlformats.org/officeDocument/2006/relationships/hyperlink" Target="https://en.wikipedia.org/wiki/Koprivni%C4%8Dko-kri%C5%BEeva%C4%8Dka_%C5%BEupanija" TargetMode="External"/><Relationship Id="rId12" Type="http://schemas.openxmlformats.org/officeDocument/2006/relationships/hyperlink" Target="https://en.wikipedia.org/wiki/Po%C5%BEe%C5%A1ko-slavonska_%C5%BEupanija" TargetMode="External"/><Relationship Id="rId17" Type="http://schemas.openxmlformats.org/officeDocument/2006/relationships/hyperlink" Target="https://en.wikipedia.org/wiki/Vara%C5%BEdinska_%C5%BEupanija" TargetMode="External"/><Relationship Id="rId2" Type="http://schemas.openxmlformats.org/officeDocument/2006/relationships/hyperlink" Target="https://en.wikipedia.org/wiki/Bjelovarsko-bilogorska_%C5%BEupanija" TargetMode="External"/><Relationship Id="rId16" Type="http://schemas.openxmlformats.org/officeDocument/2006/relationships/hyperlink" Target="https://en.wikipedia.org/wiki/%C5%A0ibensko-kninska_%C5%BEupanija" TargetMode="External"/><Relationship Id="rId20" Type="http://schemas.openxmlformats.org/officeDocument/2006/relationships/hyperlink" Target="https://en.wikipedia.org/wiki/Zadarska_%C5%BEupanija" TargetMode="External"/><Relationship Id="rId1" Type="http://schemas.openxmlformats.org/officeDocument/2006/relationships/hyperlink" Target="https://en.wikipedia.org/wiki/Grad_Zagreb" TargetMode="External"/><Relationship Id="rId6" Type="http://schemas.openxmlformats.org/officeDocument/2006/relationships/hyperlink" Target="https://en.wikipedia.org/wiki/Karlova%C4%8Dka_%C5%BEupanija" TargetMode="External"/><Relationship Id="rId11" Type="http://schemas.openxmlformats.org/officeDocument/2006/relationships/hyperlink" Target="https://en.wikipedia.org/wiki/Osje%C4%8Dko-baranjska_%C5%BEupanija" TargetMode="External"/><Relationship Id="rId5" Type="http://schemas.openxmlformats.org/officeDocument/2006/relationships/hyperlink" Target="https://en.wikipedia.org/wiki/Istarska_%C5%BEupanija" TargetMode="External"/><Relationship Id="rId15" Type="http://schemas.openxmlformats.org/officeDocument/2006/relationships/hyperlink" Target="https://en.wikipedia.org/wiki/Splitsko-dalmatinska_%C5%BEupanija" TargetMode="External"/><Relationship Id="rId10" Type="http://schemas.openxmlformats.org/officeDocument/2006/relationships/hyperlink" Target="https://en.wikipedia.org/wiki/Me%C4%91imurska_%C5%BEupanija" TargetMode="External"/><Relationship Id="rId19" Type="http://schemas.openxmlformats.org/officeDocument/2006/relationships/hyperlink" Target="https://en.wikipedia.org/wiki/Vukovarsko-srijemska_%C5%BEupanija" TargetMode="External"/><Relationship Id="rId4" Type="http://schemas.openxmlformats.org/officeDocument/2006/relationships/hyperlink" Target="https://en.wikipedia.org/wiki/Dubrova%C4%8Dko-neretvanska_%C5%BEupanija" TargetMode="External"/><Relationship Id="rId9" Type="http://schemas.openxmlformats.org/officeDocument/2006/relationships/hyperlink" Target="https://en.wikipedia.org/wiki/Li%C4%8Dko-senjska_%C5%BEupanija" TargetMode="External"/><Relationship Id="rId14" Type="http://schemas.openxmlformats.org/officeDocument/2006/relationships/hyperlink" Target="https://en.wikipedia.org/wiki/Sisa%C4%8Dko-moslava%C4%8Dka_%C5%BEupanija" TargetMode="External"/></Relationships>
</file>

<file path=xl/worksheets/_rels/sheet5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Ouest_(department)" TargetMode="External"/><Relationship Id="rId3" Type="http://schemas.openxmlformats.org/officeDocument/2006/relationships/hyperlink" Target="https://en.wikipedia.org/wiki/Grand%27Anse_(department)" TargetMode="External"/><Relationship Id="rId7" Type="http://schemas.openxmlformats.org/officeDocument/2006/relationships/hyperlink" Target="https://en.wikipedia.org/wiki/Nord-Ouest_(department)" TargetMode="External"/><Relationship Id="rId2" Type="http://schemas.openxmlformats.org/officeDocument/2006/relationships/hyperlink" Target="https://en.wikipedia.org/wiki/Centre_(department)" TargetMode="External"/><Relationship Id="rId1" Type="http://schemas.openxmlformats.org/officeDocument/2006/relationships/hyperlink" Target="https://en.wikipedia.org/wiki/Artibonite_(department)" TargetMode="External"/><Relationship Id="rId6" Type="http://schemas.openxmlformats.org/officeDocument/2006/relationships/hyperlink" Target="https://en.wikipedia.org/wiki/Nord-Est_(department)" TargetMode="External"/><Relationship Id="rId5" Type="http://schemas.openxmlformats.org/officeDocument/2006/relationships/hyperlink" Target="https://en.wikipedia.org/wiki/Nord_(Haitian_department)" TargetMode="External"/><Relationship Id="rId10" Type="http://schemas.openxmlformats.org/officeDocument/2006/relationships/hyperlink" Target="https://en.wikipedia.org/wiki/Sud-Est_(department)" TargetMode="External"/><Relationship Id="rId4" Type="http://schemas.openxmlformats.org/officeDocument/2006/relationships/hyperlink" Target="https://en.wikipedia.org/wiki/Nippes" TargetMode="External"/><Relationship Id="rId9" Type="http://schemas.openxmlformats.org/officeDocument/2006/relationships/hyperlink" Target="https://en.wikipedia.org/wiki/Sud_(department)" TargetMode="External"/></Relationships>
</file>

<file path=xl/worksheets/_rels/sheet5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B%C4%81bil_Governorate" TargetMode="External"/><Relationship Id="rId13" Type="http://schemas.openxmlformats.org/officeDocument/2006/relationships/hyperlink" Target="https://en.wikipedia.org/wiki/Kurdistan_Region" TargetMode="External"/><Relationship Id="rId18" Type="http://schemas.openxmlformats.org/officeDocument/2006/relationships/hyperlink" Target="https://en.wikipedia.org/wiki/%C5%9Eal%C4%81%E1%B8%A9_ad_D%C4%ABn_Governorate" TargetMode="External"/><Relationship Id="rId3" Type="http://schemas.openxmlformats.org/officeDocument/2006/relationships/hyperlink" Target="https://en.wikipedia.org/wiki/Al_Muthann%C3%A1_Governorate" TargetMode="External"/><Relationship Id="rId7" Type="http://schemas.openxmlformats.org/officeDocument/2006/relationships/hyperlink" Target="https://en.wikipedia.org/wiki/As_Sulaym%C4%81n%C4%AByah_Governorate" TargetMode="External"/><Relationship Id="rId12" Type="http://schemas.openxmlformats.org/officeDocument/2006/relationships/hyperlink" Target="https://en.wikipedia.org/wiki/Diy%C4%81l%C3%A1_Governorate" TargetMode="External"/><Relationship Id="rId17" Type="http://schemas.openxmlformats.org/officeDocument/2006/relationships/hyperlink" Target="https://en.wikipedia.org/wiki/N%C4%ABnaw%C3%A1_Governorate" TargetMode="External"/><Relationship Id="rId2" Type="http://schemas.openxmlformats.org/officeDocument/2006/relationships/hyperlink" Target="https://en.wikipedia.org/wiki/Al_Ba%C5%9Frah_Governorate" TargetMode="External"/><Relationship Id="rId16" Type="http://schemas.openxmlformats.org/officeDocument/2006/relationships/hyperlink" Target="https://en.wikipedia.org/wiki/Mays%C4%81n_Governorate" TargetMode="External"/><Relationship Id="rId1" Type="http://schemas.openxmlformats.org/officeDocument/2006/relationships/hyperlink" Target="https://en.wikipedia.org/wiki/Al_Anb%C4%81r_Governorate" TargetMode="External"/><Relationship Id="rId6" Type="http://schemas.openxmlformats.org/officeDocument/2006/relationships/hyperlink" Target="https://en.wikipedia.org/wiki/Arb%C4%ABl_Governorate" TargetMode="External"/><Relationship Id="rId11" Type="http://schemas.openxmlformats.org/officeDocument/2006/relationships/hyperlink" Target="https://en.wikipedia.org/wiki/Dh%C4%AB_Q%C4%81r_Governorate" TargetMode="External"/><Relationship Id="rId5" Type="http://schemas.openxmlformats.org/officeDocument/2006/relationships/hyperlink" Target="https://en.wikipedia.org/wiki/An_Najaf_Governorate" TargetMode="External"/><Relationship Id="rId15" Type="http://schemas.openxmlformats.org/officeDocument/2006/relationships/hyperlink" Target="https://en.wikipedia.org/wiki/Kirkuk_Governorate" TargetMode="External"/><Relationship Id="rId10" Type="http://schemas.openxmlformats.org/officeDocument/2006/relationships/hyperlink" Target="https://en.wikipedia.org/wiki/Dohuk_Governorate" TargetMode="External"/><Relationship Id="rId19" Type="http://schemas.openxmlformats.org/officeDocument/2006/relationships/hyperlink" Target="https://en.wikipedia.org/wiki/W%C4%81si%C5%A3_Governorate" TargetMode="External"/><Relationship Id="rId4" Type="http://schemas.openxmlformats.org/officeDocument/2006/relationships/hyperlink" Target="https://en.wikipedia.org/wiki/Al_Q%C4%81dis%C4%AByah_Governorate" TargetMode="External"/><Relationship Id="rId9" Type="http://schemas.openxmlformats.org/officeDocument/2006/relationships/hyperlink" Target="https://en.wikipedia.org/wiki/Baghd%C4%81d_Governorate" TargetMode="External"/><Relationship Id="rId14" Type="http://schemas.openxmlformats.org/officeDocument/2006/relationships/hyperlink" Target="https://en.wikipedia.org/wiki/Karbal%C4%81%27_Governorate" TargetMode="External"/></Relationships>
</file>

<file path=xl/worksheets/_rels/sheet53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F%C4%81rs_Province" TargetMode="External"/><Relationship Id="rId13" Type="http://schemas.openxmlformats.org/officeDocument/2006/relationships/hyperlink" Target="https://en.wikipedia.org/wiki/%C4%AAl%C4%81m_Province" TargetMode="External"/><Relationship Id="rId18" Type="http://schemas.openxmlformats.org/officeDocument/2006/relationships/hyperlink" Target="https://en.wikipedia.org/wiki/Khor%C4%81s%C4%81n-e_Shem%C4%81l%C4%AB_Province" TargetMode="External"/><Relationship Id="rId26" Type="http://schemas.openxmlformats.org/officeDocument/2006/relationships/hyperlink" Target="https://en.wikipedia.org/wiki/Qom_Province" TargetMode="External"/><Relationship Id="rId3" Type="http://schemas.openxmlformats.org/officeDocument/2006/relationships/hyperlink" Target="https://en.wikipedia.org/wiki/%C4%80z%CC%84arb%C4%81yj%C4%81n-e_Gharb%C4%AB_Province" TargetMode="External"/><Relationship Id="rId21" Type="http://schemas.openxmlformats.org/officeDocument/2006/relationships/hyperlink" Target="https://en.wikipedia.org/wiki/Kordest%C4%81n_Province" TargetMode="External"/><Relationship Id="rId7" Type="http://schemas.openxmlformats.org/officeDocument/2006/relationships/hyperlink" Target="https://en.wikipedia.org/wiki/E%C5%9Ffah%C4%81n_Province" TargetMode="External"/><Relationship Id="rId12" Type="http://schemas.openxmlformats.org/officeDocument/2006/relationships/hyperlink" Target="https://en.wikipedia.org/wiki/Hormozg%C4%81n_Province" TargetMode="External"/><Relationship Id="rId17" Type="http://schemas.openxmlformats.org/officeDocument/2006/relationships/hyperlink" Target="https://en.wikipedia.org/wiki/Khor%C4%81s%C4%81n-e_Razav%C4%AB_Province" TargetMode="External"/><Relationship Id="rId25" Type="http://schemas.openxmlformats.org/officeDocument/2006/relationships/hyperlink" Target="https://en.wikipedia.org/wiki/Qazv%C4%ABn_Province" TargetMode="External"/><Relationship Id="rId2" Type="http://schemas.openxmlformats.org/officeDocument/2006/relationships/hyperlink" Target="https://en.wikipedia.org/wiki/Ardab%C4%ABl_Province" TargetMode="External"/><Relationship Id="rId16" Type="http://schemas.openxmlformats.org/officeDocument/2006/relationships/hyperlink" Target="https://en.wikipedia.org/wiki/Khor%C4%81s%C4%81n-e_Jan%C5%ABb%C4%AB_Province" TargetMode="External"/><Relationship Id="rId20" Type="http://schemas.openxmlformats.org/officeDocument/2006/relationships/hyperlink" Target="https://en.wikipedia.org/wiki/Kohg%C4%ABl%C5%AByeh_va_B%C5%AByer_A%E1%B8%A9mad_Province" TargetMode="External"/><Relationship Id="rId29" Type="http://schemas.openxmlformats.org/officeDocument/2006/relationships/hyperlink" Target="https://en.wikipedia.org/wiki/Tehr%C4%81n_Province" TargetMode="External"/><Relationship Id="rId1" Type="http://schemas.openxmlformats.org/officeDocument/2006/relationships/hyperlink" Target="https://en.wikipedia.org/wiki/Alborz_Province" TargetMode="External"/><Relationship Id="rId6" Type="http://schemas.openxmlformats.org/officeDocument/2006/relationships/hyperlink" Target="https://en.wikipedia.org/wiki/Chah%C4%81r_Ma%E1%B8%A9%C4%81ll_va_Bakht%C4%AB%C4%81r%C4%AB_Province" TargetMode="External"/><Relationship Id="rId11" Type="http://schemas.openxmlformats.org/officeDocument/2006/relationships/hyperlink" Target="https://en.wikipedia.org/wiki/Hamad%C4%81n_Province" TargetMode="External"/><Relationship Id="rId24" Type="http://schemas.openxmlformats.org/officeDocument/2006/relationships/hyperlink" Target="https://en.wikipedia.org/wiki/M%C4%81zandar%C4%81n_Province" TargetMode="External"/><Relationship Id="rId5" Type="http://schemas.openxmlformats.org/officeDocument/2006/relationships/hyperlink" Target="https://en.wikipedia.org/wiki/B%C5%ABshehr_Province" TargetMode="External"/><Relationship Id="rId15" Type="http://schemas.openxmlformats.org/officeDocument/2006/relationships/hyperlink" Target="https://en.wikipedia.org/wiki/Kerm%C4%81nsh%C4%81h_Province" TargetMode="External"/><Relationship Id="rId23" Type="http://schemas.openxmlformats.org/officeDocument/2006/relationships/hyperlink" Target="https://en.wikipedia.org/wiki/Markaz%C4%AB_Province" TargetMode="External"/><Relationship Id="rId28" Type="http://schemas.openxmlformats.org/officeDocument/2006/relationships/hyperlink" Target="https://en.wikipedia.org/wiki/S%C4%ABst%C4%81n_va_Bal%C5%ABchest%C4%81n_Province" TargetMode="External"/><Relationship Id="rId10" Type="http://schemas.openxmlformats.org/officeDocument/2006/relationships/hyperlink" Target="https://en.wikipedia.org/wiki/Golest%C4%81n_Province" TargetMode="External"/><Relationship Id="rId19" Type="http://schemas.openxmlformats.org/officeDocument/2006/relationships/hyperlink" Target="https://en.wikipedia.org/wiki/Kh%C5%ABzest%C4%81n_Province" TargetMode="External"/><Relationship Id="rId31" Type="http://schemas.openxmlformats.org/officeDocument/2006/relationships/hyperlink" Target="https://en.wikipedia.org/wiki/Zanj%C4%81n_Province" TargetMode="External"/><Relationship Id="rId4" Type="http://schemas.openxmlformats.org/officeDocument/2006/relationships/hyperlink" Target="https://en.wikipedia.org/wiki/%C4%80z%CC%84arb%C4%81yj%C4%81n-e_Sharq%C4%AB_Province" TargetMode="External"/><Relationship Id="rId9" Type="http://schemas.openxmlformats.org/officeDocument/2006/relationships/hyperlink" Target="https://en.wikipedia.org/wiki/G%C4%ABl%C4%81n_Province" TargetMode="External"/><Relationship Id="rId14" Type="http://schemas.openxmlformats.org/officeDocument/2006/relationships/hyperlink" Target="https://en.wikipedia.org/wiki/Kerm%C4%81n_Province" TargetMode="External"/><Relationship Id="rId22" Type="http://schemas.openxmlformats.org/officeDocument/2006/relationships/hyperlink" Target="https://en.wikipedia.org/wiki/Lorest%C4%81n_Province" TargetMode="External"/><Relationship Id="rId27" Type="http://schemas.openxmlformats.org/officeDocument/2006/relationships/hyperlink" Target="https://en.wikipedia.org/wiki/Semn%C4%81n_Province" TargetMode="External"/><Relationship Id="rId30" Type="http://schemas.openxmlformats.org/officeDocument/2006/relationships/hyperlink" Target="https://en.wikipedia.org/wiki/Yazd_Province" TargetMode="External"/></Relationships>
</file>

<file path=xl/worksheets/_rels/sheet54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Zarqa_Governorate" TargetMode="External"/><Relationship Id="rId3" Type="http://schemas.openxmlformats.org/officeDocument/2006/relationships/hyperlink" Target="https://en.wikipedia.org/wiki/Amman_Governorate" TargetMode="External"/><Relationship Id="rId7" Type="http://schemas.openxmlformats.org/officeDocument/2006/relationships/hyperlink" Target="https://en.wikipedia.org/wiki/Tafilah_Governorate" TargetMode="External"/><Relationship Id="rId12" Type="http://schemas.openxmlformats.org/officeDocument/2006/relationships/hyperlink" Target="https://en.wikipedia.org/wiki/Madaba_Governorate" TargetMode="External"/><Relationship Id="rId2" Type="http://schemas.openxmlformats.org/officeDocument/2006/relationships/hyperlink" Target="https://en.wikipedia.org/wiki/Aqaba_Governorate" TargetMode="External"/><Relationship Id="rId1" Type="http://schemas.openxmlformats.org/officeDocument/2006/relationships/hyperlink" Target="https://en.wikipedia.org/wiki/Ajloun_Governorate" TargetMode="External"/><Relationship Id="rId6" Type="http://schemas.openxmlformats.org/officeDocument/2006/relationships/hyperlink" Target="https://en.wikipedia.org/wiki/Mafraq_Governorate" TargetMode="External"/><Relationship Id="rId11" Type="http://schemas.openxmlformats.org/officeDocument/2006/relationships/hyperlink" Target="https://en.wikipedia.org/wiki/Ma%27an_Governorate" TargetMode="External"/><Relationship Id="rId5" Type="http://schemas.openxmlformats.org/officeDocument/2006/relationships/hyperlink" Target="https://en.wikipedia.org/wiki/Karak_Governorate" TargetMode="External"/><Relationship Id="rId10" Type="http://schemas.openxmlformats.org/officeDocument/2006/relationships/hyperlink" Target="https://en.wikipedia.org/wiki/Jerash_Governorate" TargetMode="External"/><Relationship Id="rId4" Type="http://schemas.openxmlformats.org/officeDocument/2006/relationships/hyperlink" Target="https://en.wikipedia.org/wiki/Balqa_Governorate" TargetMode="External"/><Relationship Id="rId9" Type="http://schemas.openxmlformats.org/officeDocument/2006/relationships/hyperlink" Target="https://en.wikipedia.org/wiki/Irbid_Governorate" TargetMode="External"/></Relationships>
</file>

<file path=xl/worksheets/_rels/sheet55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Talas_Region" TargetMode="External"/><Relationship Id="rId3" Type="http://schemas.openxmlformats.org/officeDocument/2006/relationships/hyperlink" Target="https://en.wikipedia.org/wiki/Batken_Region" TargetMode="External"/><Relationship Id="rId7" Type="http://schemas.openxmlformats.org/officeDocument/2006/relationships/hyperlink" Target="https://en.wikipedia.org/wiki/Osh_Region" TargetMode="External"/><Relationship Id="rId2" Type="http://schemas.openxmlformats.org/officeDocument/2006/relationships/hyperlink" Target="https://en.wikipedia.org/wiki/Osh" TargetMode="External"/><Relationship Id="rId1" Type="http://schemas.openxmlformats.org/officeDocument/2006/relationships/hyperlink" Target="https://en.wikipedia.org/wiki/Bishkek" TargetMode="External"/><Relationship Id="rId6" Type="http://schemas.openxmlformats.org/officeDocument/2006/relationships/hyperlink" Target="https://en.wikipedia.org/wiki/Naryn_Region" TargetMode="External"/><Relationship Id="rId5" Type="http://schemas.openxmlformats.org/officeDocument/2006/relationships/hyperlink" Target="https://en.wikipedia.org/wiki/Jalal-Abad_Region" TargetMode="External"/><Relationship Id="rId4" Type="http://schemas.openxmlformats.org/officeDocument/2006/relationships/hyperlink" Target="https://en.wikipedia.org/wiki/Ch%C3%BCy_Region" TargetMode="External"/><Relationship Id="rId9" Type="http://schemas.openxmlformats.org/officeDocument/2006/relationships/hyperlink" Target="https://en.wikipedia.org/wiki/Ysyk-K%C3%B6l_Region" TargetMode="Externa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Phoenix_Islands" TargetMode="External"/><Relationship Id="rId2" Type="http://schemas.openxmlformats.org/officeDocument/2006/relationships/hyperlink" Target="https://en.wikipedia.org/wiki/Line_Islands" TargetMode="External"/><Relationship Id="rId1" Type="http://schemas.openxmlformats.org/officeDocument/2006/relationships/hyperlink" Target="https://en.wikipedia.org/wiki/Gilbert_Islands" TargetMode="Externa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Moh%C3%A9li" TargetMode="External"/><Relationship Id="rId2" Type="http://schemas.openxmlformats.org/officeDocument/2006/relationships/hyperlink" Target="https://en.wikipedia.org/wiki/Anjouan" TargetMode="External"/><Relationship Id="rId1" Type="http://schemas.openxmlformats.org/officeDocument/2006/relationships/hyperlink" Target="https://en.wikipedia.org/wiki/Grande_Comore" TargetMode="External"/><Relationship Id="rId4" Type="http://schemas.openxmlformats.org/officeDocument/2006/relationships/drawing" Target="../drawings/drawing5.xml"/></Relationships>
</file>

<file path=xl/worksheets/_rels/sheet58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South_Hwanghae_Province" TargetMode="External"/><Relationship Id="rId13" Type="http://schemas.openxmlformats.org/officeDocument/2006/relationships/hyperlink" Target="https://en.wikipedia.org/wiki/Ryanggang_Province" TargetMode="External"/><Relationship Id="rId3" Type="http://schemas.openxmlformats.org/officeDocument/2006/relationships/hyperlink" Target="https://en.wikipedia.org/wiki/Kaesong" TargetMode="External"/><Relationship Id="rId7" Type="http://schemas.openxmlformats.org/officeDocument/2006/relationships/hyperlink" Target="https://en.wikipedia.org/wiki/Chagang_Province" TargetMode="External"/><Relationship Id="rId12" Type="http://schemas.openxmlformats.org/officeDocument/2006/relationships/hyperlink" Target="https://en.wikipedia.org/wiki/North_Hamgyong_Province" TargetMode="External"/><Relationship Id="rId2" Type="http://schemas.openxmlformats.org/officeDocument/2006/relationships/hyperlink" Target="https://en.wikipedia.org/wiki/Rason" TargetMode="External"/><Relationship Id="rId1" Type="http://schemas.openxmlformats.org/officeDocument/2006/relationships/hyperlink" Target="https://en.wikipedia.org/wiki/Pyongyang" TargetMode="External"/><Relationship Id="rId6" Type="http://schemas.openxmlformats.org/officeDocument/2006/relationships/hyperlink" Target="https://en.wikipedia.org/wiki/North_Pyongan_Province" TargetMode="External"/><Relationship Id="rId11" Type="http://schemas.openxmlformats.org/officeDocument/2006/relationships/hyperlink" Target="https://en.wikipedia.org/wiki/South_Hamgyong_Province" TargetMode="External"/><Relationship Id="rId5" Type="http://schemas.openxmlformats.org/officeDocument/2006/relationships/hyperlink" Target="https://en.wikipedia.org/wiki/South_Pyongan_Province" TargetMode="External"/><Relationship Id="rId10" Type="http://schemas.openxmlformats.org/officeDocument/2006/relationships/hyperlink" Target="https://en.wikipedia.org/wiki/Kangwon_Province_(North_Korea)" TargetMode="External"/><Relationship Id="rId4" Type="http://schemas.openxmlformats.org/officeDocument/2006/relationships/hyperlink" Target="https://en.wikipedia.org/wiki/Nampo" TargetMode="External"/><Relationship Id="rId9" Type="http://schemas.openxmlformats.org/officeDocument/2006/relationships/hyperlink" Target="https://en.wikipedia.org/wiki/North_Hwanghae_Province" TargetMode="Externa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Al_Jahrah_Governorate" TargetMode="External"/><Relationship Id="rId2" Type="http://schemas.openxmlformats.org/officeDocument/2006/relationships/hyperlink" Target="https://en.wikipedia.org/wiki/Al_Farw%C4%81n%C4%AByah_Governorate" TargetMode="External"/><Relationship Id="rId1" Type="http://schemas.openxmlformats.org/officeDocument/2006/relationships/hyperlink" Target="https://en.wikipedia.org/wiki/Al_A%E1%B8%A9madi_Governorate" TargetMode="External"/><Relationship Id="rId6" Type="http://schemas.openxmlformats.org/officeDocument/2006/relationships/hyperlink" Target="https://en.wikipedia.org/wiki/Mub%C4%81rak_al_Kab%C4%ABr_Governorate" TargetMode="External"/><Relationship Id="rId5" Type="http://schemas.openxmlformats.org/officeDocument/2006/relationships/hyperlink" Target="https://en.wikipedia.org/wiki/%E1%B8%A8awall%C4%AB_Governorate" TargetMode="External"/><Relationship Id="rId4" Type="http://schemas.openxmlformats.org/officeDocument/2006/relationships/hyperlink" Target="https://en.wikipedia.org/wiki/Al_Kuwayt_Governorate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Mersch_(canton)" TargetMode="External"/><Relationship Id="rId3" Type="http://schemas.openxmlformats.org/officeDocument/2006/relationships/hyperlink" Target="https://en.wikipedia.org/wiki/Diekirch_(canton)" TargetMode="External"/><Relationship Id="rId7" Type="http://schemas.openxmlformats.org/officeDocument/2006/relationships/hyperlink" Target="https://en.wikipedia.org/wiki/Luxembourg_(canton)" TargetMode="External"/><Relationship Id="rId12" Type="http://schemas.openxmlformats.org/officeDocument/2006/relationships/hyperlink" Target="https://en.wikipedia.org/wiki/Wiltz_(canton)" TargetMode="External"/><Relationship Id="rId2" Type="http://schemas.openxmlformats.org/officeDocument/2006/relationships/hyperlink" Target="https://en.wikipedia.org/wiki/Clervaux_(canton)" TargetMode="External"/><Relationship Id="rId1" Type="http://schemas.openxmlformats.org/officeDocument/2006/relationships/hyperlink" Target="https://en.wikipedia.org/wiki/Capellen_(canton)" TargetMode="External"/><Relationship Id="rId6" Type="http://schemas.openxmlformats.org/officeDocument/2006/relationships/hyperlink" Target="https://en.wikipedia.org/wiki/Grevenmacher_(canton)" TargetMode="External"/><Relationship Id="rId11" Type="http://schemas.openxmlformats.org/officeDocument/2006/relationships/hyperlink" Target="https://en.wikipedia.org/wiki/Vianden_(canton)" TargetMode="External"/><Relationship Id="rId5" Type="http://schemas.openxmlformats.org/officeDocument/2006/relationships/hyperlink" Target="https://en.wikipedia.org/wiki/Esch-sur-Alzette_(canton)" TargetMode="External"/><Relationship Id="rId10" Type="http://schemas.openxmlformats.org/officeDocument/2006/relationships/hyperlink" Target="https://en.wikipedia.org/wiki/Remich_(canton)" TargetMode="External"/><Relationship Id="rId4" Type="http://schemas.openxmlformats.org/officeDocument/2006/relationships/hyperlink" Target="https://en.wikipedia.org/wiki/Echternach_(canton)" TargetMode="External"/><Relationship Id="rId9" Type="http://schemas.openxmlformats.org/officeDocument/2006/relationships/hyperlink" Target="https://en.wikipedia.org/wiki/Redange_(canton)" TargetMode="External"/></Relationships>
</file>

<file path=xl/worksheets/_rels/sheet60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Jetisu_Region" TargetMode="External"/><Relationship Id="rId13" Type="http://schemas.openxmlformats.org/officeDocument/2006/relationships/hyperlink" Target="https://en.wikipedia.org/wiki/Pavlodar_Region" TargetMode="External"/><Relationship Id="rId18" Type="http://schemas.openxmlformats.org/officeDocument/2006/relationships/hyperlink" Target="https://en.wikipedia.org/wiki/Astana" TargetMode="External"/><Relationship Id="rId3" Type="http://schemas.openxmlformats.org/officeDocument/2006/relationships/hyperlink" Target="https://en.wikipedia.org/wiki/Aktobe_Region" TargetMode="External"/><Relationship Id="rId7" Type="http://schemas.openxmlformats.org/officeDocument/2006/relationships/hyperlink" Target="https://en.wikipedia.org/wiki/Jambyl_Region" TargetMode="External"/><Relationship Id="rId12" Type="http://schemas.openxmlformats.org/officeDocument/2006/relationships/hyperlink" Target="https://en.wikipedia.org/wiki/Mangystau_Region" TargetMode="External"/><Relationship Id="rId17" Type="http://schemas.openxmlformats.org/officeDocument/2006/relationships/hyperlink" Target="https://en.wikipedia.org/wiki/East_Kazakhstan_Region" TargetMode="External"/><Relationship Id="rId2" Type="http://schemas.openxmlformats.org/officeDocument/2006/relationships/hyperlink" Target="https://en.wikipedia.org/wiki/Akmola_Region" TargetMode="External"/><Relationship Id="rId16" Type="http://schemas.openxmlformats.org/officeDocument/2006/relationships/hyperlink" Target="https://en.wikipedia.org/wiki/Ulytau_Region" TargetMode="External"/><Relationship Id="rId20" Type="http://schemas.openxmlformats.org/officeDocument/2006/relationships/hyperlink" Target="https://en.wikipedia.org/wiki/Shymkent" TargetMode="External"/><Relationship Id="rId1" Type="http://schemas.openxmlformats.org/officeDocument/2006/relationships/hyperlink" Target="https://en.wikipedia.org/wiki/Abai_Region" TargetMode="External"/><Relationship Id="rId6" Type="http://schemas.openxmlformats.org/officeDocument/2006/relationships/hyperlink" Target="https://en.wikipedia.org/wiki/West_Kazakhstan_Region" TargetMode="External"/><Relationship Id="rId11" Type="http://schemas.openxmlformats.org/officeDocument/2006/relationships/hyperlink" Target="https://en.wikipedia.org/wiki/Kyzylorda_Region" TargetMode="External"/><Relationship Id="rId5" Type="http://schemas.openxmlformats.org/officeDocument/2006/relationships/hyperlink" Target="https://en.wikipedia.org/wiki/Atyrau_Region" TargetMode="External"/><Relationship Id="rId15" Type="http://schemas.openxmlformats.org/officeDocument/2006/relationships/hyperlink" Target="https://en.wikipedia.org/wiki/South_Kazakhstan_Region" TargetMode="External"/><Relationship Id="rId10" Type="http://schemas.openxmlformats.org/officeDocument/2006/relationships/hyperlink" Target="https://en.wikipedia.org/wiki/Kostanay_Region" TargetMode="External"/><Relationship Id="rId19" Type="http://schemas.openxmlformats.org/officeDocument/2006/relationships/hyperlink" Target="https://en.wikipedia.org/wiki/Almaty" TargetMode="External"/><Relationship Id="rId4" Type="http://schemas.openxmlformats.org/officeDocument/2006/relationships/hyperlink" Target="https://en.wikipedia.org/wiki/Almaty_Region" TargetMode="External"/><Relationship Id="rId9" Type="http://schemas.openxmlformats.org/officeDocument/2006/relationships/hyperlink" Target="https://en.wikipedia.org/wiki/Karagandy_Region" TargetMode="External"/><Relationship Id="rId14" Type="http://schemas.openxmlformats.org/officeDocument/2006/relationships/hyperlink" Target="https://en.wikipedia.org/wiki/North_Kazakhstan_Region" TargetMode="External"/></Relationships>
</file>

<file path=xl/worksheets/_rels/sheet6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Louang_Namtha_province" TargetMode="External"/><Relationship Id="rId13" Type="http://schemas.openxmlformats.org/officeDocument/2006/relationships/hyperlink" Target="https://en.wikipedia.org/wiki/Savannakh%C3%A9t_province" TargetMode="External"/><Relationship Id="rId18" Type="http://schemas.openxmlformats.org/officeDocument/2006/relationships/hyperlink" Target="https://en.wikipedia.org/wiki/Special_Zone_of_Xaisomboun" TargetMode="External"/><Relationship Id="rId3" Type="http://schemas.openxmlformats.org/officeDocument/2006/relationships/hyperlink" Target="https://en.wikipedia.org/wiki/Bok%C3%A8o_province" TargetMode="External"/><Relationship Id="rId7" Type="http://schemas.openxmlformats.org/officeDocument/2006/relationships/hyperlink" Target="https://en.wikipedia.org/wiki/Khammouan_province" TargetMode="External"/><Relationship Id="rId12" Type="http://schemas.openxmlformats.org/officeDocument/2006/relationships/hyperlink" Target="https://en.wikipedia.org/wiki/Salavan_province" TargetMode="External"/><Relationship Id="rId17" Type="http://schemas.openxmlformats.org/officeDocument/2006/relationships/hyperlink" Target="https://en.wikipedia.org/wiki/Xiangkhoang_province" TargetMode="External"/><Relationship Id="rId2" Type="http://schemas.openxmlformats.org/officeDocument/2006/relationships/hyperlink" Target="https://en.wikipedia.org/wiki/Attapu_province" TargetMode="External"/><Relationship Id="rId16" Type="http://schemas.openxmlformats.org/officeDocument/2006/relationships/hyperlink" Target="https://en.wikipedia.org/wiki/X%C3%A9kong_province" TargetMode="External"/><Relationship Id="rId1" Type="http://schemas.openxmlformats.org/officeDocument/2006/relationships/hyperlink" Target="https://en.wikipedia.org/wiki/Vientiane_Prefecture" TargetMode="External"/><Relationship Id="rId6" Type="http://schemas.openxmlformats.org/officeDocument/2006/relationships/hyperlink" Target="https://en.wikipedia.org/wiki/Houaphan_province" TargetMode="External"/><Relationship Id="rId11" Type="http://schemas.openxmlformats.org/officeDocument/2006/relationships/hyperlink" Target="https://en.wikipedia.org/wiki/Ph%C3%B4ngsali_province" TargetMode="External"/><Relationship Id="rId5" Type="http://schemas.openxmlformats.org/officeDocument/2006/relationships/hyperlink" Target="https://en.wikipedia.org/wiki/Champasak_province" TargetMode="External"/><Relationship Id="rId15" Type="http://schemas.openxmlformats.org/officeDocument/2006/relationships/hyperlink" Target="https://en.wikipedia.org/wiki/Xaignabouli_province" TargetMode="External"/><Relationship Id="rId10" Type="http://schemas.openxmlformats.org/officeDocument/2006/relationships/hyperlink" Target="https://en.wikipedia.org/wiki/Oud%C3%B4mxai_province" TargetMode="External"/><Relationship Id="rId4" Type="http://schemas.openxmlformats.org/officeDocument/2006/relationships/hyperlink" Target="https://en.wikipedia.org/wiki/Bolikhamsai_province" TargetMode="External"/><Relationship Id="rId9" Type="http://schemas.openxmlformats.org/officeDocument/2006/relationships/hyperlink" Target="https://en.wikipedia.org/wiki/Louangphabang_province" TargetMode="External"/><Relationship Id="rId14" Type="http://schemas.openxmlformats.org/officeDocument/2006/relationships/hyperlink" Target="https://en.wikipedia.org/wiki/Vientiane_province" TargetMode="External"/></Relationships>
</file>

<file path=xl/worksheets/_rels/sheet6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Nabat%C3%AEy%C3%A9_Governorate" TargetMode="External"/><Relationship Id="rId3" Type="http://schemas.openxmlformats.org/officeDocument/2006/relationships/hyperlink" Target="https://en.wikipedia.org/wiki/B%C3%A9qaa_Governorate" TargetMode="External"/><Relationship Id="rId7" Type="http://schemas.openxmlformats.org/officeDocument/2006/relationships/hyperlink" Target="https://en.wikipedia.org/wiki/Mont-Liban_Governorate" TargetMode="External"/><Relationship Id="rId2" Type="http://schemas.openxmlformats.org/officeDocument/2006/relationships/hyperlink" Target="https://en.wikipedia.org/wiki/Baalbek-Hermel_Governorate" TargetMode="External"/><Relationship Id="rId1" Type="http://schemas.openxmlformats.org/officeDocument/2006/relationships/hyperlink" Target="https://en.wikipedia.org/wiki/Akkar_Governorate" TargetMode="External"/><Relationship Id="rId6" Type="http://schemas.openxmlformats.org/officeDocument/2006/relationships/hyperlink" Target="https://en.wikipedia.org/wiki/Liban-Sud_Governorate" TargetMode="External"/><Relationship Id="rId5" Type="http://schemas.openxmlformats.org/officeDocument/2006/relationships/hyperlink" Target="https://en.wikipedia.org/wiki/Liban-Nord_Governorate" TargetMode="External"/><Relationship Id="rId4" Type="http://schemas.openxmlformats.org/officeDocument/2006/relationships/hyperlink" Target="https://en.wikipedia.org/wiki/Beyrouth_Governorate" TargetMode="External"/></Relationships>
</file>

<file path=xl/worksheets/_rels/sheet63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Micoud_Quarter" TargetMode="External"/><Relationship Id="rId3" Type="http://schemas.openxmlformats.org/officeDocument/2006/relationships/hyperlink" Target="https://en.wikipedia.org/wiki/Castries_Quarter" TargetMode="External"/><Relationship Id="rId7" Type="http://schemas.openxmlformats.org/officeDocument/2006/relationships/hyperlink" Target="https://en.wikipedia.org/wiki/Laborie_Quarter" TargetMode="External"/><Relationship Id="rId2" Type="http://schemas.openxmlformats.org/officeDocument/2006/relationships/hyperlink" Target="https://en.wikipedia.org/wiki/Canaries_Quarter" TargetMode="External"/><Relationship Id="rId1" Type="http://schemas.openxmlformats.org/officeDocument/2006/relationships/hyperlink" Target="https://en.wikipedia.org/wiki/Anse_la_Raye_Quarter" TargetMode="External"/><Relationship Id="rId6" Type="http://schemas.openxmlformats.org/officeDocument/2006/relationships/hyperlink" Target="https://en.wikipedia.org/wiki/Gros_Islet_Quarter" TargetMode="External"/><Relationship Id="rId5" Type="http://schemas.openxmlformats.org/officeDocument/2006/relationships/hyperlink" Target="https://en.wikipedia.org/wiki/Dennery_Quarter" TargetMode="External"/><Relationship Id="rId10" Type="http://schemas.openxmlformats.org/officeDocument/2006/relationships/hyperlink" Target="https://en.wikipedia.org/wiki/Vieux_Fort_Quarter" TargetMode="External"/><Relationship Id="rId4" Type="http://schemas.openxmlformats.org/officeDocument/2006/relationships/hyperlink" Target="https://en.wikipedia.org/wiki/Choiseul_Quarter" TargetMode="External"/><Relationship Id="rId9" Type="http://schemas.openxmlformats.org/officeDocument/2006/relationships/hyperlink" Target="https://en.wikipedia.org/wiki/Soufri%C3%A8re_Quarter" TargetMode="External"/></Relationships>
</file>

<file path=xl/worksheets/_rels/sheet64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Schellenberg" TargetMode="External"/><Relationship Id="rId3" Type="http://schemas.openxmlformats.org/officeDocument/2006/relationships/hyperlink" Target="https://en.wikipedia.org/wiki/Gamprin" TargetMode="External"/><Relationship Id="rId7" Type="http://schemas.openxmlformats.org/officeDocument/2006/relationships/hyperlink" Target="https://en.wikipedia.org/wiki/Schaan" TargetMode="External"/><Relationship Id="rId2" Type="http://schemas.openxmlformats.org/officeDocument/2006/relationships/hyperlink" Target="https://en.wikipedia.org/wiki/Eschen" TargetMode="External"/><Relationship Id="rId1" Type="http://schemas.openxmlformats.org/officeDocument/2006/relationships/hyperlink" Target="https://en.wikipedia.org/wiki/Balzers" TargetMode="External"/><Relationship Id="rId6" Type="http://schemas.openxmlformats.org/officeDocument/2006/relationships/hyperlink" Target="https://en.wikipedia.org/wiki/Ruggell" TargetMode="External"/><Relationship Id="rId11" Type="http://schemas.openxmlformats.org/officeDocument/2006/relationships/hyperlink" Target="https://en.wikipedia.org/wiki/Vaduz" TargetMode="External"/><Relationship Id="rId5" Type="http://schemas.openxmlformats.org/officeDocument/2006/relationships/hyperlink" Target="https://en.wikipedia.org/wiki/Planken" TargetMode="External"/><Relationship Id="rId10" Type="http://schemas.openxmlformats.org/officeDocument/2006/relationships/hyperlink" Target="https://en.wikipedia.org/wiki/Triesenberg" TargetMode="External"/><Relationship Id="rId4" Type="http://schemas.openxmlformats.org/officeDocument/2006/relationships/hyperlink" Target="https://en.wikipedia.org/wiki/Mauren" TargetMode="External"/><Relationship Id="rId9" Type="http://schemas.openxmlformats.org/officeDocument/2006/relationships/hyperlink" Target="https://en.wikipedia.org/wiki/Triesen" TargetMode="External"/></Relationships>
</file>

<file path=xl/worksheets/_rels/sheet65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Murqub_District" TargetMode="External"/><Relationship Id="rId13" Type="http://schemas.openxmlformats.org/officeDocument/2006/relationships/hyperlink" Target="https://en.wikipedia.org/wiki/Derna_District" TargetMode="External"/><Relationship Id="rId18" Type="http://schemas.openxmlformats.org/officeDocument/2006/relationships/hyperlink" Target="https://en.wikipedia.org/wiki/Sabha_District" TargetMode="External"/><Relationship Id="rId3" Type="http://schemas.openxmlformats.org/officeDocument/2006/relationships/hyperlink" Target="https://en.wikipedia.org/wiki/Jabal_al_Gharbi_District" TargetMode="External"/><Relationship Id="rId21" Type="http://schemas.openxmlformats.org/officeDocument/2006/relationships/hyperlink" Target="https://en.wikipedia.org/wiki/Wadi_al_Hayaa_District" TargetMode="External"/><Relationship Id="rId7" Type="http://schemas.openxmlformats.org/officeDocument/2006/relationships/hyperlink" Target="https://en.wikipedia.org/wiki/Marj_District" TargetMode="External"/><Relationship Id="rId12" Type="http://schemas.openxmlformats.org/officeDocument/2006/relationships/hyperlink" Target="https://en.wikipedia.org/wiki/Benghazi_District" TargetMode="External"/><Relationship Id="rId17" Type="http://schemas.openxmlformats.org/officeDocument/2006/relationships/hyperlink" Target="https://en.wikipedia.org/wiki/Nalut_District" TargetMode="External"/><Relationship Id="rId2" Type="http://schemas.openxmlformats.org/officeDocument/2006/relationships/hyperlink" Target="https://en.wikipedia.org/wiki/Jabal_al_Akhdar" TargetMode="External"/><Relationship Id="rId16" Type="http://schemas.openxmlformats.org/officeDocument/2006/relationships/hyperlink" Target="https://en.wikipedia.org/wiki/Murzuq_District" TargetMode="External"/><Relationship Id="rId20" Type="http://schemas.openxmlformats.org/officeDocument/2006/relationships/hyperlink" Target="https://en.wikipedia.org/wiki/Tripoli_District,_Libya" TargetMode="External"/><Relationship Id="rId1" Type="http://schemas.openxmlformats.org/officeDocument/2006/relationships/hyperlink" Target="https://en.wikipedia.org/wiki/Butnan_District" TargetMode="External"/><Relationship Id="rId6" Type="http://schemas.openxmlformats.org/officeDocument/2006/relationships/hyperlink" Target="https://en.wikipedia.org/wiki/Kufra_District" TargetMode="External"/><Relationship Id="rId11" Type="http://schemas.openxmlformats.org/officeDocument/2006/relationships/hyperlink" Target="https://en.wikipedia.org/wiki/Zawiya_District" TargetMode="External"/><Relationship Id="rId5" Type="http://schemas.openxmlformats.org/officeDocument/2006/relationships/hyperlink" Target="https://en.wikipedia.org/wiki/Jufra_District" TargetMode="External"/><Relationship Id="rId15" Type="http://schemas.openxmlformats.org/officeDocument/2006/relationships/hyperlink" Target="https://en.wikipedia.org/wiki/Misrata_District" TargetMode="External"/><Relationship Id="rId10" Type="http://schemas.openxmlformats.org/officeDocument/2006/relationships/hyperlink" Target="https://en.wikipedia.org/wiki/Nuqat_al_Khams" TargetMode="External"/><Relationship Id="rId19" Type="http://schemas.openxmlformats.org/officeDocument/2006/relationships/hyperlink" Target="https://en.wikipedia.org/wiki/Sirte_District" TargetMode="External"/><Relationship Id="rId4" Type="http://schemas.openxmlformats.org/officeDocument/2006/relationships/hyperlink" Target="https://en.wikipedia.org/wiki/Jafara" TargetMode="External"/><Relationship Id="rId9" Type="http://schemas.openxmlformats.org/officeDocument/2006/relationships/hyperlink" Target="https://en.wikipedia.org/wiki/Al_Wahat_District" TargetMode="External"/><Relationship Id="rId14" Type="http://schemas.openxmlformats.org/officeDocument/2006/relationships/hyperlink" Target="https://en.wikipedia.org/wiki/Ghat_District" TargetMode="External"/><Relationship Id="rId22" Type="http://schemas.openxmlformats.org/officeDocument/2006/relationships/hyperlink" Target="https://en.wikipedia.org/wiki/Wadi_al_Shatii_District" TargetMode="External"/></Relationships>
</file>

<file path=xl/worksheets/_rels/sheet66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Lofa_County" TargetMode="External"/><Relationship Id="rId13" Type="http://schemas.openxmlformats.org/officeDocument/2006/relationships/hyperlink" Target="https://en.wikipedia.org/wiki/Rivercess_County" TargetMode="External"/><Relationship Id="rId3" Type="http://schemas.openxmlformats.org/officeDocument/2006/relationships/hyperlink" Target="https://en.wikipedia.org/wiki/Gbarpolu_County" TargetMode="External"/><Relationship Id="rId7" Type="http://schemas.openxmlformats.org/officeDocument/2006/relationships/hyperlink" Target="https://en.wikipedia.org/wiki/Grand_Kru_County" TargetMode="External"/><Relationship Id="rId12" Type="http://schemas.openxmlformats.org/officeDocument/2006/relationships/hyperlink" Target="https://en.wikipedia.org/wiki/Nimba_County" TargetMode="External"/><Relationship Id="rId2" Type="http://schemas.openxmlformats.org/officeDocument/2006/relationships/hyperlink" Target="https://en.wikipedia.org/wiki/Bong_County" TargetMode="External"/><Relationship Id="rId1" Type="http://schemas.openxmlformats.org/officeDocument/2006/relationships/hyperlink" Target="https://en.wikipedia.org/wiki/Bomi_County" TargetMode="External"/><Relationship Id="rId6" Type="http://schemas.openxmlformats.org/officeDocument/2006/relationships/hyperlink" Target="https://en.wikipedia.org/wiki/Grand_Gedeh_County" TargetMode="External"/><Relationship Id="rId11" Type="http://schemas.openxmlformats.org/officeDocument/2006/relationships/hyperlink" Target="https://en.wikipedia.org/wiki/Montserrado_County" TargetMode="External"/><Relationship Id="rId5" Type="http://schemas.openxmlformats.org/officeDocument/2006/relationships/hyperlink" Target="https://en.wikipedia.org/wiki/Grand_Cape_Mount_County" TargetMode="External"/><Relationship Id="rId15" Type="http://schemas.openxmlformats.org/officeDocument/2006/relationships/hyperlink" Target="https://en.wikipedia.org/wiki/Sinoe_County" TargetMode="External"/><Relationship Id="rId10" Type="http://schemas.openxmlformats.org/officeDocument/2006/relationships/hyperlink" Target="https://en.wikipedia.org/wiki/Maryland_County" TargetMode="External"/><Relationship Id="rId4" Type="http://schemas.openxmlformats.org/officeDocument/2006/relationships/hyperlink" Target="https://en.wikipedia.org/wiki/Grand_Bassa_County" TargetMode="External"/><Relationship Id="rId9" Type="http://schemas.openxmlformats.org/officeDocument/2006/relationships/hyperlink" Target="https://en.wikipedia.org/wiki/Margibi_County" TargetMode="External"/><Relationship Id="rId14" Type="http://schemas.openxmlformats.org/officeDocument/2006/relationships/hyperlink" Target="https://en.wikipedia.org/wiki/River_Gee_County" TargetMode="External"/></Relationships>
</file>

<file path=xl/worksheets/_rels/sheet67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/index.php?title=Malbousquet&amp;action=edit&amp;redlink=1" TargetMode="External"/><Relationship Id="rId13" Type="http://schemas.openxmlformats.org/officeDocument/2006/relationships/hyperlink" Target="https://en.wikipedia.org/wiki/Port_Hercules" TargetMode="External"/><Relationship Id="rId3" Type="http://schemas.openxmlformats.org/officeDocument/2006/relationships/hyperlink" Target="https://en.wikipedia.org/wiki/La_Colle,_Monaco" TargetMode="External"/><Relationship Id="rId7" Type="http://schemas.openxmlformats.org/officeDocument/2006/relationships/hyperlink" Target="https://en.wikipedia.org/wiki/Larvotto" TargetMode="External"/><Relationship Id="rId12" Type="http://schemas.openxmlformats.org/officeDocument/2006/relationships/hyperlink" Target="https://en.wikipedia.org/w/index.php?title=Moulins,_Monaco&amp;action=edit&amp;redlink=1" TargetMode="External"/><Relationship Id="rId17" Type="http://schemas.openxmlformats.org/officeDocument/2006/relationships/hyperlink" Target="https://en.wikipedia.org/w/index.php?title=Vallon_de_la_Rousse&amp;action=edit&amp;redlink=1" TargetMode="External"/><Relationship Id="rId2" Type="http://schemas.openxmlformats.org/officeDocument/2006/relationships/hyperlink" Target="https://en.wikipedia.org/wiki/Jardin_Exotique_de_Monaco" TargetMode="External"/><Relationship Id="rId16" Type="http://schemas.openxmlformats.org/officeDocument/2006/relationships/hyperlink" Target="https://en.wikipedia.org/w/index.php?title=Sp%C3%A9lugues&amp;action=edit&amp;redlink=1" TargetMode="External"/><Relationship Id="rId1" Type="http://schemas.openxmlformats.org/officeDocument/2006/relationships/hyperlink" Target="https://en.wikipedia.org/wiki/Fontvieille,_Monaco" TargetMode="External"/><Relationship Id="rId6" Type="http://schemas.openxmlformats.org/officeDocument/2006/relationships/hyperlink" Target="https://en.wikipedia.org/w/index.php?title=La_Source,_Monaco&amp;action=edit&amp;redlink=1" TargetMode="External"/><Relationship Id="rId11" Type="http://schemas.openxmlformats.org/officeDocument/2006/relationships/hyperlink" Target="https://en.wikipedia.org/wiki/Monte-Carlo" TargetMode="External"/><Relationship Id="rId5" Type="http://schemas.openxmlformats.org/officeDocument/2006/relationships/hyperlink" Target="https://en.wikipedia.org/wiki/Gare_de_Monaco-Monte-Carlo" TargetMode="External"/><Relationship Id="rId15" Type="http://schemas.openxmlformats.org/officeDocument/2006/relationships/hyperlink" Target="https://en.wikipedia.org/wiki/Sainte-D%C3%A9vote_Chapel" TargetMode="External"/><Relationship Id="rId10" Type="http://schemas.openxmlformats.org/officeDocument/2006/relationships/hyperlink" Target="https://en.wikipedia.org/wiki/Moneghetti" TargetMode="External"/><Relationship Id="rId4" Type="http://schemas.openxmlformats.org/officeDocument/2006/relationships/hyperlink" Target="https://en.wikipedia.org/wiki/La_Condamine" TargetMode="External"/><Relationship Id="rId9" Type="http://schemas.openxmlformats.org/officeDocument/2006/relationships/hyperlink" Target="https://en.wikipedia.org/wiki/Monaco-Ville" TargetMode="External"/><Relationship Id="rId14" Type="http://schemas.openxmlformats.org/officeDocument/2006/relationships/hyperlink" Target="https://en.wikipedia.org/wiki/Saint_Roman,_Monaco" TargetMode="External"/></Relationships>
</file>

<file path=xl/worksheets/_rels/sheet68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Herceg-Novi_Municipality" TargetMode="External"/><Relationship Id="rId13" Type="http://schemas.openxmlformats.org/officeDocument/2006/relationships/hyperlink" Target="https://en.wikipedia.org/wiki/Plav_Municipality" TargetMode="External"/><Relationship Id="rId18" Type="http://schemas.openxmlformats.org/officeDocument/2006/relationships/hyperlink" Target="https://en.wikipedia.org/wiki/%C5%A0avnik_Municipality" TargetMode="External"/><Relationship Id="rId3" Type="http://schemas.openxmlformats.org/officeDocument/2006/relationships/hyperlink" Target="https://en.wikipedia.org/wiki/Berane_Municipality" TargetMode="External"/><Relationship Id="rId21" Type="http://schemas.openxmlformats.org/officeDocument/2006/relationships/hyperlink" Target="https://en.wikipedia.org/wiki/%C5%BDabljak_Municipality" TargetMode="External"/><Relationship Id="rId7" Type="http://schemas.openxmlformats.org/officeDocument/2006/relationships/hyperlink" Target="https://en.wikipedia.org/wiki/Danilovgrad_Municipality" TargetMode="External"/><Relationship Id="rId12" Type="http://schemas.openxmlformats.org/officeDocument/2006/relationships/hyperlink" Target="https://en.wikipedia.org/wiki/Nik%C5%A1i%C4%87_Municipality" TargetMode="External"/><Relationship Id="rId17" Type="http://schemas.openxmlformats.org/officeDocument/2006/relationships/hyperlink" Target="https://en.wikipedia.org/wiki/Ro%C5%BEaje_Municipality" TargetMode="External"/><Relationship Id="rId2" Type="http://schemas.openxmlformats.org/officeDocument/2006/relationships/hyperlink" Target="https://en.wikipedia.org/wiki/Bar_Municipality" TargetMode="External"/><Relationship Id="rId16" Type="http://schemas.openxmlformats.org/officeDocument/2006/relationships/hyperlink" Target="https://en.wikipedia.org/wiki/Podgorica_Municipality" TargetMode="External"/><Relationship Id="rId20" Type="http://schemas.openxmlformats.org/officeDocument/2006/relationships/hyperlink" Target="https://en.wikipedia.org/wiki/Ulcinj_Municipality" TargetMode="External"/><Relationship Id="rId1" Type="http://schemas.openxmlformats.org/officeDocument/2006/relationships/hyperlink" Target="https://en.wikipedia.org/wiki/Andrijevica_Municipality" TargetMode="External"/><Relationship Id="rId6" Type="http://schemas.openxmlformats.org/officeDocument/2006/relationships/hyperlink" Target="https://en.wikipedia.org/wiki/Cetinje_Municipality" TargetMode="External"/><Relationship Id="rId11" Type="http://schemas.openxmlformats.org/officeDocument/2006/relationships/hyperlink" Target="https://en.wikipedia.org/wiki/Mojkovac_Municipality" TargetMode="External"/><Relationship Id="rId24" Type="http://schemas.openxmlformats.org/officeDocument/2006/relationships/hyperlink" Target="https://en.wikipedia.org/wiki/Tuzi_Municipality" TargetMode="External"/><Relationship Id="rId5" Type="http://schemas.openxmlformats.org/officeDocument/2006/relationships/hyperlink" Target="https://en.wikipedia.org/wiki/Budva_Municipality" TargetMode="External"/><Relationship Id="rId15" Type="http://schemas.openxmlformats.org/officeDocument/2006/relationships/hyperlink" Target="https://en.wikipedia.org/wiki/Plu%C5%BEine_Municipality" TargetMode="External"/><Relationship Id="rId23" Type="http://schemas.openxmlformats.org/officeDocument/2006/relationships/hyperlink" Target="https://en.wikipedia.org/wiki/Petnjica_Municipality" TargetMode="External"/><Relationship Id="rId10" Type="http://schemas.openxmlformats.org/officeDocument/2006/relationships/hyperlink" Target="https://en.wikipedia.org/wiki/Kotor_Municipality" TargetMode="External"/><Relationship Id="rId19" Type="http://schemas.openxmlformats.org/officeDocument/2006/relationships/hyperlink" Target="https://en.wikipedia.org/wiki/Tivat_Municipality" TargetMode="External"/><Relationship Id="rId4" Type="http://schemas.openxmlformats.org/officeDocument/2006/relationships/hyperlink" Target="https://en.wikipedia.org/wiki/Bijelo_Polje_Municipality" TargetMode="External"/><Relationship Id="rId9" Type="http://schemas.openxmlformats.org/officeDocument/2006/relationships/hyperlink" Target="https://en.wikipedia.org/wiki/Kola%C5%A1in_Municipality" TargetMode="External"/><Relationship Id="rId14" Type="http://schemas.openxmlformats.org/officeDocument/2006/relationships/hyperlink" Target="https://en.wikipedia.org/wiki/Pljevlja_Municipality" TargetMode="External"/><Relationship Id="rId22" Type="http://schemas.openxmlformats.org/officeDocument/2006/relationships/hyperlink" Target="https://en.wikipedia.org/wiki/Gusinje_Municipality" TargetMode="External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Fianarantsoa_Province" TargetMode="External"/><Relationship Id="rId2" Type="http://schemas.openxmlformats.org/officeDocument/2006/relationships/hyperlink" Target="https://en.wikipedia.org/wiki/Antsiranana_Province" TargetMode="External"/><Relationship Id="rId1" Type="http://schemas.openxmlformats.org/officeDocument/2006/relationships/hyperlink" Target="https://en.wikipedia.org/wiki/Antananarivo_Province" TargetMode="External"/><Relationship Id="rId6" Type="http://schemas.openxmlformats.org/officeDocument/2006/relationships/hyperlink" Target="https://en.wikipedia.org/wiki/Toliara_Province" TargetMode="External"/><Relationship Id="rId5" Type="http://schemas.openxmlformats.org/officeDocument/2006/relationships/hyperlink" Target="https://en.wikipedia.org/wiki/Toamasina_Province" TargetMode="External"/><Relationship Id="rId4" Type="http://schemas.openxmlformats.org/officeDocument/2006/relationships/hyperlink" Target="https://en.wikipedia.org/wiki/Mahajanga_Province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%C4%B6ekavas_novads" TargetMode="External"/><Relationship Id="rId18" Type="http://schemas.openxmlformats.org/officeDocument/2006/relationships/hyperlink" Target="https://en.wikipedia.org/wiki/M%C4%81rupes_novads" TargetMode="External"/><Relationship Id="rId26" Type="http://schemas.openxmlformats.org/officeDocument/2006/relationships/hyperlink" Target="https://en.wikipedia.org/wiki/Saulkrastu_novads" TargetMode="External"/><Relationship Id="rId39" Type="http://schemas.openxmlformats.org/officeDocument/2006/relationships/hyperlink" Target="https://en.wikipedia.org/wiki/J%C5%ABrmala" TargetMode="External"/><Relationship Id="rId21" Type="http://schemas.openxmlformats.org/officeDocument/2006/relationships/hyperlink" Target="https://en.wikipedia.org/wiki/Prei%C4%BCu_novads" TargetMode="External"/><Relationship Id="rId34" Type="http://schemas.openxmlformats.org/officeDocument/2006/relationships/hyperlink" Target="https://en.wikipedia.org/wiki/Aug%C5%A1daugava_Municipality" TargetMode="External"/><Relationship Id="rId42" Type="http://schemas.openxmlformats.org/officeDocument/2006/relationships/hyperlink" Target="https://en.wikipedia.org/wiki/R%C4%ABga" TargetMode="External"/><Relationship Id="rId7" Type="http://schemas.openxmlformats.org/officeDocument/2006/relationships/hyperlink" Target="https://en.wikipedia.org/wiki/Dobeles_novads" TargetMode="External"/><Relationship Id="rId2" Type="http://schemas.openxmlformats.org/officeDocument/2006/relationships/hyperlink" Target="https://en.wikipedia.org/wiki/Al%C5%ABksnes_novads" TargetMode="External"/><Relationship Id="rId16" Type="http://schemas.openxmlformats.org/officeDocument/2006/relationships/hyperlink" Target="https://en.wikipedia.org/wiki/Ludzas_novads" TargetMode="External"/><Relationship Id="rId20" Type="http://schemas.openxmlformats.org/officeDocument/2006/relationships/hyperlink" Target="https://en.wikipedia.org/wiki/Olaines_novads" TargetMode="External"/><Relationship Id="rId29" Type="http://schemas.openxmlformats.org/officeDocument/2006/relationships/hyperlink" Target="https://en.wikipedia.org/wiki/Talsu_novads" TargetMode="External"/><Relationship Id="rId41" Type="http://schemas.openxmlformats.org/officeDocument/2006/relationships/hyperlink" Target="https://en.wikipedia.org/wiki/R%C4%93zekne" TargetMode="External"/><Relationship Id="rId1" Type="http://schemas.openxmlformats.org/officeDocument/2006/relationships/hyperlink" Target="https://en.wikipedia.org/wiki/Aizkraukles_novads" TargetMode="External"/><Relationship Id="rId6" Type="http://schemas.openxmlformats.org/officeDocument/2006/relationships/hyperlink" Target="https://en.wikipedia.org/wiki/C%C4%93su_novads" TargetMode="External"/><Relationship Id="rId11" Type="http://schemas.openxmlformats.org/officeDocument/2006/relationships/hyperlink" Target="https://en.wikipedia.org/wiki/Kr%C4%81slavas_novads" TargetMode="External"/><Relationship Id="rId24" Type="http://schemas.openxmlformats.org/officeDocument/2006/relationships/hyperlink" Target="https://en.wikipedia.org/wiki/Salaspils_novads" TargetMode="External"/><Relationship Id="rId32" Type="http://schemas.openxmlformats.org/officeDocument/2006/relationships/hyperlink" Target="https://en.wikipedia.org/wiki/Varak%C4%BC%C4%81nu_novads" TargetMode="External"/><Relationship Id="rId37" Type="http://schemas.openxmlformats.org/officeDocument/2006/relationships/hyperlink" Target="https://en.wikipedia.org/wiki/Daugavpils" TargetMode="External"/><Relationship Id="rId40" Type="http://schemas.openxmlformats.org/officeDocument/2006/relationships/hyperlink" Target="https://en.wikipedia.org/wiki/Liep%C4%81ja" TargetMode="External"/><Relationship Id="rId5" Type="http://schemas.openxmlformats.org/officeDocument/2006/relationships/hyperlink" Target="https://en.wikipedia.org/wiki/Bauskas_novads" TargetMode="External"/><Relationship Id="rId15" Type="http://schemas.openxmlformats.org/officeDocument/2006/relationships/hyperlink" Target="https://en.wikipedia.org/wiki/L%C4%ABv%C4%81nu_novads" TargetMode="External"/><Relationship Id="rId23" Type="http://schemas.openxmlformats.org/officeDocument/2006/relationships/hyperlink" Target="https://en.wikipedia.org/wiki/Ropa%C5%BEu_novads" TargetMode="External"/><Relationship Id="rId28" Type="http://schemas.openxmlformats.org/officeDocument/2006/relationships/hyperlink" Target="https://en.wikipedia.org/wiki/Smiltenes_novads" TargetMode="External"/><Relationship Id="rId36" Type="http://schemas.openxmlformats.org/officeDocument/2006/relationships/hyperlink" Target="https://en.wikipedia.org/wiki/Valmiera_Municipality" TargetMode="External"/><Relationship Id="rId10" Type="http://schemas.openxmlformats.org/officeDocument/2006/relationships/hyperlink" Target="https://en.wikipedia.org/wiki/J%C4%93kabpils_novads" TargetMode="External"/><Relationship Id="rId19" Type="http://schemas.openxmlformats.org/officeDocument/2006/relationships/hyperlink" Target="https://en.wikipedia.org/wiki/Ogres_novads" TargetMode="External"/><Relationship Id="rId31" Type="http://schemas.openxmlformats.org/officeDocument/2006/relationships/hyperlink" Target="https://en.wikipedia.org/wiki/Valkas_novads" TargetMode="External"/><Relationship Id="rId4" Type="http://schemas.openxmlformats.org/officeDocument/2006/relationships/hyperlink" Target="https://en.wikipedia.org/wiki/Balvu_novads" TargetMode="External"/><Relationship Id="rId9" Type="http://schemas.openxmlformats.org/officeDocument/2006/relationships/hyperlink" Target="https://en.wikipedia.org/wiki/Jelgavas_novads" TargetMode="External"/><Relationship Id="rId14" Type="http://schemas.openxmlformats.org/officeDocument/2006/relationships/hyperlink" Target="https://en.wikipedia.org/wiki/Limba%C5%BEu_novads" TargetMode="External"/><Relationship Id="rId22" Type="http://schemas.openxmlformats.org/officeDocument/2006/relationships/hyperlink" Target="https://en.wikipedia.org/wiki/R%C4%93zeknes_novads" TargetMode="External"/><Relationship Id="rId27" Type="http://schemas.openxmlformats.org/officeDocument/2006/relationships/hyperlink" Target="https://en.wikipedia.org/wiki/Siguldas_novads" TargetMode="External"/><Relationship Id="rId30" Type="http://schemas.openxmlformats.org/officeDocument/2006/relationships/hyperlink" Target="https://en.wikipedia.org/wiki/Tukuma_novads" TargetMode="External"/><Relationship Id="rId35" Type="http://schemas.openxmlformats.org/officeDocument/2006/relationships/hyperlink" Target="https://en.wikipedia.org/wiki/South_Kurzeme_Municipality" TargetMode="External"/><Relationship Id="rId43" Type="http://schemas.openxmlformats.org/officeDocument/2006/relationships/hyperlink" Target="https://en.wikipedia.org/wiki/Ventspils" TargetMode="External"/><Relationship Id="rId8" Type="http://schemas.openxmlformats.org/officeDocument/2006/relationships/hyperlink" Target="https://en.wikipedia.org/wiki/Gulbenes_novads" TargetMode="External"/><Relationship Id="rId3" Type="http://schemas.openxmlformats.org/officeDocument/2006/relationships/hyperlink" Target="https://en.wikipedia.org/wiki/%C4%80da%C5%BEu_novads" TargetMode="External"/><Relationship Id="rId12" Type="http://schemas.openxmlformats.org/officeDocument/2006/relationships/hyperlink" Target="https://en.wikipedia.org/wiki/Kuld%C4%ABgas_novads" TargetMode="External"/><Relationship Id="rId17" Type="http://schemas.openxmlformats.org/officeDocument/2006/relationships/hyperlink" Target="https://en.wikipedia.org/wiki/Madonas_novads" TargetMode="External"/><Relationship Id="rId25" Type="http://schemas.openxmlformats.org/officeDocument/2006/relationships/hyperlink" Target="https://en.wikipedia.org/wiki/Saldus_novads" TargetMode="External"/><Relationship Id="rId33" Type="http://schemas.openxmlformats.org/officeDocument/2006/relationships/hyperlink" Target="https://en.wikipedia.org/wiki/Ventspils_novads" TargetMode="External"/><Relationship Id="rId38" Type="http://schemas.openxmlformats.org/officeDocument/2006/relationships/hyperlink" Target="https://en.wikipedia.org/wiki/Jelgava" TargetMode="External"/></Relationships>
</file>

<file path=xl/worksheets/_rels/sheet70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Gostivar_Municipality" TargetMode="External"/><Relationship Id="rId21" Type="http://schemas.openxmlformats.org/officeDocument/2006/relationships/hyperlink" Target="https://en.wikipedia.org/wiki/Dojran_Municipality" TargetMode="External"/><Relationship Id="rId42" Type="http://schemas.openxmlformats.org/officeDocument/2006/relationships/hyperlink" Target="https://en.wikipedia.org/wiki/Lipkovo_Municipality" TargetMode="External"/><Relationship Id="rId47" Type="http://schemas.openxmlformats.org/officeDocument/2006/relationships/hyperlink" Target="https://en.wikipedia.org/wiki/Mogila_Municipality" TargetMode="External"/><Relationship Id="rId63" Type="http://schemas.openxmlformats.org/officeDocument/2006/relationships/hyperlink" Target="https://en.wikipedia.org/wiki/Staro_Nagori%C4%8Dane_Municipality" TargetMode="External"/><Relationship Id="rId68" Type="http://schemas.openxmlformats.org/officeDocument/2006/relationships/hyperlink" Target="https://en.wikipedia.org/wiki/%C5%A0tip_Municipality" TargetMode="External"/><Relationship Id="rId16" Type="http://schemas.openxmlformats.org/officeDocument/2006/relationships/hyperlink" Target="https://en.wikipedia.org/wiki/Debar_Municipality" TargetMode="External"/><Relationship Id="rId11" Type="http://schemas.openxmlformats.org/officeDocument/2006/relationships/hyperlink" Target="https://en.wikipedia.org/wiki/Centar_%C5%BDupa_Municipality" TargetMode="External"/><Relationship Id="rId24" Type="http://schemas.openxmlformats.org/officeDocument/2006/relationships/hyperlink" Target="https://en.wikipedia.org/wiki/Gevgelija_Municipality" TargetMode="External"/><Relationship Id="rId32" Type="http://schemas.openxmlformats.org/officeDocument/2006/relationships/hyperlink" Target="https://en.wikipedia.org/wiki/Kavadarci_Municipality" TargetMode="External"/><Relationship Id="rId37" Type="http://schemas.openxmlformats.org/officeDocument/2006/relationships/hyperlink" Target="https://en.wikipedia.org/wiki/Kratovo_Municipality" TargetMode="External"/><Relationship Id="rId40" Type="http://schemas.openxmlformats.org/officeDocument/2006/relationships/hyperlink" Target="https://en.wikipedia.org/wiki/Kru%C5%A1evo_Municipality" TargetMode="External"/><Relationship Id="rId45" Type="http://schemas.openxmlformats.org/officeDocument/2006/relationships/hyperlink" Target="https://en.wikipedia.org/wiki/Makedonski_Brod_Municipality" TargetMode="External"/><Relationship Id="rId53" Type="http://schemas.openxmlformats.org/officeDocument/2006/relationships/hyperlink" Target="https://en.wikipedia.org/wiki/Petrovec_Municipality" TargetMode="External"/><Relationship Id="rId58" Type="http://schemas.openxmlformats.org/officeDocument/2006/relationships/hyperlink" Target="https://en.wikipedia.org/wiki/Rankovce_Municipality" TargetMode="External"/><Relationship Id="rId66" Type="http://schemas.openxmlformats.org/officeDocument/2006/relationships/hyperlink" Target="https://en.wikipedia.org/wiki/Studeni%C4%8Dani_Municipality" TargetMode="External"/><Relationship Id="rId74" Type="http://schemas.openxmlformats.org/officeDocument/2006/relationships/hyperlink" Target="https://en.wikipedia.org/wiki/Veles_Municipality" TargetMode="External"/><Relationship Id="rId79" Type="http://schemas.openxmlformats.org/officeDocument/2006/relationships/hyperlink" Target="https://en.wikipedia.org/wiki/Zrnovci_Municipality" TargetMode="External"/><Relationship Id="rId5" Type="http://schemas.openxmlformats.org/officeDocument/2006/relationships/hyperlink" Target="https://en.wikipedia.org/wiki/Bogdanci_Municipality" TargetMode="External"/><Relationship Id="rId61" Type="http://schemas.openxmlformats.org/officeDocument/2006/relationships/hyperlink" Target="https://en.wikipedia.org/wiki/Saraj_Municipality" TargetMode="External"/><Relationship Id="rId19" Type="http://schemas.openxmlformats.org/officeDocument/2006/relationships/hyperlink" Target="https://en.wikipedia.org/wiki/Demir_Hisar_Municipality" TargetMode="External"/><Relationship Id="rId14" Type="http://schemas.openxmlformats.org/officeDocument/2006/relationships/hyperlink" Target="https://en.wikipedia.org/wiki/%C4%8Ce%C5%A1inovo-Oble%C5%A1evo_Municipality" TargetMode="External"/><Relationship Id="rId22" Type="http://schemas.openxmlformats.org/officeDocument/2006/relationships/hyperlink" Target="https://en.wikipedia.org/wiki/Dolneni_Municipality" TargetMode="External"/><Relationship Id="rId27" Type="http://schemas.openxmlformats.org/officeDocument/2006/relationships/hyperlink" Target="https://en.wikipedia.org/wiki/Gradsko_Municipality" TargetMode="External"/><Relationship Id="rId30" Type="http://schemas.openxmlformats.org/officeDocument/2006/relationships/hyperlink" Target="https://en.wikipedia.org/wiki/Karbinci_Municipality" TargetMode="External"/><Relationship Id="rId35" Type="http://schemas.openxmlformats.org/officeDocument/2006/relationships/hyperlink" Target="https://en.wikipedia.org/wiki/Ko%C4%8Dani_Municipality" TargetMode="External"/><Relationship Id="rId43" Type="http://schemas.openxmlformats.org/officeDocument/2006/relationships/hyperlink" Target="https://en.wikipedia.org/wiki/Lozovo_Municipality" TargetMode="External"/><Relationship Id="rId48" Type="http://schemas.openxmlformats.org/officeDocument/2006/relationships/hyperlink" Target="https://en.wikipedia.org/wiki/Negotino_Municipality" TargetMode="External"/><Relationship Id="rId56" Type="http://schemas.openxmlformats.org/officeDocument/2006/relationships/hyperlink" Target="https://en.wikipedia.org/wiki/Probi%C5%A1tip_Municipality" TargetMode="External"/><Relationship Id="rId64" Type="http://schemas.openxmlformats.org/officeDocument/2006/relationships/hyperlink" Target="https://en.wikipedia.org/wiki/Struga_Municipality" TargetMode="External"/><Relationship Id="rId69" Type="http://schemas.openxmlformats.org/officeDocument/2006/relationships/hyperlink" Target="https://en.wikipedia.org/wiki/%C5%A0uto_Orizari_Municipality" TargetMode="External"/><Relationship Id="rId77" Type="http://schemas.openxmlformats.org/officeDocument/2006/relationships/hyperlink" Target="https://en.wikipedia.org/wiki/Vrap%C4%8Di%C5%A1te_Municipality" TargetMode="External"/><Relationship Id="rId8" Type="http://schemas.openxmlformats.org/officeDocument/2006/relationships/hyperlink" Target="https://en.wikipedia.org/wiki/Brvenica_Municipality" TargetMode="External"/><Relationship Id="rId51" Type="http://schemas.openxmlformats.org/officeDocument/2006/relationships/hyperlink" Target="https://en.wikipedia.org/wiki/Ohrid_Municipality" TargetMode="External"/><Relationship Id="rId72" Type="http://schemas.openxmlformats.org/officeDocument/2006/relationships/hyperlink" Target="https://en.wikipedia.org/wiki/Valandovo_Municipality" TargetMode="External"/><Relationship Id="rId80" Type="http://schemas.openxmlformats.org/officeDocument/2006/relationships/hyperlink" Target="https://en.wikipedia.org/wiki/%C5%BDelino_Municipality" TargetMode="External"/><Relationship Id="rId3" Type="http://schemas.openxmlformats.org/officeDocument/2006/relationships/hyperlink" Target="https://en.wikipedia.org/wiki/Berovo_Municipality" TargetMode="External"/><Relationship Id="rId12" Type="http://schemas.openxmlformats.org/officeDocument/2006/relationships/hyperlink" Target="https://en.wikipedia.org/wiki/%C4%8Cair_Municipality" TargetMode="External"/><Relationship Id="rId17" Type="http://schemas.openxmlformats.org/officeDocument/2006/relationships/hyperlink" Target="https://en.wikipedia.org/wiki/Debarca_Municipality" TargetMode="External"/><Relationship Id="rId25" Type="http://schemas.openxmlformats.org/officeDocument/2006/relationships/hyperlink" Target="https://en.wikipedia.org/wiki/Gjor%C4%8De_Petrov_Municipality" TargetMode="External"/><Relationship Id="rId33" Type="http://schemas.openxmlformats.org/officeDocument/2006/relationships/hyperlink" Target="https://en.wikipedia.org/wiki/Ki%C4%8Devo_Municipality" TargetMode="External"/><Relationship Id="rId38" Type="http://schemas.openxmlformats.org/officeDocument/2006/relationships/hyperlink" Target="https://en.wikipedia.org/wiki/Kriva_Palanka_Municipality" TargetMode="External"/><Relationship Id="rId46" Type="http://schemas.openxmlformats.org/officeDocument/2006/relationships/hyperlink" Target="https://en.wikipedia.org/wiki/Mavrovo_i_Rostu%C5%A1a_Municipality" TargetMode="External"/><Relationship Id="rId59" Type="http://schemas.openxmlformats.org/officeDocument/2006/relationships/hyperlink" Target="https://en.wikipedia.org/wiki/Resen_Municipality" TargetMode="External"/><Relationship Id="rId67" Type="http://schemas.openxmlformats.org/officeDocument/2006/relationships/hyperlink" Target="https://en.wikipedia.org/wiki/Sveti_Nikole_Municipality" TargetMode="External"/><Relationship Id="rId20" Type="http://schemas.openxmlformats.org/officeDocument/2006/relationships/hyperlink" Target="https://en.wikipedia.org/wiki/Demir_Kapija_Municipality" TargetMode="External"/><Relationship Id="rId41" Type="http://schemas.openxmlformats.org/officeDocument/2006/relationships/hyperlink" Target="https://en.wikipedia.org/wiki/Kumanovo_Municipality" TargetMode="External"/><Relationship Id="rId54" Type="http://schemas.openxmlformats.org/officeDocument/2006/relationships/hyperlink" Target="https://en.wikipedia.org/wiki/Plasnica_Municipality" TargetMode="External"/><Relationship Id="rId62" Type="http://schemas.openxmlformats.org/officeDocument/2006/relationships/hyperlink" Target="https://en.wikipedia.org/wiki/Sopi%C5%A1te_Municipality" TargetMode="External"/><Relationship Id="rId70" Type="http://schemas.openxmlformats.org/officeDocument/2006/relationships/hyperlink" Target="https://en.wikipedia.org/wiki/Tearce_Municipality" TargetMode="External"/><Relationship Id="rId75" Type="http://schemas.openxmlformats.org/officeDocument/2006/relationships/hyperlink" Target="https://en.wikipedia.org/wiki/Vev%C4%8Dani_Municipality" TargetMode="External"/><Relationship Id="rId1" Type="http://schemas.openxmlformats.org/officeDocument/2006/relationships/hyperlink" Target="https://en.wikipedia.org/wiki/Aerodrom_Municipality,_Skopje" TargetMode="External"/><Relationship Id="rId6" Type="http://schemas.openxmlformats.org/officeDocument/2006/relationships/hyperlink" Target="https://en.wikipedia.org/wiki/Bogovinje_Municipality" TargetMode="External"/><Relationship Id="rId15" Type="http://schemas.openxmlformats.org/officeDocument/2006/relationships/hyperlink" Target="https://en.wikipedia.org/wiki/%C4%8Cu%C4%8Der_Sandevo_Municipality" TargetMode="External"/><Relationship Id="rId23" Type="http://schemas.openxmlformats.org/officeDocument/2006/relationships/hyperlink" Target="https://en.wikipedia.org/wiki/Gazi_Baba_Municipality" TargetMode="External"/><Relationship Id="rId28" Type="http://schemas.openxmlformats.org/officeDocument/2006/relationships/hyperlink" Target="https://en.wikipedia.org/wiki/Ilinden_Municipality" TargetMode="External"/><Relationship Id="rId36" Type="http://schemas.openxmlformats.org/officeDocument/2006/relationships/hyperlink" Target="https://en.wikipedia.org/wiki/Kon%C4%8De_Municipality" TargetMode="External"/><Relationship Id="rId49" Type="http://schemas.openxmlformats.org/officeDocument/2006/relationships/hyperlink" Target="https://en.wikipedia.org/wiki/Novaci_Municipality" TargetMode="External"/><Relationship Id="rId57" Type="http://schemas.openxmlformats.org/officeDocument/2006/relationships/hyperlink" Target="https://en.wikipedia.org/wiki/Radovi%C5%A1_Municipality" TargetMode="External"/><Relationship Id="rId10" Type="http://schemas.openxmlformats.org/officeDocument/2006/relationships/hyperlink" Target="https://en.wikipedia.org/wiki/Centar_Municipality,_Skopje" TargetMode="External"/><Relationship Id="rId31" Type="http://schemas.openxmlformats.org/officeDocument/2006/relationships/hyperlink" Target="https://en.wikipedia.org/wiki/Karpo%C5%A1_Municipality" TargetMode="External"/><Relationship Id="rId44" Type="http://schemas.openxmlformats.org/officeDocument/2006/relationships/hyperlink" Target="https://en.wikipedia.org/wiki/Makedonska_Kamenica_Municipality" TargetMode="External"/><Relationship Id="rId52" Type="http://schemas.openxmlformats.org/officeDocument/2006/relationships/hyperlink" Target="https://en.wikipedia.org/wiki/Peh%C4%8Devo_Municipality" TargetMode="External"/><Relationship Id="rId60" Type="http://schemas.openxmlformats.org/officeDocument/2006/relationships/hyperlink" Target="https://en.wikipedia.org/wiki/Rosoman_Municipality" TargetMode="External"/><Relationship Id="rId65" Type="http://schemas.openxmlformats.org/officeDocument/2006/relationships/hyperlink" Target="https://en.wikipedia.org/wiki/Strumica_Municipality" TargetMode="External"/><Relationship Id="rId73" Type="http://schemas.openxmlformats.org/officeDocument/2006/relationships/hyperlink" Target="https://en.wikipedia.org/wiki/Vasilevo_Municipality" TargetMode="External"/><Relationship Id="rId78" Type="http://schemas.openxmlformats.org/officeDocument/2006/relationships/hyperlink" Target="https://en.wikipedia.org/wiki/Zelenikovo_Municipality" TargetMode="External"/><Relationship Id="rId4" Type="http://schemas.openxmlformats.org/officeDocument/2006/relationships/hyperlink" Target="https://en.wikipedia.org/wiki/Bitola_Municipality" TargetMode="External"/><Relationship Id="rId9" Type="http://schemas.openxmlformats.org/officeDocument/2006/relationships/hyperlink" Target="https://en.wikipedia.org/wiki/Butel_Municipality" TargetMode="External"/><Relationship Id="rId13" Type="http://schemas.openxmlformats.org/officeDocument/2006/relationships/hyperlink" Target="https://en.wikipedia.org/wiki/%C4%8Ca%C5%A1ka_Municipality" TargetMode="External"/><Relationship Id="rId18" Type="http://schemas.openxmlformats.org/officeDocument/2006/relationships/hyperlink" Target="https://en.wikipedia.org/wiki/Del%C4%8Devo_Municipality" TargetMode="External"/><Relationship Id="rId39" Type="http://schemas.openxmlformats.org/officeDocument/2006/relationships/hyperlink" Target="https://en.wikipedia.org/wiki/Krivoga%C5%A1tani_Municipality" TargetMode="External"/><Relationship Id="rId34" Type="http://schemas.openxmlformats.org/officeDocument/2006/relationships/hyperlink" Target="https://en.wikipedia.org/wiki/Kisela_Voda_Municipality" TargetMode="External"/><Relationship Id="rId50" Type="http://schemas.openxmlformats.org/officeDocument/2006/relationships/hyperlink" Target="https://en.wikipedia.org/wiki/Novo_Selo_Municipality" TargetMode="External"/><Relationship Id="rId55" Type="http://schemas.openxmlformats.org/officeDocument/2006/relationships/hyperlink" Target="https://en.wikipedia.org/wiki/Prilep_Municipality" TargetMode="External"/><Relationship Id="rId76" Type="http://schemas.openxmlformats.org/officeDocument/2006/relationships/hyperlink" Target="https://en.wikipedia.org/wiki/Vinica_Municipality,_Macedonia" TargetMode="External"/><Relationship Id="rId7" Type="http://schemas.openxmlformats.org/officeDocument/2006/relationships/hyperlink" Target="https://en.wikipedia.org/wiki/Bosilovo_Municipality" TargetMode="External"/><Relationship Id="rId71" Type="http://schemas.openxmlformats.org/officeDocument/2006/relationships/hyperlink" Target="https://en.wikipedia.org/wiki/Tetovo_Municipality" TargetMode="External"/><Relationship Id="rId2" Type="http://schemas.openxmlformats.org/officeDocument/2006/relationships/hyperlink" Target="https://en.wikipedia.org/wiki/Ara%C4%8Dinovo_Municipality" TargetMode="External"/><Relationship Id="rId29" Type="http://schemas.openxmlformats.org/officeDocument/2006/relationships/hyperlink" Target="https://en.wikipedia.org/wiki/Jegunovce_Municipality" TargetMode="External"/></Relationships>
</file>

<file path=xl/worksheets/_rels/sheet7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S%C3%A9gou_Region" TargetMode="External"/><Relationship Id="rId3" Type="http://schemas.openxmlformats.org/officeDocument/2006/relationships/hyperlink" Target="https://en.wikipedia.org/wiki/Kayes_Region" TargetMode="External"/><Relationship Id="rId7" Type="http://schemas.openxmlformats.org/officeDocument/2006/relationships/hyperlink" Target="https://en.wikipedia.org/wiki/Mopti_Region" TargetMode="External"/><Relationship Id="rId2" Type="http://schemas.openxmlformats.org/officeDocument/2006/relationships/hyperlink" Target="https://en.wikipedia.org/wiki/Gao_Region" TargetMode="External"/><Relationship Id="rId1" Type="http://schemas.openxmlformats.org/officeDocument/2006/relationships/hyperlink" Target="https://en.wikipedia.org/wiki/Bamako" TargetMode="External"/><Relationship Id="rId6" Type="http://schemas.openxmlformats.org/officeDocument/2006/relationships/hyperlink" Target="https://en.wikipedia.org/wiki/M%C3%A9naka_Region" TargetMode="External"/><Relationship Id="rId11" Type="http://schemas.openxmlformats.org/officeDocument/2006/relationships/hyperlink" Target="https://en.wikipedia.org/wiki/Tombouctou_Region" TargetMode="External"/><Relationship Id="rId5" Type="http://schemas.openxmlformats.org/officeDocument/2006/relationships/hyperlink" Target="https://en.wikipedia.org/wiki/Koulikoro_Region" TargetMode="External"/><Relationship Id="rId10" Type="http://schemas.openxmlformats.org/officeDocument/2006/relationships/hyperlink" Target="https://en.wikipedia.org/wiki/Taoud%C3%A9nit_Region" TargetMode="External"/><Relationship Id="rId4" Type="http://schemas.openxmlformats.org/officeDocument/2006/relationships/hyperlink" Target="https://en.wikipedia.org/wiki/Kidal_Region" TargetMode="External"/><Relationship Id="rId9" Type="http://schemas.openxmlformats.org/officeDocument/2006/relationships/hyperlink" Target="https://en.wikipedia.org/wiki/Sikasso_Region" TargetMode="External"/></Relationships>
</file>

<file path=xl/worksheets/_rels/sheet7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Chin_State" TargetMode="External"/><Relationship Id="rId13" Type="http://schemas.openxmlformats.org/officeDocument/2006/relationships/hyperlink" Target="https://en.wikipedia.org/wiki/Rakhine_State" TargetMode="External"/><Relationship Id="rId3" Type="http://schemas.openxmlformats.org/officeDocument/2006/relationships/hyperlink" Target="https://en.wikipedia.org/wiki/Magway_Region" TargetMode="External"/><Relationship Id="rId7" Type="http://schemas.openxmlformats.org/officeDocument/2006/relationships/hyperlink" Target="https://en.wikipedia.org/wiki/Yangon_Region" TargetMode="External"/><Relationship Id="rId12" Type="http://schemas.openxmlformats.org/officeDocument/2006/relationships/hyperlink" Target="https://en.wikipedia.org/wiki/Mon_State" TargetMode="External"/><Relationship Id="rId2" Type="http://schemas.openxmlformats.org/officeDocument/2006/relationships/hyperlink" Target="https://en.wikipedia.org/wiki/Bago_Region" TargetMode="External"/><Relationship Id="rId1" Type="http://schemas.openxmlformats.org/officeDocument/2006/relationships/hyperlink" Target="https://en.wikipedia.org/wiki/Ayeyarwady_Region" TargetMode="External"/><Relationship Id="rId6" Type="http://schemas.openxmlformats.org/officeDocument/2006/relationships/hyperlink" Target="https://en.wikipedia.org/wiki/Tanintharyi_Region" TargetMode="External"/><Relationship Id="rId11" Type="http://schemas.openxmlformats.org/officeDocument/2006/relationships/hyperlink" Target="https://en.wikipedia.org/wiki/Kayin_State" TargetMode="External"/><Relationship Id="rId5" Type="http://schemas.openxmlformats.org/officeDocument/2006/relationships/hyperlink" Target="https://en.wikipedia.org/wiki/Sagaing_Region" TargetMode="External"/><Relationship Id="rId15" Type="http://schemas.openxmlformats.org/officeDocument/2006/relationships/hyperlink" Target="https://en.wikipedia.org/wiki/Naypyidaw_Union_Territory" TargetMode="External"/><Relationship Id="rId10" Type="http://schemas.openxmlformats.org/officeDocument/2006/relationships/hyperlink" Target="https://en.wikipedia.org/wiki/Kayah_State" TargetMode="External"/><Relationship Id="rId4" Type="http://schemas.openxmlformats.org/officeDocument/2006/relationships/hyperlink" Target="https://en.wikipedia.org/wiki/Mandalay_Region" TargetMode="External"/><Relationship Id="rId9" Type="http://schemas.openxmlformats.org/officeDocument/2006/relationships/hyperlink" Target="https://en.wikipedia.org/wiki/Kachin_State" TargetMode="External"/><Relationship Id="rId14" Type="http://schemas.openxmlformats.org/officeDocument/2006/relationships/hyperlink" Target="https://en.wikipedia.org/wiki/Shan_State" TargetMode="External"/></Relationships>
</file>

<file path=xl/worksheets/_rels/sheet73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Hodh_el_Gharbi_Region" TargetMode="External"/><Relationship Id="rId13" Type="http://schemas.openxmlformats.org/officeDocument/2006/relationships/hyperlink" Target="https://en.wikipedia.org/wiki/Tagant_Region" TargetMode="External"/><Relationship Id="rId18" Type="http://schemas.openxmlformats.org/officeDocument/2006/relationships/hyperlink" Target="https://en.wikipedia.org/wiki/Nouakchott-Sud_Region" TargetMode="External"/><Relationship Id="rId3" Type="http://schemas.openxmlformats.org/officeDocument/2006/relationships/hyperlink" Target="https://en.wikipedia.org/wiki/Brakna_Region" TargetMode="External"/><Relationship Id="rId7" Type="http://schemas.openxmlformats.org/officeDocument/2006/relationships/hyperlink" Target="https://en.wikipedia.org/wiki/Hodh_ech_Chargui_Region" TargetMode="External"/><Relationship Id="rId12" Type="http://schemas.openxmlformats.org/officeDocument/2006/relationships/hyperlink" Target="https://en.wikipedia.org/wiki/Nouakchott-Sud_Region" TargetMode="External"/><Relationship Id="rId17" Type="http://schemas.openxmlformats.org/officeDocument/2006/relationships/hyperlink" Target="https://en.wikipedia.org/wiki/Nouakchott-Ouest_Region" TargetMode="External"/><Relationship Id="rId2" Type="http://schemas.openxmlformats.org/officeDocument/2006/relationships/hyperlink" Target="https://en.wikipedia.org/wiki/Assaba_Region" TargetMode="External"/><Relationship Id="rId16" Type="http://schemas.openxmlformats.org/officeDocument/2006/relationships/hyperlink" Target="https://en.wikipedia.org/wiki/Nouakchott-Nord_Region" TargetMode="External"/><Relationship Id="rId1" Type="http://schemas.openxmlformats.org/officeDocument/2006/relationships/hyperlink" Target="https://en.wikipedia.org/wiki/Adrar_Region" TargetMode="External"/><Relationship Id="rId6" Type="http://schemas.openxmlformats.org/officeDocument/2006/relationships/hyperlink" Target="https://en.wikipedia.org/wiki/Guidimaka_Region" TargetMode="External"/><Relationship Id="rId11" Type="http://schemas.openxmlformats.org/officeDocument/2006/relationships/hyperlink" Target="https://en.wikipedia.org/wiki/Nouakchott-Ouest_Region" TargetMode="External"/><Relationship Id="rId5" Type="http://schemas.openxmlformats.org/officeDocument/2006/relationships/hyperlink" Target="https://en.wikipedia.org/wiki/Gorgol_Region" TargetMode="External"/><Relationship Id="rId15" Type="http://schemas.openxmlformats.org/officeDocument/2006/relationships/hyperlink" Target="https://en.wikipedia.org/wiki/Trarza_Region" TargetMode="External"/><Relationship Id="rId10" Type="http://schemas.openxmlformats.org/officeDocument/2006/relationships/hyperlink" Target="https://en.wikipedia.org/wiki/Nouakchott-Nord_Region" TargetMode="External"/><Relationship Id="rId4" Type="http://schemas.openxmlformats.org/officeDocument/2006/relationships/hyperlink" Target="https://en.wikipedia.org/wiki/Dakhlet_Nou%C3%A2dhibou_Region" TargetMode="External"/><Relationship Id="rId9" Type="http://schemas.openxmlformats.org/officeDocument/2006/relationships/hyperlink" Target="https://en.wikipedia.org/wiki/Inchiri_Region" TargetMode="External"/><Relationship Id="rId14" Type="http://schemas.openxmlformats.org/officeDocument/2006/relationships/hyperlink" Target="https://en.wikipedia.org/wiki/Tiris_Zemmour_Region" TargetMode="External"/></Relationships>
</file>

<file path=xl/worksheets/_rels/sheet74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Negeri_Sembilan" TargetMode="External"/><Relationship Id="rId13" Type="http://schemas.openxmlformats.org/officeDocument/2006/relationships/hyperlink" Target="https://en.wikipedia.org/wiki/Sabah" TargetMode="External"/><Relationship Id="rId3" Type="http://schemas.openxmlformats.org/officeDocument/2006/relationships/hyperlink" Target="https://en.wikipedia.org/wiki/Putrajaya" TargetMode="External"/><Relationship Id="rId7" Type="http://schemas.openxmlformats.org/officeDocument/2006/relationships/hyperlink" Target="https://en.wikipedia.org/wiki/Malacca" TargetMode="External"/><Relationship Id="rId12" Type="http://schemas.openxmlformats.org/officeDocument/2006/relationships/hyperlink" Target="https://en.wikipedia.org/wiki/Penang" TargetMode="External"/><Relationship Id="rId17" Type="http://schemas.openxmlformats.org/officeDocument/2006/relationships/drawing" Target="../drawings/drawing6.xml"/><Relationship Id="rId2" Type="http://schemas.openxmlformats.org/officeDocument/2006/relationships/hyperlink" Target="https://en.wikipedia.org/wiki/Labuan" TargetMode="External"/><Relationship Id="rId16" Type="http://schemas.openxmlformats.org/officeDocument/2006/relationships/hyperlink" Target="https://en.wikipedia.org/wiki/Terengganu" TargetMode="External"/><Relationship Id="rId1" Type="http://schemas.openxmlformats.org/officeDocument/2006/relationships/hyperlink" Target="https://en.wikipedia.org/wiki/Kuala_Lumpur" TargetMode="External"/><Relationship Id="rId6" Type="http://schemas.openxmlformats.org/officeDocument/2006/relationships/hyperlink" Target="https://en.wikipedia.org/wiki/Kelantan" TargetMode="External"/><Relationship Id="rId11" Type="http://schemas.openxmlformats.org/officeDocument/2006/relationships/hyperlink" Target="https://en.wikipedia.org/wiki/Perlis" TargetMode="External"/><Relationship Id="rId5" Type="http://schemas.openxmlformats.org/officeDocument/2006/relationships/hyperlink" Target="https://en.wikipedia.org/wiki/Kedah" TargetMode="External"/><Relationship Id="rId15" Type="http://schemas.openxmlformats.org/officeDocument/2006/relationships/hyperlink" Target="https://en.wikipedia.org/wiki/Selangor" TargetMode="External"/><Relationship Id="rId10" Type="http://schemas.openxmlformats.org/officeDocument/2006/relationships/hyperlink" Target="https://en.wikipedia.org/wiki/Perak" TargetMode="External"/><Relationship Id="rId4" Type="http://schemas.openxmlformats.org/officeDocument/2006/relationships/hyperlink" Target="https://en.wikipedia.org/wiki/Johor" TargetMode="External"/><Relationship Id="rId9" Type="http://schemas.openxmlformats.org/officeDocument/2006/relationships/hyperlink" Target="https://en.wikipedia.org/wiki/Pahang" TargetMode="External"/><Relationship Id="rId14" Type="http://schemas.openxmlformats.org/officeDocument/2006/relationships/hyperlink" Target="https://en.wikipedia.org/wiki/Sarawak" TargetMode="External"/></Relationships>
</file>

<file path=xl/worksheets/_rels/sheet75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Niassa_Province" TargetMode="External"/><Relationship Id="rId3" Type="http://schemas.openxmlformats.org/officeDocument/2006/relationships/hyperlink" Target="https://en.wikipedia.org/wiki/Gaza_Province" TargetMode="External"/><Relationship Id="rId7" Type="http://schemas.openxmlformats.org/officeDocument/2006/relationships/hyperlink" Target="https://en.wikipedia.org/wiki/Nampula_Province" TargetMode="External"/><Relationship Id="rId2" Type="http://schemas.openxmlformats.org/officeDocument/2006/relationships/hyperlink" Target="https://en.wikipedia.org/wiki/Cabo_Delgado_Province" TargetMode="External"/><Relationship Id="rId1" Type="http://schemas.openxmlformats.org/officeDocument/2006/relationships/hyperlink" Target="https://en.wikipedia.org/wiki/Maputo" TargetMode="External"/><Relationship Id="rId6" Type="http://schemas.openxmlformats.org/officeDocument/2006/relationships/hyperlink" Target="https://en.wikipedia.org/wiki/Maputo_Province" TargetMode="External"/><Relationship Id="rId11" Type="http://schemas.openxmlformats.org/officeDocument/2006/relationships/hyperlink" Target="https://en.wikipedia.org/wiki/Zamb%C3%A9zia_Province" TargetMode="External"/><Relationship Id="rId5" Type="http://schemas.openxmlformats.org/officeDocument/2006/relationships/hyperlink" Target="https://en.wikipedia.org/wiki/Manica_Province" TargetMode="External"/><Relationship Id="rId10" Type="http://schemas.openxmlformats.org/officeDocument/2006/relationships/hyperlink" Target="https://en.wikipedia.org/wiki/Tete_Province" TargetMode="External"/><Relationship Id="rId4" Type="http://schemas.openxmlformats.org/officeDocument/2006/relationships/hyperlink" Target="https://en.wikipedia.org/wiki/Inhambane_Province" TargetMode="External"/><Relationship Id="rId9" Type="http://schemas.openxmlformats.org/officeDocument/2006/relationships/hyperlink" Target="https://en.wikipedia.org/wiki/Sofala_Province" TargetMode="External"/></Relationships>
</file>

<file path=xl/worksheets/_rels/sheet76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Ohangwena_Region" TargetMode="External"/><Relationship Id="rId13" Type="http://schemas.openxmlformats.org/officeDocument/2006/relationships/hyperlink" Target="https://en.wikipedia.org/wiki/Otjozondjupa_Region" TargetMode="External"/><Relationship Id="rId3" Type="http://schemas.openxmlformats.org/officeDocument/2006/relationships/hyperlink" Target="https://en.wikipedia.org/wiki/%C7%81Karas_Region" TargetMode="External"/><Relationship Id="rId7" Type="http://schemas.openxmlformats.org/officeDocument/2006/relationships/hyperlink" Target="https://en.wikipedia.org/wiki/Kunene_Region" TargetMode="External"/><Relationship Id="rId12" Type="http://schemas.openxmlformats.org/officeDocument/2006/relationships/hyperlink" Target="https://en.wikipedia.org/wiki/Oshikoto_Region" TargetMode="External"/><Relationship Id="rId2" Type="http://schemas.openxmlformats.org/officeDocument/2006/relationships/hyperlink" Target="https://en.wikipedia.org/wiki/Hardap_Region" TargetMode="External"/><Relationship Id="rId1" Type="http://schemas.openxmlformats.org/officeDocument/2006/relationships/hyperlink" Target="https://en.wikipedia.org/wiki/Erongo_Region" TargetMode="External"/><Relationship Id="rId6" Type="http://schemas.openxmlformats.org/officeDocument/2006/relationships/hyperlink" Target="https://en.wikipedia.org/wiki/Khomas_Region" TargetMode="External"/><Relationship Id="rId11" Type="http://schemas.openxmlformats.org/officeDocument/2006/relationships/hyperlink" Target="https://en.wikipedia.org/wiki/Oshana_Region" TargetMode="External"/><Relationship Id="rId5" Type="http://schemas.openxmlformats.org/officeDocument/2006/relationships/hyperlink" Target="https://en.wikipedia.org/wiki/Kavango_West" TargetMode="External"/><Relationship Id="rId10" Type="http://schemas.openxmlformats.org/officeDocument/2006/relationships/hyperlink" Target="https://en.wikipedia.org/wiki/Omusati_Region" TargetMode="External"/><Relationship Id="rId4" Type="http://schemas.openxmlformats.org/officeDocument/2006/relationships/hyperlink" Target="https://en.wikipedia.org/wiki/Kavango_East_Region" TargetMode="External"/><Relationship Id="rId9" Type="http://schemas.openxmlformats.org/officeDocument/2006/relationships/hyperlink" Target="https://en.wikipedia.org/wiki/Omaheke_Region" TargetMode="External"/><Relationship Id="rId14" Type="http://schemas.openxmlformats.org/officeDocument/2006/relationships/hyperlink" Target="https://en.wikipedia.org/wiki/Zambezi_Region" TargetMode="External"/></Relationships>
</file>

<file path=xl/worksheets/_rels/sheet77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Le%C3%B3n_Department" TargetMode="External"/><Relationship Id="rId13" Type="http://schemas.openxmlformats.org/officeDocument/2006/relationships/hyperlink" Target="https://en.wikipedia.org/wiki/Nueva_Segovia_Department" TargetMode="External"/><Relationship Id="rId3" Type="http://schemas.openxmlformats.org/officeDocument/2006/relationships/hyperlink" Target="https://en.wikipedia.org/wiki/Chinandega_Department" TargetMode="External"/><Relationship Id="rId7" Type="http://schemas.openxmlformats.org/officeDocument/2006/relationships/hyperlink" Target="https://en.wikipedia.org/wiki/Jinotega_Department" TargetMode="External"/><Relationship Id="rId12" Type="http://schemas.openxmlformats.org/officeDocument/2006/relationships/hyperlink" Target="https://en.wikipedia.org/wiki/Matagalpa_Department" TargetMode="External"/><Relationship Id="rId17" Type="http://schemas.openxmlformats.org/officeDocument/2006/relationships/hyperlink" Target="https://en.wikipedia.org/wiki/South_Caribbean_Coast_Autonomous_Region" TargetMode="External"/><Relationship Id="rId2" Type="http://schemas.openxmlformats.org/officeDocument/2006/relationships/hyperlink" Target="https://en.wikipedia.org/wiki/Carazo_Department" TargetMode="External"/><Relationship Id="rId16" Type="http://schemas.openxmlformats.org/officeDocument/2006/relationships/hyperlink" Target="https://en.wikipedia.org/wiki/North_Caribbean_Coast_Autonomous_Region" TargetMode="External"/><Relationship Id="rId1" Type="http://schemas.openxmlformats.org/officeDocument/2006/relationships/hyperlink" Target="https://en.wikipedia.org/wiki/Boaco_Department" TargetMode="External"/><Relationship Id="rId6" Type="http://schemas.openxmlformats.org/officeDocument/2006/relationships/hyperlink" Target="https://en.wikipedia.org/wiki/Granada_Department" TargetMode="External"/><Relationship Id="rId11" Type="http://schemas.openxmlformats.org/officeDocument/2006/relationships/hyperlink" Target="https://en.wikipedia.org/wiki/Masaya_Department" TargetMode="External"/><Relationship Id="rId5" Type="http://schemas.openxmlformats.org/officeDocument/2006/relationships/hyperlink" Target="https://en.wikipedia.org/wiki/Estel%C3%AD_Department" TargetMode="External"/><Relationship Id="rId15" Type="http://schemas.openxmlformats.org/officeDocument/2006/relationships/hyperlink" Target="https://en.wikipedia.org/wiki/Rivas_Department" TargetMode="External"/><Relationship Id="rId10" Type="http://schemas.openxmlformats.org/officeDocument/2006/relationships/hyperlink" Target="https://en.wikipedia.org/wiki/Managua_Department" TargetMode="External"/><Relationship Id="rId4" Type="http://schemas.openxmlformats.org/officeDocument/2006/relationships/hyperlink" Target="https://en.wikipedia.org/wiki/Chontales_Department" TargetMode="External"/><Relationship Id="rId9" Type="http://schemas.openxmlformats.org/officeDocument/2006/relationships/hyperlink" Target="https://en.wikipedia.org/wiki/Madriz_Department" TargetMode="External"/><Relationship Id="rId14" Type="http://schemas.openxmlformats.org/officeDocument/2006/relationships/hyperlink" Target="https://en.wikipedia.org/wiki/R%C3%ADo_San_Juan_Department" TargetMode="External"/></Relationships>
</file>

<file path=xl/worksheets/_rels/sheet78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Denigomodu_District" TargetMode="External"/><Relationship Id="rId13" Type="http://schemas.openxmlformats.org/officeDocument/2006/relationships/hyperlink" Target="https://en.wikipedia.org/wiki/Uaboe_District" TargetMode="External"/><Relationship Id="rId3" Type="http://schemas.openxmlformats.org/officeDocument/2006/relationships/hyperlink" Target="https://en.wikipedia.org/wiki/Anetan_District" TargetMode="External"/><Relationship Id="rId7" Type="http://schemas.openxmlformats.org/officeDocument/2006/relationships/hyperlink" Target="https://en.wikipedia.org/wiki/Buada_District" TargetMode="External"/><Relationship Id="rId12" Type="http://schemas.openxmlformats.org/officeDocument/2006/relationships/hyperlink" Target="https://en.wikipedia.org/wiki/Nibok_District" TargetMode="External"/><Relationship Id="rId2" Type="http://schemas.openxmlformats.org/officeDocument/2006/relationships/hyperlink" Target="https://en.wikipedia.org/wiki/Anabar_District" TargetMode="External"/><Relationship Id="rId1" Type="http://schemas.openxmlformats.org/officeDocument/2006/relationships/hyperlink" Target="https://en.wikipedia.org/wiki/Aiwo_District" TargetMode="External"/><Relationship Id="rId6" Type="http://schemas.openxmlformats.org/officeDocument/2006/relationships/hyperlink" Target="https://en.wikipedia.org/wiki/Boe_District" TargetMode="External"/><Relationship Id="rId11" Type="http://schemas.openxmlformats.org/officeDocument/2006/relationships/hyperlink" Target="https://en.wikipedia.org/wiki/Meneng_District" TargetMode="External"/><Relationship Id="rId5" Type="http://schemas.openxmlformats.org/officeDocument/2006/relationships/hyperlink" Target="https://en.wikipedia.org/wiki/Baiti_District" TargetMode="External"/><Relationship Id="rId10" Type="http://schemas.openxmlformats.org/officeDocument/2006/relationships/hyperlink" Target="https://en.wikipedia.org/wiki/Ijuw_District" TargetMode="External"/><Relationship Id="rId4" Type="http://schemas.openxmlformats.org/officeDocument/2006/relationships/hyperlink" Target="https://en.wikipedia.org/wiki/Anibare_District" TargetMode="External"/><Relationship Id="rId9" Type="http://schemas.openxmlformats.org/officeDocument/2006/relationships/hyperlink" Target="https://en.wikipedia.org/wiki/Ewa_District,_Nauru" TargetMode="External"/><Relationship Id="rId14" Type="http://schemas.openxmlformats.org/officeDocument/2006/relationships/hyperlink" Target="https://en.wikipedia.org/wiki/Yaren_District" TargetMode="External"/></Relationships>
</file>

<file path=xl/worksheets/_rels/sheet79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Manawat%C5%AB-Whanganui" TargetMode="External"/><Relationship Id="rId13" Type="http://schemas.openxmlformats.org/officeDocument/2006/relationships/hyperlink" Target="https://en.wikipedia.org/wiki/Southland,_New_Zealand" TargetMode="External"/><Relationship Id="rId3" Type="http://schemas.openxmlformats.org/officeDocument/2006/relationships/hyperlink" Target="https://en.wikipedia.org/wiki/Canterbury_Region" TargetMode="External"/><Relationship Id="rId7" Type="http://schemas.openxmlformats.org/officeDocument/2006/relationships/hyperlink" Target="https://en.wikipedia.org/wiki/Hawke%27s_Bay_Region" TargetMode="External"/><Relationship Id="rId12" Type="http://schemas.openxmlformats.org/officeDocument/2006/relationships/hyperlink" Target="https://en.wikipedia.org/wiki/Otago" TargetMode="External"/><Relationship Id="rId17" Type="http://schemas.openxmlformats.org/officeDocument/2006/relationships/hyperlink" Target="https://en.wikipedia.org/wiki/West_Coast,_New_Zealand" TargetMode="External"/><Relationship Id="rId2" Type="http://schemas.openxmlformats.org/officeDocument/2006/relationships/hyperlink" Target="https://en.wikipedia.org/wiki/Bay_of_Plenty_Region" TargetMode="External"/><Relationship Id="rId16" Type="http://schemas.openxmlformats.org/officeDocument/2006/relationships/hyperlink" Target="https://en.wikipedia.org/wiki/Waikato" TargetMode="External"/><Relationship Id="rId1" Type="http://schemas.openxmlformats.org/officeDocument/2006/relationships/hyperlink" Target="https://en.wikipedia.org/wiki/Auckland_Region" TargetMode="External"/><Relationship Id="rId6" Type="http://schemas.openxmlformats.org/officeDocument/2006/relationships/hyperlink" Target="https://en.wikipedia.org/wiki/Wellington_Region" TargetMode="External"/><Relationship Id="rId11" Type="http://schemas.openxmlformats.org/officeDocument/2006/relationships/hyperlink" Target="https://en.wikipedia.org/wiki/Northland_Region" TargetMode="External"/><Relationship Id="rId5" Type="http://schemas.openxmlformats.org/officeDocument/2006/relationships/hyperlink" Target="https://en.wikipedia.org/wiki/Gisborne_Region" TargetMode="External"/><Relationship Id="rId15" Type="http://schemas.openxmlformats.org/officeDocument/2006/relationships/hyperlink" Target="https://en.wikipedia.org/wiki/Tasman_Region" TargetMode="External"/><Relationship Id="rId10" Type="http://schemas.openxmlformats.org/officeDocument/2006/relationships/hyperlink" Target="https://en.wikipedia.org/wiki/Nelson_Region" TargetMode="External"/><Relationship Id="rId4" Type="http://schemas.openxmlformats.org/officeDocument/2006/relationships/hyperlink" Target="https://en.wikipedia.org/wiki/Chatham_Islands_Territory" TargetMode="External"/><Relationship Id="rId9" Type="http://schemas.openxmlformats.org/officeDocument/2006/relationships/hyperlink" Target="https://en.wikipedia.org/wiki/Marlborough_Region" TargetMode="External"/><Relationship Id="rId14" Type="http://schemas.openxmlformats.org/officeDocument/2006/relationships/hyperlink" Target="https://en.wikipedia.org/wiki/Taranaki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Criuleni_District" TargetMode="External"/><Relationship Id="rId18" Type="http://schemas.openxmlformats.org/officeDocument/2006/relationships/hyperlink" Target="https://en.wikipedia.org/wiki/F%C4%83le%C8%99ti_District" TargetMode="External"/><Relationship Id="rId26" Type="http://schemas.openxmlformats.org/officeDocument/2006/relationships/hyperlink" Target="https://en.wikipedia.org/wiki/Orhei_District" TargetMode="External"/><Relationship Id="rId21" Type="http://schemas.openxmlformats.org/officeDocument/2006/relationships/hyperlink" Target="https://en.wikipedia.org/wiki/H%C3%AEnce%C8%99ti_District" TargetMode="External"/><Relationship Id="rId34" Type="http://schemas.openxmlformats.org/officeDocument/2006/relationships/hyperlink" Target="https://en.wikipedia.org/wiki/Taraclia_District" TargetMode="External"/><Relationship Id="rId7" Type="http://schemas.openxmlformats.org/officeDocument/2006/relationships/hyperlink" Target="https://en.wikipedia.org/wiki/Briceni_District" TargetMode="External"/><Relationship Id="rId12" Type="http://schemas.openxmlformats.org/officeDocument/2006/relationships/hyperlink" Target="https://en.wikipedia.org/wiki/Cimi%C8%99lia_District" TargetMode="External"/><Relationship Id="rId17" Type="http://schemas.openxmlformats.org/officeDocument/2006/relationships/hyperlink" Target="https://en.wikipedia.org/wiki/Edine%C8%9B_District" TargetMode="External"/><Relationship Id="rId25" Type="http://schemas.openxmlformats.org/officeDocument/2006/relationships/hyperlink" Target="https://en.wikipedia.org/wiki/Ocni%C8%9Ba_District" TargetMode="External"/><Relationship Id="rId33" Type="http://schemas.openxmlformats.org/officeDocument/2006/relationships/hyperlink" Target="https://en.wikipedia.org/wiki/%C8%98tefan_Vod%C4%83_District" TargetMode="External"/><Relationship Id="rId2" Type="http://schemas.openxmlformats.org/officeDocument/2006/relationships/hyperlink" Target="https://en.wikipedia.org/wiki/B%C4%83l%C8%9Bi" TargetMode="External"/><Relationship Id="rId16" Type="http://schemas.openxmlformats.org/officeDocument/2006/relationships/hyperlink" Target="https://en.wikipedia.org/wiki/Dub%C4%83sari_District" TargetMode="External"/><Relationship Id="rId20" Type="http://schemas.openxmlformats.org/officeDocument/2006/relationships/hyperlink" Target="https://en.wikipedia.org/wiki/Glodeni_District" TargetMode="External"/><Relationship Id="rId29" Type="http://schemas.openxmlformats.org/officeDocument/2006/relationships/hyperlink" Target="https://en.wikipedia.org/wiki/S%C3%AEngerei_District" TargetMode="External"/><Relationship Id="rId1" Type="http://schemas.openxmlformats.org/officeDocument/2006/relationships/hyperlink" Target="https://en.wikipedia.org/wiki/Unitatea_teritorial%C4%83_autonom%C4%83_G%C4%83g%C4%83uzia" TargetMode="External"/><Relationship Id="rId6" Type="http://schemas.openxmlformats.org/officeDocument/2006/relationships/hyperlink" Target="https://en.wikipedia.org/wiki/Basarabeasca_District" TargetMode="External"/><Relationship Id="rId11" Type="http://schemas.openxmlformats.org/officeDocument/2006/relationships/hyperlink" Target="https://en.wikipedia.org/wiki/C%C4%83u%C8%99eni_District" TargetMode="External"/><Relationship Id="rId24" Type="http://schemas.openxmlformats.org/officeDocument/2006/relationships/hyperlink" Target="https://en.wikipedia.org/wiki/Nisporeni_District" TargetMode="External"/><Relationship Id="rId32" Type="http://schemas.openxmlformats.org/officeDocument/2006/relationships/hyperlink" Target="https://en.wikipedia.org/wiki/%C8%98old%C4%83ne%C8%99ti_District" TargetMode="External"/><Relationship Id="rId37" Type="http://schemas.openxmlformats.org/officeDocument/2006/relationships/hyperlink" Target="https://en.wikipedia.org/wiki/Administrative-Territorial_Units_of_the_Left_Bank_of_the_Dniester" TargetMode="External"/><Relationship Id="rId5" Type="http://schemas.openxmlformats.org/officeDocument/2006/relationships/hyperlink" Target="https://en.wikipedia.org/wiki/Anenii_Noi_District" TargetMode="External"/><Relationship Id="rId15" Type="http://schemas.openxmlformats.org/officeDocument/2006/relationships/hyperlink" Target="https://en.wikipedia.org/wiki/Drochia_District" TargetMode="External"/><Relationship Id="rId23" Type="http://schemas.openxmlformats.org/officeDocument/2006/relationships/hyperlink" Target="https://en.wikipedia.org/wiki/Leova_District" TargetMode="External"/><Relationship Id="rId28" Type="http://schemas.openxmlformats.org/officeDocument/2006/relationships/hyperlink" Target="https://en.wikipedia.org/wiki/R%C3%AE%C8%99cani_District" TargetMode="External"/><Relationship Id="rId36" Type="http://schemas.openxmlformats.org/officeDocument/2006/relationships/hyperlink" Target="https://en.wikipedia.org/wiki/Ungheni_District" TargetMode="External"/><Relationship Id="rId10" Type="http://schemas.openxmlformats.org/officeDocument/2006/relationships/hyperlink" Target="https://en.wikipedia.org/wiki/C%C4%83l%C4%83ra%C8%99i_District" TargetMode="External"/><Relationship Id="rId19" Type="http://schemas.openxmlformats.org/officeDocument/2006/relationships/hyperlink" Target="https://en.wikipedia.org/wiki/Flore%C8%99ti_District" TargetMode="External"/><Relationship Id="rId31" Type="http://schemas.openxmlformats.org/officeDocument/2006/relationships/hyperlink" Target="https://en.wikipedia.org/wiki/Str%C4%83%C8%99eni_District" TargetMode="External"/><Relationship Id="rId4" Type="http://schemas.openxmlformats.org/officeDocument/2006/relationships/hyperlink" Target="https://en.wikipedia.org/wiki/Chi%C8%99in%C4%83u" TargetMode="External"/><Relationship Id="rId9" Type="http://schemas.openxmlformats.org/officeDocument/2006/relationships/hyperlink" Target="https://en.wikipedia.org/wiki/Cantemir_District" TargetMode="External"/><Relationship Id="rId14" Type="http://schemas.openxmlformats.org/officeDocument/2006/relationships/hyperlink" Target="https://en.wikipedia.org/wiki/Dondu%C5%9Feni_District" TargetMode="External"/><Relationship Id="rId22" Type="http://schemas.openxmlformats.org/officeDocument/2006/relationships/hyperlink" Target="https://en.wikipedia.org/wiki/Ialoveni_District" TargetMode="External"/><Relationship Id="rId27" Type="http://schemas.openxmlformats.org/officeDocument/2006/relationships/hyperlink" Target="https://en.wikipedia.org/wiki/Rezina_District" TargetMode="External"/><Relationship Id="rId30" Type="http://schemas.openxmlformats.org/officeDocument/2006/relationships/hyperlink" Target="https://en.wikipedia.org/wiki/Soroca_District" TargetMode="External"/><Relationship Id="rId35" Type="http://schemas.openxmlformats.org/officeDocument/2006/relationships/hyperlink" Target="https://en.wikipedia.org/wiki/Telene%C8%99ti_District" TargetMode="External"/><Relationship Id="rId8" Type="http://schemas.openxmlformats.org/officeDocument/2006/relationships/hyperlink" Target="https://en.wikipedia.org/wiki/Cahul_District" TargetMode="External"/><Relationship Id="rId3" Type="http://schemas.openxmlformats.org/officeDocument/2006/relationships/hyperlink" Target="https://en.wikipedia.org/wiki/Bender,_Moldova" TargetMode="External"/></Relationships>
</file>

<file path=xl/worksheets/_rels/sheet80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Musandam_Governorate" TargetMode="External"/><Relationship Id="rId3" Type="http://schemas.openxmlformats.org/officeDocument/2006/relationships/hyperlink" Target="https://en.wikipedia.org/wiki/Al_Wus%C5%A3%C3%A1_Region_(Oman)" TargetMode="External"/><Relationship Id="rId7" Type="http://schemas.openxmlformats.org/officeDocument/2006/relationships/hyperlink" Target="https://en.wikipedia.org/wiki/Masqa%C5%A3_Governorate" TargetMode="External"/><Relationship Id="rId2" Type="http://schemas.openxmlformats.org/officeDocument/2006/relationships/hyperlink" Target="https://en.wikipedia.org/wiki/Al_Buraym%C4%AB_Governorate" TargetMode="External"/><Relationship Id="rId1" Type="http://schemas.openxmlformats.org/officeDocument/2006/relationships/hyperlink" Target="https://en.wikipedia.org/wiki/Ad_D%C4%81khil%C4%AByah_Region" TargetMode="External"/><Relationship Id="rId6" Type="http://schemas.openxmlformats.org/officeDocument/2006/relationships/hyperlink" Target="https://en.wikipedia.org/wiki/Ash_Sharqiyah_South_Governorate" TargetMode="External"/><Relationship Id="rId11" Type="http://schemas.openxmlformats.org/officeDocument/2006/relationships/hyperlink" Target="https://en.wikipedia.org/wiki/Z%CC%A7uf%C4%81r_Governorate" TargetMode="External"/><Relationship Id="rId5" Type="http://schemas.openxmlformats.org/officeDocument/2006/relationships/hyperlink" Target="https://en.wikipedia.org/wiki/Al_Batinah_South_Governorate" TargetMode="External"/><Relationship Id="rId10" Type="http://schemas.openxmlformats.org/officeDocument/2006/relationships/hyperlink" Target="https://en.wikipedia.org/wiki/Ash_Sharqiyah_North_Governorate" TargetMode="External"/><Relationship Id="rId4" Type="http://schemas.openxmlformats.org/officeDocument/2006/relationships/hyperlink" Target="https://en.wikipedia.org/wiki/Az%CC%A7_Z%CC%A7%C4%81hirah_Region" TargetMode="External"/><Relationship Id="rId9" Type="http://schemas.openxmlformats.org/officeDocument/2006/relationships/hyperlink" Target="https://en.wikipedia.org/wiki/Al_Batinah_North_Governorate" TargetMode="External"/></Relationships>
</file>

<file path=xl/worksheets/_rels/sheet8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Herrera_Province" TargetMode="External"/><Relationship Id="rId13" Type="http://schemas.openxmlformats.org/officeDocument/2006/relationships/hyperlink" Target="https://en.wikipedia.org/wiki/Panam%C3%A1_Oeste_Province" TargetMode="External"/><Relationship Id="rId3" Type="http://schemas.openxmlformats.org/officeDocument/2006/relationships/hyperlink" Target="https://en.wikipedia.org/wiki/Cocl%C3%A9_Province" TargetMode="External"/><Relationship Id="rId7" Type="http://schemas.openxmlformats.org/officeDocument/2006/relationships/hyperlink" Target="https://en.wikipedia.org/wiki/Kuna_Yala" TargetMode="External"/><Relationship Id="rId12" Type="http://schemas.openxmlformats.org/officeDocument/2006/relationships/hyperlink" Target="https://en.wikipedia.org/wiki/Panam%C3%A1_Province" TargetMode="External"/><Relationship Id="rId2" Type="http://schemas.openxmlformats.org/officeDocument/2006/relationships/hyperlink" Target="https://en.wikipedia.org/wiki/Chiriqu%C3%AD_Province" TargetMode="External"/><Relationship Id="rId1" Type="http://schemas.openxmlformats.org/officeDocument/2006/relationships/hyperlink" Target="https://en.wikipedia.org/wiki/Bocas_del_Toro_Province" TargetMode="External"/><Relationship Id="rId6" Type="http://schemas.openxmlformats.org/officeDocument/2006/relationships/hyperlink" Target="https://en.wikipedia.org/wiki/Ember%C3%A1_(indigenous_region)" TargetMode="External"/><Relationship Id="rId11" Type="http://schemas.openxmlformats.org/officeDocument/2006/relationships/hyperlink" Target="https://en.wikipedia.org/wiki/Ng%C3%A4be-Bugl%C3%A9_Comarca" TargetMode="External"/><Relationship Id="rId5" Type="http://schemas.openxmlformats.org/officeDocument/2006/relationships/hyperlink" Target="https://en.wikipedia.org/wiki/Dari%C3%A9n_Province" TargetMode="External"/><Relationship Id="rId10" Type="http://schemas.openxmlformats.org/officeDocument/2006/relationships/hyperlink" Target="https://en.wikipedia.org/wiki/Naso_Tj%C3%ABr_Di_Comarca" TargetMode="External"/><Relationship Id="rId4" Type="http://schemas.openxmlformats.org/officeDocument/2006/relationships/hyperlink" Target="https://en.wikipedia.org/wiki/Col%C3%B3n_Province" TargetMode="External"/><Relationship Id="rId9" Type="http://schemas.openxmlformats.org/officeDocument/2006/relationships/hyperlink" Target="https://en.wikipedia.org/wiki/Los_Santos_Province" TargetMode="External"/><Relationship Id="rId14" Type="http://schemas.openxmlformats.org/officeDocument/2006/relationships/hyperlink" Target="https://en.wikipedia.org/wiki/Veraguas_Province" TargetMode="External"/></Relationships>
</file>

<file path=xl/worksheets/_rels/sheet8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Cusco_Region" TargetMode="External"/><Relationship Id="rId13" Type="http://schemas.openxmlformats.org/officeDocument/2006/relationships/hyperlink" Target="https://en.wikipedia.org/wiki/Jun%C3%ADn_Region" TargetMode="External"/><Relationship Id="rId18" Type="http://schemas.openxmlformats.org/officeDocument/2006/relationships/hyperlink" Target="https://en.wikipedia.org/wiki/Madre_de_Dios_Region" TargetMode="External"/><Relationship Id="rId26" Type="http://schemas.openxmlformats.org/officeDocument/2006/relationships/hyperlink" Target="https://en.wikipedia.org/wiki/Ucayali_Region" TargetMode="External"/><Relationship Id="rId3" Type="http://schemas.openxmlformats.org/officeDocument/2006/relationships/hyperlink" Target="https://en.wikipedia.org/wiki/Ancash_Region" TargetMode="External"/><Relationship Id="rId21" Type="http://schemas.openxmlformats.org/officeDocument/2006/relationships/hyperlink" Target="https://en.wikipedia.org/wiki/Piura_Region" TargetMode="External"/><Relationship Id="rId7" Type="http://schemas.openxmlformats.org/officeDocument/2006/relationships/hyperlink" Target="https://en.wikipedia.org/wiki/Cajamarca_Region" TargetMode="External"/><Relationship Id="rId12" Type="http://schemas.openxmlformats.org/officeDocument/2006/relationships/hyperlink" Target="https://en.wikipedia.org/wiki/Ica_Region" TargetMode="External"/><Relationship Id="rId17" Type="http://schemas.openxmlformats.org/officeDocument/2006/relationships/hyperlink" Target="https://en.wikipedia.org/wiki/Loreto_Region" TargetMode="External"/><Relationship Id="rId25" Type="http://schemas.openxmlformats.org/officeDocument/2006/relationships/hyperlink" Target="https://en.wikipedia.org/wiki/Tumbes_Region" TargetMode="External"/><Relationship Id="rId2" Type="http://schemas.openxmlformats.org/officeDocument/2006/relationships/hyperlink" Target="https://en.wikipedia.org/wiki/Amazonas_Region" TargetMode="External"/><Relationship Id="rId16" Type="http://schemas.openxmlformats.org/officeDocument/2006/relationships/hyperlink" Target="https://en.wikipedia.org/wiki/Lima_Region" TargetMode="External"/><Relationship Id="rId20" Type="http://schemas.openxmlformats.org/officeDocument/2006/relationships/hyperlink" Target="https://en.wikipedia.org/wiki/Pasco_Region" TargetMode="External"/><Relationship Id="rId1" Type="http://schemas.openxmlformats.org/officeDocument/2006/relationships/hyperlink" Target="https://en.wikipedia.org/wiki/Municipalidad_Metropolitana_de_Lima" TargetMode="External"/><Relationship Id="rId6" Type="http://schemas.openxmlformats.org/officeDocument/2006/relationships/hyperlink" Target="https://en.wikipedia.org/wiki/Ayacucho_Region" TargetMode="External"/><Relationship Id="rId11" Type="http://schemas.openxmlformats.org/officeDocument/2006/relationships/hyperlink" Target="https://en.wikipedia.org/wiki/Hu%C3%A1nuco_Region" TargetMode="External"/><Relationship Id="rId24" Type="http://schemas.openxmlformats.org/officeDocument/2006/relationships/hyperlink" Target="https://en.wikipedia.org/wiki/Tacna_Region" TargetMode="External"/><Relationship Id="rId5" Type="http://schemas.openxmlformats.org/officeDocument/2006/relationships/hyperlink" Target="https://en.wikipedia.org/wiki/Arequipa_Region" TargetMode="External"/><Relationship Id="rId15" Type="http://schemas.openxmlformats.org/officeDocument/2006/relationships/hyperlink" Target="https://en.wikipedia.org/wiki/Lambayeque_Region" TargetMode="External"/><Relationship Id="rId23" Type="http://schemas.openxmlformats.org/officeDocument/2006/relationships/hyperlink" Target="https://en.wikipedia.org/wiki/San_Mart%C3%ADn_Region" TargetMode="External"/><Relationship Id="rId10" Type="http://schemas.openxmlformats.org/officeDocument/2006/relationships/hyperlink" Target="https://en.wikipedia.org/wiki/Huancavelica_Region" TargetMode="External"/><Relationship Id="rId19" Type="http://schemas.openxmlformats.org/officeDocument/2006/relationships/hyperlink" Target="https://en.wikipedia.org/wiki/Moquegua_Region" TargetMode="External"/><Relationship Id="rId4" Type="http://schemas.openxmlformats.org/officeDocument/2006/relationships/hyperlink" Target="https://en.wikipedia.org/wiki/Apur%C3%ADmac_Region" TargetMode="External"/><Relationship Id="rId9" Type="http://schemas.openxmlformats.org/officeDocument/2006/relationships/hyperlink" Target="https://en.wikipedia.org/wiki/El_Callao_Region" TargetMode="External"/><Relationship Id="rId14" Type="http://schemas.openxmlformats.org/officeDocument/2006/relationships/hyperlink" Target="https://en.wikipedia.org/wiki/La_Libertad_Region" TargetMode="External"/><Relationship Id="rId22" Type="http://schemas.openxmlformats.org/officeDocument/2006/relationships/hyperlink" Target="https://en.wikipedia.org/wiki/Puno_Region" TargetMode="External"/></Relationships>
</file>

<file path=xl/worksheets/_rels/sheet83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Gulf_Province" TargetMode="External"/><Relationship Id="rId13" Type="http://schemas.openxmlformats.org/officeDocument/2006/relationships/hyperlink" Target="https://en.wikipedia.org/wiki/Milne_Bay_Province" TargetMode="External"/><Relationship Id="rId18" Type="http://schemas.openxmlformats.org/officeDocument/2006/relationships/hyperlink" Target="https://en.wikipedia.org/wiki/Southern_Highlands_Province" TargetMode="External"/><Relationship Id="rId3" Type="http://schemas.openxmlformats.org/officeDocument/2006/relationships/hyperlink" Target="https://en.wikipedia.org/wiki/Chimbu_Province" TargetMode="External"/><Relationship Id="rId21" Type="http://schemas.openxmlformats.org/officeDocument/2006/relationships/hyperlink" Target="https://en.wikipedia.org/wiki/Western_Province_(Papua_New_Guinea)" TargetMode="External"/><Relationship Id="rId7" Type="http://schemas.openxmlformats.org/officeDocument/2006/relationships/hyperlink" Target="https://en.wikipedia.org/wiki/Enga_Province" TargetMode="External"/><Relationship Id="rId12" Type="http://schemas.openxmlformats.org/officeDocument/2006/relationships/hyperlink" Target="https://en.wikipedia.org/wiki/Manus_Province" TargetMode="External"/><Relationship Id="rId17" Type="http://schemas.openxmlformats.org/officeDocument/2006/relationships/hyperlink" Target="https://en.wikipedia.org/wiki/Northern_Province_(Papua_New_Guinea)" TargetMode="External"/><Relationship Id="rId2" Type="http://schemas.openxmlformats.org/officeDocument/2006/relationships/hyperlink" Target="https://en.wikipedia.org/wiki/Central_Province_(Papua_New_Guinea)" TargetMode="External"/><Relationship Id="rId16" Type="http://schemas.openxmlformats.org/officeDocument/2006/relationships/hyperlink" Target="https://en.wikipedia.org/wiki/New_Ireland_Province" TargetMode="External"/><Relationship Id="rId20" Type="http://schemas.openxmlformats.org/officeDocument/2006/relationships/hyperlink" Target="https://en.wikipedia.org/wiki/Sandaun_Province" TargetMode="External"/><Relationship Id="rId1" Type="http://schemas.openxmlformats.org/officeDocument/2006/relationships/hyperlink" Target="https://en.wikipedia.org/wiki/Autonomous_Region_of_Bougainville" TargetMode="External"/><Relationship Id="rId6" Type="http://schemas.openxmlformats.org/officeDocument/2006/relationships/hyperlink" Target="https://en.wikipedia.org/wiki/Eastern_Highlands_Province" TargetMode="External"/><Relationship Id="rId11" Type="http://schemas.openxmlformats.org/officeDocument/2006/relationships/hyperlink" Target="https://en.wikipedia.org/wiki/Madang_Province" TargetMode="External"/><Relationship Id="rId5" Type="http://schemas.openxmlformats.org/officeDocument/2006/relationships/hyperlink" Target="https://en.wikipedia.org/wiki/East_Sepik_Province" TargetMode="External"/><Relationship Id="rId15" Type="http://schemas.openxmlformats.org/officeDocument/2006/relationships/hyperlink" Target="https://en.wikipedia.org/wiki/National_Capital_District_(Papua_New_Guinea)" TargetMode="External"/><Relationship Id="rId10" Type="http://schemas.openxmlformats.org/officeDocument/2006/relationships/hyperlink" Target="https://en.wikipedia.org/wiki/Jiwaka_Province" TargetMode="External"/><Relationship Id="rId19" Type="http://schemas.openxmlformats.org/officeDocument/2006/relationships/hyperlink" Target="https://en.wikipedia.org/wiki/West_New_Britain_Province" TargetMode="External"/><Relationship Id="rId4" Type="http://schemas.openxmlformats.org/officeDocument/2006/relationships/hyperlink" Target="https://en.wikipedia.org/wiki/East_New_Britain_Province" TargetMode="External"/><Relationship Id="rId9" Type="http://schemas.openxmlformats.org/officeDocument/2006/relationships/hyperlink" Target="https://en.wikipedia.org/wiki/Hela_Province" TargetMode="External"/><Relationship Id="rId14" Type="http://schemas.openxmlformats.org/officeDocument/2006/relationships/hyperlink" Target="https://en.wikipedia.org/wiki/Morobe_Province" TargetMode="External"/><Relationship Id="rId22" Type="http://schemas.openxmlformats.org/officeDocument/2006/relationships/hyperlink" Target="https://en.wikipedia.org/wiki/Western_Highlands_Province" TargetMode="External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Khyber_Pakhtunkhwa" TargetMode="External"/><Relationship Id="rId7" Type="http://schemas.openxmlformats.org/officeDocument/2006/relationships/hyperlink" Target="https://en.wikipedia.org/wiki/Gilgit-Baltistan" TargetMode="External"/><Relationship Id="rId2" Type="http://schemas.openxmlformats.org/officeDocument/2006/relationships/hyperlink" Target="https://en.wikipedia.org/wiki/Balochistan,_Pakistan" TargetMode="External"/><Relationship Id="rId1" Type="http://schemas.openxmlformats.org/officeDocument/2006/relationships/hyperlink" Target="https://en.wikipedia.org/wiki/Islamabad_Capital_Territory" TargetMode="External"/><Relationship Id="rId6" Type="http://schemas.openxmlformats.org/officeDocument/2006/relationships/hyperlink" Target="https://en.wikipedia.org/wiki/Azad_Kashmir" TargetMode="External"/><Relationship Id="rId5" Type="http://schemas.openxmlformats.org/officeDocument/2006/relationships/hyperlink" Target="https://en.wikipedia.org/wiki/Sindh" TargetMode="External"/><Relationship Id="rId4" Type="http://schemas.openxmlformats.org/officeDocument/2006/relationships/hyperlink" Target="https://en.wikipedia.org/wiki/Punjab,_Pakistan" TargetMode="External"/></Relationships>
</file>

<file path=xl/worksheets/_rels/sheet85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Mtskheta-Mtianeti" TargetMode="External"/><Relationship Id="rId3" Type="http://schemas.openxmlformats.org/officeDocument/2006/relationships/hyperlink" Target="https://en.wikipedia.org/wiki/Tbilisi" TargetMode="External"/><Relationship Id="rId7" Type="http://schemas.openxmlformats.org/officeDocument/2006/relationships/hyperlink" Target="https://en.wikipedia.org/wiki/Kvemo_Kartli" TargetMode="External"/><Relationship Id="rId12" Type="http://schemas.openxmlformats.org/officeDocument/2006/relationships/hyperlink" Target="https://en.wikipedia.org/wiki/Shida_Kartli" TargetMode="External"/><Relationship Id="rId2" Type="http://schemas.openxmlformats.org/officeDocument/2006/relationships/hyperlink" Target="https://en.wikipedia.org/wiki/Ajaria" TargetMode="External"/><Relationship Id="rId1" Type="http://schemas.openxmlformats.org/officeDocument/2006/relationships/hyperlink" Target="https://en.wikipedia.org/wiki/Abkhazia" TargetMode="External"/><Relationship Id="rId6" Type="http://schemas.openxmlformats.org/officeDocument/2006/relationships/hyperlink" Target="https://en.wikipedia.org/wiki/Kakheti" TargetMode="External"/><Relationship Id="rId11" Type="http://schemas.openxmlformats.org/officeDocument/2006/relationships/hyperlink" Target="https://en.wikipedia.org/wiki/Samtskhe-Javakheti" TargetMode="External"/><Relationship Id="rId5" Type="http://schemas.openxmlformats.org/officeDocument/2006/relationships/hyperlink" Target="https://en.wikipedia.org/wiki/Imereti" TargetMode="External"/><Relationship Id="rId10" Type="http://schemas.openxmlformats.org/officeDocument/2006/relationships/hyperlink" Target="https://en.wikipedia.org/wiki/Samegrelo-Zemo_Svaneti" TargetMode="External"/><Relationship Id="rId4" Type="http://schemas.openxmlformats.org/officeDocument/2006/relationships/hyperlink" Target="https://en.wikipedia.org/wiki/Guria" TargetMode="External"/><Relationship Id="rId9" Type="http://schemas.openxmlformats.org/officeDocument/2006/relationships/hyperlink" Target="https://en.wikipedia.org/wiki/Racha-Lechkhumi_and_Kvemo_Svaneti" TargetMode="External"/></Relationships>
</file>

<file path=xl/worksheets/_rels/sheet86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Littoral_Department" TargetMode="External"/><Relationship Id="rId3" Type="http://schemas.openxmlformats.org/officeDocument/2006/relationships/hyperlink" Target="https://en.wikipedia.org/wiki/Atlantique_Department" TargetMode="External"/><Relationship Id="rId7" Type="http://schemas.openxmlformats.org/officeDocument/2006/relationships/hyperlink" Target="https://en.wikipedia.org/wiki/Donga_Department" TargetMode="External"/><Relationship Id="rId12" Type="http://schemas.openxmlformats.org/officeDocument/2006/relationships/hyperlink" Target="https://en.wikipedia.org/wiki/Zou_Department" TargetMode="External"/><Relationship Id="rId2" Type="http://schemas.openxmlformats.org/officeDocument/2006/relationships/hyperlink" Target="https://en.wikipedia.org/wiki/Atakora_Department" TargetMode="External"/><Relationship Id="rId1" Type="http://schemas.openxmlformats.org/officeDocument/2006/relationships/hyperlink" Target="https://en.wikipedia.org/wiki/Alibori_Department" TargetMode="External"/><Relationship Id="rId6" Type="http://schemas.openxmlformats.org/officeDocument/2006/relationships/hyperlink" Target="https://en.wikipedia.org/wiki/Kouffo_Department" TargetMode="External"/><Relationship Id="rId11" Type="http://schemas.openxmlformats.org/officeDocument/2006/relationships/hyperlink" Target="https://en.wikipedia.org/wiki/Plateau_Department" TargetMode="External"/><Relationship Id="rId5" Type="http://schemas.openxmlformats.org/officeDocument/2006/relationships/hyperlink" Target="https://en.wikipedia.org/wiki/Collines_Department" TargetMode="External"/><Relationship Id="rId10" Type="http://schemas.openxmlformats.org/officeDocument/2006/relationships/hyperlink" Target="https://en.wikipedia.org/wiki/Ou%C3%A9m%C3%A9_Department" TargetMode="External"/><Relationship Id="rId4" Type="http://schemas.openxmlformats.org/officeDocument/2006/relationships/hyperlink" Target="https://en.wikipedia.org/wiki/Borgou_Department" TargetMode="External"/><Relationship Id="rId9" Type="http://schemas.openxmlformats.org/officeDocument/2006/relationships/hyperlink" Target="https://en.wikipedia.org/wiki/Mono_Department" TargetMode="External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Temburong_District" TargetMode="External"/><Relationship Id="rId2" Type="http://schemas.openxmlformats.org/officeDocument/2006/relationships/hyperlink" Target="https://en.wikipedia.org/wiki/Brunei-Muara_District" TargetMode="External"/><Relationship Id="rId1" Type="http://schemas.openxmlformats.org/officeDocument/2006/relationships/hyperlink" Target="https://en.wikipedia.org/wiki/Belait_District" TargetMode="External"/><Relationship Id="rId4" Type="http://schemas.openxmlformats.org/officeDocument/2006/relationships/hyperlink" Target="https://en.wikipedia.org/wiki/Tutong_District" TargetMode="External"/></Relationships>
</file>

<file path=xl/worksheets/_rels/sheet88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Central_Eleuthera" TargetMode="External"/><Relationship Id="rId13" Type="http://schemas.openxmlformats.org/officeDocument/2006/relationships/hyperlink" Target="https://en.wikipedia.org/wiki/Grand_Cay" TargetMode="External"/><Relationship Id="rId18" Type="http://schemas.openxmlformats.org/officeDocument/2006/relationships/hyperlink" Target="https://en.wikipedia.org/wiki/Mangrove_Cay" TargetMode="External"/><Relationship Id="rId26" Type="http://schemas.openxmlformats.org/officeDocument/2006/relationships/hyperlink" Target="https://en.wikipedia.org/wiki/Rum_Cay" TargetMode="External"/><Relationship Id="rId3" Type="http://schemas.openxmlformats.org/officeDocument/2006/relationships/hyperlink" Target="https://en.wikipedia.org/wiki/Bimini" TargetMode="External"/><Relationship Id="rId21" Type="http://schemas.openxmlformats.org/officeDocument/2006/relationships/hyperlink" Target="https://en.wikipedia.org/wiki/New_Providence" TargetMode="External"/><Relationship Id="rId7" Type="http://schemas.openxmlformats.org/officeDocument/2006/relationships/hyperlink" Target="https://en.wikipedia.org/wiki/Central_Andros" TargetMode="External"/><Relationship Id="rId12" Type="http://schemas.openxmlformats.org/officeDocument/2006/relationships/hyperlink" Target="https://en.wikipedia.org/wiki/Exuma" TargetMode="External"/><Relationship Id="rId17" Type="http://schemas.openxmlformats.org/officeDocument/2006/relationships/hyperlink" Target="https://en.wikipedia.org/wiki/Long_Island_(Bahamas)" TargetMode="External"/><Relationship Id="rId25" Type="http://schemas.openxmlformats.org/officeDocument/2006/relationships/hyperlink" Target="https://en.wikipedia.org/wiki/Ragged_Island_(Bahamas)" TargetMode="External"/><Relationship Id="rId2" Type="http://schemas.openxmlformats.org/officeDocument/2006/relationships/hyperlink" Target="https://en.wikipedia.org/wiki/Berry_Islands" TargetMode="External"/><Relationship Id="rId16" Type="http://schemas.openxmlformats.org/officeDocument/2006/relationships/hyperlink" Target="https://en.wikipedia.org/wiki/Inagua" TargetMode="External"/><Relationship Id="rId20" Type="http://schemas.openxmlformats.org/officeDocument/2006/relationships/hyperlink" Target="https://en.wikipedia.org/wiki/Moore%27s_Island" TargetMode="External"/><Relationship Id="rId29" Type="http://schemas.openxmlformats.org/officeDocument/2006/relationships/hyperlink" Target="https://en.wikipedia.org/wiki/South_Andros" TargetMode="External"/><Relationship Id="rId1" Type="http://schemas.openxmlformats.org/officeDocument/2006/relationships/hyperlink" Target="https://en.wikipedia.org/wiki/Acklins" TargetMode="External"/><Relationship Id="rId6" Type="http://schemas.openxmlformats.org/officeDocument/2006/relationships/hyperlink" Target="https://en.wikipedia.org/wiki/Central_Abaco" TargetMode="External"/><Relationship Id="rId11" Type="http://schemas.openxmlformats.org/officeDocument/2006/relationships/hyperlink" Target="https://en.wikipedia.org/wiki/East_Grand_Bahama" TargetMode="External"/><Relationship Id="rId24" Type="http://schemas.openxmlformats.org/officeDocument/2006/relationships/hyperlink" Target="https://en.wikipedia.org/wiki/North_Eleuthera" TargetMode="External"/><Relationship Id="rId32" Type="http://schemas.openxmlformats.org/officeDocument/2006/relationships/hyperlink" Target="https://en.wikipedia.org/wiki/West_Grand_Bahama" TargetMode="External"/><Relationship Id="rId5" Type="http://schemas.openxmlformats.org/officeDocument/2006/relationships/hyperlink" Target="https://en.wikipedia.org/wiki/Cat_Island_(Bahamas)" TargetMode="External"/><Relationship Id="rId15" Type="http://schemas.openxmlformats.org/officeDocument/2006/relationships/hyperlink" Target="https://en.wikipedia.org/wiki/Hope_Town" TargetMode="External"/><Relationship Id="rId23" Type="http://schemas.openxmlformats.org/officeDocument/2006/relationships/hyperlink" Target="https://en.wikipedia.org/wiki/North_Andros" TargetMode="External"/><Relationship Id="rId28" Type="http://schemas.openxmlformats.org/officeDocument/2006/relationships/hyperlink" Target="https://en.wikipedia.org/wiki/South_Abaco" TargetMode="External"/><Relationship Id="rId10" Type="http://schemas.openxmlformats.org/officeDocument/2006/relationships/hyperlink" Target="https://en.wikipedia.org/wiki/Crooked_Island_and_Long_Cay" TargetMode="External"/><Relationship Id="rId19" Type="http://schemas.openxmlformats.org/officeDocument/2006/relationships/hyperlink" Target="https://en.wikipedia.org/wiki/Mayaguana" TargetMode="External"/><Relationship Id="rId31" Type="http://schemas.openxmlformats.org/officeDocument/2006/relationships/hyperlink" Target="https://en.wikipedia.org/wiki/Spanish_Wells" TargetMode="External"/><Relationship Id="rId4" Type="http://schemas.openxmlformats.org/officeDocument/2006/relationships/hyperlink" Target="https://en.wikipedia.org/wiki/Black_Point_(Bahamas)" TargetMode="External"/><Relationship Id="rId9" Type="http://schemas.openxmlformats.org/officeDocument/2006/relationships/hyperlink" Target="https://en.wikipedia.org/wiki/City_of_Freeport" TargetMode="External"/><Relationship Id="rId14" Type="http://schemas.openxmlformats.org/officeDocument/2006/relationships/hyperlink" Target="https://en.wikipedia.org/wiki/Harbour_Island_(Bahamas)" TargetMode="External"/><Relationship Id="rId22" Type="http://schemas.openxmlformats.org/officeDocument/2006/relationships/hyperlink" Target="https://en.wikipedia.org/wiki/North_Abaco" TargetMode="External"/><Relationship Id="rId27" Type="http://schemas.openxmlformats.org/officeDocument/2006/relationships/hyperlink" Target="https://en.wikipedia.org/wiki/San_Salvador_(Bahamas)" TargetMode="External"/><Relationship Id="rId30" Type="http://schemas.openxmlformats.org/officeDocument/2006/relationships/hyperlink" Target="https://en.wikipedia.org/wiki/South_Eleuthera" TargetMode="External"/></Relationships>
</file>

<file path=xl/worksheets/_rels/sheet89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Paro_District" TargetMode="External"/><Relationship Id="rId13" Type="http://schemas.openxmlformats.org/officeDocument/2006/relationships/hyperlink" Target="https://en.wikipedia.org/wiki/Sarpang_District" TargetMode="External"/><Relationship Id="rId18" Type="http://schemas.openxmlformats.org/officeDocument/2006/relationships/hyperlink" Target="https://en.wikipedia.org/wiki/Tsirang_District" TargetMode="External"/><Relationship Id="rId3" Type="http://schemas.openxmlformats.org/officeDocument/2006/relationships/hyperlink" Target="https://en.wikipedia.org/wiki/Dagana_District" TargetMode="External"/><Relationship Id="rId7" Type="http://schemas.openxmlformats.org/officeDocument/2006/relationships/hyperlink" Target="https://en.wikipedia.org/wiki/Monggar_District" TargetMode="External"/><Relationship Id="rId12" Type="http://schemas.openxmlformats.org/officeDocument/2006/relationships/hyperlink" Target="https://en.wikipedia.org/wiki/Samtse_District" TargetMode="External"/><Relationship Id="rId17" Type="http://schemas.openxmlformats.org/officeDocument/2006/relationships/hyperlink" Target="https://en.wikipedia.org/wiki/Trongsa_District" TargetMode="External"/><Relationship Id="rId2" Type="http://schemas.openxmlformats.org/officeDocument/2006/relationships/hyperlink" Target="https://en.wikipedia.org/wiki/Chhukha_District" TargetMode="External"/><Relationship Id="rId16" Type="http://schemas.openxmlformats.org/officeDocument/2006/relationships/hyperlink" Target="https://en.wikipedia.org/wiki/Trashi_Yangtse_District" TargetMode="External"/><Relationship Id="rId20" Type="http://schemas.openxmlformats.org/officeDocument/2006/relationships/hyperlink" Target="https://en.wikipedia.org/wiki/Zhemgang_District" TargetMode="External"/><Relationship Id="rId1" Type="http://schemas.openxmlformats.org/officeDocument/2006/relationships/hyperlink" Target="https://en.wikipedia.org/wiki/Bumthang_District" TargetMode="External"/><Relationship Id="rId6" Type="http://schemas.openxmlformats.org/officeDocument/2006/relationships/hyperlink" Target="https://en.wikipedia.org/wiki/Lhuentse_District" TargetMode="External"/><Relationship Id="rId11" Type="http://schemas.openxmlformats.org/officeDocument/2006/relationships/hyperlink" Target="https://en.wikipedia.org/wiki/Samdrup_Jongkha_District" TargetMode="External"/><Relationship Id="rId5" Type="http://schemas.openxmlformats.org/officeDocument/2006/relationships/hyperlink" Target="https://en.wikipedia.org/wiki/Ha_District" TargetMode="External"/><Relationship Id="rId15" Type="http://schemas.openxmlformats.org/officeDocument/2006/relationships/hyperlink" Target="https://en.wikipedia.org/wiki/Trashigang_District" TargetMode="External"/><Relationship Id="rId10" Type="http://schemas.openxmlformats.org/officeDocument/2006/relationships/hyperlink" Target="https://en.wikipedia.org/wiki/Punakha_District" TargetMode="External"/><Relationship Id="rId19" Type="http://schemas.openxmlformats.org/officeDocument/2006/relationships/hyperlink" Target="https://en.wikipedia.org/wiki/Wangdue_Phodrang_District" TargetMode="External"/><Relationship Id="rId4" Type="http://schemas.openxmlformats.org/officeDocument/2006/relationships/hyperlink" Target="https://en.wikipedia.org/wiki/Gasa_District" TargetMode="External"/><Relationship Id="rId9" Type="http://schemas.openxmlformats.org/officeDocument/2006/relationships/hyperlink" Target="https://en.wikipedia.org/wiki/Pemagatshel_District" TargetMode="External"/><Relationship Id="rId14" Type="http://schemas.openxmlformats.org/officeDocument/2006/relationships/hyperlink" Target="https://en.wikipedia.org/wiki/Thimphu_District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Dornogov%C4%AD_Province" TargetMode="External"/><Relationship Id="rId13" Type="http://schemas.openxmlformats.org/officeDocument/2006/relationships/hyperlink" Target="https://en.wikipedia.org/wiki/Hentiy_Province" TargetMode="External"/><Relationship Id="rId18" Type="http://schemas.openxmlformats.org/officeDocument/2006/relationships/hyperlink" Target="https://en.wikipedia.org/wiki/%C3%96v%C3%B6rhangay_Province" TargetMode="External"/><Relationship Id="rId3" Type="http://schemas.openxmlformats.org/officeDocument/2006/relationships/hyperlink" Target="https://en.wikipedia.org/wiki/Bayanhongor_Province" TargetMode="External"/><Relationship Id="rId21" Type="http://schemas.openxmlformats.org/officeDocument/2006/relationships/hyperlink" Target="https://en.wikipedia.org/wiki/T%C3%B6v_Province" TargetMode="External"/><Relationship Id="rId7" Type="http://schemas.openxmlformats.org/officeDocument/2006/relationships/hyperlink" Target="https://en.wikipedia.org/wiki/Dornod_Province" TargetMode="External"/><Relationship Id="rId12" Type="http://schemas.openxmlformats.org/officeDocument/2006/relationships/hyperlink" Target="https://en.wikipedia.org/wiki/Gov%C4%AD-S%C3%BCmber_Province" TargetMode="External"/><Relationship Id="rId17" Type="http://schemas.openxmlformats.org/officeDocument/2006/relationships/hyperlink" Target="https://en.wikipedia.org/wiki/Orhon_Province" TargetMode="External"/><Relationship Id="rId2" Type="http://schemas.openxmlformats.org/officeDocument/2006/relationships/hyperlink" Target="https://en.wikipedia.org/wiki/Arhangay_Province" TargetMode="External"/><Relationship Id="rId16" Type="http://schemas.openxmlformats.org/officeDocument/2006/relationships/hyperlink" Target="https://en.wikipedia.org/wiki/%C3%96mn%C3%B6gov%C4%AD_Province" TargetMode="External"/><Relationship Id="rId20" Type="http://schemas.openxmlformats.org/officeDocument/2006/relationships/hyperlink" Target="https://en.wikipedia.org/wiki/S%C3%BChbaatar_Province" TargetMode="External"/><Relationship Id="rId1" Type="http://schemas.openxmlformats.org/officeDocument/2006/relationships/hyperlink" Target="https://en.wikipedia.org/wiki/Ulaanbaatar" TargetMode="External"/><Relationship Id="rId6" Type="http://schemas.openxmlformats.org/officeDocument/2006/relationships/hyperlink" Target="https://en.wikipedia.org/wiki/Darhan_uul_Province" TargetMode="External"/><Relationship Id="rId11" Type="http://schemas.openxmlformats.org/officeDocument/2006/relationships/hyperlink" Target="https://en.wikipedia.org/wiki/Gov%C4%AD-Altay_Province" TargetMode="External"/><Relationship Id="rId5" Type="http://schemas.openxmlformats.org/officeDocument/2006/relationships/hyperlink" Target="https://en.wikipedia.org/wiki/Bulgan_Province" TargetMode="External"/><Relationship Id="rId15" Type="http://schemas.openxmlformats.org/officeDocument/2006/relationships/hyperlink" Target="https://en.wikipedia.org/wiki/H%C3%B6vsg%C3%B6l_Province" TargetMode="External"/><Relationship Id="rId10" Type="http://schemas.openxmlformats.org/officeDocument/2006/relationships/hyperlink" Target="https://en.wikipedia.org/wiki/Dzavhan_Province" TargetMode="External"/><Relationship Id="rId19" Type="http://schemas.openxmlformats.org/officeDocument/2006/relationships/hyperlink" Target="https://en.wikipedia.org/wiki/Selenge_Province" TargetMode="External"/><Relationship Id="rId4" Type="http://schemas.openxmlformats.org/officeDocument/2006/relationships/hyperlink" Target="https://en.wikipedia.org/wiki/Bayan-%C3%96lgiy_Province" TargetMode="External"/><Relationship Id="rId9" Type="http://schemas.openxmlformats.org/officeDocument/2006/relationships/hyperlink" Target="https://en.wikipedia.org/wiki/Dundgov%C4%AD_Province" TargetMode="External"/><Relationship Id="rId14" Type="http://schemas.openxmlformats.org/officeDocument/2006/relationships/hyperlink" Target="https://en.wikipedia.org/wiki/Hovd_Province" TargetMode="External"/><Relationship Id="rId22" Type="http://schemas.openxmlformats.org/officeDocument/2006/relationships/hyperlink" Target="https://en.wikipedia.org/wiki/Uvs_Province" TargetMode="External"/></Relationships>
</file>

<file path=xl/worksheets/_rels/sheet90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Kgatleng_District" TargetMode="External"/><Relationship Id="rId13" Type="http://schemas.openxmlformats.org/officeDocument/2006/relationships/hyperlink" Target="https://en.wikipedia.org/wiki/Selibe_Phikwe" TargetMode="External"/><Relationship Id="rId3" Type="http://schemas.openxmlformats.org/officeDocument/2006/relationships/hyperlink" Target="https://en.wikipedia.org/wiki/Francistown" TargetMode="External"/><Relationship Id="rId7" Type="http://schemas.openxmlformats.org/officeDocument/2006/relationships/hyperlink" Target="https://en.wikipedia.org/wiki/Kgalagadi_District" TargetMode="External"/><Relationship Id="rId12" Type="http://schemas.openxmlformats.org/officeDocument/2006/relationships/hyperlink" Target="https://en.wikipedia.org/wiki/North-West_District_(Botswana)" TargetMode="External"/><Relationship Id="rId2" Type="http://schemas.openxmlformats.org/officeDocument/2006/relationships/hyperlink" Target="https://en.wikipedia.org/wiki/Chobe_District" TargetMode="External"/><Relationship Id="rId16" Type="http://schemas.openxmlformats.org/officeDocument/2006/relationships/hyperlink" Target="https://en.wikipedia.org/wiki/Sowa,_Botswana" TargetMode="External"/><Relationship Id="rId1" Type="http://schemas.openxmlformats.org/officeDocument/2006/relationships/hyperlink" Target="https://en.wikipedia.org/wiki/Central_District_(Botswana)" TargetMode="External"/><Relationship Id="rId6" Type="http://schemas.openxmlformats.org/officeDocument/2006/relationships/hyperlink" Target="https://en.wikipedia.org/wiki/Jwaneng" TargetMode="External"/><Relationship Id="rId11" Type="http://schemas.openxmlformats.org/officeDocument/2006/relationships/hyperlink" Target="https://en.wikipedia.org/wiki/North-East_District_(Botswana)" TargetMode="External"/><Relationship Id="rId5" Type="http://schemas.openxmlformats.org/officeDocument/2006/relationships/hyperlink" Target="https://en.wikipedia.org/wiki/Ghanzi_District" TargetMode="External"/><Relationship Id="rId15" Type="http://schemas.openxmlformats.org/officeDocument/2006/relationships/hyperlink" Target="https://en.wikipedia.org/wiki/Southern_District_(Botswana)" TargetMode="External"/><Relationship Id="rId10" Type="http://schemas.openxmlformats.org/officeDocument/2006/relationships/hyperlink" Target="https://en.wikipedia.org/wiki/Lobatse" TargetMode="External"/><Relationship Id="rId4" Type="http://schemas.openxmlformats.org/officeDocument/2006/relationships/hyperlink" Target="https://en.wikipedia.org/wiki/Gaborone" TargetMode="External"/><Relationship Id="rId9" Type="http://schemas.openxmlformats.org/officeDocument/2006/relationships/hyperlink" Target="https://en.wikipedia.org/wiki/Kweneng_District" TargetMode="External"/><Relationship Id="rId14" Type="http://schemas.openxmlformats.org/officeDocument/2006/relationships/hyperlink" Target="https://en.wikipedia.org/wiki/South-East_District_(Botswana)" TargetMode="External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Corozal_District" TargetMode="External"/><Relationship Id="rId2" Type="http://schemas.openxmlformats.org/officeDocument/2006/relationships/hyperlink" Target="https://en.wikipedia.org/wiki/Cayo_District" TargetMode="External"/><Relationship Id="rId1" Type="http://schemas.openxmlformats.org/officeDocument/2006/relationships/hyperlink" Target="https://en.wikipedia.org/wiki/Belize_District" TargetMode="External"/><Relationship Id="rId6" Type="http://schemas.openxmlformats.org/officeDocument/2006/relationships/hyperlink" Target="https://en.wikipedia.org/wiki/Toledo_District" TargetMode="External"/><Relationship Id="rId5" Type="http://schemas.openxmlformats.org/officeDocument/2006/relationships/hyperlink" Target="https://en.wikipedia.org/wiki/Stann_Creek_District" TargetMode="External"/><Relationship Id="rId4" Type="http://schemas.openxmlformats.org/officeDocument/2006/relationships/hyperlink" Target="https://en.wikipedia.org/wiki/Orange_Walk_District" TargetMode="External"/></Relationships>
</file>

<file path=xl/worksheets/_rels/sheet9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Kasa%C3%AF-Central" TargetMode="External"/><Relationship Id="rId13" Type="http://schemas.openxmlformats.org/officeDocument/2006/relationships/hyperlink" Target="https://en.wikipedia.org/wiki/Kwilu_Province" TargetMode="External"/><Relationship Id="rId18" Type="http://schemas.openxmlformats.org/officeDocument/2006/relationships/hyperlink" Target="https://en.wikipedia.org/wiki/Mongala" TargetMode="External"/><Relationship Id="rId26" Type="http://schemas.openxmlformats.org/officeDocument/2006/relationships/hyperlink" Target="https://en.wikipedia.org/wiki/Tshuapa" TargetMode="External"/><Relationship Id="rId3" Type="http://schemas.openxmlformats.org/officeDocument/2006/relationships/hyperlink" Target="https://en.wikipedia.org/wiki/Haut-Katanga_Province" TargetMode="External"/><Relationship Id="rId21" Type="http://schemas.openxmlformats.org/officeDocument/2006/relationships/hyperlink" Target="https://en.wikipedia.org/wiki/Sankuru" TargetMode="External"/><Relationship Id="rId7" Type="http://schemas.openxmlformats.org/officeDocument/2006/relationships/hyperlink" Target="https://en.wikipedia.org/wiki/Kasai_Province" TargetMode="External"/><Relationship Id="rId12" Type="http://schemas.openxmlformats.org/officeDocument/2006/relationships/hyperlink" Target="https://en.wikipedia.org/wiki/Kwango" TargetMode="External"/><Relationship Id="rId17" Type="http://schemas.openxmlformats.org/officeDocument/2006/relationships/hyperlink" Target="https://en.wikipedia.org/wiki/Maniema" TargetMode="External"/><Relationship Id="rId25" Type="http://schemas.openxmlformats.org/officeDocument/2006/relationships/hyperlink" Target="https://en.wikipedia.org/wiki/Tshopo" TargetMode="External"/><Relationship Id="rId2" Type="http://schemas.openxmlformats.org/officeDocument/2006/relationships/hyperlink" Target="https://en.wikipedia.org/wiki/Province_of_%C3%89quateur" TargetMode="External"/><Relationship Id="rId16" Type="http://schemas.openxmlformats.org/officeDocument/2006/relationships/hyperlink" Target="https://en.wikipedia.org/wiki/Mai-Ndombe_Province" TargetMode="External"/><Relationship Id="rId20" Type="http://schemas.openxmlformats.org/officeDocument/2006/relationships/hyperlink" Target="https://en.wikipedia.org/wiki/Nord-Ubangi" TargetMode="External"/><Relationship Id="rId1" Type="http://schemas.openxmlformats.org/officeDocument/2006/relationships/hyperlink" Target="https://en.wikipedia.org/wiki/Bas-Uele" TargetMode="External"/><Relationship Id="rId6" Type="http://schemas.openxmlformats.org/officeDocument/2006/relationships/hyperlink" Target="https://en.wikipedia.org/wiki/Ituri_Province" TargetMode="External"/><Relationship Id="rId11" Type="http://schemas.openxmlformats.org/officeDocument/2006/relationships/hyperlink" Target="https://en.wikipedia.org/wiki/Kongo_Central" TargetMode="External"/><Relationship Id="rId24" Type="http://schemas.openxmlformats.org/officeDocument/2006/relationships/hyperlink" Target="https://en.wikipedia.org/wiki/Tanganyika_Province" TargetMode="External"/><Relationship Id="rId5" Type="http://schemas.openxmlformats.org/officeDocument/2006/relationships/hyperlink" Target="https://en.wikipedia.org/wiki/Haut-Uele" TargetMode="External"/><Relationship Id="rId15" Type="http://schemas.openxmlformats.org/officeDocument/2006/relationships/hyperlink" Target="https://en.wikipedia.org/wiki/Lualaba_Province" TargetMode="External"/><Relationship Id="rId23" Type="http://schemas.openxmlformats.org/officeDocument/2006/relationships/hyperlink" Target="https://en.wikipedia.org/wiki/Sud-Ubangi" TargetMode="External"/><Relationship Id="rId10" Type="http://schemas.openxmlformats.org/officeDocument/2006/relationships/hyperlink" Target="https://en.wikipedia.org/wiki/Kinshasa" TargetMode="External"/><Relationship Id="rId19" Type="http://schemas.openxmlformats.org/officeDocument/2006/relationships/hyperlink" Target="https://en.wikipedia.org/wiki/North_Kivu" TargetMode="External"/><Relationship Id="rId4" Type="http://schemas.openxmlformats.org/officeDocument/2006/relationships/hyperlink" Target="https://en.wikipedia.org/wiki/Haut-Lomami" TargetMode="External"/><Relationship Id="rId9" Type="http://schemas.openxmlformats.org/officeDocument/2006/relationships/hyperlink" Target="https://en.wikipedia.org/wiki/Kasai-Oriental" TargetMode="External"/><Relationship Id="rId14" Type="http://schemas.openxmlformats.org/officeDocument/2006/relationships/hyperlink" Target="https://en.wikipedia.org/wiki/Lomami_Province" TargetMode="External"/><Relationship Id="rId22" Type="http://schemas.openxmlformats.org/officeDocument/2006/relationships/hyperlink" Target="https://en.wikipedia.org/wiki/South_Kivu" TargetMode="External"/></Relationships>
</file>

<file path=xl/worksheets/_rels/sheet93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Lobaye" TargetMode="External"/><Relationship Id="rId13" Type="http://schemas.openxmlformats.org/officeDocument/2006/relationships/hyperlink" Target="https://en.wikipedia.org/wiki/Ouham" TargetMode="External"/><Relationship Id="rId3" Type="http://schemas.openxmlformats.org/officeDocument/2006/relationships/hyperlink" Target="https://en.wikipedia.org/wiki/Basse-Kotto" TargetMode="External"/><Relationship Id="rId7" Type="http://schemas.openxmlformats.org/officeDocument/2006/relationships/hyperlink" Target="https://en.wikipedia.org/wiki/K%C3%A9mo-Gribingui" TargetMode="External"/><Relationship Id="rId12" Type="http://schemas.openxmlformats.org/officeDocument/2006/relationships/hyperlink" Target="https://en.wikipedia.org/wiki/Ouaka" TargetMode="External"/><Relationship Id="rId17" Type="http://schemas.openxmlformats.org/officeDocument/2006/relationships/hyperlink" Target="https://en.wikipedia.org/wiki/Sangha_(economic_prefecture)" TargetMode="External"/><Relationship Id="rId2" Type="http://schemas.openxmlformats.org/officeDocument/2006/relationships/hyperlink" Target="https://en.wikipedia.org/wiki/Bamingui-Bangoran" TargetMode="External"/><Relationship Id="rId16" Type="http://schemas.openxmlformats.org/officeDocument/2006/relationships/hyperlink" Target="https://en.wikipedia.org/wiki/Gribingui" TargetMode="External"/><Relationship Id="rId1" Type="http://schemas.openxmlformats.org/officeDocument/2006/relationships/hyperlink" Target="https://en.wikipedia.org/wiki/Bangui" TargetMode="External"/><Relationship Id="rId6" Type="http://schemas.openxmlformats.org/officeDocument/2006/relationships/hyperlink" Target="https://en.wikipedia.org/wiki/Haute-Sangha" TargetMode="External"/><Relationship Id="rId11" Type="http://schemas.openxmlformats.org/officeDocument/2006/relationships/hyperlink" Target="https://en.wikipedia.org/wiki/Ombella-Mpoko" TargetMode="External"/><Relationship Id="rId5" Type="http://schemas.openxmlformats.org/officeDocument/2006/relationships/hyperlink" Target="https://en.wikipedia.org/wiki/Haute-Kotto" TargetMode="External"/><Relationship Id="rId15" Type="http://schemas.openxmlformats.org/officeDocument/2006/relationships/hyperlink" Target="https://en.wikipedia.org/wiki/Vakaga" TargetMode="External"/><Relationship Id="rId10" Type="http://schemas.openxmlformats.org/officeDocument/2006/relationships/hyperlink" Target="https://en.wikipedia.org/wiki/Nana-Mamb%C3%A9r%C3%A9" TargetMode="External"/><Relationship Id="rId4" Type="http://schemas.openxmlformats.org/officeDocument/2006/relationships/hyperlink" Target="https://en.wikipedia.org/wiki/Haut-Mbomou" TargetMode="External"/><Relationship Id="rId9" Type="http://schemas.openxmlformats.org/officeDocument/2006/relationships/hyperlink" Target="https://en.wikipedia.org/wiki/Mbomou" TargetMode="External"/><Relationship Id="rId14" Type="http://schemas.openxmlformats.org/officeDocument/2006/relationships/hyperlink" Target="https://en.wikipedia.org/wiki/Ouham-Pend%C3%A9" TargetMode="External"/></Relationships>
</file>

<file path=xl/worksheets/_rels/sheet94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Niari_Department" TargetMode="External"/><Relationship Id="rId3" Type="http://schemas.openxmlformats.org/officeDocument/2006/relationships/hyperlink" Target="https://en.wikipedia.org/wiki/Cuvette_Department" TargetMode="External"/><Relationship Id="rId7" Type="http://schemas.openxmlformats.org/officeDocument/2006/relationships/hyperlink" Target="https://en.wikipedia.org/wiki/Likouala_Department" TargetMode="External"/><Relationship Id="rId12" Type="http://schemas.openxmlformats.org/officeDocument/2006/relationships/hyperlink" Target="https://en.wikipedia.org/wiki/Sangha_Department_(Congo)" TargetMode="External"/><Relationship Id="rId2" Type="http://schemas.openxmlformats.org/officeDocument/2006/relationships/hyperlink" Target="https://en.wikipedia.org/wiki/Bouenza_Department" TargetMode="External"/><Relationship Id="rId1" Type="http://schemas.openxmlformats.org/officeDocument/2006/relationships/hyperlink" Target="https://en.wikipedia.org/wiki/Brazzaville" TargetMode="External"/><Relationship Id="rId6" Type="http://schemas.openxmlformats.org/officeDocument/2006/relationships/hyperlink" Target="https://en.wikipedia.org/wiki/L%C3%A9koumou_Department" TargetMode="External"/><Relationship Id="rId11" Type="http://schemas.openxmlformats.org/officeDocument/2006/relationships/hyperlink" Target="https://en.wikipedia.org/wiki/Pool_Department" TargetMode="External"/><Relationship Id="rId5" Type="http://schemas.openxmlformats.org/officeDocument/2006/relationships/hyperlink" Target="https://en.wikipedia.org/wiki/Kouilou_Department" TargetMode="External"/><Relationship Id="rId10" Type="http://schemas.openxmlformats.org/officeDocument/2006/relationships/hyperlink" Target="https://en.wikipedia.org/wiki/Pointe-Noire_Department" TargetMode="External"/><Relationship Id="rId4" Type="http://schemas.openxmlformats.org/officeDocument/2006/relationships/hyperlink" Target="https://en.wikipedia.org/wiki/Cuvette-Ouest_Department" TargetMode="External"/><Relationship Id="rId9" Type="http://schemas.openxmlformats.org/officeDocument/2006/relationships/hyperlink" Target="https://en.wikipedia.org/wiki/Plateaux_Department_(Congo)" TargetMode="External"/></Relationships>
</file>

<file path=xl/worksheets/_rels/sheet95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Khan_Yunis_Governorate" TargetMode="External"/><Relationship Id="rId13" Type="http://schemas.openxmlformats.org/officeDocument/2006/relationships/hyperlink" Target="https://en.wikipedia.org/wiki/Ramallah_and_al-Bireh_Governorate" TargetMode="External"/><Relationship Id="rId3" Type="http://schemas.openxmlformats.org/officeDocument/2006/relationships/hyperlink" Target="https://en.wikipedia.org/wiki/Gaza_Governorate" TargetMode="External"/><Relationship Id="rId7" Type="http://schemas.openxmlformats.org/officeDocument/2006/relationships/hyperlink" Target="https://en.wikipedia.org/wiki/Jerusalem_Governorate" TargetMode="External"/><Relationship Id="rId12" Type="http://schemas.openxmlformats.org/officeDocument/2006/relationships/hyperlink" Target="https://en.wikipedia.org/wiki/Rafah_Governorate" TargetMode="External"/><Relationship Id="rId2" Type="http://schemas.openxmlformats.org/officeDocument/2006/relationships/hyperlink" Target="https://en.wikipedia.org/wiki/Deir_al-Balah_Governorate" TargetMode="External"/><Relationship Id="rId16" Type="http://schemas.openxmlformats.org/officeDocument/2006/relationships/hyperlink" Target="https://en.wikipedia.org/wiki/Tulkarm_Governorate" TargetMode="External"/><Relationship Id="rId1" Type="http://schemas.openxmlformats.org/officeDocument/2006/relationships/hyperlink" Target="https://en.wikipedia.org/wiki/Bethlehem_Governorate" TargetMode="External"/><Relationship Id="rId6" Type="http://schemas.openxmlformats.org/officeDocument/2006/relationships/hyperlink" Target="https://en.wikipedia.org/wiki/Jericho_Governorate" TargetMode="External"/><Relationship Id="rId11" Type="http://schemas.openxmlformats.org/officeDocument/2006/relationships/hyperlink" Target="https://en.wikipedia.org/wiki/Qalqilya_Governorate" TargetMode="External"/><Relationship Id="rId5" Type="http://schemas.openxmlformats.org/officeDocument/2006/relationships/hyperlink" Target="https://en.wikipedia.org/wiki/Jenin_Governorate" TargetMode="External"/><Relationship Id="rId15" Type="http://schemas.openxmlformats.org/officeDocument/2006/relationships/hyperlink" Target="https://en.wikipedia.org/wiki/Tubas_Governorate" TargetMode="External"/><Relationship Id="rId10" Type="http://schemas.openxmlformats.org/officeDocument/2006/relationships/hyperlink" Target="https://en.wikipedia.org/wiki/North_Gaza_Governorate" TargetMode="External"/><Relationship Id="rId4" Type="http://schemas.openxmlformats.org/officeDocument/2006/relationships/hyperlink" Target="https://en.wikipedia.org/wiki/Hebron_Governorate" TargetMode="External"/><Relationship Id="rId9" Type="http://schemas.openxmlformats.org/officeDocument/2006/relationships/hyperlink" Target="https://en.wikipedia.org/wiki/Nablus_Governorate" TargetMode="External"/><Relationship Id="rId14" Type="http://schemas.openxmlformats.org/officeDocument/2006/relationships/hyperlink" Target="https://en.wikipedia.org/wiki/Salfit_Governorate" TargetMode="External"/></Relationships>
</file>

<file path=xl/worksheets/_rels/sheet96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Ngaraard" TargetMode="External"/><Relationship Id="rId13" Type="http://schemas.openxmlformats.org/officeDocument/2006/relationships/hyperlink" Target="https://en.wikipedia.org/wiki/Ngeremlengui" TargetMode="External"/><Relationship Id="rId3" Type="http://schemas.openxmlformats.org/officeDocument/2006/relationships/hyperlink" Target="https://en.wikipedia.org/wiki/Angaur" TargetMode="External"/><Relationship Id="rId7" Type="http://schemas.openxmlformats.org/officeDocument/2006/relationships/hyperlink" Target="https://en.wikipedia.org/wiki/Melekeok" TargetMode="External"/><Relationship Id="rId12" Type="http://schemas.openxmlformats.org/officeDocument/2006/relationships/hyperlink" Target="https://en.wikipedia.org/wiki/Ngchesar" TargetMode="External"/><Relationship Id="rId17" Type="http://schemas.openxmlformats.org/officeDocument/2006/relationships/drawing" Target="../drawings/drawing7.xml"/><Relationship Id="rId2" Type="http://schemas.openxmlformats.org/officeDocument/2006/relationships/hyperlink" Target="https://en.wikipedia.org/wiki/Airai" TargetMode="External"/><Relationship Id="rId16" Type="http://schemas.openxmlformats.org/officeDocument/2006/relationships/hyperlink" Target="https://en.wikipedia.org/wiki/Sonsorol" TargetMode="External"/><Relationship Id="rId1" Type="http://schemas.openxmlformats.org/officeDocument/2006/relationships/hyperlink" Target="https://en.wikipedia.org/wiki/Aimeliik" TargetMode="External"/><Relationship Id="rId6" Type="http://schemas.openxmlformats.org/officeDocument/2006/relationships/hyperlink" Target="https://en.wikipedia.org/wiki/Koror" TargetMode="External"/><Relationship Id="rId11" Type="http://schemas.openxmlformats.org/officeDocument/2006/relationships/hyperlink" Target="https://en.wikipedia.org/wiki/Ngatpang" TargetMode="External"/><Relationship Id="rId5" Type="http://schemas.openxmlformats.org/officeDocument/2006/relationships/hyperlink" Target="https://en.wikipedia.org/wiki/Kayangel" TargetMode="External"/><Relationship Id="rId15" Type="http://schemas.openxmlformats.org/officeDocument/2006/relationships/hyperlink" Target="https://en.wikipedia.org/wiki/Peleliu" TargetMode="External"/><Relationship Id="rId10" Type="http://schemas.openxmlformats.org/officeDocument/2006/relationships/hyperlink" Target="https://en.wikipedia.org/wiki/Ngardmau" TargetMode="External"/><Relationship Id="rId4" Type="http://schemas.openxmlformats.org/officeDocument/2006/relationships/hyperlink" Target="https://en.wikipedia.org/wiki/Hatohobei" TargetMode="External"/><Relationship Id="rId9" Type="http://schemas.openxmlformats.org/officeDocument/2006/relationships/hyperlink" Target="https://en.wikipedia.org/wiki/Ngarchelong" TargetMode="External"/><Relationship Id="rId14" Type="http://schemas.openxmlformats.org/officeDocument/2006/relationships/hyperlink" Target="https://en.wikipedia.org/wiki/Ngiwal" TargetMode="External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8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Umm_%C5%9Eal%C4%81l" TargetMode="External"/><Relationship Id="rId3" Type="http://schemas.openxmlformats.org/officeDocument/2006/relationships/hyperlink" Target="https://en.wikipedia.org/wiki/Al_Wakrah" TargetMode="External"/><Relationship Id="rId7" Type="http://schemas.openxmlformats.org/officeDocument/2006/relationships/hyperlink" Target="https://en.wikipedia.org/wiki/Al_Daayen" TargetMode="External"/><Relationship Id="rId2" Type="http://schemas.openxmlformats.org/officeDocument/2006/relationships/hyperlink" Target="https://en.wikipedia.org/wiki/Al_Khawr_(municipality)" TargetMode="External"/><Relationship Id="rId1" Type="http://schemas.openxmlformats.org/officeDocument/2006/relationships/hyperlink" Target="https://en.wikipedia.org/wiki/Ad_Daw%E1%B8%A9ah" TargetMode="External"/><Relationship Id="rId6" Type="http://schemas.openxmlformats.org/officeDocument/2006/relationships/hyperlink" Target="https://en.wikipedia.org/wiki/Al-Shahaniya" TargetMode="External"/><Relationship Id="rId5" Type="http://schemas.openxmlformats.org/officeDocument/2006/relationships/hyperlink" Target="https://en.wikipedia.org/wiki/Ash_Sham%C4%81l" TargetMode="External"/><Relationship Id="rId4" Type="http://schemas.openxmlformats.org/officeDocument/2006/relationships/hyperlink" Target="https://en.wikipedia.org/wiki/Ar_Rayy%C4%81n" TargetMode="External"/></Relationships>
</file>

<file path=xl/worksheets/_rels/sheet99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Marsa_(Malta)" TargetMode="External"/><Relationship Id="rId21" Type="http://schemas.openxmlformats.org/officeDocument/2006/relationships/hyperlink" Target="https://en.wikipedia.org/wiki/Kalkara" TargetMode="External"/><Relationship Id="rId34" Type="http://schemas.openxmlformats.org/officeDocument/2006/relationships/hyperlink" Target="https://en.wikipedia.org/wiki/Msida" TargetMode="External"/><Relationship Id="rId42" Type="http://schemas.openxmlformats.org/officeDocument/2006/relationships/hyperlink" Target="https://en.wikipedia.org/wiki/Qala_(Malta)" TargetMode="External"/><Relationship Id="rId47" Type="http://schemas.openxmlformats.org/officeDocument/2006/relationships/hyperlink" Target="https://en.wikipedia.org/wiki/Safi_(Malta)" TargetMode="External"/><Relationship Id="rId50" Type="http://schemas.openxmlformats.org/officeDocument/2006/relationships/hyperlink" Target="https://en.wikipedia.org/wiki/Saint_Lawrence,_Malta" TargetMode="External"/><Relationship Id="rId55" Type="http://schemas.openxmlformats.org/officeDocument/2006/relationships/hyperlink" Target="https://en.wikipedia.org/wiki/Si%C4%A1%C4%A1iewi" TargetMode="External"/><Relationship Id="rId63" Type="http://schemas.openxmlformats.org/officeDocument/2006/relationships/hyperlink" Target="https://en.wikipedia.org/wiki/Xg%C4%A7ajra" TargetMode="External"/><Relationship Id="rId68" Type="http://schemas.openxmlformats.org/officeDocument/2006/relationships/hyperlink" Target="https://en.wikipedia.org/wiki/%C5%BBurrieq" TargetMode="External"/><Relationship Id="rId7" Type="http://schemas.openxmlformats.org/officeDocument/2006/relationships/hyperlink" Target="https://en.wikipedia.org/wiki/Dingli" TargetMode="External"/><Relationship Id="rId2" Type="http://schemas.openxmlformats.org/officeDocument/2006/relationships/hyperlink" Target="https://en.wikipedia.org/wiki/Balzan" TargetMode="External"/><Relationship Id="rId16" Type="http://schemas.openxmlformats.org/officeDocument/2006/relationships/hyperlink" Target="https://en.wikipedia.org/wiki/G%C4%A7asri" TargetMode="External"/><Relationship Id="rId29" Type="http://schemas.openxmlformats.org/officeDocument/2006/relationships/hyperlink" Target="https://en.wikipedia.org/wiki/Mdina" TargetMode="External"/><Relationship Id="rId11" Type="http://schemas.openxmlformats.org/officeDocument/2006/relationships/hyperlink" Target="https://en.wikipedia.org/wiki/Gudja" TargetMode="External"/><Relationship Id="rId24" Type="http://schemas.openxmlformats.org/officeDocument/2006/relationships/hyperlink" Target="https://en.wikipedia.org/wiki/Lija" TargetMode="External"/><Relationship Id="rId32" Type="http://schemas.openxmlformats.org/officeDocument/2006/relationships/hyperlink" Target="https://en.wikipedia.org/wiki/Mosta" TargetMode="External"/><Relationship Id="rId37" Type="http://schemas.openxmlformats.org/officeDocument/2006/relationships/hyperlink" Target="https://en.wikipedia.org/wiki/Nadur" TargetMode="External"/><Relationship Id="rId40" Type="http://schemas.openxmlformats.org/officeDocument/2006/relationships/hyperlink" Target="https://en.wikipedia.org/wiki/Pembroke_(Malta)" TargetMode="External"/><Relationship Id="rId45" Type="http://schemas.openxmlformats.org/officeDocument/2006/relationships/hyperlink" Target="https://en.wikipedia.org/wiki/Rabat_Gozo" TargetMode="External"/><Relationship Id="rId53" Type="http://schemas.openxmlformats.org/officeDocument/2006/relationships/hyperlink" Target="https://en.wikipedia.org/wiki/Saint_Lucia%27s,_Malta" TargetMode="External"/><Relationship Id="rId58" Type="http://schemas.openxmlformats.org/officeDocument/2006/relationships/hyperlink" Target="https://en.wikipedia.org/wiki/Ta%27_Xbiex" TargetMode="External"/><Relationship Id="rId66" Type="http://schemas.openxmlformats.org/officeDocument/2006/relationships/hyperlink" Target="https://en.wikipedia.org/wiki/%C5%BBebbu%C4%A1_Malta" TargetMode="External"/><Relationship Id="rId5" Type="http://schemas.openxmlformats.org/officeDocument/2006/relationships/hyperlink" Target="https://en.wikipedia.org/wiki/Bir%C5%BCebbu%C4%A1a" TargetMode="External"/><Relationship Id="rId61" Type="http://schemas.openxmlformats.org/officeDocument/2006/relationships/hyperlink" Target="https://en.wikipedia.org/wiki/Xag%C4%A7ra" TargetMode="External"/><Relationship Id="rId19" Type="http://schemas.openxmlformats.org/officeDocument/2006/relationships/hyperlink" Target="https://en.wikipedia.org/wiki/Iklin" TargetMode="External"/><Relationship Id="rId14" Type="http://schemas.openxmlformats.org/officeDocument/2006/relationships/hyperlink" Target="https://en.wikipedia.org/wiki/G%C4%A7arb" TargetMode="External"/><Relationship Id="rId22" Type="http://schemas.openxmlformats.org/officeDocument/2006/relationships/hyperlink" Target="https://en.wikipedia.org/wiki/Ker%C4%8Bem" TargetMode="External"/><Relationship Id="rId27" Type="http://schemas.openxmlformats.org/officeDocument/2006/relationships/hyperlink" Target="https://en.wikipedia.org/wiki/Marsaskala" TargetMode="External"/><Relationship Id="rId30" Type="http://schemas.openxmlformats.org/officeDocument/2006/relationships/hyperlink" Target="https://en.wikipedia.org/wiki/Mellie%C4%A7a" TargetMode="External"/><Relationship Id="rId35" Type="http://schemas.openxmlformats.org/officeDocument/2006/relationships/hyperlink" Target="https://en.wikipedia.org/wiki/Mtarfa" TargetMode="External"/><Relationship Id="rId43" Type="http://schemas.openxmlformats.org/officeDocument/2006/relationships/hyperlink" Target="https://en.wikipedia.org/wiki/Qormi" TargetMode="External"/><Relationship Id="rId48" Type="http://schemas.openxmlformats.org/officeDocument/2006/relationships/hyperlink" Target="https://en.wikipedia.org/wiki/Saint_Julian%27s" TargetMode="External"/><Relationship Id="rId56" Type="http://schemas.openxmlformats.org/officeDocument/2006/relationships/hyperlink" Target="https://en.wikipedia.org/wiki/Sliema" TargetMode="External"/><Relationship Id="rId64" Type="http://schemas.openxmlformats.org/officeDocument/2006/relationships/hyperlink" Target="https://en.wikipedia.org/wiki/%C5%BBabbar" TargetMode="External"/><Relationship Id="rId8" Type="http://schemas.openxmlformats.org/officeDocument/2006/relationships/hyperlink" Target="https://en.wikipedia.org/wiki/Fgura" TargetMode="External"/><Relationship Id="rId51" Type="http://schemas.openxmlformats.org/officeDocument/2006/relationships/hyperlink" Target="https://en.wikipedia.org/wiki/Saint_Paul%27s_Bay" TargetMode="External"/><Relationship Id="rId3" Type="http://schemas.openxmlformats.org/officeDocument/2006/relationships/hyperlink" Target="https://en.wikipedia.org/wiki/Birgu" TargetMode="External"/><Relationship Id="rId12" Type="http://schemas.openxmlformats.org/officeDocument/2006/relationships/hyperlink" Target="https://en.wikipedia.org/wiki/G%C5%BCira" TargetMode="External"/><Relationship Id="rId17" Type="http://schemas.openxmlformats.org/officeDocument/2006/relationships/hyperlink" Target="https://en.wikipedia.org/wiki/G%C4%A7axaq" TargetMode="External"/><Relationship Id="rId25" Type="http://schemas.openxmlformats.org/officeDocument/2006/relationships/hyperlink" Target="https://en.wikipedia.org/wiki/Luqa" TargetMode="External"/><Relationship Id="rId33" Type="http://schemas.openxmlformats.org/officeDocument/2006/relationships/hyperlink" Target="https://en.wikipedia.org/wiki/Mqabba" TargetMode="External"/><Relationship Id="rId38" Type="http://schemas.openxmlformats.org/officeDocument/2006/relationships/hyperlink" Target="https://en.wikipedia.org/wiki/Naxxar" TargetMode="External"/><Relationship Id="rId46" Type="http://schemas.openxmlformats.org/officeDocument/2006/relationships/hyperlink" Target="https://en.wikipedia.org/wiki/Rabat_Malta" TargetMode="External"/><Relationship Id="rId59" Type="http://schemas.openxmlformats.org/officeDocument/2006/relationships/hyperlink" Target="https://en.wikipedia.org/wiki/Tarxien" TargetMode="External"/><Relationship Id="rId67" Type="http://schemas.openxmlformats.org/officeDocument/2006/relationships/hyperlink" Target="https://en.wikipedia.org/wiki/%C5%BBejtun" TargetMode="External"/><Relationship Id="rId20" Type="http://schemas.openxmlformats.org/officeDocument/2006/relationships/hyperlink" Target="https://en.wikipedia.org/wiki/Isla_(Malta)" TargetMode="External"/><Relationship Id="rId41" Type="http://schemas.openxmlformats.org/officeDocument/2006/relationships/hyperlink" Target="https://en.wikipedia.org/wiki/Piet%C3%A0_(Malta)" TargetMode="External"/><Relationship Id="rId54" Type="http://schemas.openxmlformats.org/officeDocument/2006/relationships/hyperlink" Target="https://en.wikipedia.org/wiki/Santa_Venera" TargetMode="External"/><Relationship Id="rId62" Type="http://schemas.openxmlformats.org/officeDocument/2006/relationships/hyperlink" Target="https://en.wikipedia.org/wiki/Xewkija" TargetMode="External"/><Relationship Id="rId1" Type="http://schemas.openxmlformats.org/officeDocument/2006/relationships/hyperlink" Target="https://en.wikipedia.org/wiki/Attard" TargetMode="External"/><Relationship Id="rId6" Type="http://schemas.openxmlformats.org/officeDocument/2006/relationships/hyperlink" Target="https://en.wikipedia.org/wiki/Bormla" TargetMode="External"/><Relationship Id="rId15" Type="http://schemas.openxmlformats.org/officeDocument/2006/relationships/hyperlink" Target="https://en.wikipedia.org/wiki/G%C4%A7arg%C4%A7ur" TargetMode="External"/><Relationship Id="rId23" Type="http://schemas.openxmlformats.org/officeDocument/2006/relationships/hyperlink" Target="https://en.wikipedia.org/wiki/Kirkop" TargetMode="External"/><Relationship Id="rId28" Type="http://schemas.openxmlformats.org/officeDocument/2006/relationships/hyperlink" Target="https://en.wikipedia.org/wiki/Marsaxlokk" TargetMode="External"/><Relationship Id="rId36" Type="http://schemas.openxmlformats.org/officeDocument/2006/relationships/hyperlink" Target="https://en.wikipedia.org/wiki/Munxar" TargetMode="External"/><Relationship Id="rId49" Type="http://schemas.openxmlformats.org/officeDocument/2006/relationships/hyperlink" Target="https://en.wikipedia.org/wiki/Saint_John,_Malta" TargetMode="External"/><Relationship Id="rId57" Type="http://schemas.openxmlformats.org/officeDocument/2006/relationships/hyperlink" Target="https://en.wikipedia.org/wiki/Swieqi" TargetMode="External"/><Relationship Id="rId10" Type="http://schemas.openxmlformats.org/officeDocument/2006/relationships/hyperlink" Target="https://en.wikipedia.org/wiki/Fontana_(Malta)" TargetMode="External"/><Relationship Id="rId31" Type="http://schemas.openxmlformats.org/officeDocument/2006/relationships/hyperlink" Target="https://en.wikipedia.org/wiki/M%C4%A1arr" TargetMode="External"/><Relationship Id="rId44" Type="http://schemas.openxmlformats.org/officeDocument/2006/relationships/hyperlink" Target="https://en.wikipedia.org/wiki/Qrendi" TargetMode="External"/><Relationship Id="rId52" Type="http://schemas.openxmlformats.org/officeDocument/2006/relationships/hyperlink" Target="https://en.wikipedia.org/wiki/Sannat" TargetMode="External"/><Relationship Id="rId60" Type="http://schemas.openxmlformats.org/officeDocument/2006/relationships/hyperlink" Target="https://en.wikipedia.org/wiki/Valletta" TargetMode="External"/><Relationship Id="rId65" Type="http://schemas.openxmlformats.org/officeDocument/2006/relationships/hyperlink" Target="https://en.wikipedia.org/wiki/%C5%BBebbu%C4%A1_Gozo" TargetMode="External"/><Relationship Id="rId4" Type="http://schemas.openxmlformats.org/officeDocument/2006/relationships/hyperlink" Target="https://en.wikipedia.org/wiki/Birkirkara" TargetMode="External"/><Relationship Id="rId9" Type="http://schemas.openxmlformats.org/officeDocument/2006/relationships/hyperlink" Target="https://en.wikipedia.org/wiki/Floriana" TargetMode="External"/><Relationship Id="rId13" Type="http://schemas.openxmlformats.org/officeDocument/2006/relationships/hyperlink" Target="https://en.wikipedia.org/wiki/G%C4%A7ajnsielem" TargetMode="External"/><Relationship Id="rId18" Type="http://schemas.openxmlformats.org/officeDocument/2006/relationships/hyperlink" Target="https://en.wikipedia.org/wiki/%C4%A6amrun" TargetMode="External"/><Relationship Id="rId39" Type="http://schemas.openxmlformats.org/officeDocument/2006/relationships/hyperlink" Target="https://en.wikipedia.org/wiki/Paola_(Malta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201ED-E903-4D99-BBA3-1D79D0988366}">
  <dimension ref="A1:F47"/>
  <sheetViews>
    <sheetView topLeftCell="A26" workbookViewId="0">
      <selection activeCell="C1" sqref="C1:F47"/>
    </sheetView>
  </sheetViews>
  <sheetFormatPr defaultRowHeight="14.5" x14ac:dyDescent="0.35"/>
  <cols>
    <col min="1" max="1" width="17.54296875" customWidth="1"/>
    <col min="2" max="2" width="33.6328125" customWidth="1"/>
    <col min="3" max="3" width="8.7265625" style="5"/>
    <col min="4" max="4" width="22.08984375" customWidth="1"/>
  </cols>
  <sheetData>
    <row r="1" spans="1:6" ht="15" thickBot="1" x14ac:dyDescent="0.4">
      <c r="A1" s="1" t="s">
        <v>0</v>
      </c>
      <c r="B1" s="3" t="s">
        <v>1</v>
      </c>
      <c r="C1" s="4">
        <v>3868</v>
      </c>
      <c r="D1" t="str">
        <f>_xlfn.CONCAT(B1," (Kenyan county)")</f>
        <v>Baringo (Kenyan county)</v>
      </c>
      <c r="E1" t="str">
        <f>B1</f>
        <v>Baringo</v>
      </c>
      <c r="F1" t="str">
        <f>A1</f>
        <v>KE-01</v>
      </c>
    </row>
    <row r="2" spans="1:6" ht="15" thickBot="1" x14ac:dyDescent="0.4">
      <c r="A2" s="1" t="s">
        <v>2</v>
      </c>
      <c r="B2" s="3" t="s">
        <v>3</v>
      </c>
      <c r="C2" s="4">
        <v>3868</v>
      </c>
      <c r="D2" t="str">
        <f>_xlfn.CONCAT(B2," (Kenyan county)")</f>
        <v>Bomet (Kenyan county)</v>
      </c>
      <c r="E2" t="str">
        <f>B2</f>
        <v>Bomet</v>
      </c>
      <c r="F2" t="str">
        <f>A2</f>
        <v>KE-02</v>
      </c>
    </row>
    <row r="3" spans="1:6" ht="15" thickBot="1" x14ac:dyDescent="0.4">
      <c r="A3" s="1" t="s">
        <v>4</v>
      </c>
      <c r="B3" s="3" t="s">
        <v>5</v>
      </c>
      <c r="C3" s="4">
        <v>3868</v>
      </c>
      <c r="D3" t="str">
        <f>_xlfn.CONCAT(B3," (Kenyan county)")</f>
        <v>Bungoma (Kenyan county)</v>
      </c>
      <c r="E3" t="str">
        <f>B3</f>
        <v>Bungoma</v>
      </c>
      <c r="F3" t="str">
        <f>A3</f>
        <v>KE-03</v>
      </c>
    </row>
    <row r="4" spans="1:6" ht="15" thickBot="1" x14ac:dyDescent="0.4">
      <c r="A4" s="1" t="s">
        <v>6</v>
      </c>
      <c r="B4" s="3" t="s">
        <v>7</v>
      </c>
      <c r="C4" s="4">
        <v>3868</v>
      </c>
      <c r="D4" t="str">
        <f t="shared" ref="D4:D47" si="0">_xlfn.CONCAT(B4," (Kenyan county)")</f>
        <v>Busia (Kenyan county)</v>
      </c>
      <c r="E4" t="str">
        <f t="shared" ref="E4:E47" si="1">B4</f>
        <v>Busia</v>
      </c>
      <c r="F4" t="str">
        <f t="shared" ref="F4:F47" si="2">A4</f>
        <v>KE-04</v>
      </c>
    </row>
    <row r="5" spans="1:6" ht="29.5" thickBot="1" x14ac:dyDescent="0.4">
      <c r="A5" s="1" t="s">
        <v>8</v>
      </c>
      <c r="B5" s="3" t="s">
        <v>9</v>
      </c>
      <c r="C5" s="4">
        <v>3868</v>
      </c>
      <c r="D5" t="str">
        <f t="shared" si="0"/>
        <v>Elgeyo/Marakwet (Kenyan county)</v>
      </c>
      <c r="E5" t="str">
        <f t="shared" si="1"/>
        <v>Elgeyo/Marakwet</v>
      </c>
      <c r="F5" t="str">
        <f t="shared" si="2"/>
        <v>KE-05</v>
      </c>
    </row>
    <row r="6" spans="1:6" ht="15" thickBot="1" x14ac:dyDescent="0.4">
      <c r="A6" s="1" t="s">
        <v>10</v>
      </c>
      <c r="B6" s="3" t="s">
        <v>11</v>
      </c>
      <c r="C6" s="4">
        <v>3868</v>
      </c>
      <c r="D6" t="str">
        <f t="shared" si="0"/>
        <v>Embu (Kenyan county)</v>
      </c>
      <c r="E6" t="str">
        <f t="shared" si="1"/>
        <v>Embu</v>
      </c>
      <c r="F6" t="str">
        <f t="shared" si="2"/>
        <v>KE-06</v>
      </c>
    </row>
    <row r="7" spans="1:6" ht="15" thickBot="1" x14ac:dyDescent="0.4">
      <c r="A7" s="1" t="s">
        <v>12</v>
      </c>
      <c r="B7" s="3" t="s">
        <v>13</v>
      </c>
      <c r="C7" s="4">
        <v>3868</v>
      </c>
      <c r="D7" t="str">
        <f t="shared" si="0"/>
        <v>Garissa (Kenyan county)</v>
      </c>
      <c r="E7" t="str">
        <f t="shared" si="1"/>
        <v>Garissa</v>
      </c>
      <c r="F7" t="str">
        <f t="shared" si="2"/>
        <v>KE-07</v>
      </c>
    </row>
    <row r="8" spans="1:6" ht="29.5" thickBot="1" x14ac:dyDescent="0.4">
      <c r="A8" s="1" t="s">
        <v>14</v>
      </c>
      <c r="B8" s="3" t="s">
        <v>15</v>
      </c>
      <c r="C8" s="4">
        <v>3868</v>
      </c>
      <c r="D8" t="str">
        <f t="shared" si="0"/>
        <v>Homa Bay (Kenyan county)</v>
      </c>
      <c r="E8" t="str">
        <f t="shared" si="1"/>
        <v>Homa Bay</v>
      </c>
      <c r="F8" t="str">
        <f t="shared" si="2"/>
        <v>KE-08</v>
      </c>
    </row>
    <row r="9" spans="1:6" ht="15" thickBot="1" x14ac:dyDescent="0.4">
      <c r="A9" s="1" t="s">
        <v>16</v>
      </c>
      <c r="B9" s="3" t="s">
        <v>17</v>
      </c>
      <c r="C9" s="4">
        <v>3868</v>
      </c>
      <c r="D9" t="str">
        <f t="shared" si="0"/>
        <v>Isiolo (Kenyan county)</v>
      </c>
      <c r="E9" t="str">
        <f t="shared" si="1"/>
        <v>Isiolo</v>
      </c>
      <c r="F9" t="str">
        <f t="shared" si="2"/>
        <v>KE-09</v>
      </c>
    </row>
    <row r="10" spans="1:6" ht="15" thickBot="1" x14ac:dyDescent="0.4">
      <c r="A10" s="1" t="s">
        <v>18</v>
      </c>
      <c r="B10" s="3" t="s">
        <v>19</v>
      </c>
      <c r="C10" s="4">
        <v>3868</v>
      </c>
      <c r="D10" t="str">
        <f t="shared" si="0"/>
        <v>Kajiado (Kenyan county)</v>
      </c>
      <c r="E10" t="str">
        <f t="shared" si="1"/>
        <v>Kajiado</v>
      </c>
      <c r="F10" t="str">
        <f t="shared" si="2"/>
        <v>KE-10</v>
      </c>
    </row>
    <row r="11" spans="1:6" ht="29.5" thickBot="1" x14ac:dyDescent="0.4">
      <c r="A11" s="1" t="s">
        <v>20</v>
      </c>
      <c r="B11" s="3" t="s">
        <v>21</v>
      </c>
      <c r="C11" s="4">
        <v>3868</v>
      </c>
      <c r="D11" t="str">
        <f t="shared" si="0"/>
        <v>Kakamega (Kenyan county)</v>
      </c>
      <c r="E11" t="str">
        <f t="shared" si="1"/>
        <v>Kakamega</v>
      </c>
      <c r="F11" t="str">
        <f t="shared" si="2"/>
        <v>KE-11</v>
      </c>
    </row>
    <row r="12" spans="1:6" ht="15" thickBot="1" x14ac:dyDescent="0.4">
      <c r="A12" s="1" t="s">
        <v>22</v>
      </c>
      <c r="B12" s="3" t="s">
        <v>23</v>
      </c>
      <c r="C12" s="4">
        <v>3868</v>
      </c>
      <c r="D12" t="str">
        <f t="shared" si="0"/>
        <v>Kericho (Kenyan county)</v>
      </c>
      <c r="E12" t="str">
        <f t="shared" si="1"/>
        <v>Kericho</v>
      </c>
      <c r="F12" t="str">
        <f t="shared" si="2"/>
        <v>KE-12</v>
      </c>
    </row>
    <row r="13" spans="1:6" ht="15" thickBot="1" x14ac:dyDescent="0.4">
      <c r="A13" s="1" t="s">
        <v>24</v>
      </c>
      <c r="B13" s="3" t="s">
        <v>25</v>
      </c>
      <c r="C13" s="4">
        <v>3868</v>
      </c>
      <c r="D13" t="str">
        <f t="shared" si="0"/>
        <v>Kiambu (Kenyan county)</v>
      </c>
      <c r="E13" t="str">
        <f t="shared" si="1"/>
        <v>Kiambu</v>
      </c>
      <c r="F13" t="str">
        <f t="shared" si="2"/>
        <v>KE-13</v>
      </c>
    </row>
    <row r="14" spans="1:6" ht="15" thickBot="1" x14ac:dyDescent="0.4">
      <c r="A14" s="1" t="s">
        <v>26</v>
      </c>
      <c r="B14" s="3" t="s">
        <v>27</v>
      </c>
      <c r="C14" s="4">
        <v>3868</v>
      </c>
      <c r="D14" t="str">
        <f t="shared" si="0"/>
        <v>Kilifi (Kenyan county)</v>
      </c>
      <c r="E14" t="str">
        <f t="shared" si="1"/>
        <v>Kilifi</v>
      </c>
      <c r="F14" t="str">
        <f t="shared" si="2"/>
        <v>KE-14</v>
      </c>
    </row>
    <row r="15" spans="1:6" ht="15" thickBot="1" x14ac:dyDescent="0.4">
      <c r="A15" s="1" t="s">
        <v>28</v>
      </c>
      <c r="B15" s="3" t="s">
        <v>29</v>
      </c>
      <c r="C15" s="4">
        <v>3868</v>
      </c>
      <c r="D15" t="str">
        <f t="shared" si="0"/>
        <v>Kirinyaga (Kenyan county)</v>
      </c>
      <c r="E15" t="str">
        <f t="shared" si="1"/>
        <v>Kirinyaga</v>
      </c>
      <c r="F15" t="str">
        <f t="shared" si="2"/>
        <v>KE-15</v>
      </c>
    </row>
    <row r="16" spans="1:6" ht="15" thickBot="1" x14ac:dyDescent="0.4">
      <c r="A16" s="1" t="s">
        <v>30</v>
      </c>
      <c r="B16" s="3" t="s">
        <v>31</v>
      </c>
      <c r="C16" s="4">
        <v>3868</v>
      </c>
      <c r="D16" t="str">
        <f t="shared" si="0"/>
        <v>Kisii (Kenyan county)</v>
      </c>
      <c r="E16" t="str">
        <f t="shared" si="1"/>
        <v>Kisii</v>
      </c>
      <c r="F16" t="str">
        <f t="shared" si="2"/>
        <v>KE-16</v>
      </c>
    </row>
    <row r="17" spans="1:6" ht="15" thickBot="1" x14ac:dyDescent="0.4">
      <c r="A17" s="1" t="s">
        <v>32</v>
      </c>
      <c r="B17" s="3" t="s">
        <v>33</v>
      </c>
      <c r="C17" s="4">
        <v>3868</v>
      </c>
      <c r="D17" t="str">
        <f t="shared" si="0"/>
        <v>Kisumu (Kenyan county)</v>
      </c>
      <c r="E17" t="str">
        <f t="shared" si="1"/>
        <v>Kisumu</v>
      </c>
      <c r="F17" t="str">
        <f t="shared" si="2"/>
        <v>KE-17</v>
      </c>
    </row>
    <row r="18" spans="1:6" ht="15" thickBot="1" x14ac:dyDescent="0.4">
      <c r="A18" s="1" t="s">
        <v>34</v>
      </c>
      <c r="B18" s="3" t="s">
        <v>35</v>
      </c>
      <c r="C18" s="4">
        <v>3868</v>
      </c>
      <c r="D18" t="str">
        <f t="shared" si="0"/>
        <v>Kitui (Kenyan county)</v>
      </c>
      <c r="E18" t="str">
        <f t="shared" si="1"/>
        <v>Kitui</v>
      </c>
      <c r="F18" t="str">
        <f t="shared" si="2"/>
        <v>KE-18</v>
      </c>
    </row>
    <row r="19" spans="1:6" ht="15" thickBot="1" x14ac:dyDescent="0.4">
      <c r="A19" s="1" t="s">
        <v>36</v>
      </c>
      <c r="B19" s="3" t="s">
        <v>37</v>
      </c>
      <c r="C19" s="4">
        <v>3868</v>
      </c>
      <c r="D19" t="str">
        <f t="shared" si="0"/>
        <v>Kwale (Kenyan county)</v>
      </c>
      <c r="E19" t="str">
        <f t="shared" si="1"/>
        <v>Kwale</v>
      </c>
      <c r="F19" t="str">
        <f t="shared" si="2"/>
        <v>KE-19</v>
      </c>
    </row>
    <row r="20" spans="1:6" ht="15" thickBot="1" x14ac:dyDescent="0.4">
      <c r="A20" s="1" t="s">
        <v>38</v>
      </c>
      <c r="B20" s="3" t="s">
        <v>39</v>
      </c>
      <c r="C20" s="4">
        <v>3868</v>
      </c>
      <c r="D20" t="str">
        <f t="shared" si="0"/>
        <v>Laikipia (Kenyan county)</v>
      </c>
      <c r="E20" t="str">
        <f t="shared" si="1"/>
        <v>Laikipia</v>
      </c>
      <c r="F20" t="str">
        <f t="shared" si="2"/>
        <v>KE-20</v>
      </c>
    </row>
    <row r="21" spans="1:6" ht="15" thickBot="1" x14ac:dyDescent="0.4">
      <c r="A21" s="1" t="s">
        <v>40</v>
      </c>
      <c r="B21" s="3" t="s">
        <v>41</v>
      </c>
      <c r="C21" s="4">
        <v>3868</v>
      </c>
      <c r="D21" t="str">
        <f t="shared" si="0"/>
        <v>Lamu (Kenyan county)</v>
      </c>
      <c r="E21" t="str">
        <f t="shared" si="1"/>
        <v>Lamu</v>
      </c>
      <c r="F21" t="str">
        <f t="shared" si="2"/>
        <v>KE-21</v>
      </c>
    </row>
    <row r="22" spans="1:6" ht="29.5" thickBot="1" x14ac:dyDescent="0.4">
      <c r="A22" s="1" t="s">
        <v>42</v>
      </c>
      <c r="B22" s="3" t="s">
        <v>43</v>
      </c>
      <c r="C22" s="4">
        <v>3868</v>
      </c>
      <c r="D22" t="str">
        <f t="shared" si="0"/>
        <v>Machakos (Kenyan county)</v>
      </c>
      <c r="E22" t="str">
        <f t="shared" si="1"/>
        <v>Machakos</v>
      </c>
      <c r="F22" t="str">
        <f t="shared" si="2"/>
        <v>KE-22</v>
      </c>
    </row>
    <row r="23" spans="1:6" ht="15" thickBot="1" x14ac:dyDescent="0.4">
      <c r="A23" s="1" t="s">
        <v>44</v>
      </c>
      <c r="B23" s="3" t="s">
        <v>45</v>
      </c>
      <c r="C23" s="4">
        <v>3868</v>
      </c>
      <c r="D23" t="str">
        <f t="shared" si="0"/>
        <v>Makueni (Kenyan county)</v>
      </c>
      <c r="E23" t="str">
        <f t="shared" si="1"/>
        <v>Makueni</v>
      </c>
      <c r="F23" t="str">
        <f t="shared" si="2"/>
        <v>KE-23</v>
      </c>
    </row>
    <row r="24" spans="1:6" ht="15" thickBot="1" x14ac:dyDescent="0.4">
      <c r="A24" s="1" t="s">
        <v>46</v>
      </c>
      <c r="B24" s="3" t="s">
        <v>47</v>
      </c>
      <c r="C24" s="4">
        <v>3868</v>
      </c>
      <c r="D24" t="str">
        <f t="shared" si="0"/>
        <v>Mandera (Kenyan county)</v>
      </c>
      <c r="E24" t="str">
        <f t="shared" si="1"/>
        <v>Mandera</v>
      </c>
      <c r="F24" t="str">
        <f t="shared" si="2"/>
        <v>KE-24</v>
      </c>
    </row>
    <row r="25" spans="1:6" ht="15" thickBot="1" x14ac:dyDescent="0.4">
      <c r="A25" s="1" t="s">
        <v>48</v>
      </c>
      <c r="B25" s="3" t="s">
        <v>49</v>
      </c>
      <c r="C25" s="4">
        <v>3868</v>
      </c>
      <c r="D25" t="str">
        <f t="shared" si="0"/>
        <v>Marsabit (Kenyan county)</v>
      </c>
      <c r="E25" t="str">
        <f t="shared" si="1"/>
        <v>Marsabit</v>
      </c>
      <c r="F25" t="str">
        <f t="shared" si="2"/>
        <v>KE-25</v>
      </c>
    </row>
    <row r="26" spans="1:6" ht="15" thickBot="1" x14ac:dyDescent="0.4">
      <c r="A26" s="1" t="s">
        <v>50</v>
      </c>
      <c r="B26" s="3" t="s">
        <v>51</v>
      </c>
      <c r="C26" s="4">
        <v>3868</v>
      </c>
      <c r="D26" t="str">
        <f t="shared" si="0"/>
        <v>Meru (Kenyan county)</v>
      </c>
      <c r="E26" t="str">
        <f t="shared" si="1"/>
        <v>Meru</v>
      </c>
      <c r="F26" t="str">
        <f t="shared" si="2"/>
        <v>KE-26</v>
      </c>
    </row>
    <row r="27" spans="1:6" ht="15" thickBot="1" x14ac:dyDescent="0.4">
      <c r="A27" s="1" t="s">
        <v>52</v>
      </c>
      <c r="B27" s="3" t="s">
        <v>53</v>
      </c>
      <c r="C27" s="4">
        <v>3868</v>
      </c>
      <c r="D27" t="str">
        <f t="shared" si="0"/>
        <v>Migori (Kenyan county)</v>
      </c>
      <c r="E27" t="str">
        <f t="shared" si="1"/>
        <v>Migori</v>
      </c>
      <c r="F27" t="str">
        <f t="shared" si="2"/>
        <v>KE-27</v>
      </c>
    </row>
    <row r="28" spans="1:6" ht="29.5" thickBot="1" x14ac:dyDescent="0.4">
      <c r="A28" s="1" t="s">
        <v>54</v>
      </c>
      <c r="B28" s="3" t="s">
        <v>55</v>
      </c>
      <c r="C28" s="4">
        <v>3868</v>
      </c>
      <c r="D28" t="str">
        <f t="shared" si="0"/>
        <v>Mombasa (Kenyan county)</v>
      </c>
      <c r="E28" t="str">
        <f t="shared" si="1"/>
        <v>Mombasa</v>
      </c>
      <c r="F28" t="str">
        <f t="shared" si="2"/>
        <v>KE-28</v>
      </c>
    </row>
    <row r="29" spans="1:6" ht="29.5" thickBot="1" x14ac:dyDescent="0.4">
      <c r="A29" s="1" t="s">
        <v>56</v>
      </c>
      <c r="B29" s="3" t="s">
        <v>57</v>
      </c>
      <c r="C29" s="4">
        <v>3868</v>
      </c>
      <c r="D29" t="str">
        <f t="shared" si="0"/>
        <v>Murang'a (Kenyan county)</v>
      </c>
      <c r="E29" t="str">
        <f t="shared" si="1"/>
        <v>Murang'a</v>
      </c>
      <c r="F29" t="str">
        <f t="shared" si="2"/>
        <v>KE-29</v>
      </c>
    </row>
    <row r="30" spans="1:6" ht="29.5" thickBot="1" x14ac:dyDescent="0.4">
      <c r="A30" s="1" t="s">
        <v>58</v>
      </c>
      <c r="B30" s="3" t="s">
        <v>59</v>
      </c>
      <c r="C30" s="4">
        <v>3868</v>
      </c>
      <c r="D30" t="str">
        <f t="shared" si="0"/>
        <v>Nairobi City (Kenyan county)</v>
      </c>
      <c r="E30" t="str">
        <f t="shared" si="1"/>
        <v>Nairobi City</v>
      </c>
      <c r="F30" t="str">
        <f t="shared" si="2"/>
        <v>KE-30</v>
      </c>
    </row>
    <row r="31" spans="1:6" ht="15" thickBot="1" x14ac:dyDescent="0.4">
      <c r="A31" s="1" t="s">
        <v>60</v>
      </c>
      <c r="B31" s="3" t="s">
        <v>61</v>
      </c>
      <c r="C31" s="4">
        <v>3868</v>
      </c>
      <c r="D31" t="str">
        <f t="shared" si="0"/>
        <v>Nakuru (Kenyan county)</v>
      </c>
      <c r="E31" t="str">
        <f t="shared" si="1"/>
        <v>Nakuru</v>
      </c>
      <c r="F31" t="str">
        <f t="shared" si="2"/>
        <v>KE-31</v>
      </c>
    </row>
    <row r="32" spans="1:6" ht="15" thickBot="1" x14ac:dyDescent="0.4">
      <c r="A32" s="1" t="s">
        <v>62</v>
      </c>
      <c r="B32" s="3" t="s">
        <v>63</v>
      </c>
      <c r="C32" s="4">
        <v>3868</v>
      </c>
      <c r="D32" t="str">
        <f t="shared" si="0"/>
        <v>Nandi (Kenyan county)</v>
      </c>
      <c r="E32" t="str">
        <f t="shared" si="1"/>
        <v>Nandi</v>
      </c>
      <c r="F32" t="str">
        <f t="shared" si="2"/>
        <v>KE-32</v>
      </c>
    </row>
    <row r="33" spans="1:6" ht="15" thickBot="1" x14ac:dyDescent="0.4">
      <c r="A33" s="1" t="s">
        <v>64</v>
      </c>
      <c r="B33" s="3" t="s">
        <v>65</v>
      </c>
      <c r="C33" s="4">
        <v>3868</v>
      </c>
      <c r="D33" t="str">
        <f t="shared" si="0"/>
        <v>Narok (Kenyan county)</v>
      </c>
      <c r="E33" t="str">
        <f t="shared" si="1"/>
        <v>Narok</v>
      </c>
      <c r="F33" t="str">
        <f t="shared" si="2"/>
        <v>KE-33</v>
      </c>
    </row>
    <row r="34" spans="1:6" ht="15" thickBot="1" x14ac:dyDescent="0.4">
      <c r="A34" s="1" t="s">
        <v>66</v>
      </c>
      <c r="B34" s="3" t="s">
        <v>67</v>
      </c>
      <c r="C34" s="4">
        <v>3868</v>
      </c>
      <c r="D34" t="str">
        <f t="shared" si="0"/>
        <v>Nyamira (Kenyan county)</v>
      </c>
      <c r="E34" t="str">
        <f t="shared" si="1"/>
        <v>Nyamira</v>
      </c>
      <c r="F34" t="str">
        <f t="shared" si="2"/>
        <v>KE-34</v>
      </c>
    </row>
    <row r="35" spans="1:6" ht="29.5" thickBot="1" x14ac:dyDescent="0.4">
      <c r="A35" s="1" t="s">
        <v>68</v>
      </c>
      <c r="B35" s="3" t="s">
        <v>69</v>
      </c>
      <c r="C35" s="4">
        <v>3868</v>
      </c>
      <c r="D35" t="str">
        <f t="shared" si="0"/>
        <v>Nyandarua (Kenyan county)</v>
      </c>
      <c r="E35" t="str">
        <f t="shared" si="1"/>
        <v>Nyandarua</v>
      </c>
      <c r="F35" t="str">
        <f t="shared" si="2"/>
        <v>KE-35</v>
      </c>
    </row>
    <row r="36" spans="1:6" ht="15" thickBot="1" x14ac:dyDescent="0.4">
      <c r="A36" s="1" t="s">
        <v>70</v>
      </c>
      <c r="B36" s="3" t="s">
        <v>71</v>
      </c>
      <c r="C36" s="4">
        <v>3868</v>
      </c>
      <c r="D36" t="str">
        <f t="shared" si="0"/>
        <v>Nyeri (Kenyan county)</v>
      </c>
      <c r="E36" t="str">
        <f t="shared" si="1"/>
        <v>Nyeri</v>
      </c>
      <c r="F36" t="str">
        <f t="shared" si="2"/>
        <v>KE-36</v>
      </c>
    </row>
    <row r="37" spans="1:6" ht="15" thickBot="1" x14ac:dyDescent="0.4">
      <c r="A37" s="1" t="s">
        <v>72</v>
      </c>
      <c r="B37" s="3" t="s">
        <v>73</v>
      </c>
      <c r="C37" s="4">
        <v>3868</v>
      </c>
      <c r="D37" t="str">
        <f t="shared" si="0"/>
        <v>Samburu (Kenyan county)</v>
      </c>
      <c r="E37" t="str">
        <f t="shared" si="1"/>
        <v>Samburu</v>
      </c>
      <c r="F37" t="str">
        <f t="shared" si="2"/>
        <v>KE-37</v>
      </c>
    </row>
    <row r="38" spans="1:6" ht="15" thickBot="1" x14ac:dyDescent="0.4">
      <c r="A38" s="1" t="s">
        <v>74</v>
      </c>
      <c r="B38" s="3" t="s">
        <v>75</v>
      </c>
      <c r="C38" s="4">
        <v>3868</v>
      </c>
      <c r="D38" t="str">
        <f t="shared" si="0"/>
        <v>Siaya (Kenyan county)</v>
      </c>
      <c r="E38" t="str">
        <f t="shared" si="1"/>
        <v>Siaya</v>
      </c>
      <c r="F38" t="str">
        <f t="shared" si="2"/>
        <v>KE-38</v>
      </c>
    </row>
    <row r="39" spans="1:6" ht="29.5" thickBot="1" x14ac:dyDescent="0.4">
      <c r="A39" s="1" t="s">
        <v>76</v>
      </c>
      <c r="B39" s="3" t="s">
        <v>77</v>
      </c>
      <c r="C39" s="4">
        <v>3868</v>
      </c>
      <c r="D39" t="str">
        <f t="shared" si="0"/>
        <v>Taita/Taveta (Kenyan county)</v>
      </c>
      <c r="E39" t="str">
        <f t="shared" si="1"/>
        <v>Taita/Taveta</v>
      </c>
      <c r="F39" t="str">
        <f t="shared" si="2"/>
        <v>KE-39</v>
      </c>
    </row>
    <row r="40" spans="1:6" ht="29.5" thickBot="1" x14ac:dyDescent="0.4">
      <c r="A40" s="1" t="s">
        <v>78</v>
      </c>
      <c r="B40" s="3" t="s">
        <v>79</v>
      </c>
      <c r="C40" s="4">
        <v>3868</v>
      </c>
      <c r="D40" t="str">
        <f t="shared" si="0"/>
        <v>Tana River (Kenyan county)</v>
      </c>
      <c r="E40" t="str">
        <f t="shared" si="1"/>
        <v>Tana River</v>
      </c>
      <c r="F40" t="str">
        <f t="shared" si="2"/>
        <v>KE-40</v>
      </c>
    </row>
    <row r="41" spans="1:6" ht="29.5" thickBot="1" x14ac:dyDescent="0.4">
      <c r="A41" s="1" t="s">
        <v>80</v>
      </c>
      <c r="B41" s="3" t="s">
        <v>81</v>
      </c>
      <c r="C41" s="4">
        <v>3868</v>
      </c>
      <c r="D41" t="str">
        <f t="shared" si="0"/>
        <v>Tharaka-Nithi (Kenyan county)</v>
      </c>
      <c r="E41" t="str">
        <f t="shared" si="1"/>
        <v>Tharaka-Nithi</v>
      </c>
      <c r="F41" t="str">
        <f t="shared" si="2"/>
        <v>KE-41</v>
      </c>
    </row>
    <row r="42" spans="1:6" ht="29.5" thickBot="1" x14ac:dyDescent="0.4">
      <c r="A42" s="1" t="s">
        <v>82</v>
      </c>
      <c r="B42" s="3" t="s">
        <v>83</v>
      </c>
      <c r="C42" s="4">
        <v>3868</v>
      </c>
      <c r="D42" t="str">
        <f t="shared" si="0"/>
        <v>Trans Nzoia (Kenyan county)</v>
      </c>
      <c r="E42" t="str">
        <f t="shared" si="1"/>
        <v>Trans Nzoia</v>
      </c>
      <c r="F42" t="str">
        <f t="shared" si="2"/>
        <v>KE-42</v>
      </c>
    </row>
    <row r="43" spans="1:6" ht="15" thickBot="1" x14ac:dyDescent="0.4">
      <c r="A43" s="1" t="s">
        <v>84</v>
      </c>
      <c r="B43" s="3" t="s">
        <v>85</v>
      </c>
      <c r="C43" s="4">
        <v>3868</v>
      </c>
      <c r="D43" t="str">
        <f t="shared" si="0"/>
        <v>Turkana (Kenyan county)</v>
      </c>
      <c r="E43" t="str">
        <f t="shared" si="1"/>
        <v>Turkana</v>
      </c>
      <c r="F43" t="str">
        <f t="shared" si="2"/>
        <v>KE-43</v>
      </c>
    </row>
    <row r="44" spans="1:6" ht="29.5" thickBot="1" x14ac:dyDescent="0.4">
      <c r="A44" s="1" t="s">
        <v>86</v>
      </c>
      <c r="B44" s="3" t="s">
        <v>87</v>
      </c>
      <c r="C44" s="4">
        <v>3868</v>
      </c>
      <c r="D44" t="str">
        <f t="shared" si="0"/>
        <v>Uasin Gishu (Kenyan county)</v>
      </c>
      <c r="E44" t="str">
        <f t="shared" si="1"/>
        <v>Uasin Gishu</v>
      </c>
      <c r="F44" t="str">
        <f t="shared" si="2"/>
        <v>KE-44</v>
      </c>
    </row>
    <row r="45" spans="1:6" ht="15" thickBot="1" x14ac:dyDescent="0.4">
      <c r="A45" s="1" t="s">
        <v>88</v>
      </c>
      <c r="B45" s="3" t="s">
        <v>89</v>
      </c>
      <c r="C45" s="4">
        <v>3868</v>
      </c>
      <c r="D45" t="str">
        <f t="shared" si="0"/>
        <v>Vihiga (Kenyan county)</v>
      </c>
      <c r="E45" t="str">
        <f t="shared" si="1"/>
        <v>Vihiga</v>
      </c>
      <c r="F45" t="str">
        <f t="shared" si="2"/>
        <v>KE-45</v>
      </c>
    </row>
    <row r="46" spans="1:6" ht="15" thickBot="1" x14ac:dyDescent="0.4">
      <c r="A46" s="1" t="s">
        <v>90</v>
      </c>
      <c r="B46" s="3" t="s">
        <v>91</v>
      </c>
      <c r="C46" s="4">
        <v>3868</v>
      </c>
      <c r="D46" t="str">
        <f t="shared" si="0"/>
        <v>Wajir (Kenyan county)</v>
      </c>
      <c r="E46" t="str">
        <f t="shared" si="1"/>
        <v>Wajir</v>
      </c>
      <c r="F46" t="str">
        <f t="shared" si="2"/>
        <v>KE-46</v>
      </c>
    </row>
    <row r="47" spans="1:6" ht="29.5" thickBot="1" x14ac:dyDescent="0.4">
      <c r="A47" s="1" t="s">
        <v>92</v>
      </c>
      <c r="B47" s="3" t="s">
        <v>93</v>
      </c>
      <c r="C47" s="4">
        <v>3868</v>
      </c>
      <c r="D47" t="str">
        <f t="shared" si="0"/>
        <v>West Pokot (Kenyan county)</v>
      </c>
      <c r="E47" t="str">
        <f t="shared" si="1"/>
        <v>West Pokot</v>
      </c>
      <c r="F47" t="str">
        <f t="shared" si="2"/>
        <v>KE-47</v>
      </c>
    </row>
  </sheetData>
  <hyperlinks>
    <hyperlink ref="B1" r:id="rId1" tooltip="Baringo County" display="https://en.wikipedia.org/wiki/Baringo_County" xr:uid="{DF613436-9558-4A76-966E-8B30B53A86F9}"/>
    <hyperlink ref="B2" r:id="rId2" tooltip="Bomet County" display="https://en.wikipedia.org/wiki/Bomet_County" xr:uid="{0C6F8345-A18C-4AF9-8B59-7A20F73F8ED6}"/>
    <hyperlink ref="B3" r:id="rId3" tooltip="Bungoma County" display="https://en.wikipedia.org/wiki/Bungoma_County" xr:uid="{87FCE5B2-4729-4053-A3D7-DFFE09D04558}"/>
    <hyperlink ref="B4" r:id="rId4" tooltip="Busia County" display="https://en.wikipedia.org/wiki/Busia_County" xr:uid="{0408E332-F065-4125-9FCE-BFF84CF22D8D}"/>
    <hyperlink ref="B5" r:id="rId5" tooltip="Elgeyo-Marakwet County" display="https://en.wikipedia.org/wiki/Elgeyo-Marakwet_County" xr:uid="{38E613F5-7F8B-4D64-9635-9B3628C4897C}"/>
    <hyperlink ref="B6" r:id="rId6" tooltip="Embu County" display="https://en.wikipedia.org/wiki/Embu_County" xr:uid="{C43DEF95-CE0E-47C9-95E6-CC551A497F32}"/>
    <hyperlink ref="B7" r:id="rId7" tooltip="Garissa County" display="https://en.wikipedia.org/wiki/Garissa_County" xr:uid="{B62BC0AB-2300-4E30-A76B-1D1B2038B6E8}"/>
    <hyperlink ref="B8" r:id="rId8" tooltip="Homa Bay County" display="https://en.wikipedia.org/wiki/Homa_Bay_County" xr:uid="{5965303E-BEAE-4312-908E-B6EDDA9CDE18}"/>
    <hyperlink ref="B9" r:id="rId9" tooltip="Isiolo County" display="https://en.wikipedia.org/wiki/Isiolo_County" xr:uid="{A01DFFC4-D85B-4DF3-9E75-40BA225EEA38}"/>
    <hyperlink ref="B10" r:id="rId10" tooltip="Kajiado County" display="https://en.wikipedia.org/wiki/Kajiado_County" xr:uid="{5759279E-43A2-41E6-A58B-6AFE12D2702C}"/>
    <hyperlink ref="B11" r:id="rId11" tooltip="Kakamega County" display="https://en.wikipedia.org/wiki/Kakamega_County" xr:uid="{B6BC5AAC-2253-47C9-9801-ECA59CAFEAB0}"/>
    <hyperlink ref="B12" r:id="rId12" tooltip="Kericho County" display="https://en.wikipedia.org/wiki/Kericho_County" xr:uid="{9B808EF6-121B-4E7B-96AF-80FCBE0CCD20}"/>
    <hyperlink ref="B13" r:id="rId13" tooltip="Kiambu County" display="https://en.wikipedia.org/wiki/Kiambu_County" xr:uid="{06A3F06B-8768-4AA3-9F60-0750539F1442}"/>
    <hyperlink ref="B14" r:id="rId14" tooltip="Kilifi County" display="https://en.wikipedia.org/wiki/Kilifi_County" xr:uid="{A998C7DD-5777-489B-A068-A516AC958750}"/>
    <hyperlink ref="B15" r:id="rId15" tooltip="Kirinyaga County" display="https://en.wikipedia.org/wiki/Kirinyaga_County" xr:uid="{5AF5E64D-BF38-4264-BE58-0877EED3F46D}"/>
    <hyperlink ref="B16" r:id="rId16" tooltip="Kisii County" display="https://en.wikipedia.org/wiki/Kisii_County" xr:uid="{7EC77897-7525-4959-AFB0-7F7CDECF3853}"/>
    <hyperlink ref="B17" r:id="rId17" tooltip="Kisumu County" display="https://en.wikipedia.org/wiki/Kisumu_County" xr:uid="{65B7E17B-851C-42C7-8000-2FC8EDC3B07A}"/>
    <hyperlink ref="B18" r:id="rId18" tooltip="Kitui County" display="https://en.wikipedia.org/wiki/Kitui_County" xr:uid="{8CF8C4E0-A9CE-413E-AA30-0105EBE98182}"/>
    <hyperlink ref="B19" r:id="rId19" tooltip="Kwale County" display="https://en.wikipedia.org/wiki/Kwale_County" xr:uid="{096552F2-5A3B-433A-B883-C2F19BE61069}"/>
    <hyperlink ref="B20" r:id="rId20" tooltip="Laikipia County" display="https://en.wikipedia.org/wiki/Laikipia_County" xr:uid="{D41CD56A-4C24-438A-B006-3B317DA1BDD1}"/>
    <hyperlink ref="B21" r:id="rId21" tooltip="Lamu County" display="https://en.wikipedia.org/wiki/Lamu_County" xr:uid="{A967243D-6AD3-4BE1-B23F-503B6D10C760}"/>
    <hyperlink ref="B22" r:id="rId22" tooltip="Machakos County" display="https://en.wikipedia.org/wiki/Machakos_County" xr:uid="{6A53DF37-6805-4198-B1F3-241C6F097346}"/>
    <hyperlink ref="B23" r:id="rId23" tooltip="Makueni County" display="https://en.wikipedia.org/wiki/Makueni_County" xr:uid="{84F066B2-B937-46D7-8489-DBF51A9971EB}"/>
    <hyperlink ref="B24" r:id="rId24" tooltip="Mandera County" display="https://en.wikipedia.org/wiki/Mandera_County" xr:uid="{05EF9A37-65D4-4AF8-88BB-4D1C37913BBB}"/>
    <hyperlink ref="B25" r:id="rId25" tooltip="Marsabit County" display="https://en.wikipedia.org/wiki/Marsabit_County" xr:uid="{8F819B60-E590-485C-B5A4-DAC711318F22}"/>
    <hyperlink ref="B26" r:id="rId26" tooltip="Meru County" display="https://en.wikipedia.org/wiki/Meru_County" xr:uid="{3F144D60-2651-4BB1-80BA-2486474F92CC}"/>
    <hyperlink ref="B27" r:id="rId27" tooltip="Migori County" display="https://en.wikipedia.org/wiki/Migori_County" xr:uid="{A3EA671B-F5AC-452C-9031-E6408759282A}"/>
    <hyperlink ref="B28" r:id="rId28" tooltip="Mombasa County" display="https://en.wikipedia.org/wiki/Mombasa_County" xr:uid="{23FBFDC0-ACB6-4088-B5DB-D815184D36B4}"/>
    <hyperlink ref="B29" r:id="rId29" tooltip="Murang'a County" display="https://en.wikipedia.org/wiki/Murang%27a_County" xr:uid="{D1A959F0-8352-4C2B-BFBD-16EDCB9C1392}"/>
    <hyperlink ref="B30" r:id="rId30" tooltip="Nairobi County" display="https://en.wikipedia.org/wiki/Nairobi_County" xr:uid="{97715DD6-40F1-4C5A-8A23-6E27D79D2E13}"/>
    <hyperlink ref="B31" r:id="rId31" tooltip="Nakuru County" display="https://en.wikipedia.org/wiki/Nakuru_County" xr:uid="{FF8D7FFD-1527-4F6B-AABD-17ADDD74AEDF}"/>
    <hyperlink ref="B32" r:id="rId32" tooltip="Nandi County" display="https://en.wikipedia.org/wiki/Nandi_County" xr:uid="{37A4CD8A-1B14-4964-A3DC-EF83D5D7E640}"/>
    <hyperlink ref="B33" r:id="rId33" tooltip="Narok County" display="https://en.wikipedia.org/wiki/Narok_County" xr:uid="{11B8A409-623F-48A3-9A42-ACF657E58569}"/>
    <hyperlink ref="B34" r:id="rId34" tooltip="Nyamira County" display="https://en.wikipedia.org/wiki/Nyamira_County" xr:uid="{01269A3D-827B-471E-AEA5-1C4029B2FAD6}"/>
    <hyperlink ref="B35" r:id="rId35" tooltip="Nyandarua County" display="https://en.wikipedia.org/wiki/Nyandarua_County" xr:uid="{285BF602-B697-4E9A-872D-2766C88D4225}"/>
    <hyperlink ref="B36" r:id="rId36" tooltip="Nyeri County" display="https://en.wikipedia.org/wiki/Nyeri_County" xr:uid="{1C55006E-C711-434F-B887-D81EEA71F951}"/>
    <hyperlink ref="B37" r:id="rId37" tooltip="Samburu County" display="https://en.wikipedia.org/wiki/Samburu_County" xr:uid="{AE515408-7CDB-41E6-9EC3-CF3176B12010}"/>
    <hyperlink ref="B38" r:id="rId38" tooltip="Siaya County" display="https://en.wikipedia.org/wiki/Siaya_County" xr:uid="{43CBB0F2-E626-46DA-AFA4-DE2BE95EA2E7}"/>
    <hyperlink ref="B39" r:id="rId39" tooltip="Taita-Taveta County" display="https://en.wikipedia.org/wiki/Taita-Taveta_County" xr:uid="{DC42DEDC-3CAB-4F4C-80DA-CE5A9F2902F6}"/>
    <hyperlink ref="B40" r:id="rId40" tooltip="Tana River County" display="https://en.wikipedia.org/wiki/Tana_River_County" xr:uid="{CF4B036B-D233-40CF-8B98-D8EB5509E0AB}"/>
    <hyperlink ref="B41" r:id="rId41" tooltip="Tharaka-Nithi County" display="https://en.wikipedia.org/wiki/Tharaka-Nithi_County" xr:uid="{CA464FF6-2334-4657-90FE-BD64F545F21F}"/>
    <hyperlink ref="B42" r:id="rId42" tooltip="Trans Nzoia County" display="https://en.wikipedia.org/wiki/Trans_Nzoia_County" xr:uid="{44D9277C-6E82-48D1-A87C-F3F4123C87FA}"/>
    <hyperlink ref="B43" r:id="rId43" tooltip="Turkana County" display="https://en.wikipedia.org/wiki/Turkana_County" xr:uid="{20D6FD0B-A5E4-4DAE-A5BB-BFB5E960A23C}"/>
    <hyperlink ref="B44" r:id="rId44" tooltip="Uasin Gishu County" display="https://en.wikipedia.org/wiki/Uasin_Gishu_County" xr:uid="{EA70730F-6488-4084-B066-8C289F5E49E0}"/>
    <hyperlink ref="B45" r:id="rId45" tooltip="Vihiga County" display="https://en.wikipedia.org/wiki/Vihiga_County" xr:uid="{CB86A127-D52D-4E8F-94F9-8AF6CBAF0DB0}"/>
    <hyperlink ref="B46" r:id="rId46" tooltip="Wajir County" display="https://en.wikipedia.org/wiki/Wajir_County" xr:uid="{429552BE-BD6C-4261-BE31-AC6E6FC39539}"/>
    <hyperlink ref="B47" r:id="rId47" tooltip="West Pokot County" display="https://en.wikipedia.org/wiki/West_Pokot_County" xr:uid="{2DBCA267-DE29-420F-8EBE-8F206AA543F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57503-1B6D-4C25-966B-BB3D8C01A376}">
  <dimension ref="A1:G32"/>
  <sheetViews>
    <sheetView workbookViewId="0">
      <selection activeCell="D1" sqref="D1:G32"/>
    </sheetView>
  </sheetViews>
  <sheetFormatPr defaultRowHeight="14.5" x14ac:dyDescent="0.35"/>
  <cols>
    <col min="2" max="2" width="29.08984375" customWidth="1"/>
    <col min="5" max="5" width="36.453125" bestFit="1" customWidth="1"/>
    <col min="6" max="6" width="18.36328125" customWidth="1"/>
  </cols>
  <sheetData>
    <row r="1" spans="1:7" ht="15" thickBot="1" x14ac:dyDescent="0.4">
      <c r="A1" s="1" t="s">
        <v>585</v>
      </c>
      <c r="B1" s="3" t="s">
        <v>586</v>
      </c>
      <c r="C1" s="6" t="s">
        <v>587</v>
      </c>
      <c r="D1">
        <v>3909</v>
      </c>
      <c r="E1" t="str">
        <f>_xlfn.CONCAT(B1," (Mexican ",C1,")")</f>
        <v>Ciudad de México (Mexican federal entity)</v>
      </c>
      <c r="F1" t="str">
        <f>B1</f>
        <v>Ciudad de México</v>
      </c>
      <c r="G1" t="str">
        <f>A1</f>
        <v>MX-CMX</v>
      </c>
    </row>
    <row r="2" spans="1:7" ht="15" thickBot="1" x14ac:dyDescent="0.4">
      <c r="A2" s="1" t="s">
        <v>588</v>
      </c>
      <c r="B2" s="3" t="s">
        <v>589</v>
      </c>
      <c r="C2" s="6" t="s">
        <v>590</v>
      </c>
      <c r="D2">
        <v>3909</v>
      </c>
      <c r="E2" t="str">
        <f t="shared" ref="E2:E32" si="0">_xlfn.CONCAT(B2," (Mexican ",C2,")")</f>
        <v>Aguascalientes (Mexican state)</v>
      </c>
      <c r="F2" t="str">
        <f t="shared" ref="F2:F32" si="1">B2</f>
        <v>Aguascalientes</v>
      </c>
      <c r="G2" t="str">
        <f t="shared" ref="G2:G32" si="2">A2</f>
        <v>MX-AGU</v>
      </c>
    </row>
    <row r="3" spans="1:7" ht="15" thickBot="1" x14ac:dyDescent="0.4">
      <c r="A3" s="1" t="s">
        <v>591</v>
      </c>
      <c r="B3" s="3" t="s">
        <v>592</v>
      </c>
      <c r="C3" s="6" t="s">
        <v>590</v>
      </c>
      <c r="D3">
        <v>3909</v>
      </c>
      <c r="E3" t="str">
        <f t="shared" si="0"/>
        <v>Baja California (Mexican state)</v>
      </c>
      <c r="F3" t="str">
        <f t="shared" si="1"/>
        <v>Baja California</v>
      </c>
      <c r="G3" t="str">
        <f t="shared" si="2"/>
        <v>MX-BCN</v>
      </c>
    </row>
    <row r="4" spans="1:7" ht="15" thickBot="1" x14ac:dyDescent="0.4">
      <c r="A4" s="1" t="s">
        <v>593</v>
      </c>
      <c r="B4" s="3" t="s">
        <v>594</v>
      </c>
      <c r="C4" s="6" t="s">
        <v>590</v>
      </c>
      <c r="D4">
        <v>3909</v>
      </c>
      <c r="E4" t="str">
        <f t="shared" si="0"/>
        <v>Baja California Sur (Mexican state)</v>
      </c>
      <c r="F4" t="str">
        <f t="shared" si="1"/>
        <v>Baja California Sur</v>
      </c>
      <c r="G4" t="str">
        <f t="shared" si="2"/>
        <v>MX-BCS</v>
      </c>
    </row>
    <row r="5" spans="1:7" ht="15" thickBot="1" x14ac:dyDescent="0.4">
      <c r="A5" s="1" t="s">
        <v>595</v>
      </c>
      <c r="B5" s="3" t="s">
        <v>596</v>
      </c>
      <c r="C5" s="6" t="s">
        <v>590</v>
      </c>
      <c r="D5">
        <v>3909</v>
      </c>
      <c r="E5" t="str">
        <f t="shared" si="0"/>
        <v>Campeche (Mexican state)</v>
      </c>
      <c r="F5" t="str">
        <f t="shared" si="1"/>
        <v>Campeche</v>
      </c>
      <c r="G5" t="str">
        <f t="shared" si="2"/>
        <v>MX-CAM</v>
      </c>
    </row>
    <row r="6" spans="1:7" ht="15" thickBot="1" x14ac:dyDescent="0.4">
      <c r="A6" s="1" t="s">
        <v>597</v>
      </c>
      <c r="B6" s="3" t="s">
        <v>598</v>
      </c>
      <c r="C6" s="6" t="s">
        <v>590</v>
      </c>
      <c r="D6">
        <v>3909</v>
      </c>
      <c r="E6" t="str">
        <f t="shared" si="0"/>
        <v>Coahuila de Zaragoza (Mexican state)</v>
      </c>
      <c r="F6" t="str">
        <f t="shared" si="1"/>
        <v>Coahuila de Zaragoza</v>
      </c>
      <c r="G6" t="str">
        <f t="shared" si="2"/>
        <v>MX-COA</v>
      </c>
    </row>
    <row r="7" spans="1:7" ht="15" thickBot="1" x14ac:dyDescent="0.4">
      <c r="A7" s="1" t="s">
        <v>599</v>
      </c>
      <c r="B7" s="3" t="s">
        <v>600</v>
      </c>
      <c r="C7" s="6" t="s">
        <v>590</v>
      </c>
      <c r="D7">
        <v>3909</v>
      </c>
      <c r="E7" t="str">
        <f t="shared" si="0"/>
        <v>Colima (Mexican state)</v>
      </c>
      <c r="F7" t="str">
        <f t="shared" si="1"/>
        <v>Colima</v>
      </c>
      <c r="G7" t="str">
        <f t="shared" si="2"/>
        <v>MX-COL</v>
      </c>
    </row>
    <row r="8" spans="1:7" ht="15" thickBot="1" x14ac:dyDescent="0.4">
      <c r="A8" s="1" t="s">
        <v>601</v>
      </c>
      <c r="B8" s="3" t="s">
        <v>602</v>
      </c>
      <c r="C8" s="6" t="s">
        <v>590</v>
      </c>
      <c r="D8">
        <v>3909</v>
      </c>
      <c r="E8" t="str">
        <f t="shared" si="0"/>
        <v>Chiapas (Mexican state)</v>
      </c>
      <c r="F8" t="str">
        <f t="shared" si="1"/>
        <v>Chiapas</v>
      </c>
      <c r="G8" t="str">
        <f t="shared" si="2"/>
        <v>MX-CHP</v>
      </c>
    </row>
    <row r="9" spans="1:7" ht="15" thickBot="1" x14ac:dyDescent="0.4">
      <c r="A9" s="1" t="s">
        <v>603</v>
      </c>
      <c r="B9" s="3" t="s">
        <v>604</v>
      </c>
      <c r="C9" s="6" t="s">
        <v>590</v>
      </c>
      <c r="D9">
        <v>3909</v>
      </c>
      <c r="E9" t="str">
        <f t="shared" si="0"/>
        <v>Chihuahua (Mexican state)</v>
      </c>
      <c r="F9" t="str">
        <f t="shared" si="1"/>
        <v>Chihuahua</v>
      </c>
      <c r="G9" t="str">
        <f t="shared" si="2"/>
        <v>MX-CHH</v>
      </c>
    </row>
    <row r="10" spans="1:7" ht="15" thickBot="1" x14ac:dyDescent="0.4">
      <c r="A10" s="1" t="s">
        <v>605</v>
      </c>
      <c r="B10" s="3" t="s">
        <v>606</v>
      </c>
      <c r="C10" s="6" t="s">
        <v>590</v>
      </c>
      <c r="D10">
        <v>3909</v>
      </c>
      <c r="E10" t="str">
        <f t="shared" si="0"/>
        <v>Durango (Mexican state)</v>
      </c>
      <c r="F10" t="str">
        <f t="shared" si="1"/>
        <v>Durango</v>
      </c>
      <c r="G10" t="str">
        <f t="shared" si="2"/>
        <v>MX-DUR</v>
      </c>
    </row>
    <row r="11" spans="1:7" ht="15" thickBot="1" x14ac:dyDescent="0.4">
      <c r="A11" s="1" t="s">
        <v>607</v>
      </c>
      <c r="B11" s="3" t="s">
        <v>608</v>
      </c>
      <c r="C11" s="6" t="s">
        <v>590</v>
      </c>
      <c r="D11">
        <v>3909</v>
      </c>
      <c r="E11" t="str">
        <f t="shared" si="0"/>
        <v>Guanajuato (Mexican state)</v>
      </c>
      <c r="F11" t="str">
        <f t="shared" si="1"/>
        <v>Guanajuato</v>
      </c>
      <c r="G11" t="str">
        <f t="shared" si="2"/>
        <v>MX-GUA</v>
      </c>
    </row>
    <row r="12" spans="1:7" ht="15" thickBot="1" x14ac:dyDescent="0.4">
      <c r="A12" s="1" t="s">
        <v>609</v>
      </c>
      <c r="B12" s="3" t="s">
        <v>610</v>
      </c>
      <c r="C12" s="6" t="s">
        <v>590</v>
      </c>
      <c r="D12">
        <v>3909</v>
      </c>
      <c r="E12" t="str">
        <f t="shared" si="0"/>
        <v>Guerrero (Mexican state)</v>
      </c>
      <c r="F12" t="str">
        <f t="shared" si="1"/>
        <v>Guerrero</v>
      </c>
      <c r="G12" t="str">
        <f t="shared" si="2"/>
        <v>MX-GRO</v>
      </c>
    </row>
    <row r="13" spans="1:7" ht="15" thickBot="1" x14ac:dyDescent="0.4">
      <c r="A13" s="1" t="s">
        <v>611</v>
      </c>
      <c r="B13" s="3" t="s">
        <v>612</v>
      </c>
      <c r="C13" s="6" t="s">
        <v>590</v>
      </c>
      <c r="D13">
        <v>3909</v>
      </c>
      <c r="E13" t="str">
        <f t="shared" si="0"/>
        <v>Hidalgo (Mexican state)</v>
      </c>
      <c r="F13" t="str">
        <f t="shared" si="1"/>
        <v>Hidalgo</v>
      </c>
      <c r="G13" t="str">
        <f t="shared" si="2"/>
        <v>MX-HID</v>
      </c>
    </row>
    <row r="14" spans="1:7" ht="15" thickBot="1" x14ac:dyDescent="0.4">
      <c r="A14" s="1" t="s">
        <v>613</v>
      </c>
      <c r="B14" s="3" t="s">
        <v>614</v>
      </c>
      <c r="C14" s="6" t="s">
        <v>590</v>
      </c>
      <c r="D14">
        <v>3909</v>
      </c>
      <c r="E14" t="str">
        <f t="shared" si="0"/>
        <v>Jalisco (Mexican state)</v>
      </c>
      <c r="F14" t="str">
        <f t="shared" si="1"/>
        <v>Jalisco</v>
      </c>
      <c r="G14" t="str">
        <f t="shared" si="2"/>
        <v>MX-JAL</v>
      </c>
    </row>
    <row r="15" spans="1:7" ht="15" thickBot="1" x14ac:dyDescent="0.4">
      <c r="A15" s="1" t="s">
        <v>615</v>
      </c>
      <c r="B15" s="3" t="s">
        <v>616</v>
      </c>
      <c r="C15" s="6" t="s">
        <v>590</v>
      </c>
      <c r="D15">
        <v>3909</v>
      </c>
      <c r="E15" t="str">
        <f t="shared" si="0"/>
        <v>México (Mexican state)</v>
      </c>
      <c r="F15" t="str">
        <f t="shared" si="1"/>
        <v>México</v>
      </c>
      <c r="G15" t="str">
        <f t="shared" si="2"/>
        <v>MX-MEX</v>
      </c>
    </row>
    <row r="16" spans="1:7" ht="15" thickBot="1" x14ac:dyDescent="0.4">
      <c r="A16" s="1" t="s">
        <v>617</v>
      </c>
      <c r="B16" s="3" t="s">
        <v>618</v>
      </c>
      <c r="C16" s="6" t="s">
        <v>590</v>
      </c>
      <c r="D16">
        <v>3909</v>
      </c>
      <c r="E16" t="str">
        <f t="shared" si="0"/>
        <v>Michoacán de Ocampo (Mexican state)</v>
      </c>
      <c r="F16" t="str">
        <f t="shared" si="1"/>
        <v>Michoacán de Ocampo</v>
      </c>
      <c r="G16" t="str">
        <f t="shared" si="2"/>
        <v>MX-MIC</v>
      </c>
    </row>
    <row r="17" spans="1:7" ht="15" thickBot="1" x14ac:dyDescent="0.4">
      <c r="A17" s="1" t="s">
        <v>619</v>
      </c>
      <c r="B17" s="3" t="s">
        <v>620</v>
      </c>
      <c r="C17" s="6" t="s">
        <v>590</v>
      </c>
      <c r="D17">
        <v>3909</v>
      </c>
      <c r="E17" t="str">
        <f t="shared" si="0"/>
        <v>Morelos (Mexican state)</v>
      </c>
      <c r="F17" t="str">
        <f t="shared" si="1"/>
        <v>Morelos</v>
      </c>
      <c r="G17" t="str">
        <f t="shared" si="2"/>
        <v>MX-MOR</v>
      </c>
    </row>
    <row r="18" spans="1:7" ht="15" thickBot="1" x14ac:dyDescent="0.4">
      <c r="A18" s="1" t="s">
        <v>621</v>
      </c>
      <c r="B18" s="3" t="s">
        <v>622</v>
      </c>
      <c r="C18" s="6" t="s">
        <v>590</v>
      </c>
      <c r="D18">
        <v>3909</v>
      </c>
      <c r="E18" t="str">
        <f t="shared" si="0"/>
        <v>Nayarit (Mexican state)</v>
      </c>
      <c r="F18" t="str">
        <f t="shared" si="1"/>
        <v>Nayarit</v>
      </c>
      <c r="G18" t="str">
        <f t="shared" si="2"/>
        <v>MX-NAY</v>
      </c>
    </row>
    <row r="19" spans="1:7" ht="15" thickBot="1" x14ac:dyDescent="0.4">
      <c r="A19" s="1" t="s">
        <v>623</v>
      </c>
      <c r="B19" s="3" t="s">
        <v>624</v>
      </c>
      <c r="C19" s="6" t="s">
        <v>590</v>
      </c>
      <c r="D19">
        <v>3909</v>
      </c>
      <c r="E19" t="str">
        <f t="shared" si="0"/>
        <v>Nuevo León (Mexican state)</v>
      </c>
      <c r="F19" t="str">
        <f t="shared" si="1"/>
        <v>Nuevo León</v>
      </c>
      <c r="G19" t="str">
        <f t="shared" si="2"/>
        <v>MX-NLE</v>
      </c>
    </row>
    <row r="20" spans="1:7" ht="15" thickBot="1" x14ac:dyDescent="0.4">
      <c r="A20" s="1" t="s">
        <v>625</v>
      </c>
      <c r="B20" s="3" t="s">
        <v>626</v>
      </c>
      <c r="C20" s="6" t="s">
        <v>590</v>
      </c>
      <c r="D20">
        <v>3909</v>
      </c>
      <c r="E20" t="str">
        <f t="shared" si="0"/>
        <v>Oaxaca (Mexican state)</v>
      </c>
      <c r="F20" t="str">
        <f t="shared" si="1"/>
        <v>Oaxaca</v>
      </c>
      <c r="G20" t="str">
        <f t="shared" si="2"/>
        <v>MX-OAX</v>
      </c>
    </row>
    <row r="21" spans="1:7" ht="15" thickBot="1" x14ac:dyDescent="0.4">
      <c r="A21" s="1" t="s">
        <v>627</v>
      </c>
      <c r="B21" s="3" t="s">
        <v>628</v>
      </c>
      <c r="C21" s="6" t="s">
        <v>590</v>
      </c>
      <c r="D21">
        <v>3909</v>
      </c>
      <c r="E21" t="str">
        <f t="shared" si="0"/>
        <v>Puebla (Mexican state)</v>
      </c>
      <c r="F21" t="str">
        <f t="shared" si="1"/>
        <v>Puebla</v>
      </c>
      <c r="G21" t="str">
        <f t="shared" si="2"/>
        <v>MX-PUE</v>
      </c>
    </row>
    <row r="22" spans="1:7" ht="15" thickBot="1" x14ac:dyDescent="0.4">
      <c r="A22" s="1" t="s">
        <v>629</v>
      </c>
      <c r="B22" s="3" t="s">
        <v>630</v>
      </c>
      <c r="C22" s="6" t="s">
        <v>590</v>
      </c>
      <c r="D22">
        <v>3909</v>
      </c>
      <c r="E22" t="str">
        <f t="shared" si="0"/>
        <v>Querétaro (Mexican state)</v>
      </c>
      <c r="F22" t="str">
        <f t="shared" si="1"/>
        <v>Querétaro</v>
      </c>
      <c r="G22" t="str">
        <f t="shared" si="2"/>
        <v>MX-QUE</v>
      </c>
    </row>
    <row r="23" spans="1:7" ht="15" thickBot="1" x14ac:dyDescent="0.4">
      <c r="A23" s="1" t="s">
        <v>631</v>
      </c>
      <c r="B23" s="3" t="s">
        <v>632</v>
      </c>
      <c r="C23" s="6" t="s">
        <v>590</v>
      </c>
      <c r="D23">
        <v>3909</v>
      </c>
      <c r="E23" t="str">
        <f t="shared" si="0"/>
        <v>Quintana Roo (Mexican state)</v>
      </c>
      <c r="F23" t="str">
        <f t="shared" si="1"/>
        <v>Quintana Roo</v>
      </c>
      <c r="G23" t="str">
        <f t="shared" si="2"/>
        <v>MX-ROO</v>
      </c>
    </row>
    <row r="24" spans="1:7" ht="15" thickBot="1" x14ac:dyDescent="0.4">
      <c r="A24" s="1" t="s">
        <v>633</v>
      </c>
      <c r="B24" s="3" t="s">
        <v>634</v>
      </c>
      <c r="C24" s="6" t="s">
        <v>590</v>
      </c>
      <c r="D24">
        <v>3909</v>
      </c>
      <c r="E24" t="str">
        <f t="shared" si="0"/>
        <v>San Luis Potosí (Mexican state)</v>
      </c>
      <c r="F24" t="str">
        <f t="shared" si="1"/>
        <v>San Luis Potosí</v>
      </c>
      <c r="G24" t="str">
        <f t="shared" si="2"/>
        <v>MX-SLP</v>
      </c>
    </row>
    <row r="25" spans="1:7" ht="15" thickBot="1" x14ac:dyDescent="0.4">
      <c r="A25" s="1" t="s">
        <v>635</v>
      </c>
      <c r="B25" s="3" t="s">
        <v>636</v>
      </c>
      <c r="C25" s="6" t="s">
        <v>590</v>
      </c>
      <c r="D25">
        <v>3909</v>
      </c>
      <c r="E25" t="str">
        <f t="shared" si="0"/>
        <v>Sinaloa (Mexican state)</v>
      </c>
      <c r="F25" t="str">
        <f t="shared" si="1"/>
        <v>Sinaloa</v>
      </c>
      <c r="G25" t="str">
        <f t="shared" si="2"/>
        <v>MX-SIN</v>
      </c>
    </row>
    <row r="26" spans="1:7" ht="15" thickBot="1" x14ac:dyDescent="0.4">
      <c r="A26" s="1" t="s">
        <v>637</v>
      </c>
      <c r="B26" s="3" t="s">
        <v>638</v>
      </c>
      <c r="C26" s="6" t="s">
        <v>590</v>
      </c>
      <c r="D26">
        <v>3909</v>
      </c>
      <c r="E26" t="str">
        <f t="shared" si="0"/>
        <v>Sonora (Mexican state)</v>
      </c>
      <c r="F26" t="str">
        <f t="shared" si="1"/>
        <v>Sonora</v>
      </c>
      <c r="G26" t="str">
        <f t="shared" si="2"/>
        <v>MX-SON</v>
      </c>
    </row>
    <row r="27" spans="1:7" ht="15" thickBot="1" x14ac:dyDescent="0.4">
      <c r="A27" s="1" t="s">
        <v>639</v>
      </c>
      <c r="B27" s="3" t="s">
        <v>640</v>
      </c>
      <c r="C27" s="6" t="s">
        <v>590</v>
      </c>
      <c r="D27">
        <v>3909</v>
      </c>
      <c r="E27" t="str">
        <f t="shared" si="0"/>
        <v>Tabasco (Mexican state)</v>
      </c>
      <c r="F27" t="str">
        <f t="shared" si="1"/>
        <v>Tabasco</v>
      </c>
      <c r="G27" t="str">
        <f t="shared" si="2"/>
        <v>MX-TAB</v>
      </c>
    </row>
    <row r="28" spans="1:7" ht="15" thickBot="1" x14ac:dyDescent="0.4">
      <c r="A28" s="1" t="s">
        <v>641</v>
      </c>
      <c r="B28" s="3" t="s">
        <v>642</v>
      </c>
      <c r="C28" s="6" t="s">
        <v>590</v>
      </c>
      <c r="D28">
        <v>3909</v>
      </c>
      <c r="E28" t="str">
        <f t="shared" si="0"/>
        <v>Tamaulipas (Mexican state)</v>
      </c>
      <c r="F28" t="str">
        <f t="shared" si="1"/>
        <v>Tamaulipas</v>
      </c>
      <c r="G28" t="str">
        <f t="shared" si="2"/>
        <v>MX-TAM</v>
      </c>
    </row>
    <row r="29" spans="1:7" ht="15" thickBot="1" x14ac:dyDescent="0.4">
      <c r="A29" s="1" t="s">
        <v>643</v>
      </c>
      <c r="B29" s="3" t="s">
        <v>644</v>
      </c>
      <c r="C29" s="6" t="s">
        <v>590</v>
      </c>
      <c r="D29">
        <v>3909</v>
      </c>
      <c r="E29" t="str">
        <f t="shared" si="0"/>
        <v>Tlaxcala (Mexican state)</v>
      </c>
      <c r="F29" t="str">
        <f t="shared" si="1"/>
        <v>Tlaxcala</v>
      </c>
      <c r="G29" t="str">
        <f t="shared" si="2"/>
        <v>MX-TLA</v>
      </c>
    </row>
    <row r="30" spans="1:7" ht="15" thickBot="1" x14ac:dyDescent="0.4">
      <c r="A30" s="1" t="s">
        <v>645</v>
      </c>
      <c r="B30" s="3" t="s">
        <v>646</v>
      </c>
      <c r="C30" s="6" t="s">
        <v>590</v>
      </c>
      <c r="D30">
        <v>3909</v>
      </c>
      <c r="E30" t="str">
        <f t="shared" si="0"/>
        <v>Veracruz de Ignacio de la Llave (Mexican state)</v>
      </c>
      <c r="F30" t="str">
        <f t="shared" si="1"/>
        <v>Veracruz de Ignacio de la Llave</v>
      </c>
      <c r="G30" t="str">
        <f t="shared" si="2"/>
        <v>MX-VER</v>
      </c>
    </row>
    <row r="31" spans="1:7" ht="15" thickBot="1" x14ac:dyDescent="0.4">
      <c r="A31" s="1" t="s">
        <v>647</v>
      </c>
      <c r="B31" s="3" t="s">
        <v>648</v>
      </c>
      <c r="C31" s="6" t="s">
        <v>590</v>
      </c>
      <c r="D31">
        <v>3909</v>
      </c>
      <c r="E31" t="str">
        <f t="shared" si="0"/>
        <v>Yucatán (Mexican state)</v>
      </c>
      <c r="F31" t="str">
        <f t="shared" si="1"/>
        <v>Yucatán</v>
      </c>
      <c r="G31" t="str">
        <f t="shared" si="2"/>
        <v>MX-YUC</v>
      </c>
    </row>
    <row r="32" spans="1:7" ht="15" thickBot="1" x14ac:dyDescent="0.4">
      <c r="A32" s="1" t="s">
        <v>649</v>
      </c>
      <c r="B32" s="3" t="s">
        <v>650</v>
      </c>
      <c r="C32" s="6" t="s">
        <v>590</v>
      </c>
      <c r="D32">
        <v>3909</v>
      </c>
      <c r="E32" t="str">
        <f t="shared" si="0"/>
        <v>Zacatecas (Mexican state)</v>
      </c>
      <c r="F32" t="str">
        <f t="shared" si="1"/>
        <v>Zacatecas</v>
      </c>
      <c r="G32" t="str">
        <f t="shared" si="2"/>
        <v>MX-ZAC</v>
      </c>
    </row>
  </sheetData>
  <hyperlinks>
    <hyperlink ref="B1" r:id="rId1" tooltip="Ciudad de México" display="https://en.wikipedia.org/wiki/Ciudad_de_M%C3%A9xico" xr:uid="{7805BC0D-2517-425E-BA57-1D5157BC6E0F}"/>
    <hyperlink ref="B2" r:id="rId2" tooltip="Aguascalientes" display="https://en.wikipedia.org/wiki/Aguascalientes" xr:uid="{F57FAED0-82AA-4698-BDF1-A63B75A60B9D}"/>
    <hyperlink ref="B3" r:id="rId3" tooltip="Baja California" display="https://en.wikipedia.org/wiki/Baja_California" xr:uid="{2665727C-B0F8-4307-AE2C-E25FC424C5EE}"/>
    <hyperlink ref="B4" r:id="rId4" tooltip="Baja California Sur" display="https://en.wikipedia.org/wiki/Baja_California_Sur" xr:uid="{516C7DBD-67D8-4FBC-82FD-2BE969950FF6}"/>
    <hyperlink ref="B5" r:id="rId5" tooltip="Campeche" display="https://en.wikipedia.org/wiki/Campeche" xr:uid="{138DF214-5111-42F5-B3D5-FE02C67E6D91}"/>
    <hyperlink ref="B6" r:id="rId6" tooltip="Coahuila de Zaragoza" display="https://en.wikipedia.org/wiki/Coahuila_de_Zaragoza" xr:uid="{793E20AC-CD1D-46E6-8FA8-B39A4A1310DF}"/>
    <hyperlink ref="B7" r:id="rId7" tooltip="Colima" display="https://en.wikipedia.org/wiki/Colima" xr:uid="{EBFF17AA-9D4E-4663-B3F8-9D624BCB33C9}"/>
    <hyperlink ref="B8" r:id="rId8" tooltip="Chiapas" display="https://en.wikipedia.org/wiki/Chiapas" xr:uid="{CED06F5F-73FC-40FA-AC00-47C946EFDA6F}"/>
    <hyperlink ref="B9" r:id="rId9" tooltip="Chihuahua (state)" display="https://en.wikipedia.org/wiki/Chihuahua_(state)" xr:uid="{C1166B34-3EB8-4752-867C-D26091617EED}"/>
    <hyperlink ref="B10" r:id="rId10" tooltip="Durango" display="https://en.wikipedia.org/wiki/Durango" xr:uid="{6920718C-6F00-4F45-BBDC-648E741C9124}"/>
    <hyperlink ref="B11" r:id="rId11" tooltip="Guanajuato" display="https://en.wikipedia.org/wiki/Guanajuato" xr:uid="{AC94C304-29AF-4AB2-A8F7-F9DBC2489496}"/>
    <hyperlink ref="B12" r:id="rId12" tooltip="Guerrero" display="https://en.wikipedia.org/wiki/Guerrero" xr:uid="{F1335D18-4BAE-4E0B-9E08-51FEAD8BB895}"/>
    <hyperlink ref="B13" r:id="rId13" tooltip="Hidalgo (state)" display="https://en.wikipedia.org/wiki/Hidalgo_(state)" xr:uid="{8FAE0E50-A113-4010-8AE0-26C2D81C4E4B}"/>
    <hyperlink ref="B14" r:id="rId14" tooltip="Jalisco" display="https://en.wikipedia.org/wiki/Jalisco" xr:uid="{C1E60E10-E7BE-4533-8081-A16EA5213C8A}"/>
    <hyperlink ref="B15" r:id="rId15" tooltip="State of Mexico" display="https://en.wikipedia.org/wiki/State_of_Mexico" xr:uid="{610651C4-5816-47BC-895D-EB5CFDBA48FB}"/>
    <hyperlink ref="B16" r:id="rId16" tooltip="Michoacán de Ocampo" display="https://en.wikipedia.org/wiki/Michoac%C3%A1n_de_Ocampo" xr:uid="{56116160-21B1-41F9-82AF-AC0292FCFE51}"/>
    <hyperlink ref="B17" r:id="rId17" tooltip="Morelos" display="https://en.wikipedia.org/wiki/Morelos" xr:uid="{FD8C328D-0FD1-4DA6-8F0E-C5E24AB8805E}"/>
    <hyperlink ref="B18" r:id="rId18" tooltip="Nayarit" display="https://en.wikipedia.org/wiki/Nayarit" xr:uid="{80437BF8-1CFE-4DFE-B6DF-A5177E11624A}"/>
    <hyperlink ref="B19" r:id="rId19" tooltip="Nuevo León" display="https://en.wikipedia.org/wiki/Nuevo_Le%C3%B3n" xr:uid="{678407A6-95BC-498A-AC74-33C0BFD0EA67}"/>
    <hyperlink ref="B20" r:id="rId20" tooltip="Oaxaca" display="https://en.wikipedia.org/wiki/Oaxaca" xr:uid="{97C487B1-8A2E-4908-B194-D62C7D660439}"/>
    <hyperlink ref="B21" r:id="rId21" tooltip="Puebla" display="https://en.wikipedia.org/wiki/Puebla" xr:uid="{3AB54F2F-D036-44E3-ADC7-00501261424A}"/>
    <hyperlink ref="B22" r:id="rId22" tooltip="Querétaro" display="https://en.wikipedia.org/wiki/Quer%C3%A9taro" xr:uid="{8E5984F3-2A16-420A-9606-E47678C41805}"/>
    <hyperlink ref="B23" r:id="rId23" tooltip="Quintana Roo" display="https://en.wikipedia.org/wiki/Quintana_Roo" xr:uid="{D6215695-9F77-45D2-87DD-D26CB18EFF21}"/>
    <hyperlink ref="B24" r:id="rId24" tooltip="San Luis Potosí" display="https://en.wikipedia.org/wiki/San_Luis_Potos%C3%AD" xr:uid="{78C0431A-7AE1-4F16-B09B-4BD878E4BD8C}"/>
    <hyperlink ref="B25" r:id="rId25" tooltip="Sinaloa" display="https://en.wikipedia.org/wiki/Sinaloa" xr:uid="{83EB68CF-D460-42BF-B0B7-34E699F7DB97}"/>
    <hyperlink ref="B26" r:id="rId26" tooltip="Sonora" display="https://en.wikipedia.org/wiki/Sonora" xr:uid="{F10AF2F4-6058-476C-AE76-8DF811154EC1}"/>
    <hyperlink ref="B27" r:id="rId27" tooltip="Tabasco" display="https://en.wikipedia.org/wiki/Tabasco" xr:uid="{86B170CC-742F-477F-84C2-9F5B1C9A1FB4}"/>
    <hyperlink ref="B28" r:id="rId28" tooltip="Tamaulipas" display="https://en.wikipedia.org/wiki/Tamaulipas" xr:uid="{6B8D8C94-2ABD-4927-975C-49D8EDBDD80B}"/>
    <hyperlink ref="B29" r:id="rId29" tooltip="Tlaxcala" display="https://en.wikipedia.org/wiki/Tlaxcala" xr:uid="{F317B784-F14C-43FB-AE66-8089731753E7}"/>
    <hyperlink ref="B30" r:id="rId30" tooltip="Veracruz de Ignacio de la Llave" display="https://en.wikipedia.org/wiki/Veracruz_de_Ignacio_de_la_Llave" xr:uid="{89FD2232-F505-4336-9E7E-C31206F64D37}"/>
    <hyperlink ref="B31" r:id="rId31" tooltip="Yucatán" display="https://en.wikipedia.org/wiki/Yucat%C3%A1n" xr:uid="{F7712365-2164-404D-9C94-D66E8D16E9FA}"/>
    <hyperlink ref="B32" r:id="rId32" tooltip="Zacatecas" display="https://en.wikipedia.org/wiki/Zacatecas" xr:uid="{D87EB927-FDDC-4F95-8395-DF369D5CABFA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A0D2B-2B5E-4044-8D28-F56CD6CBC74B}">
  <dimension ref="A1:G13"/>
  <sheetViews>
    <sheetView workbookViewId="0">
      <selection activeCell="D1" sqref="D1:G13"/>
    </sheetView>
  </sheetViews>
  <sheetFormatPr defaultRowHeight="14.5" x14ac:dyDescent="0.35"/>
  <cols>
    <col min="5" max="5" width="42.26953125" bestFit="1" customWidth="1"/>
    <col min="6" max="6" width="21.26953125" bestFit="1" customWidth="1"/>
  </cols>
  <sheetData>
    <row r="1" spans="1:7" ht="29.5" thickBot="1" x14ac:dyDescent="0.4">
      <c r="A1" s="1" t="s">
        <v>4466</v>
      </c>
      <c r="B1" s="3" t="s">
        <v>4467</v>
      </c>
      <c r="C1" s="6" t="s">
        <v>1480</v>
      </c>
      <c r="D1">
        <v>3871</v>
      </c>
      <c r="E1" t="str">
        <f>_xlfn.CONCAT(B1," (Mauritian ",C1,")")</f>
        <v>Agalega Islands (Mauritian dependency)</v>
      </c>
      <c r="F1" t="str">
        <f>B1</f>
        <v>Agalega Islands</v>
      </c>
      <c r="G1" t="str">
        <f>A1</f>
        <v>MU-AG</v>
      </c>
    </row>
    <row r="2" spans="1:7" ht="43.5" x14ac:dyDescent="0.35">
      <c r="A2" s="11" t="s">
        <v>4468</v>
      </c>
      <c r="B2" s="15" t="s">
        <v>4469</v>
      </c>
      <c r="C2" s="13" t="s">
        <v>1480</v>
      </c>
      <c r="D2">
        <v>3871</v>
      </c>
      <c r="E2" t="str">
        <f t="shared" ref="E2:E13" si="0">_xlfn.CONCAT(B2," (Mauritian ",C2,")")</f>
        <v>Cargados Carajos Shoals (Mauritian dependency)</v>
      </c>
      <c r="F2" t="str">
        <f t="shared" ref="F2:F13" si="1">B2</f>
        <v>Cargados Carajos Shoals</v>
      </c>
      <c r="G2" t="str">
        <f t="shared" ref="G2:G13" si="2">A2</f>
        <v>MU-CC</v>
      </c>
    </row>
    <row r="3" spans="1:7" ht="15" thickBot="1" x14ac:dyDescent="0.4">
      <c r="A3" s="12"/>
      <c r="B3" s="16"/>
      <c r="C3" s="14"/>
      <c r="D3">
        <v>3871</v>
      </c>
      <c r="E3" t="str">
        <f t="shared" si="0"/>
        <v xml:space="preserve"> (Mauritian )</v>
      </c>
      <c r="F3">
        <f t="shared" si="1"/>
        <v>0</v>
      </c>
      <c r="G3">
        <f t="shared" si="2"/>
        <v>0</v>
      </c>
    </row>
    <row r="4" spans="1:7" ht="29.5" thickBot="1" x14ac:dyDescent="0.4">
      <c r="A4" s="1" t="s">
        <v>4470</v>
      </c>
      <c r="B4" s="3" t="s">
        <v>4471</v>
      </c>
      <c r="C4" s="6" t="s">
        <v>1480</v>
      </c>
      <c r="D4">
        <v>3871</v>
      </c>
      <c r="E4" t="str">
        <f t="shared" si="0"/>
        <v>Rodrigues Island (Mauritian dependency)</v>
      </c>
      <c r="F4" t="str">
        <f t="shared" si="1"/>
        <v>Rodrigues Island</v>
      </c>
      <c r="G4" t="str">
        <f t="shared" si="2"/>
        <v>MU-RO</v>
      </c>
    </row>
    <row r="5" spans="1:7" ht="29.5" thickBot="1" x14ac:dyDescent="0.4">
      <c r="A5" s="1" t="s">
        <v>4472</v>
      </c>
      <c r="B5" s="3" t="s">
        <v>4473</v>
      </c>
      <c r="C5" s="6" t="s">
        <v>473</v>
      </c>
      <c r="D5">
        <v>3871</v>
      </c>
      <c r="E5" t="str">
        <f t="shared" si="0"/>
        <v>Black River (Mauritian district)</v>
      </c>
      <c r="F5" t="str">
        <f t="shared" si="1"/>
        <v>Black River</v>
      </c>
      <c r="G5" t="str">
        <f t="shared" si="2"/>
        <v>MU-BL</v>
      </c>
    </row>
    <row r="6" spans="1:7" ht="15" thickBot="1" x14ac:dyDescent="0.4">
      <c r="A6" s="1" t="s">
        <v>4474</v>
      </c>
      <c r="B6" s="3" t="s">
        <v>4475</v>
      </c>
      <c r="C6" s="6" t="s">
        <v>473</v>
      </c>
      <c r="D6">
        <v>3871</v>
      </c>
      <c r="E6" t="str">
        <f t="shared" si="0"/>
        <v>Flacq (Mauritian district)</v>
      </c>
      <c r="F6" t="str">
        <f t="shared" si="1"/>
        <v>Flacq</v>
      </c>
      <c r="G6" t="str">
        <f t="shared" si="2"/>
        <v>MU-FL</v>
      </c>
    </row>
    <row r="7" spans="1:7" ht="29.5" thickBot="1" x14ac:dyDescent="0.4">
      <c r="A7" s="1" t="s">
        <v>4476</v>
      </c>
      <c r="B7" s="3" t="s">
        <v>4477</v>
      </c>
      <c r="C7" s="6" t="s">
        <v>473</v>
      </c>
      <c r="D7">
        <v>3871</v>
      </c>
      <c r="E7" t="str">
        <f t="shared" si="0"/>
        <v>Grand Port (Mauritian district)</v>
      </c>
      <c r="F7" t="str">
        <f t="shared" si="1"/>
        <v>Grand Port</v>
      </c>
      <c r="G7" t="str">
        <f t="shared" si="2"/>
        <v>MU-GP</v>
      </c>
    </row>
    <row r="8" spans="1:7" ht="15" thickBot="1" x14ac:dyDescent="0.4">
      <c r="A8" s="1" t="s">
        <v>4478</v>
      </c>
      <c r="B8" s="3" t="s">
        <v>4479</v>
      </c>
      <c r="C8" s="6" t="s">
        <v>473</v>
      </c>
      <c r="D8">
        <v>3871</v>
      </c>
      <c r="E8" t="str">
        <f t="shared" si="0"/>
        <v>Moka (Mauritian district)</v>
      </c>
      <c r="F8" t="str">
        <f t="shared" si="1"/>
        <v>Moka</v>
      </c>
      <c r="G8" t="str">
        <f t="shared" si="2"/>
        <v>MU-MO</v>
      </c>
    </row>
    <row r="9" spans="1:7" ht="29.5" thickBot="1" x14ac:dyDescent="0.4">
      <c r="A9" s="1" t="s">
        <v>4480</v>
      </c>
      <c r="B9" s="3" t="s">
        <v>4481</v>
      </c>
      <c r="C9" s="6" t="s">
        <v>473</v>
      </c>
      <c r="D9">
        <v>3871</v>
      </c>
      <c r="E9" t="str">
        <f t="shared" si="0"/>
        <v>Pamplemousses (Mauritian district)</v>
      </c>
      <c r="F9" t="str">
        <f t="shared" si="1"/>
        <v>Pamplemousses</v>
      </c>
      <c r="G9" t="str">
        <f t="shared" si="2"/>
        <v>MU-PA</v>
      </c>
    </row>
    <row r="10" spans="1:7" ht="29.5" thickBot="1" x14ac:dyDescent="0.4">
      <c r="A10" s="1" t="s">
        <v>4482</v>
      </c>
      <c r="B10" s="3" t="s">
        <v>4483</v>
      </c>
      <c r="C10" s="6" t="s">
        <v>473</v>
      </c>
      <c r="D10">
        <v>3871</v>
      </c>
      <c r="E10" t="str">
        <f t="shared" si="0"/>
        <v>Plaines Wilhems (Mauritian district)</v>
      </c>
      <c r="F10" t="str">
        <f t="shared" si="1"/>
        <v>Plaines Wilhems</v>
      </c>
      <c r="G10" t="str">
        <f t="shared" si="2"/>
        <v>MU-PW</v>
      </c>
    </row>
    <row r="11" spans="1:7" ht="29.5" thickBot="1" x14ac:dyDescent="0.4">
      <c r="A11" s="1" t="s">
        <v>4484</v>
      </c>
      <c r="B11" s="3" t="s">
        <v>4485</v>
      </c>
      <c r="C11" s="6" t="s">
        <v>473</v>
      </c>
      <c r="D11">
        <v>3871</v>
      </c>
      <c r="E11" t="str">
        <f t="shared" si="0"/>
        <v>Port Louis (Mauritian district)</v>
      </c>
      <c r="F11" t="str">
        <f t="shared" si="1"/>
        <v>Port Louis</v>
      </c>
      <c r="G11" t="str">
        <f t="shared" si="2"/>
        <v>MU-PL</v>
      </c>
    </row>
    <row r="12" spans="1:7" ht="44" thickBot="1" x14ac:dyDescent="0.4">
      <c r="A12" s="1" t="s">
        <v>4486</v>
      </c>
      <c r="B12" s="3" t="s">
        <v>4487</v>
      </c>
      <c r="C12" s="6" t="s">
        <v>473</v>
      </c>
      <c r="D12">
        <v>3871</v>
      </c>
      <c r="E12" t="str">
        <f t="shared" si="0"/>
        <v>Rivière du Rempart (Mauritian district)</v>
      </c>
      <c r="F12" t="str">
        <f t="shared" si="1"/>
        <v>Rivière du Rempart</v>
      </c>
      <c r="G12" t="str">
        <f t="shared" si="2"/>
        <v>MU-RR</v>
      </c>
    </row>
    <row r="13" spans="1:7" ht="15" thickBot="1" x14ac:dyDescent="0.4">
      <c r="A13" s="1" t="s">
        <v>4488</v>
      </c>
      <c r="B13" s="3" t="s">
        <v>4489</v>
      </c>
      <c r="C13" s="6" t="s">
        <v>473</v>
      </c>
      <c r="D13">
        <v>3871</v>
      </c>
      <c r="E13" t="str">
        <f t="shared" si="0"/>
        <v>Savanne (Mauritian district)</v>
      </c>
      <c r="F13" t="str">
        <f t="shared" si="1"/>
        <v>Savanne</v>
      </c>
      <c r="G13" t="str">
        <f t="shared" si="2"/>
        <v>MU-SA</v>
      </c>
    </row>
  </sheetData>
  <mergeCells count="2">
    <mergeCell ref="A2:A3"/>
    <mergeCell ref="C2:C3"/>
  </mergeCells>
  <hyperlinks>
    <hyperlink ref="B1" r:id="rId1" tooltip="Agalega Islands" display="https://en.wikipedia.org/wiki/Agalega_Islands" xr:uid="{4210A053-8761-4740-8F2C-BD592C0125BA}"/>
    <hyperlink ref="B2" r:id="rId2" tooltip="Cargados Carajos Shoals" display="https://en.wikipedia.org/wiki/Cargados_Carajos_Shoals" xr:uid="{00FC85E0-5DDA-4E6F-B02F-A09404775888}"/>
    <hyperlink ref="B4" r:id="rId3" tooltip="Rodrigues Island" display="https://en.wikipedia.org/wiki/Rodrigues_Island" xr:uid="{7BF7025A-6C6C-43AA-8550-37C5ABDA57A8}"/>
    <hyperlink ref="B5" r:id="rId4" tooltip="Black River District" display="https://en.wikipedia.org/wiki/Black_River_District" xr:uid="{B4C7027F-63B4-4D2D-9634-D2B72CB925A6}"/>
    <hyperlink ref="B6" r:id="rId5" tooltip="Flacq District" display="https://en.wikipedia.org/wiki/Flacq_District" xr:uid="{C6ACD9BA-FC13-4873-BE32-11D107D078F0}"/>
    <hyperlink ref="B7" r:id="rId6" tooltip="Grand Port District" display="https://en.wikipedia.org/wiki/Grand_Port_District" xr:uid="{DF24C567-A94E-4B5E-9DE7-83C39C2B5917}"/>
    <hyperlink ref="B8" r:id="rId7" tooltip="Moka District" display="https://en.wikipedia.org/wiki/Moka_District" xr:uid="{A59E02BA-7D0E-4DA2-951C-57E260616F12}"/>
    <hyperlink ref="B9" r:id="rId8" tooltip="Pamplemousses District" display="https://en.wikipedia.org/wiki/Pamplemousses_District" xr:uid="{FE8E960B-7462-40FD-BC5E-E523ADEA373E}"/>
    <hyperlink ref="B10" r:id="rId9" tooltip="Plaines Wilhems District" display="https://en.wikipedia.org/wiki/Plaines_Wilhems_District" xr:uid="{2729F98B-A959-46A6-AB93-A379208FD4D9}"/>
    <hyperlink ref="B11" r:id="rId10" tooltip="Port Louis District" display="https://en.wikipedia.org/wiki/Port_Louis_District" xr:uid="{44555D80-CD71-4F87-BE56-A4817547542A}"/>
    <hyperlink ref="B12" r:id="rId11" tooltip="Rivière du Rempart District" display="https://en.wikipedia.org/wiki/Rivi%C3%A8re_du_Rempart_District" xr:uid="{7308E727-9D86-4A32-85DE-3883CA3C4D83}"/>
    <hyperlink ref="B13" r:id="rId12" tooltip="Savanne District" display="https://en.wikipedia.org/wiki/Savanne_District" xr:uid="{923F19DC-0777-48E2-8F37-746B6CCBDDF3}"/>
  </hyperlink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C99FD-E783-4932-95B3-3F808B68D967}">
  <dimension ref="A1:I5"/>
  <sheetViews>
    <sheetView workbookViewId="0">
      <selection activeCell="F1" sqref="F1:I5"/>
    </sheetView>
  </sheetViews>
  <sheetFormatPr defaultRowHeight="14.5" x14ac:dyDescent="0.35"/>
  <cols>
    <col min="7" max="7" width="26" bestFit="1" customWidth="1"/>
  </cols>
  <sheetData>
    <row r="1" spans="1:9" ht="18.5" thickBot="1" x14ac:dyDescent="0.4">
      <c r="A1" s="1" t="s">
        <v>4490</v>
      </c>
      <c r="B1" s="3" t="s">
        <v>4501</v>
      </c>
      <c r="C1" s="6" t="s">
        <v>4491</v>
      </c>
      <c r="D1" s="6" t="s">
        <v>4492</v>
      </c>
      <c r="E1" s="6" t="s">
        <v>466</v>
      </c>
      <c r="F1">
        <v>3862</v>
      </c>
      <c r="G1" t="str">
        <f>_xlfn.CONCAT(B1, " (Rwandan ",E1,")")</f>
        <v>Kigali (Rwandan city)</v>
      </c>
      <c r="H1" t="str">
        <f>B1</f>
        <v>Kigali</v>
      </c>
      <c r="I1" t="str">
        <f>A1</f>
        <v>RW-01</v>
      </c>
    </row>
    <row r="2" spans="1:9" ht="15" thickBot="1" x14ac:dyDescent="0.4">
      <c r="A2" s="1" t="s">
        <v>4493</v>
      </c>
      <c r="B2" s="3" t="s">
        <v>1171</v>
      </c>
      <c r="C2" s="6" t="s">
        <v>2009</v>
      </c>
      <c r="D2" s="6" t="s">
        <v>4494</v>
      </c>
      <c r="E2" s="6" t="s">
        <v>149</v>
      </c>
      <c r="F2">
        <v>3862</v>
      </c>
      <c r="G2" t="str">
        <f t="shared" ref="G2:G5" si="0">_xlfn.CONCAT(B2, " (Rwandan ",E2,")")</f>
        <v>Eastern (Rwandan province)</v>
      </c>
      <c r="H2" t="str">
        <f t="shared" ref="H2:H5" si="1">B2</f>
        <v>Eastern</v>
      </c>
      <c r="I2" t="str">
        <f t="shared" ref="I2:I5" si="2">A2</f>
        <v>RW-02</v>
      </c>
    </row>
    <row r="3" spans="1:9" ht="15" thickBot="1" x14ac:dyDescent="0.4">
      <c r="A3" s="1" t="s">
        <v>4495</v>
      </c>
      <c r="B3" s="3" t="s">
        <v>1181</v>
      </c>
      <c r="C3" s="6" t="s">
        <v>2016</v>
      </c>
      <c r="D3" s="6" t="s">
        <v>4496</v>
      </c>
      <c r="E3" s="6" t="s">
        <v>149</v>
      </c>
      <c r="F3">
        <v>3862</v>
      </c>
      <c r="G3" t="str">
        <f t="shared" si="0"/>
        <v>Northern (Rwandan province)</v>
      </c>
      <c r="H3" t="str">
        <f t="shared" si="1"/>
        <v>Northern</v>
      </c>
      <c r="I3" t="str">
        <f t="shared" si="2"/>
        <v>RW-03</v>
      </c>
    </row>
    <row r="4" spans="1:9" ht="18.5" thickBot="1" x14ac:dyDescent="0.4">
      <c r="A4" s="1" t="s">
        <v>4497</v>
      </c>
      <c r="B4" s="3" t="s">
        <v>1185</v>
      </c>
      <c r="C4" s="6" t="s">
        <v>2027</v>
      </c>
      <c r="D4" s="6" t="s">
        <v>4498</v>
      </c>
      <c r="E4" s="6" t="s">
        <v>149</v>
      </c>
      <c r="F4">
        <v>3862</v>
      </c>
      <c r="G4" t="str">
        <f t="shared" si="0"/>
        <v>Western (Rwandan province)</v>
      </c>
      <c r="H4" t="str">
        <f t="shared" si="1"/>
        <v>Western</v>
      </c>
      <c r="I4" t="str">
        <f t="shared" si="2"/>
        <v>RW-04</v>
      </c>
    </row>
    <row r="5" spans="1:9" ht="15" thickBot="1" x14ac:dyDescent="0.4">
      <c r="A5" s="1" t="s">
        <v>4499</v>
      </c>
      <c r="B5" s="3" t="s">
        <v>1183</v>
      </c>
      <c r="C5" s="6" t="s">
        <v>2021</v>
      </c>
      <c r="D5" s="6" t="s">
        <v>4500</v>
      </c>
      <c r="E5" s="6" t="s">
        <v>149</v>
      </c>
      <c r="F5">
        <v>3862</v>
      </c>
      <c r="G5" t="str">
        <f t="shared" si="0"/>
        <v>Southern (Rwandan province)</v>
      </c>
      <c r="H5" t="str">
        <f t="shared" si="1"/>
        <v>Southern</v>
      </c>
      <c r="I5" t="str">
        <f t="shared" si="2"/>
        <v>RW-05</v>
      </c>
    </row>
  </sheetData>
  <hyperlinks>
    <hyperlink ref="B1" r:id="rId1" tooltip="Kigali" display="https://en.wikipedia.org/wiki/Kigali" xr:uid="{CFD745F3-276C-4811-9929-F7221485B3D7}"/>
    <hyperlink ref="B2" r:id="rId2" tooltip="Eastern Province, Rwanda" display="https://en.wikipedia.org/wiki/Eastern_Province,_Rwanda" xr:uid="{43F01F73-EA00-4455-B4FB-C8CA30D543CB}"/>
    <hyperlink ref="B3" r:id="rId3" tooltip="Northern Province, Rwanda" display="https://en.wikipedia.org/wiki/Northern_Province,_Rwanda" xr:uid="{200AAF51-1E98-437C-9580-8CC431DA908D}"/>
    <hyperlink ref="B4" r:id="rId4" tooltip="Western Province, Rwanda" display="https://en.wikipedia.org/wiki/Western_Province,_Rwanda" xr:uid="{29578A29-1962-4089-AF98-48614492CA4A}"/>
    <hyperlink ref="B5" r:id="rId5" tooltip="Southern Province, Rwanda" display="https://en.wikipedia.org/wiki/Southern_Province,_Rwanda" xr:uid="{F4CE0A18-A9C3-4830-9E5A-076E7EB97123}"/>
  </hyperlink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ADD57-9241-41C5-BC09-BD812066D3A6}">
  <dimension ref="A1:F13"/>
  <sheetViews>
    <sheetView workbookViewId="0">
      <selection activeCell="C1" sqref="C1:F13"/>
    </sheetView>
  </sheetViews>
  <sheetFormatPr defaultRowHeight="14.5" x14ac:dyDescent="0.35"/>
  <cols>
    <col min="4" max="4" width="23.7265625" bestFit="1" customWidth="1"/>
  </cols>
  <sheetData>
    <row r="1" spans="1:6" ht="15" thickBot="1" x14ac:dyDescent="0.4">
      <c r="A1" s="1" t="s">
        <v>4502</v>
      </c>
      <c r="B1" s="3" t="s">
        <v>4503</v>
      </c>
      <c r="C1">
        <v>3946</v>
      </c>
      <c r="D1" t="str">
        <f>_xlfn.CONCAT(B1," (Saudi Arabian region)")</f>
        <v>'Asīr (Saudi Arabian region)</v>
      </c>
      <c r="E1" t="str">
        <f>B1</f>
        <v>'Asīr</v>
      </c>
      <c r="F1" t="str">
        <f>A1</f>
        <v>SA-14</v>
      </c>
    </row>
    <row r="2" spans="1:6" ht="15" thickBot="1" x14ac:dyDescent="0.4">
      <c r="A2" s="1" t="s">
        <v>4504</v>
      </c>
      <c r="B2" s="3" t="s">
        <v>4505</v>
      </c>
      <c r="C2">
        <v>3946</v>
      </c>
      <c r="D2" t="str">
        <f t="shared" ref="D2:D13" si="0">_xlfn.CONCAT(B2," (Saudi Arabian region)")</f>
        <v>Al Bāḩah (Saudi Arabian region)</v>
      </c>
      <c r="E2" t="str">
        <f t="shared" ref="E2:E13" si="1">B2</f>
        <v>Al Bāḩah</v>
      </c>
      <c r="F2" t="str">
        <f t="shared" ref="F2:F13" si="2">A2</f>
        <v>SA-11</v>
      </c>
    </row>
    <row r="3" spans="1:6" ht="73" thickBot="1" x14ac:dyDescent="0.4">
      <c r="A3" s="1" t="s">
        <v>4506</v>
      </c>
      <c r="B3" s="3" t="s">
        <v>4507</v>
      </c>
      <c r="C3">
        <v>3946</v>
      </c>
      <c r="D3" t="str">
        <f t="shared" si="0"/>
        <v>Al Ḩudūd ash Shamālīyah (Saudi Arabian region)</v>
      </c>
      <c r="E3" t="str">
        <f t="shared" si="1"/>
        <v>Al Ḩudūd ash Shamālīyah</v>
      </c>
      <c r="F3" t="str">
        <f t="shared" si="2"/>
        <v>SA-08</v>
      </c>
    </row>
    <row r="4" spans="1:6" ht="15" thickBot="1" x14ac:dyDescent="0.4">
      <c r="A4" s="1" t="s">
        <v>4508</v>
      </c>
      <c r="B4" s="3" t="s">
        <v>4509</v>
      </c>
      <c r="C4">
        <v>3946</v>
      </c>
      <c r="D4" t="str">
        <f t="shared" si="0"/>
        <v>Al Jawf (Saudi Arabian region)</v>
      </c>
      <c r="E4" t="str">
        <f t="shared" si="1"/>
        <v>Al Jawf</v>
      </c>
      <c r="F4" t="str">
        <f t="shared" si="2"/>
        <v>SA-12</v>
      </c>
    </row>
    <row r="5" spans="1:6" ht="73" thickBot="1" x14ac:dyDescent="0.4">
      <c r="A5" s="1" t="s">
        <v>4510</v>
      </c>
      <c r="B5" s="3" t="s">
        <v>4511</v>
      </c>
      <c r="C5">
        <v>3946</v>
      </c>
      <c r="D5" t="str">
        <f t="shared" si="0"/>
        <v>Al Madīnah al Munawwarah (Saudi Arabian region)</v>
      </c>
      <c r="E5" t="str">
        <f t="shared" si="1"/>
        <v>Al Madīnah al Munawwarah</v>
      </c>
      <c r="F5" t="str">
        <f t="shared" si="2"/>
        <v>SA-03</v>
      </c>
    </row>
    <row r="6" spans="1:6" ht="15" thickBot="1" x14ac:dyDescent="0.4">
      <c r="A6" s="1" t="s">
        <v>4512</v>
      </c>
      <c r="B6" s="3" t="s">
        <v>4513</v>
      </c>
      <c r="C6">
        <v>3946</v>
      </c>
      <c r="D6" t="str">
        <f t="shared" si="0"/>
        <v>Al Qaşīm (Saudi Arabian region)</v>
      </c>
      <c r="E6" t="str">
        <f t="shared" si="1"/>
        <v>Al Qaşīm</v>
      </c>
      <c r="F6" t="str">
        <f t="shared" si="2"/>
        <v>SA-05</v>
      </c>
    </row>
    <row r="7" spans="1:6" ht="15" thickBot="1" x14ac:dyDescent="0.4">
      <c r="A7" s="1" t="s">
        <v>4514</v>
      </c>
      <c r="B7" s="3" t="s">
        <v>4515</v>
      </c>
      <c r="C7">
        <v>3946</v>
      </c>
      <c r="D7" t="str">
        <f t="shared" si="0"/>
        <v>Ar Riyāḑ (Saudi Arabian region)</v>
      </c>
      <c r="E7" t="str">
        <f t="shared" si="1"/>
        <v>Ar Riyāḑ</v>
      </c>
      <c r="F7" t="str">
        <f t="shared" si="2"/>
        <v>SA-01</v>
      </c>
    </row>
    <row r="8" spans="1:6" ht="44" thickBot="1" x14ac:dyDescent="0.4">
      <c r="A8" s="1" t="s">
        <v>4516</v>
      </c>
      <c r="B8" s="3" t="s">
        <v>2416</v>
      </c>
      <c r="C8">
        <v>3946</v>
      </c>
      <c r="D8" t="str">
        <f t="shared" si="0"/>
        <v>Ash Sharqīyah (Saudi Arabian region)</v>
      </c>
      <c r="E8" t="str">
        <f t="shared" si="1"/>
        <v>Ash Sharqīyah</v>
      </c>
      <c r="F8" t="str">
        <f t="shared" si="2"/>
        <v>SA-04</v>
      </c>
    </row>
    <row r="9" spans="1:6" ht="15" thickBot="1" x14ac:dyDescent="0.4">
      <c r="A9" s="1" t="s">
        <v>4517</v>
      </c>
      <c r="B9" s="3" t="s">
        <v>4518</v>
      </c>
      <c r="C9">
        <v>3946</v>
      </c>
      <c r="D9" t="str">
        <f t="shared" si="0"/>
        <v>Ḩā'il (Saudi Arabian region)</v>
      </c>
      <c r="E9" t="str">
        <f t="shared" si="1"/>
        <v>Ḩā'il</v>
      </c>
      <c r="F9" t="str">
        <f t="shared" si="2"/>
        <v>SA-06</v>
      </c>
    </row>
    <row r="10" spans="1:6" ht="15" thickBot="1" x14ac:dyDescent="0.4">
      <c r="A10" s="1" t="s">
        <v>4519</v>
      </c>
      <c r="B10" s="3" t="s">
        <v>4520</v>
      </c>
      <c r="C10">
        <v>3946</v>
      </c>
      <c r="D10" t="str">
        <f t="shared" si="0"/>
        <v>Jāzān (Saudi Arabian region)</v>
      </c>
      <c r="E10" t="str">
        <f t="shared" si="1"/>
        <v>Jāzān</v>
      </c>
      <c r="F10" t="str">
        <f t="shared" si="2"/>
        <v>SA-09</v>
      </c>
    </row>
    <row r="11" spans="1:6" ht="58.5" thickBot="1" x14ac:dyDescent="0.4">
      <c r="A11" s="1" t="s">
        <v>4521</v>
      </c>
      <c r="B11" s="3" t="s">
        <v>4522</v>
      </c>
      <c r="C11">
        <v>3946</v>
      </c>
      <c r="D11" t="str">
        <f t="shared" si="0"/>
        <v>Makkah al Mukarramah (Saudi Arabian region)</v>
      </c>
      <c r="E11" t="str">
        <f t="shared" si="1"/>
        <v>Makkah al Mukarramah</v>
      </c>
      <c r="F11" t="str">
        <f t="shared" si="2"/>
        <v>SA-02</v>
      </c>
    </row>
    <row r="12" spans="1:6" ht="15" thickBot="1" x14ac:dyDescent="0.4">
      <c r="A12" s="1" t="s">
        <v>4523</v>
      </c>
      <c r="B12" s="3" t="s">
        <v>4524</v>
      </c>
      <c r="C12">
        <v>3946</v>
      </c>
      <c r="D12" t="str">
        <f t="shared" si="0"/>
        <v>Najrān (Saudi Arabian region)</v>
      </c>
      <c r="E12" t="str">
        <f t="shared" si="1"/>
        <v>Najrān</v>
      </c>
      <c r="F12" t="str">
        <f t="shared" si="2"/>
        <v>SA-10</v>
      </c>
    </row>
    <row r="13" spans="1:6" ht="15" thickBot="1" x14ac:dyDescent="0.4">
      <c r="A13" s="1" t="s">
        <v>4525</v>
      </c>
      <c r="B13" s="3" t="s">
        <v>4526</v>
      </c>
      <c r="C13">
        <v>3946</v>
      </c>
      <c r="D13" t="str">
        <f t="shared" si="0"/>
        <v>Tabūk (Saudi Arabian region)</v>
      </c>
      <c r="E13" t="str">
        <f t="shared" si="1"/>
        <v>Tabūk</v>
      </c>
      <c r="F13" t="str">
        <f t="shared" si="2"/>
        <v>SA-07</v>
      </c>
    </row>
  </sheetData>
  <hyperlinks>
    <hyperlink ref="B1" r:id="rId1" tooltip="ٰĀsīr Province" display="https://en.wikipedia.org/wiki/%D9%B0%C4%80s%C4%ABr_Province" xr:uid="{8835CCC4-8D50-4321-B164-36B46886C81F}"/>
    <hyperlink ref="B2" r:id="rId2" tooltip="Al Bāḩah Province" display="https://en.wikipedia.org/wiki/Al_B%C4%81%E1%B8%A9ah_Province" xr:uid="{B32324C1-BF0B-4BBA-833F-5D552B8D2B9D}"/>
    <hyperlink ref="B3" r:id="rId3" tooltip="Al Ḩudūd ash Shamālīyah Province" display="https://en.wikipedia.org/wiki/Al_%E1%B8%A8ud%C5%ABd_ash_Sham%C4%81l%C4%AByah_Province" xr:uid="{521B4DAE-D891-4600-BD67-59B92A854FEB}"/>
    <hyperlink ref="B4" r:id="rId4" tooltip="Al Jawf Province" display="https://en.wikipedia.org/wiki/Al_Jawf_Province" xr:uid="{D869CA67-94F2-47F6-B34D-32A24269BEFD}"/>
    <hyperlink ref="B5" r:id="rId5" tooltip="Medina Region" display="https://en.wikipedia.org/wiki/Medina_Region" xr:uid="{260B38EB-CEA6-455F-AE5C-A7E2B019A82F}"/>
    <hyperlink ref="B6" r:id="rId6" tooltip="Al Qaşīm Province" display="https://en.wikipedia.org/wiki/Al_Qa%C5%9F%C4%ABm_Province" xr:uid="{D3305067-9A37-4114-931D-26490A37DFCD}"/>
    <hyperlink ref="B7" r:id="rId7" tooltip="Ar Riyāḑ Province" display="https://en.wikipedia.org/wiki/Ar_Riy%C4%81%E1%B8%91_Province" xr:uid="{1B1CC816-9320-4945-9442-9AE8CB730907}"/>
    <hyperlink ref="B8" r:id="rId8" tooltip="Ash Sharqīyah Province" display="https://en.wikipedia.org/wiki/Ash_Sharq%C4%AByah_Province" xr:uid="{38847B71-3D98-4881-A45D-AF80B75431DA}"/>
    <hyperlink ref="B9" r:id="rId9" tooltip="Ḩā'il Province" display="https://en.wikipedia.org/wiki/%E1%B8%A8%C4%81%27il_Province" xr:uid="{EBD163C2-E527-4E9A-B42B-E276E8BF6237}"/>
    <hyperlink ref="B10" r:id="rId10" tooltip="Jīzān Province" display="https://en.wikipedia.org/wiki/J%C4%ABz%C4%81n_Province" xr:uid="{ABABFCA4-900C-497E-9269-6D98FA3055E7}"/>
    <hyperlink ref="B11" r:id="rId11" tooltip="Mecca Region" display="https://en.wikipedia.org/wiki/Mecca_Region" xr:uid="{FEC20D4D-B075-4A99-8BDC-B930B1A2465D}"/>
    <hyperlink ref="B12" r:id="rId12" tooltip="Najrān Province" display="https://en.wikipedia.org/wiki/Najr%C4%81n_Province" xr:uid="{5AC60120-1E11-46B4-9692-FA13C136EC9B}"/>
    <hyperlink ref="B13" r:id="rId13" tooltip="Tabūk Province" display="https://en.wikipedia.org/wiki/Tab%C5%ABk_Province" xr:uid="{A3C9A046-D570-46DF-BDBD-75A7B2E7386B}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2B35A-EE94-45C5-B89E-8EEF87DEC291}">
  <dimension ref="A1:G10"/>
  <sheetViews>
    <sheetView workbookViewId="0">
      <selection activeCell="D1" sqref="D1:G10"/>
    </sheetView>
  </sheetViews>
  <sheetFormatPr defaultRowHeight="14.5" x14ac:dyDescent="0.35"/>
  <cols>
    <col min="5" max="5" width="38.90625" bestFit="1" customWidth="1"/>
  </cols>
  <sheetData>
    <row r="1" spans="1:7" ht="18.5" thickBot="1" x14ac:dyDescent="0.4">
      <c r="A1" s="1" t="s">
        <v>4527</v>
      </c>
      <c r="B1" s="3" t="s">
        <v>4543</v>
      </c>
      <c r="C1" s="6" t="s">
        <v>653</v>
      </c>
      <c r="D1">
        <v>4046</v>
      </c>
      <c r="E1" t="str">
        <f>_xlfn.CONCAT(B1," (",C1," of Solomon Islands)")</f>
        <v>Honiara (capital territory of Solomon Islands)</v>
      </c>
      <c r="F1" t="str">
        <f>B1</f>
        <v>Honiara</v>
      </c>
      <c r="G1" t="str">
        <f>A1</f>
        <v>SB-CT</v>
      </c>
    </row>
    <row r="2" spans="1:7" ht="15" thickBot="1" x14ac:dyDescent="0.4">
      <c r="A2" s="1" t="s">
        <v>4528</v>
      </c>
      <c r="B2" s="3" t="s">
        <v>1167</v>
      </c>
      <c r="C2" s="6" t="s">
        <v>149</v>
      </c>
      <c r="D2">
        <v>4046</v>
      </c>
      <c r="E2" t="str">
        <f t="shared" ref="E2:E10" si="0">_xlfn.CONCAT(B2," (",C2," of Solomon Islands)")</f>
        <v>Central (province of Solomon Islands)</v>
      </c>
      <c r="F2" t="str">
        <f t="shared" ref="F2:F10" si="1">B2</f>
        <v>Central</v>
      </c>
      <c r="G2" t="str">
        <f t="shared" ref="G2:G10" si="2">A2</f>
        <v>SB-CE</v>
      </c>
    </row>
    <row r="3" spans="1:7" ht="15" thickBot="1" x14ac:dyDescent="0.4">
      <c r="A3" s="1" t="s">
        <v>4529</v>
      </c>
      <c r="B3" s="3" t="s">
        <v>3205</v>
      </c>
      <c r="C3" s="6" t="s">
        <v>149</v>
      </c>
      <c r="D3">
        <v>4046</v>
      </c>
      <c r="E3" t="str">
        <f t="shared" si="0"/>
        <v>Choiseul (province of Solomon Islands)</v>
      </c>
      <c r="F3" t="str">
        <f t="shared" si="1"/>
        <v>Choiseul</v>
      </c>
      <c r="G3" t="str">
        <f t="shared" si="2"/>
        <v>SB-CH</v>
      </c>
    </row>
    <row r="4" spans="1:7" ht="29.5" thickBot="1" x14ac:dyDescent="0.4">
      <c r="A4" s="1" t="s">
        <v>4530</v>
      </c>
      <c r="B4" s="3" t="s">
        <v>4531</v>
      </c>
      <c r="C4" s="6" t="s">
        <v>149</v>
      </c>
      <c r="D4">
        <v>4046</v>
      </c>
      <c r="E4" t="str">
        <f t="shared" si="0"/>
        <v>Guadalcanal (province of Solomon Islands)</v>
      </c>
      <c r="F4" t="str">
        <f t="shared" si="1"/>
        <v>Guadalcanal</v>
      </c>
      <c r="G4" t="str">
        <f t="shared" si="2"/>
        <v>SB-GU</v>
      </c>
    </row>
    <row r="5" spans="1:7" ht="15" thickBot="1" x14ac:dyDescent="0.4">
      <c r="A5" s="1" t="s">
        <v>4532</v>
      </c>
      <c r="B5" s="3" t="s">
        <v>4533</v>
      </c>
      <c r="C5" s="6" t="s">
        <v>149</v>
      </c>
      <c r="D5">
        <v>4046</v>
      </c>
      <c r="E5" t="str">
        <f t="shared" si="0"/>
        <v>Isabel (province of Solomon Islands)</v>
      </c>
      <c r="F5" t="str">
        <f t="shared" si="1"/>
        <v>Isabel</v>
      </c>
      <c r="G5" t="str">
        <f t="shared" si="2"/>
        <v>SB-IS</v>
      </c>
    </row>
    <row r="6" spans="1:7" ht="29.5" thickBot="1" x14ac:dyDescent="0.4">
      <c r="A6" s="1" t="s">
        <v>4534</v>
      </c>
      <c r="B6" s="3" t="s">
        <v>4535</v>
      </c>
      <c r="C6" s="6" t="s">
        <v>149</v>
      </c>
      <c r="D6">
        <v>4046</v>
      </c>
      <c r="E6" t="str">
        <f t="shared" si="0"/>
        <v>Makira-Ulawa (province of Solomon Islands)</v>
      </c>
      <c r="F6" t="str">
        <f t="shared" si="1"/>
        <v>Makira-Ulawa</v>
      </c>
      <c r="G6" t="str">
        <f t="shared" si="2"/>
        <v>SB-MK</v>
      </c>
    </row>
    <row r="7" spans="1:7" ht="15" thickBot="1" x14ac:dyDescent="0.4">
      <c r="A7" s="1" t="s">
        <v>4536</v>
      </c>
      <c r="B7" s="3" t="s">
        <v>4537</v>
      </c>
      <c r="C7" s="6" t="s">
        <v>149</v>
      </c>
      <c r="D7">
        <v>4046</v>
      </c>
      <c r="E7" t="str">
        <f t="shared" si="0"/>
        <v>Malaita (province of Solomon Islands)</v>
      </c>
      <c r="F7" t="str">
        <f t="shared" si="1"/>
        <v>Malaita</v>
      </c>
      <c r="G7" t="str">
        <f t="shared" si="2"/>
        <v>SB-ML</v>
      </c>
    </row>
    <row r="8" spans="1:7" ht="44" thickBot="1" x14ac:dyDescent="0.4">
      <c r="A8" s="1" t="s">
        <v>4538</v>
      </c>
      <c r="B8" s="3" t="s">
        <v>4539</v>
      </c>
      <c r="C8" s="6" t="s">
        <v>149</v>
      </c>
      <c r="D8">
        <v>4046</v>
      </c>
      <c r="E8" t="str">
        <f t="shared" si="0"/>
        <v>Rennell and Bellona (province of Solomon Islands)</v>
      </c>
      <c r="F8" t="str">
        <f t="shared" si="1"/>
        <v>Rennell and Bellona</v>
      </c>
      <c r="G8" t="str">
        <f t="shared" si="2"/>
        <v>SB-RB</v>
      </c>
    </row>
    <row r="9" spans="1:7" ht="15" thickBot="1" x14ac:dyDescent="0.4">
      <c r="A9" s="1" t="s">
        <v>4540</v>
      </c>
      <c r="B9" s="3" t="s">
        <v>4541</v>
      </c>
      <c r="C9" s="6" t="s">
        <v>149</v>
      </c>
      <c r="D9">
        <v>4046</v>
      </c>
      <c r="E9" t="str">
        <f t="shared" si="0"/>
        <v>Temotu (province of Solomon Islands)</v>
      </c>
      <c r="F9" t="str">
        <f t="shared" si="1"/>
        <v>Temotu</v>
      </c>
      <c r="G9" t="str">
        <f t="shared" si="2"/>
        <v>SB-TE</v>
      </c>
    </row>
    <row r="10" spans="1:7" ht="15" thickBot="1" x14ac:dyDescent="0.4">
      <c r="A10" s="1" t="s">
        <v>4542</v>
      </c>
      <c r="B10" s="3" t="s">
        <v>1185</v>
      </c>
      <c r="C10" s="6" t="s">
        <v>149</v>
      </c>
      <c r="D10">
        <v>4046</v>
      </c>
      <c r="E10" t="str">
        <f t="shared" si="0"/>
        <v>Western (province of Solomon Islands)</v>
      </c>
      <c r="F10" t="str">
        <f t="shared" si="1"/>
        <v>Western</v>
      </c>
      <c r="G10" t="str">
        <f t="shared" si="2"/>
        <v>SB-WE</v>
      </c>
    </row>
  </sheetData>
  <hyperlinks>
    <hyperlink ref="B1" r:id="rId1" tooltip="Capital Territory (Solomon Islands)" display="https://en.wikipedia.org/wiki/Capital_Territory_(Solomon_Islands)" xr:uid="{ACDDF958-FC03-4100-9771-777C7562D14C}"/>
    <hyperlink ref="B2" r:id="rId2" tooltip="Central Province (Solomon Islands)" display="https://en.wikipedia.org/wiki/Central_Province_(Solomon_Islands)" xr:uid="{6E889BB5-D0C2-405E-B7C2-E93D3F7808BB}"/>
    <hyperlink ref="B3" r:id="rId3" tooltip="Choiseul Province" display="https://en.wikipedia.org/wiki/Choiseul_Province" xr:uid="{3987041E-8B67-4026-A061-883D2D39B9D9}"/>
    <hyperlink ref="B4" r:id="rId4" tooltip="Guadalcanal Province" display="https://en.wikipedia.org/wiki/Guadalcanal_Province" xr:uid="{345F6931-BA30-4539-9163-04C21B12FB1D}"/>
    <hyperlink ref="B5" r:id="rId5" tooltip="Isabel Province" display="https://en.wikipedia.org/wiki/Isabel_Province" xr:uid="{CAD2FDC6-533A-4484-99AB-0189FA8EBD08}"/>
    <hyperlink ref="B6" r:id="rId6" tooltip="Makira-Ulawa Province" display="https://en.wikipedia.org/wiki/Makira-Ulawa_Province" xr:uid="{0D029D19-9205-4574-AE8E-485EDEAB8D1D}"/>
    <hyperlink ref="B7" r:id="rId7" tooltip="Malaita Province" display="https://en.wikipedia.org/wiki/Malaita_Province" xr:uid="{3FB081FA-ADFD-4D8F-A7F0-9E224F6F841D}"/>
    <hyperlink ref="B8" r:id="rId8" tooltip="Rennell and Bellona Province" display="https://en.wikipedia.org/wiki/Rennell_and_Bellona_Province" xr:uid="{B1CAC84A-4E0B-4454-9B03-F69A774379E7}"/>
    <hyperlink ref="B9" r:id="rId9" tooltip="Temotu Province" display="https://en.wikipedia.org/wiki/Temotu_Province" xr:uid="{412B2723-731D-45CE-8BFC-0B4F21CF052D}"/>
    <hyperlink ref="B10" r:id="rId10" tooltip="Western Province (Solomon Islands)" display="https://en.wikipedia.org/wiki/Western_Province_(Solomon_Islands)" xr:uid="{FAE48705-1021-4421-A0F1-9D4A65C7A9E5}"/>
  </hyperlink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A3880-6E24-4479-93F4-640200F4C84F}">
  <dimension ref="A1:H27"/>
  <sheetViews>
    <sheetView workbookViewId="0">
      <selection activeCell="E1" sqref="E1:H27"/>
    </sheetView>
  </sheetViews>
  <sheetFormatPr defaultRowHeight="14.5" x14ac:dyDescent="0.35"/>
  <cols>
    <col min="6" max="6" width="28.81640625" bestFit="1" customWidth="1"/>
    <col min="7" max="7" width="12.1796875" bestFit="1" customWidth="1"/>
  </cols>
  <sheetData>
    <row r="1" spans="1:8" ht="29.5" thickBot="1" x14ac:dyDescent="0.4">
      <c r="A1" s="1" t="s">
        <v>4544</v>
      </c>
      <c r="B1" s="3" t="s">
        <v>4545</v>
      </c>
      <c r="C1" s="6" t="s">
        <v>4545</v>
      </c>
      <c r="D1" s="6" t="s">
        <v>4546</v>
      </c>
      <c r="E1">
        <v>3873</v>
      </c>
      <c r="F1" t="str">
        <f>_xlfn.CONCAT(B1," (Seychelles district)")</f>
        <v>Anse aux Pins (Seychelles district)</v>
      </c>
      <c r="G1" t="str">
        <f>B1</f>
        <v>Anse aux Pins</v>
      </c>
      <c r="H1" t="str">
        <f>A1</f>
        <v>SC-01</v>
      </c>
    </row>
    <row r="2" spans="1:8" ht="29.5" thickBot="1" x14ac:dyDescent="0.4">
      <c r="A2" s="1" t="s">
        <v>4547</v>
      </c>
      <c r="B2" s="3" t="s">
        <v>4548</v>
      </c>
      <c r="C2" s="6" t="s">
        <v>4548</v>
      </c>
      <c r="D2" s="6" t="s">
        <v>4549</v>
      </c>
      <c r="E2">
        <v>3873</v>
      </c>
      <c r="F2" t="str">
        <f t="shared" ref="F2:F27" si="0">_xlfn.CONCAT(B2," (Seychelles district)")</f>
        <v>Anse Boileau (Seychelles district)</v>
      </c>
      <c r="G2" t="str">
        <f t="shared" ref="G2:G27" si="1">B2</f>
        <v>Anse Boileau</v>
      </c>
      <c r="H2" t="str">
        <f t="shared" ref="H2:H27" si="2">A2</f>
        <v>SC-02</v>
      </c>
    </row>
    <row r="3" spans="1:8" ht="29.5" thickBot="1" x14ac:dyDescent="0.4">
      <c r="A3" s="1" t="s">
        <v>4550</v>
      </c>
      <c r="B3" s="3" t="s">
        <v>4551</v>
      </c>
      <c r="C3" s="6" t="s">
        <v>4552</v>
      </c>
      <c r="D3" s="6" t="s">
        <v>4553</v>
      </c>
      <c r="E3">
        <v>3873</v>
      </c>
      <c r="F3" t="str">
        <f t="shared" si="0"/>
        <v>Anse Etoile (Seychelles district)</v>
      </c>
      <c r="G3" t="str">
        <f t="shared" si="1"/>
        <v>Anse Etoile</v>
      </c>
      <c r="H3" t="str">
        <f t="shared" si="2"/>
        <v>SC-03</v>
      </c>
    </row>
    <row r="4" spans="1:8" ht="29.5" thickBot="1" x14ac:dyDescent="0.4">
      <c r="A4" s="1" t="s">
        <v>4554</v>
      </c>
      <c r="B4" s="3" t="s">
        <v>4555</v>
      </c>
      <c r="C4" s="6" t="s">
        <v>4555</v>
      </c>
      <c r="D4" s="6" t="s">
        <v>4556</v>
      </c>
      <c r="E4">
        <v>3873</v>
      </c>
      <c r="F4" t="str">
        <f t="shared" si="0"/>
        <v>Anse Royale (Seychelles district)</v>
      </c>
      <c r="G4" t="str">
        <f t="shared" si="1"/>
        <v>Anse Royale</v>
      </c>
      <c r="H4" t="str">
        <f t="shared" si="2"/>
        <v>SC-05</v>
      </c>
    </row>
    <row r="5" spans="1:8" ht="15" thickBot="1" x14ac:dyDescent="0.4">
      <c r="A5" s="1" t="s">
        <v>4557</v>
      </c>
      <c r="B5" s="3" t="s">
        <v>4558</v>
      </c>
      <c r="C5" s="6" t="s">
        <v>4558</v>
      </c>
      <c r="D5" s="6" t="s">
        <v>4559</v>
      </c>
      <c r="E5">
        <v>3873</v>
      </c>
      <c r="F5" t="str">
        <f t="shared" si="0"/>
        <v>Au Cap (Seychelles district)</v>
      </c>
      <c r="G5" t="str">
        <f t="shared" si="1"/>
        <v>Au Cap</v>
      </c>
      <c r="H5" t="str">
        <f t="shared" si="2"/>
        <v>SC-04</v>
      </c>
    </row>
    <row r="6" spans="1:8" ht="29.5" thickBot="1" x14ac:dyDescent="0.4">
      <c r="A6" s="1" t="s">
        <v>4560</v>
      </c>
      <c r="B6" s="3" t="s">
        <v>4561</v>
      </c>
      <c r="C6" s="6" t="s">
        <v>4561</v>
      </c>
      <c r="D6" s="6" t="s">
        <v>4562</v>
      </c>
      <c r="E6">
        <v>3873</v>
      </c>
      <c r="F6" t="str">
        <f t="shared" si="0"/>
        <v>Baie Lazare (Seychelles district)</v>
      </c>
      <c r="G6" t="str">
        <f t="shared" si="1"/>
        <v>Baie Lazare</v>
      </c>
      <c r="H6" t="str">
        <f t="shared" si="2"/>
        <v>SC-06</v>
      </c>
    </row>
    <row r="7" spans="1:8" ht="44" thickBot="1" x14ac:dyDescent="0.4">
      <c r="A7" s="1" t="s">
        <v>4563</v>
      </c>
      <c r="B7" s="3" t="s">
        <v>4564</v>
      </c>
      <c r="C7" s="6" t="s">
        <v>4565</v>
      </c>
      <c r="D7" s="6" t="s">
        <v>4566</v>
      </c>
      <c r="E7">
        <v>3873</v>
      </c>
      <c r="F7" t="str">
        <f t="shared" si="0"/>
        <v>Baie Sainte Anne (Seychelles district)</v>
      </c>
      <c r="G7" t="str">
        <f t="shared" si="1"/>
        <v>Baie Sainte Anne</v>
      </c>
      <c r="H7" t="str">
        <f t="shared" si="2"/>
        <v>SC-07</v>
      </c>
    </row>
    <row r="8" spans="1:8" ht="29.5" thickBot="1" x14ac:dyDescent="0.4">
      <c r="A8" s="1" t="s">
        <v>4567</v>
      </c>
      <c r="B8" s="3" t="s">
        <v>4568</v>
      </c>
      <c r="C8" s="6" t="s">
        <v>4568</v>
      </c>
      <c r="D8" s="6" t="s">
        <v>4569</v>
      </c>
      <c r="E8">
        <v>3873</v>
      </c>
      <c r="F8" t="str">
        <f t="shared" si="0"/>
        <v>Beau Vallon (Seychelles district)</v>
      </c>
      <c r="G8" t="str">
        <f t="shared" si="1"/>
        <v>Beau Vallon</v>
      </c>
      <c r="H8" t="str">
        <f t="shared" si="2"/>
        <v>SC-08</v>
      </c>
    </row>
    <row r="9" spans="1:8" ht="15" thickBot="1" x14ac:dyDescent="0.4">
      <c r="A9" s="1" t="s">
        <v>4570</v>
      </c>
      <c r="B9" s="3" t="s">
        <v>4571</v>
      </c>
      <c r="C9" s="6" t="s">
        <v>4571</v>
      </c>
      <c r="D9" s="6" t="s">
        <v>4572</v>
      </c>
      <c r="E9">
        <v>3873</v>
      </c>
      <c r="F9" t="str">
        <f t="shared" si="0"/>
        <v>Bel Air (Seychelles district)</v>
      </c>
      <c r="G9" t="str">
        <f t="shared" si="1"/>
        <v>Bel Air</v>
      </c>
      <c r="H9" t="str">
        <f t="shared" si="2"/>
        <v>SC-09</v>
      </c>
    </row>
    <row r="10" spans="1:8" ht="29.5" thickBot="1" x14ac:dyDescent="0.4">
      <c r="A10" s="1" t="s">
        <v>4573</v>
      </c>
      <c r="B10" s="3" t="s">
        <v>4574</v>
      </c>
      <c r="C10" s="6" t="s">
        <v>4574</v>
      </c>
      <c r="D10" s="6" t="s">
        <v>4575</v>
      </c>
      <c r="E10">
        <v>3873</v>
      </c>
      <c r="F10" t="str">
        <f t="shared" si="0"/>
        <v>Bel Ombre (Seychelles district)</v>
      </c>
      <c r="G10" t="str">
        <f t="shared" si="1"/>
        <v>Bel Ombre</v>
      </c>
      <c r="H10" t="str">
        <f t="shared" si="2"/>
        <v>SC-10</v>
      </c>
    </row>
    <row r="11" spans="1:8" ht="15" thickBot="1" x14ac:dyDescent="0.4">
      <c r="A11" s="1" t="s">
        <v>4576</v>
      </c>
      <c r="B11" s="3" t="s">
        <v>4577</v>
      </c>
      <c r="C11" s="6" t="s">
        <v>4577</v>
      </c>
      <c r="D11" s="6" t="s">
        <v>4578</v>
      </c>
      <c r="E11">
        <v>3873</v>
      </c>
      <c r="F11" t="str">
        <f t="shared" si="0"/>
        <v>Cascade (Seychelles district)</v>
      </c>
      <c r="G11" t="str">
        <f t="shared" si="1"/>
        <v>Cascade</v>
      </c>
      <c r="H11" t="str">
        <f t="shared" si="2"/>
        <v>SC-11</v>
      </c>
    </row>
    <row r="12" spans="1:8" ht="29.5" thickBot="1" x14ac:dyDescent="0.4">
      <c r="A12" s="1" t="s">
        <v>4579</v>
      </c>
      <c r="B12" s="3" t="s">
        <v>4580</v>
      </c>
      <c r="C12" s="6" t="s">
        <v>4581</v>
      </c>
      <c r="D12" s="6" t="s">
        <v>4582</v>
      </c>
      <c r="E12">
        <v>3873</v>
      </c>
      <c r="F12" t="str">
        <f t="shared" si="0"/>
        <v>English River (Seychelles district)</v>
      </c>
      <c r="G12" t="str">
        <f t="shared" si="1"/>
        <v>English River</v>
      </c>
      <c r="H12" t="str">
        <f t="shared" si="2"/>
        <v>SC-16</v>
      </c>
    </row>
    <row r="13" spans="1:8" ht="15" thickBot="1" x14ac:dyDescent="0.4">
      <c r="A13" s="1" t="s">
        <v>4583</v>
      </c>
      <c r="B13" s="3" t="s">
        <v>4584</v>
      </c>
      <c r="C13" s="6" t="s">
        <v>4584</v>
      </c>
      <c r="D13" s="6" t="s">
        <v>4585</v>
      </c>
      <c r="E13">
        <v>3873</v>
      </c>
      <c r="F13" t="str">
        <f t="shared" si="0"/>
        <v>Glacis (Seychelles district)</v>
      </c>
      <c r="G13" t="str">
        <f t="shared" si="1"/>
        <v>Glacis</v>
      </c>
      <c r="H13" t="str">
        <f t="shared" si="2"/>
        <v>SC-12</v>
      </c>
    </row>
    <row r="14" spans="1:8" ht="44" thickBot="1" x14ac:dyDescent="0.4">
      <c r="A14" s="1" t="s">
        <v>4586</v>
      </c>
      <c r="B14" s="3" t="s">
        <v>4587</v>
      </c>
      <c r="C14" s="6" t="s">
        <v>4588</v>
      </c>
      <c r="D14" s="6" t="s">
        <v>4589</v>
      </c>
      <c r="E14">
        <v>3873</v>
      </c>
      <c r="F14" t="str">
        <f t="shared" si="0"/>
        <v>Grand Anse Mahe (Seychelles district)</v>
      </c>
      <c r="G14" t="str">
        <f t="shared" si="1"/>
        <v>Grand Anse Mahe</v>
      </c>
      <c r="H14" t="str">
        <f t="shared" si="2"/>
        <v>SC-13</v>
      </c>
    </row>
    <row r="15" spans="1:8" ht="44" thickBot="1" x14ac:dyDescent="0.4">
      <c r="A15" s="1" t="s">
        <v>4590</v>
      </c>
      <c r="B15" s="3" t="s">
        <v>4591</v>
      </c>
      <c r="C15" s="6" t="s">
        <v>4592</v>
      </c>
      <c r="D15" s="6" t="s">
        <v>4593</v>
      </c>
      <c r="E15">
        <v>3873</v>
      </c>
      <c r="F15" t="str">
        <f t="shared" si="0"/>
        <v>Grand Anse Praslin (Seychelles district)</v>
      </c>
      <c r="G15" t="str">
        <f t="shared" si="1"/>
        <v>Grand Anse Praslin</v>
      </c>
      <c r="H15" t="str">
        <f t="shared" si="2"/>
        <v>SC-14</v>
      </c>
    </row>
    <row r="16" spans="1:8" ht="44" thickBot="1" x14ac:dyDescent="0.4">
      <c r="A16" s="1" t="s">
        <v>4594</v>
      </c>
      <c r="B16" s="3" t="s">
        <v>4595</v>
      </c>
      <c r="C16" s="6" t="s">
        <v>4596</v>
      </c>
      <c r="D16" s="6"/>
      <c r="E16">
        <v>3873</v>
      </c>
      <c r="F16" t="str">
        <f t="shared" si="0"/>
        <v>Ile Perseverance I (Seychelles district)</v>
      </c>
      <c r="G16" t="str">
        <f t="shared" si="1"/>
        <v>Ile Perseverance I</v>
      </c>
      <c r="H16" t="str">
        <f t="shared" si="2"/>
        <v>SC-26</v>
      </c>
    </row>
    <row r="17" spans="1:8" ht="44" thickBot="1" x14ac:dyDescent="0.4">
      <c r="A17" s="1" t="s">
        <v>4597</v>
      </c>
      <c r="B17" s="3" t="s">
        <v>4598</v>
      </c>
      <c r="C17" s="6" t="s">
        <v>4599</v>
      </c>
      <c r="D17" s="6"/>
      <c r="E17">
        <v>3873</v>
      </c>
      <c r="F17" t="str">
        <f t="shared" si="0"/>
        <v>Ile Perseverance II (Seychelles district)</v>
      </c>
      <c r="G17" t="str">
        <f t="shared" si="1"/>
        <v>Ile Perseverance II</v>
      </c>
      <c r="H17" t="str">
        <f t="shared" si="2"/>
        <v>SC-27</v>
      </c>
    </row>
    <row r="18" spans="1:8" ht="15" thickBot="1" x14ac:dyDescent="0.4">
      <c r="A18" s="1" t="s">
        <v>4600</v>
      </c>
      <c r="B18" s="3" t="s">
        <v>4601</v>
      </c>
      <c r="C18" s="6" t="s">
        <v>4601</v>
      </c>
      <c r="D18" s="6" t="s">
        <v>4602</v>
      </c>
      <c r="E18">
        <v>3873</v>
      </c>
      <c r="F18" t="str">
        <f t="shared" si="0"/>
        <v>La Digue (Seychelles district)</v>
      </c>
      <c r="G18" t="str">
        <f t="shared" si="1"/>
        <v>La Digue</v>
      </c>
      <c r="H18" t="str">
        <f t="shared" si="2"/>
        <v>SC-15</v>
      </c>
    </row>
    <row r="19" spans="1:8" ht="44" thickBot="1" x14ac:dyDescent="0.4">
      <c r="A19" s="1" t="s">
        <v>4603</v>
      </c>
      <c r="B19" s="3" t="s">
        <v>4604</v>
      </c>
      <c r="C19" s="6" t="s">
        <v>4604</v>
      </c>
      <c r="D19" s="6" t="s">
        <v>4605</v>
      </c>
      <c r="E19">
        <v>3873</v>
      </c>
      <c r="F19" t="str">
        <f t="shared" si="0"/>
        <v>Les Mamelles (Seychelles district)</v>
      </c>
      <c r="G19" t="str">
        <f t="shared" si="1"/>
        <v>Les Mamelles</v>
      </c>
      <c r="H19" t="str">
        <f t="shared" si="2"/>
        <v>SC-24</v>
      </c>
    </row>
    <row r="20" spans="1:8" ht="29.5" thickBot="1" x14ac:dyDescent="0.4">
      <c r="A20" s="1" t="s">
        <v>4606</v>
      </c>
      <c r="B20" s="3" t="s">
        <v>4607</v>
      </c>
      <c r="C20" s="6" t="s">
        <v>4607</v>
      </c>
      <c r="D20" s="6" t="s">
        <v>4608</v>
      </c>
      <c r="E20">
        <v>3873</v>
      </c>
      <c r="F20" t="str">
        <f t="shared" si="0"/>
        <v>Mont Buxton (Seychelles district)</v>
      </c>
      <c r="G20" t="str">
        <f t="shared" si="1"/>
        <v>Mont Buxton</v>
      </c>
      <c r="H20" t="str">
        <f t="shared" si="2"/>
        <v>SC-17</v>
      </c>
    </row>
    <row r="21" spans="1:8" ht="29.5" thickBot="1" x14ac:dyDescent="0.4">
      <c r="A21" s="1" t="s">
        <v>4609</v>
      </c>
      <c r="B21" s="3" t="s">
        <v>4610</v>
      </c>
      <c r="C21" s="6" t="s">
        <v>4610</v>
      </c>
      <c r="D21" s="6" t="s">
        <v>4611</v>
      </c>
      <c r="E21">
        <v>3873</v>
      </c>
      <c r="F21" t="str">
        <f t="shared" si="0"/>
        <v>Mont Fleuri (Seychelles district)</v>
      </c>
      <c r="G21" t="str">
        <f t="shared" si="1"/>
        <v>Mont Fleuri</v>
      </c>
      <c r="H21" t="str">
        <f t="shared" si="2"/>
        <v>SC-18</v>
      </c>
    </row>
    <row r="22" spans="1:8" ht="15" thickBot="1" x14ac:dyDescent="0.4">
      <c r="A22" s="1" t="s">
        <v>4612</v>
      </c>
      <c r="B22" s="3" t="s">
        <v>4613</v>
      </c>
      <c r="C22" s="6" t="s">
        <v>4613</v>
      </c>
      <c r="D22" s="6" t="s">
        <v>4614</v>
      </c>
      <c r="E22">
        <v>3873</v>
      </c>
      <c r="F22" t="str">
        <f t="shared" si="0"/>
        <v>Plaisance (Seychelles district)</v>
      </c>
      <c r="G22" t="str">
        <f t="shared" si="1"/>
        <v>Plaisance</v>
      </c>
      <c r="H22" t="str">
        <f t="shared" si="2"/>
        <v>SC-19</v>
      </c>
    </row>
    <row r="23" spans="1:8" ht="29.5" thickBot="1" x14ac:dyDescent="0.4">
      <c r="A23" s="1" t="s">
        <v>4615</v>
      </c>
      <c r="B23" s="3" t="s">
        <v>4616</v>
      </c>
      <c r="C23" s="6" t="s">
        <v>4617</v>
      </c>
      <c r="D23" s="6" t="s">
        <v>4618</v>
      </c>
      <c r="E23">
        <v>3873</v>
      </c>
      <c r="F23" t="str">
        <f t="shared" si="0"/>
        <v>Pointe Larue (Seychelles district)</v>
      </c>
      <c r="G23" t="str">
        <f t="shared" si="1"/>
        <v>Pointe Larue</v>
      </c>
      <c r="H23" t="str">
        <f t="shared" si="2"/>
        <v>SC-20</v>
      </c>
    </row>
    <row r="24" spans="1:8" ht="29.5" thickBot="1" x14ac:dyDescent="0.4">
      <c r="A24" s="1" t="s">
        <v>4619</v>
      </c>
      <c r="B24" s="3" t="s">
        <v>4620</v>
      </c>
      <c r="C24" s="6" t="s">
        <v>4620</v>
      </c>
      <c r="D24" s="6" t="s">
        <v>4621</v>
      </c>
      <c r="E24">
        <v>3873</v>
      </c>
      <c r="F24" t="str">
        <f t="shared" si="0"/>
        <v>Port Glaud (Seychelles district)</v>
      </c>
      <c r="G24" t="str">
        <f t="shared" si="1"/>
        <v>Port Glaud</v>
      </c>
      <c r="H24" t="str">
        <f t="shared" si="2"/>
        <v>SC-21</v>
      </c>
    </row>
    <row r="25" spans="1:8" ht="29.5" thickBot="1" x14ac:dyDescent="0.4">
      <c r="A25" s="1" t="s">
        <v>4622</v>
      </c>
      <c r="B25" s="3" t="s">
        <v>4623</v>
      </c>
      <c r="C25" s="6" t="s">
        <v>4624</v>
      </c>
      <c r="D25" s="6" t="s">
        <v>4625</v>
      </c>
      <c r="E25">
        <v>3873</v>
      </c>
      <c r="F25" t="str">
        <f t="shared" si="0"/>
        <v>Roche Caiman (Seychelles district)</v>
      </c>
      <c r="G25" t="str">
        <f t="shared" si="1"/>
        <v>Roche Caiman</v>
      </c>
      <c r="H25" t="str">
        <f t="shared" si="2"/>
        <v>SC-25</v>
      </c>
    </row>
    <row r="26" spans="1:8" ht="29.5" thickBot="1" x14ac:dyDescent="0.4">
      <c r="A26" s="1" t="s">
        <v>4626</v>
      </c>
      <c r="B26" s="3" t="s">
        <v>4627</v>
      </c>
      <c r="C26" s="6" t="s">
        <v>4628</v>
      </c>
      <c r="D26" s="6" t="s">
        <v>4629</v>
      </c>
      <c r="E26">
        <v>3873</v>
      </c>
      <c r="F26" t="str">
        <f t="shared" si="0"/>
        <v>Saint Louis (Seychelles district)</v>
      </c>
      <c r="G26" t="str">
        <f t="shared" si="1"/>
        <v>Saint Louis</v>
      </c>
      <c r="H26" t="str">
        <f t="shared" si="2"/>
        <v>SC-22</v>
      </c>
    </row>
    <row r="27" spans="1:8" ht="29.5" thickBot="1" x14ac:dyDescent="0.4">
      <c r="A27" s="1" t="s">
        <v>4630</v>
      </c>
      <c r="B27" s="3" t="s">
        <v>4631</v>
      </c>
      <c r="C27" s="6" t="s">
        <v>4631</v>
      </c>
      <c r="D27" s="6" t="s">
        <v>4631</v>
      </c>
      <c r="E27">
        <v>3873</v>
      </c>
      <c r="F27" t="str">
        <f t="shared" si="0"/>
        <v>Takamaka (Seychelles district)</v>
      </c>
      <c r="G27" t="str">
        <f t="shared" si="1"/>
        <v>Takamaka</v>
      </c>
      <c r="H27" t="str">
        <f t="shared" si="2"/>
        <v>SC-23</v>
      </c>
    </row>
  </sheetData>
  <hyperlinks>
    <hyperlink ref="B1" r:id="rId1" tooltip="Anse aux Pins" display="https://en.wikipedia.org/wiki/Anse_aux_Pins" xr:uid="{31A971D2-16B5-456C-8B08-8EF6BF972318}"/>
    <hyperlink ref="B2" r:id="rId2" tooltip="Anse Boileau" display="https://en.wikipedia.org/wiki/Anse_Boileau" xr:uid="{437C9449-8825-473B-A878-21059721A4F0}"/>
    <hyperlink ref="B3" r:id="rId3" tooltip="Anse Etoile" display="https://en.wikipedia.org/wiki/Anse_Etoile" xr:uid="{017C77CF-A6B7-4FC5-811B-B99FEA7A7D9A}"/>
    <hyperlink ref="B4" r:id="rId4" tooltip="Anse Royale" display="https://en.wikipedia.org/wiki/Anse_Royale" xr:uid="{E3F37D83-CBF1-4DFB-BACE-E790055A6073}"/>
    <hyperlink ref="B5" r:id="rId5" tooltip="Au Cap" display="https://en.wikipedia.org/wiki/Au_Cap" xr:uid="{41B3A0A8-220D-4CD6-9003-F51CE0009A9B}"/>
    <hyperlink ref="B6" r:id="rId6" tooltip="Baie Lazare" display="https://en.wikipedia.org/wiki/Baie_Lazare" xr:uid="{28D855A0-272F-4733-8148-344846518A6C}"/>
    <hyperlink ref="B7" r:id="rId7" tooltip="Baie Sainte Anne" display="https://en.wikipedia.org/wiki/Baie_Sainte_Anne" xr:uid="{22EE4751-1390-4CE3-AA50-58333C452BAE}"/>
    <hyperlink ref="B8" r:id="rId8" tooltip="Beau Vallon (Seychelles)" display="https://en.wikipedia.org/wiki/Beau_Vallon_(Seychelles)" xr:uid="{2D37F2C6-5781-496F-9D2F-2E5F7EE65847}"/>
    <hyperlink ref="B9" r:id="rId9" tooltip="Bel Air (Seychelles)" display="https://en.wikipedia.org/wiki/Bel_Air_(Seychelles)" xr:uid="{C3D7E7A6-982D-4CFE-B5A7-9AD2989FB2D0}"/>
    <hyperlink ref="B10" r:id="rId10" tooltip="Bel Ombre (Seychelles)" display="https://en.wikipedia.org/wiki/Bel_Ombre_(Seychelles)" xr:uid="{C641E760-D284-45A2-82E6-6E1F6BF33BA3}"/>
    <hyperlink ref="B11" r:id="rId11" tooltip="Cascade (Seychelles)" display="https://en.wikipedia.org/wiki/Cascade_(Seychelles)" xr:uid="{C0BBDEEB-0A5A-4C92-BC2A-2BEF99827056}"/>
    <hyperlink ref="B12" r:id="rId12" tooltip="English River (Seychelles)" display="https://en.wikipedia.org/wiki/English_River_(Seychelles)" xr:uid="{4856DA41-225B-4762-88B3-2D690AB10EEE}"/>
    <hyperlink ref="B13" r:id="rId13" tooltip="Glacis (Seychelles)" display="https://en.wikipedia.org/wiki/Glacis_(Seychelles)" xr:uid="{957E7BA4-AB36-45C7-B445-7D608A6E75AC}"/>
    <hyperlink ref="B14" r:id="rId14" tooltip="Grand Anse Mahe" display="https://en.wikipedia.org/wiki/Grand_Anse_Mahe" xr:uid="{9B670061-0915-4F12-8A9F-DED3A71D1ECF}"/>
    <hyperlink ref="B15" r:id="rId15" tooltip="Grand Anse Praslin" display="https://en.wikipedia.org/wiki/Grand_Anse_Praslin" xr:uid="{23B93351-6F38-4BCF-9352-BF1C1181D391}"/>
    <hyperlink ref="B16" r:id="rId16" tooltip="Perseverance Island, Seychelles" display="https://en.wikipedia.org/wiki/Perseverance_Island,_Seychelles" xr:uid="{FC060615-6D99-4AAC-8F72-6198A8DC85A0}"/>
    <hyperlink ref="B17" r:id="rId17" tooltip="Perseverance Island, Seychelles" display="https://en.wikipedia.org/wiki/Perseverance_Island,_Seychelles" xr:uid="{01541B98-8006-4161-AC45-BA8577CDA1C7}"/>
    <hyperlink ref="B18" r:id="rId18" tooltip="La Digue" display="https://en.wikipedia.org/wiki/La_Digue" xr:uid="{75B643F5-407A-4D56-B61F-76404DAC0DD4}"/>
    <hyperlink ref="B19" r:id="rId19" tooltip="Les Mamelles" display="https://en.wikipedia.org/wiki/Les_Mamelles" xr:uid="{A6DD62F8-5EDC-48A6-AE8E-AE29F37A3296}"/>
    <hyperlink ref="B20" r:id="rId20" tooltip="Mont Buxton" display="https://en.wikipedia.org/wiki/Mont_Buxton" xr:uid="{6B911043-5813-4FB6-8534-EB188913C642}"/>
    <hyperlink ref="B21" r:id="rId21" tooltip="Mont Fleuri" display="https://en.wikipedia.org/wiki/Mont_Fleuri" xr:uid="{782C6066-F9D6-44F0-9491-F8CF233F9DD7}"/>
    <hyperlink ref="B22" r:id="rId22" tooltip="Plaisance (Seychelles)" display="https://en.wikipedia.org/wiki/Plaisance_(Seychelles)" xr:uid="{6ADA532F-9458-4752-9E1C-04082FCA164D}"/>
    <hyperlink ref="B23" r:id="rId23" tooltip="Pointe Larue" display="https://en.wikipedia.org/wiki/Pointe_Larue" xr:uid="{FF04E61F-5855-4403-9472-6015CFBB1397}"/>
    <hyperlink ref="B24" r:id="rId24" tooltip="Port Glaud" display="https://en.wikipedia.org/wiki/Port_Glaud" xr:uid="{8B621E8A-0620-440F-8D0D-79BDF39358B8}"/>
    <hyperlink ref="B25" r:id="rId25" tooltip="Roche Caiman" display="https://en.wikipedia.org/wiki/Roche_Caiman" xr:uid="{3751EA68-6BDC-4670-99E3-7E411CB763DF}"/>
    <hyperlink ref="B26" r:id="rId26" tooltip="Saint Louis (Seychelles)" display="https://en.wikipedia.org/wiki/Saint_Louis_(Seychelles)" xr:uid="{53D31894-AC66-4304-A9FE-F061BD250F96}"/>
    <hyperlink ref="B27" r:id="rId27" tooltip="Takamaka (Seychelles)" display="https://en.wikipedia.org/wiki/Takamaka_(Seychelles)" xr:uid="{37236D45-D34D-44B9-ADF6-C8AF93047055}"/>
  </hyperlink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19D96-785C-4E0C-BA82-4867A3B90A9E}">
  <dimension ref="A1:G19"/>
  <sheetViews>
    <sheetView workbookViewId="0">
      <selection activeCell="D1" sqref="D1:G18"/>
    </sheetView>
  </sheetViews>
  <sheetFormatPr defaultRowHeight="14.5" x14ac:dyDescent="0.35"/>
  <cols>
    <col min="2" max="2" width="27.6328125" customWidth="1"/>
    <col min="5" max="5" width="29.54296875" bestFit="1" customWidth="1"/>
    <col min="6" max="6" width="14.90625" bestFit="1" customWidth="1"/>
  </cols>
  <sheetData>
    <row r="1" spans="1:7" ht="29.5" customHeight="1" thickBot="1" x14ac:dyDescent="0.4">
      <c r="A1" s="1" t="s">
        <v>4633</v>
      </c>
      <c r="B1" s="3" t="s">
        <v>2360</v>
      </c>
      <c r="C1" s="6" t="s">
        <v>2361</v>
      </c>
      <c r="D1">
        <v>3833</v>
      </c>
      <c r="E1" t="str">
        <f>_xlfn.CONCAT(B1," (Sudanese state)")</f>
        <v>Al Baḩr al Aḩmar (Sudanese state)</v>
      </c>
      <c r="F1" t="str">
        <f>B1</f>
        <v>Al Baḩr al Aḩmar</v>
      </c>
      <c r="G1" t="str">
        <f>A1</f>
        <v>SD-RS</v>
      </c>
    </row>
    <row r="2" spans="1:7" ht="15" thickBot="1" x14ac:dyDescent="0.4">
      <c r="A2" s="1" t="s">
        <v>4634</v>
      </c>
      <c r="B2" s="3" t="s">
        <v>4635</v>
      </c>
      <c r="C2" s="6" t="s">
        <v>4636</v>
      </c>
      <c r="D2">
        <v>3833</v>
      </c>
      <c r="E2" t="str">
        <f t="shared" ref="E2:E19" si="0">_xlfn.CONCAT(B2," (Sudanese state)")</f>
        <v>Al Jazīrah (Sudanese state)</v>
      </c>
      <c r="F2" t="str">
        <f t="shared" ref="F2:F19" si="1">B2</f>
        <v>Al Jazīrah</v>
      </c>
      <c r="G2" t="str">
        <f t="shared" ref="G2:G19" si="2">A2</f>
        <v>SD-GZ</v>
      </c>
    </row>
    <row r="3" spans="1:7" ht="29.5" thickBot="1" x14ac:dyDescent="0.4">
      <c r="A3" s="1" t="s">
        <v>4637</v>
      </c>
      <c r="B3" s="3" t="s">
        <v>4638</v>
      </c>
      <c r="C3" s="6" t="s">
        <v>4639</v>
      </c>
      <c r="D3">
        <v>3833</v>
      </c>
      <c r="E3" t="str">
        <f t="shared" si="0"/>
        <v>Al Kharţūm (Sudanese state)</v>
      </c>
      <c r="F3" t="str">
        <f t="shared" si="1"/>
        <v>Al Kharţūm</v>
      </c>
      <c r="G3" t="str">
        <f t="shared" si="2"/>
        <v>SD-KH</v>
      </c>
    </row>
    <row r="4" spans="1:7" ht="29.5" thickBot="1" x14ac:dyDescent="0.4">
      <c r="A4" s="1" t="s">
        <v>4640</v>
      </c>
      <c r="B4" s="3" t="s">
        <v>4641</v>
      </c>
      <c r="C4" s="6" t="s">
        <v>4642</v>
      </c>
      <c r="D4">
        <v>3833</v>
      </c>
      <c r="E4" t="str">
        <f t="shared" si="0"/>
        <v>Al Qaḑārif (Sudanese state)</v>
      </c>
      <c r="F4" t="str">
        <f t="shared" si="1"/>
        <v>Al Qaḑārif</v>
      </c>
      <c r="G4" t="str">
        <f t="shared" si="2"/>
        <v>SD-GD</v>
      </c>
    </row>
    <row r="5" spans="1:7" ht="29.5" thickBot="1" x14ac:dyDescent="0.4">
      <c r="A5" s="1" t="s">
        <v>4643</v>
      </c>
      <c r="B5" s="3" t="s">
        <v>4644</v>
      </c>
      <c r="C5" s="6" t="s">
        <v>4645</v>
      </c>
      <c r="D5">
        <v>3833</v>
      </c>
      <c r="E5" t="str">
        <f t="shared" si="0"/>
        <v>An Nīl al Abyaḑ (Sudanese state)</v>
      </c>
      <c r="F5" t="str">
        <f t="shared" si="1"/>
        <v>An Nīl al Abyaḑ</v>
      </c>
      <c r="G5" t="str">
        <f t="shared" si="2"/>
        <v>SD-NW</v>
      </c>
    </row>
    <row r="6" spans="1:7" ht="29.5" thickBot="1" x14ac:dyDescent="0.4">
      <c r="A6" s="1" t="s">
        <v>4646</v>
      </c>
      <c r="B6" s="3" t="s">
        <v>4647</v>
      </c>
      <c r="C6" s="6" t="s">
        <v>4648</v>
      </c>
      <c r="D6">
        <v>3833</v>
      </c>
      <c r="E6" t="str">
        <f t="shared" si="0"/>
        <v>An Nīl al Azraq (Sudanese state)</v>
      </c>
      <c r="F6" t="str">
        <f t="shared" si="1"/>
        <v>An Nīl al Azraq</v>
      </c>
      <c r="G6" t="str">
        <f t="shared" si="2"/>
        <v>SD-NB</v>
      </c>
    </row>
    <row r="7" spans="1:7" ht="44" thickBot="1" x14ac:dyDescent="0.4">
      <c r="A7" s="1" t="s">
        <v>4649</v>
      </c>
      <c r="B7" s="3" t="s">
        <v>1600</v>
      </c>
      <c r="C7" s="6" t="s">
        <v>1181</v>
      </c>
      <c r="D7">
        <v>3833</v>
      </c>
      <c r="E7" t="str">
        <f t="shared" si="0"/>
        <v>Ash Shamālīyah (Sudanese state)</v>
      </c>
      <c r="F7" t="str">
        <f t="shared" si="1"/>
        <v>Ash Shamālīyah</v>
      </c>
      <c r="G7" t="str">
        <f t="shared" si="2"/>
        <v>SD-NO</v>
      </c>
    </row>
    <row r="8" spans="1:7" ht="29.5" thickBot="1" x14ac:dyDescent="0.4">
      <c r="A8" s="1" t="s">
        <v>4650</v>
      </c>
      <c r="B8" s="3" t="s">
        <v>4651</v>
      </c>
      <c r="C8" s="6" t="s">
        <v>4652</v>
      </c>
      <c r="D8">
        <v>3833</v>
      </c>
      <c r="E8" t="str">
        <f t="shared" si="0"/>
        <v>Gharb Dārfūr (Sudanese state)</v>
      </c>
      <c r="F8" t="str">
        <f t="shared" si="1"/>
        <v>Gharb Dārfūr</v>
      </c>
      <c r="G8" t="str">
        <f t="shared" si="2"/>
        <v>SD-DW</v>
      </c>
    </row>
    <row r="9" spans="1:7" ht="29.5" thickBot="1" x14ac:dyDescent="0.4">
      <c r="A9" s="1" t="s">
        <v>4653</v>
      </c>
      <c r="B9" s="3" t="s">
        <v>4654</v>
      </c>
      <c r="C9" s="6" t="s">
        <v>4655</v>
      </c>
      <c r="D9">
        <v>3833</v>
      </c>
      <c r="E9" t="str">
        <f t="shared" si="0"/>
        <v>Gharb Kurdufān (Sudanese state)</v>
      </c>
      <c r="F9" t="str">
        <f t="shared" si="1"/>
        <v>Gharb Kurdufān</v>
      </c>
      <c r="G9" t="str">
        <f t="shared" si="2"/>
        <v>SD-GK</v>
      </c>
    </row>
    <row r="10" spans="1:7" ht="29.5" thickBot="1" x14ac:dyDescent="0.4">
      <c r="A10" s="1" t="s">
        <v>4656</v>
      </c>
      <c r="B10" s="3" t="s">
        <v>4657</v>
      </c>
      <c r="C10" s="6" t="s">
        <v>4658</v>
      </c>
      <c r="D10">
        <v>3833</v>
      </c>
      <c r="E10" t="str">
        <f t="shared" si="0"/>
        <v>Janūb Dārfūr (Sudanese state)</v>
      </c>
      <c r="F10" t="str">
        <f t="shared" si="1"/>
        <v>Janūb Dārfūr</v>
      </c>
      <c r="G10" t="str">
        <f t="shared" si="2"/>
        <v>SD-DS</v>
      </c>
    </row>
    <row r="11" spans="1:7" ht="29.5" thickBot="1" x14ac:dyDescent="0.4">
      <c r="A11" s="1" t="s">
        <v>4659</v>
      </c>
      <c r="B11" s="3" t="s">
        <v>4660</v>
      </c>
      <c r="C11" s="6" t="s">
        <v>4661</v>
      </c>
      <c r="D11">
        <v>3833</v>
      </c>
      <c r="E11" t="str">
        <f t="shared" si="0"/>
        <v>Janūb Kurdufān (Sudanese state)</v>
      </c>
      <c r="F11" t="str">
        <f t="shared" si="1"/>
        <v>Janūb Kurdufān</v>
      </c>
      <c r="G11" t="str">
        <f t="shared" si="2"/>
        <v>SD-KS</v>
      </c>
    </row>
    <row r="12" spans="1:7" ht="15" thickBot="1" x14ac:dyDescent="0.4">
      <c r="A12" s="1" t="s">
        <v>4662</v>
      </c>
      <c r="B12" s="3" t="s">
        <v>4663</v>
      </c>
      <c r="C12" s="6" t="s">
        <v>4664</v>
      </c>
      <c r="D12">
        <v>3833</v>
      </c>
      <c r="E12" t="str">
        <f t="shared" si="0"/>
        <v>Kassalā (Sudanese state)</v>
      </c>
      <c r="F12" t="str">
        <f t="shared" si="1"/>
        <v>Kassalā</v>
      </c>
      <c r="G12" t="str">
        <f t="shared" si="2"/>
        <v>SD-KA</v>
      </c>
    </row>
    <row r="13" spans="1:7" ht="29.5" thickBot="1" x14ac:dyDescent="0.4">
      <c r="A13" s="1" t="s">
        <v>4665</v>
      </c>
      <c r="B13" s="3" t="s">
        <v>4666</v>
      </c>
      <c r="C13" s="6" t="s">
        <v>4667</v>
      </c>
      <c r="D13">
        <v>3833</v>
      </c>
      <c r="E13" t="str">
        <f t="shared" si="0"/>
        <v>Nahr an Nīl (Sudanese state)</v>
      </c>
      <c r="F13" t="str">
        <f t="shared" si="1"/>
        <v>Nahr an Nīl</v>
      </c>
      <c r="G13" t="str">
        <f t="shared" si="2"/>
        <v>SD-NR</v>
      </c>
    </row>
    <row r="14" spans="1:7" ht="29.5" thickBot="1" x14ac:dyDescent="0.4">
      <c r="A14" s="1" t="s">
        <v>4668</v>
      </c>
      <c r="B14" s="3" t="s">
        <v>4669</v>
      </c>
      <c r="C14" s="6" t="s">
        <v>4670</v>
      </c>
      <c r="D14">
        <v>3833</v>
      </c>
      <c r="E14" t="str">
        <f t="shared" si="0"/>
        <v>Shamāl Dārfūr (Sudanese state)</v>
      </c>
      <c r="F14" t="str">
        <f t="shared" si="1"/>
        <v>Shamāl Dārfūr</v>
      </c>
      <c r="G14" t="str">
        <f t="shared" si="2"/>
        <v>SD-DN</v>
      </c>
    </row>
    <row r="15" spans="1:7" ht="29.5" thickBot="1" x14ac:dyDescent="0.4">
      <c r="A15" s="1" t="s">
        <v>4671</v>
      </c>
      <c r="B15" s="3" t="s">
        <v>4672</v>
      </c>
      <c r="C15" s="6" t="s">
        <v>4673</v>
      </c>
      <c r="D15">
        <v>3833</v>
      </c>
      <c r="E15" t="str">
        <f t="shared" si="0"/>
        <v>Shamāl Kurdufān (Sudanese state)</v>
      </c>
      <c r="F15" t="str">
        <f t="shared" si="1"/>
        <v>Shamāl Kurdufān</v>
      </c>
      <c r="G15" t="str">
        <f t="shared" si="2"/>
        <v>SD-KN</v>
      </c>
    </row>
    <row r="16" spans="1:7" ht="29.5" thickBot="1" x14ac:dyDescent="0.4">
      <c r="A16" s="1" t="s">
        <v>4674</v>
      </c>
      <c r="B16" s="3" t="s">
        <v>4675</v>
      </c>
      <c r="C16" s="6" t="s">
        <v>4676</v>
      </c>
      <c r="D16">
        <v>3833</v>
      </c>
      <c r="E16" t="str">
        <f t="shared" si="0"/>
        <v>Sharq Dārfūr (Sudanese state)</v>
      </c>
      <c r="F16" t="str">
        <f t="shared" si="1"/>
        <v>Sharq Dārfūr</v>
      </c>
      <c r="G16" t="str">
        <f t="shared" si="2"/>
        <v>SD-DE</v>
      </c>
    </row>
    <row r="17" spans="1:7" ht="15" thickBot="1" x14ac:dyDescent="0.4">
      <c r="A17" s="1" t="s">
        <v>4677</v>
      </c>
      <c r="B17" s="3" t="s">
        <v>4678</v>
      </c>
      <c r="C17" s="6" t="s">
        <v>4679</v>
      </c>
      <c r="D17">
        <v>3833</v>
      </c>
      <c r="E17" t="str">
        <f t="shared" si="0"/>
        <v>Sinnār (Sudanese state)</v>
      </c>
      <c r="F17" t="str">
        <f t="shared" si="1"/>
        <v>Sinnār</v>
      </c>
      <c r="G17" t="str">
        <f t="shared" si="2"/>
        <v>SD-SI</v>
      </c>
    </row>
    <row r="18" spans="1:7" ht="29" x14ac:dyDescent="0.35">
      <c r="A18" s="11" t="s">
        <v>4680</v>
      </c>
      <c r="B18" s="15" t="s">
        <v>4681</v>
      </c>
      <c r="C18" s="9" t="s">
        <v>4683</v>
      </c>
      <c r="D18">
        <v>3833</v>
      </c>
      <c r="E18" t="str">
        <f t="shared" si="0"/>
        <v>Wasaţ Dārfūr (Sudanese state)</v>
      </c>
      <c r="F18" t="str">
        <f t="shared" si="1"/>
        <v>Wasaţ Dārfūr</v>
      </c>
      <c r="G18" t="str">
        <f t="shared" si="2"/>
        <v>SD-DC</v>
      </c>
    </row>
    <row r="19" spans="1:7" ht="18.5" thickBot="1" x14ac:dyDescent="0.4">
      <c r="A19" s="12"/>
      <c r="B19" s="16" t="s">
        <v>4682</v>
      </c>
      <c r="C19" s="16" t="s">
        <v>4632</v>
      </c>
    </row>
  </sheetData>
  <mergeCells count="1">
    <mergeCell ref="A18:A19"/>
  </mergeCells>
  <hyperlinks>
    <hyperlink ref="B1" r:id="rId1" tooltip="Al Baḩr al Aḩmar (state)" display="https://en.wikipedia.org/wiki/Al_Ba%E1%B8%A9r_al_A%E1%B8%A9mar_(state)" xr:uid="{B2007A57-6D3D-43E2-BF09-AACFFFEDAA52}"/>
    <hyperlink ref="B2" r:id="rId2" tooltip="Al Jazīrah (state)" display="https://en.wikipedia.org/wiki/Al_Jaz%C4%ABrah_(state)" xr:uid="{2913FC07-80BD-4949-BA0E-46B10BC15C5F}"/>
    <hyperlink ref="B3" r:id="rId3" tooltip="Al Kharţūm (state)" display="https://en.wikipedia.org/wiki/Al_Khar%C5%A3%C5%ABm_(state)" xr:uid="{763D182C-D0A3-4CA7-8FAC-D7B44F4E3919}"/>
    <hyperlink ref="B4" r:id="rId4" tooltip="Al Qaḑārif (state)" display="https://en.wikipedia.org/wiki/Al_Qa%E1%B8%91%C4%81rif_(state)" xr:uid="{C80FC105-9BBE-458E-8337-59CBED364F3A}"/>
    <hyperlink ref="B5" r:id="rId5" tooltip="An Nīl al Abyaḑ (state)" display="https://en.wikipedia.org/wiki/An_N%C4%ABl_al_Abya%E1%B8%91_(state)" xr:uid="{329B6C20-57E2-48A8-99D4-27257DAA41AD}"/>
    <hyperlink ref="B6" r:id="rId6" tooltip="An Nīl al Azraq (state)" display="https://en.wikipedia.org/wiki/An_N%C4%ABl_al_Azraq_(state)" xr:uid="{C31C1E13-14E0-4F76-BB65-BC4496D76D96}"/>
    <hyperlink ref="B7" r:id="rId7" tooltip="Ash Shamālīyah (state)" display="https://en.wikipedia.org/wiki/Ash_Sham%C4%81l%C4%AByah_(state)" xr:uid="{469D53B9-7BF5-4B9F-AB6B-E847A0807DD2}"/>
    <hyperlink ref="B8" r:id="rId8" tooltip="Gharb Dārfūr" display="https://en.wikipedia.org/wiki/Gharb_D%C4%81rf%C5%ABr" xr:uid="{EC16B66D-60C8-4607-9722-DA33C7808981}"/>
    <hyperlink ref="B9" r:id="rId9" tooltip="Gharb Kurdufān" display="https://en.wikipedia.org/wiki/Gharb_Kurduf%C4%81n" xr:uid="{D8E36CA9-6683-4F09-8AEE-7ACB7939E420}"/>
    <hyperlink ref="B10" r:id="rId10" tooltip="Janūb Dārfūr" display="https://en.wikipedia.org/wiki/Jan%C5%ABb_D%C4%81rf%C5%ABr" xr:uid="{BC6E8812-A29F-44A9-993E-3BB17B40B811}"/>
    <hyperlink ref="B11" r:id="rId11" tooltip="Janūb Kurdufān" display="https://en.wikipedia.org/wiki/Jan%C5%ABb_Kurduf%C4%81n" xr:uid="{B24A16DA-8238-4187-B6D3-C0658AAF8BE1}"/>
    <hyperlink ref="B12" r:id="rId12" tooltip="Kassalā (state)" display="https://en.wikipedia.org/wiki/Kassal%C4%81_(state)" xr:uid="{22A0CF11-A335-41B3-9D88-1C6C92F5F623}"/>
    <hyperlink ref="B13" r:id="rId13" tooltip="An Nīl (state)" display="https://en.wikipedia.org/wiki/An_N%C4%ABl_(state)" xr:uid="{3A9F572C-6E13-4FF9-A727-29946895BE10}"/>
    <hyperlink ref="B14" r:id="rId14" tooltip="Shamāl Dārfūr" display="https://en.wikipedia.org/wiki/Sham%C4%81l_D%C4%81rf%C5%ABr" xr:uid="{D3066FEC-28C9-4B9A-A80C-A5364198ABA4}"/>
    <hyperlink ref="B15" r:id="rId15" tooltip="Shamāl Kurdufān" display="https://en.wikipedia.org/wiki/Sham%C4%81l_Kurduf%C4%81n" xr:uid="{C95367A3-A9D2-4CE1-924F-6158C56ED723}"/>
    <hyperlink ref="B16" r:id="rId16" tooltip="East Darfur" display="https://en.wikipedia.org/wiki/East_Darfur" xr:uid="{F14877AB-1BE6-4754-B893-C1C927412220}"/>
    <hyperlink ref="B17" r:id="rId17" tooltip="Sinnār (state)" display="https://en.wikipedia.org/wiki/Sinn%C4%81r_(state)" xr:uid="{A22FA039-4785-4386-BC0F-234E8460F8C0}"/>
    <hyperlink ref="B18" r:id="rId18" tooltip="Central Darfur" display="https://en.wikipedia.org/wiki/Central_Darfur" xr:uid="{6A03078C-1B6A-470A-9ED8-67691B9A6606}"/>
  </hyperlink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1F24A-D3B2-41E3-867A-6BE5A9C38C21}">
  <dimension ref="A1:F3"/>
  <sheetViews>
    <sheetView workbookViewId="0">
      <selection activeCell="C1" sqref="C1:F3"/>
    </sheetView>
  </sheetViews>
  <sheetFormatPr defaultRowHeight="14.5" x14ac:dyDescent="0.35"/>
  <cols>
    <col min="1" max="1" width="4.26953125" bestFit="1" customWidth="1"/>
    <col min="3" max="3" width="4.81640625" bestFit="1" customWidth="1"/>
    <col min="4" max="5" width="15" bestFit="1" customWidth="1"/>
  </cols>
  <sheetData>
    <row r="1" spans="1:6" ht="29.5" thickBot="1" x14ac:dyDescent="0.4">
      <c r="A1" s="1" t="s">
        <v>4684</v>
      </c>
      <c r="B1" s="3" t="s">
        <v>4685</v>
      </c>
      <c r="C1">
        <v>4087</v>
      </c>
      <c r="D1" t="str">
        <f>B1</f>
        <v>Ascension</v>
      </c>
      <c r="E1" t="str">
        <f>B1</f>
        <v>Ascension</v>
      </c>
      <c r="F1" t="str">
        <f>A1</f>
        <v>SH-AC</v>
      </c>
    </row>
    <row r="2" spans="1:6" ht="29.5" thickBot="1" x14ac:dyDescent="0.4">
      <c r="A2" s="1" t="s">
        <v>4686</v>
      </c>
      <c r="B2" s="3" t="s">
        <v>4687</v>
      </c>
      <c r="C2">
        <v>4087</v>
      </c>
      <c r="D2" t="str">
        <f t="shared" ref="D2:D3" si="0">B2</f>
        <v>Saint Helena</v>
      </c>
      <c r="E2" t="str">
        <f t="shared" ref="E2:E3" si="1">B2</f>
        <v>Saint Helena</v>
      </c>
      <c r="F2" t="str">
        <f t="shared" ref="F2:F3" si="2">A2</f>
        <v>SH-HL</v>
      </c>
    </row>
    <row r="3" spans="1:6" ht="29.5" thickBot="1" x14ac:dyDescent="0.4">
      <c r="A3" s="1" t="s">
        <v>4688</v>
      </c>
      <c r="B3" s="3" t="s">
        <v>4689</v>
      </c>
      <c r="C3">
        <v>4087</v>
      </c>
      <c r="D3" t="str">
        <f t="shared" si="0"/>
        <v>Tristan da Cunha</v>
      </c>
      <c r="E3" t="str">
        <f t="shared" si="1"/>
        <v>Tristan da Cunha</v>
      </c>
      <c r="F3" t="str">
        <f t="shared" si="2"/>
        <v>SH-TA</v>
      </c>
    </row>
  </sheetData>
  <hyperlinks>
    <hyperlink ref="B1" r:id="rId1" tooltip="Ascension Island" display="https://en.wikipedia.org/wiki/Ascension_Island" xr:uid="{B5CD552B-D0A1-435E-B102-4D7C87D94CEC}"/>
    <hyperlink ref="B2" r:id="rId2" tooltip="Saint Helena" display="https://en.wikipedia.org/wiki/Saint_Helena" xr:uid="{AD0E6617-6DFB-4403-A167-34034958F0AF}"/>
    <hyperlink ref="B3" r:id="rId3" tooltip="Tristan da Cunha" display="https://en.wikipedia.org/wiki/Tristan_da_Cunha" xr:uid="{D3D1F70E-1B01-48B4-97FA-66632BAF996F}"/>
  </hyperlink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3F3FC-68AA-4C6E-B3CE-73FF03D39B71}">
  <dimension ref="A1:G14"/>
  <sheetViews>
    <sheetView workbookViewId="0">
      <selection activeCell="D1" sqref="D1:G14"/>
    </sheetView>
  </sheetViews>
  <sheetFormatPr defaultRowHeight="14.5" x14ac:dyDescent="0.35"/>
  <cols>
    <col min="5" max="5" width="40.54296875" bestFit="1" customWidth="1"/>
    <col min="6" max="6" width="26.26953125" bestFit="1" customWidth="1"/>
  </cols>
  <sheetData>
    <row r="1" spans="1:7" ht="15" thickBot="1" x14ac:dyDescent="0.4">
      <c r="A1" s="1" t="s">
        <v>5417</v>
      </c>
      <c r="B1" s="3" t="s">
        <v>5418</v>
      </c>
      <c r="C1" s="6" t="s">
        <v>466</v>
      </c>
      <c r="D1" s="22">
        <v>3956</v>
      </c>
      <c r="E1" t="str">
        <f>_xlfn.CONCAT(B1," (Uzbek ",C1,")")</f>
        <v>Toshkent (Uzbek city)</v>
      </c>
      <c r="F1" t="str">
        <f>B1</f>
        <v>Toshkent</v>
      </c>
      <c r="G1" t="str">
        <f>A1</f>
        <v>UZ-TK</v>
      </c>
    </row>
    <row r="2" spans="1:7" ht="15" thickBot="1" x14ac:dyDescent="0.4">
      <c r="A2" s="1" t="s">
        <v>5419</v>
      </c>
      <c r="B2" s="3" t="s">
        <v>5420</v>
      </c>
      <c r="C2" s="6" t="s">
        <v>1036</v>
      </c>
      <c r="D2" s="22">
        <v>3956</v>
      </c>
      <c r="E2" t="str">
        <f t="shared" ref="E2:E14" si="0">_xlfn.CONCAT(B2," (Uzbek ",C2,")")</f>
        <v>Andijon (Uzbek region)</v>
      </c>
      <c r="F2" t="str">
        <f t="shared" ref="F2:F14" si="1">B2</f>
        <v>Andijon</v>
      </c>
      <c r="G2" t="str">
        <f t="shared" ref="G2:G14" si="2">A2</f>
        <v>UZ-AN</v>
      </c>
    </row>
    <row r="3" spans="1:7" ht="15" thickBot="1" x14ac:dyDescent="0.4">
      <c r="A3" s="1" t="s">
        <v>5421</v>
      </c>
      <c r="B3" s="3" t="s">
        <v>5422</v>
      </c>
      <c r="C3" s="6" t="s">
        <v>1036</v>
      </c>
      <c r="D3" s="22">
        <v>3956</v>
      </c>
      <c r="E3" t="str">
        <f t="shared" si="0"/>
        <v>Buxoro (Uzbek region)</v>
      </c>
      <c r="F3" t="str">
        <f t="shared" si="1"/>
        <v>Buxoro</v>
      </c>
      <c r="G3" t="str">
        <f t="shared" si="2"/>
        <v>UZ-BU</v>
      </c>
    </row>
    <row r="4" spans="1:7" ht="15" thickBot="1" x14ac:dyDescent="0.4">
      <c r="A4" s="1" t="s">
        <v>5423</v>
      </c>
      <c r="B4" s="3" t="s">
        <v>5424</v>
      </c>
      <c r="C4" s="6" t="s">
        <v>1036</v>
      </c>
      <c r="D4" s="22">
        <v>3956</v>
      </c>
      <c r="E4" t="str">
        <f t="shared" si="0"/>
        <v>Farg‘ona (Uzbek region)</v>
      </c>
      <c r="F4" t="str">
        <f t="shared" si="1"/>
        <v>Farg‘ona</v>
      </c>
      <c r="G4" t="str">
        <f t="shared" si="2"/>
        <v>UZ-FA</v>
      </c>
    </row>
    <row r="5" spans="1:7" ht="15" thickBot="1" x14ac:dyDescent="0.4">
      <c r="A5" s="1" t="s">
        <v>5425</v>
      </c>
      <c r="B5" s="3" t="s">
        <v>5426</v>
      </c>
      <c r="C5" s="6" t="s">
        <v>1036</v>
      </c>
      <c r="D5" s="22">
        <v>3956</v>
      </c>
      <c r="E5" t="str">
        <f t="shared" si="0"/>
        <v>Jizzax (Uzbek region)</v>
      </c>
      <c r="F5" t="str">
        <f t="shared" si="1"/>
        <v>Jizzax</v>
      </c>
      <c r="G5" t="str">
        <f t="shared" si="2"/>
        <v>UZ-JI</v>
      </c>
    </row>
    <row r="6" spans="1:7" ht="29.5" thickBot="1" x14ac:dyDescent="0.4">
      <c r="A6" s="1" t="s">
        <v>5427</v>
      </c>
      <c r="B6" s="3" t="s">
        <v>5428</v>
      </c>
      <c r="C6" s="6" t="s">
        <v>1036</v>
      </c>
      <c r="D6" s="22">
        <v>3956</v>
      </c>
      <c r="E6" t="str">
        <f t="shared" si="0"/>
        <v>Namangan (Uzbek region)</v>
      </c>
      <c r="F6" t="str">
        <f t="shared" si="1"/>
        <v>Namangan</v>
      </c>
      <c r="G6" t="str">
        <f t="shared" si="2"/>
        <v>UZ-NG</v>
      </c>
    </row>
    <row r="7" spans="1:7" ht="15" thickBot="1" x14ac:dyDescent="0.4">
      <c r="A7" s="1" t="s">
        <v>5429</v>
      </c>
      <c r="B7" s="3" t="s">
        <v>5430</v>
      </c>
      <c r="C7" s="6" t="s">
        <v>1036</v>
      </c>
      <c r="D7" s="22">
        <v>3956</v>
      </c>
      <c r="E7" t="str">
        <f t="shared" si="0"/>
        <v>Navoiy (Uzbek region)</v>
      </c>
      <c r="F7" t="str">
        <f t="shared" si="1"/>
        <v>Navoiy</v>
      </c>
      <c r="G7" t="str">
        <f t="shared" si="2"/>
        <v>UZ-NW</v>
      </c>
    </row>
    <row r="8" spans="1:7" ht="29.5" thickBot="1" x14ac:dyDescent="0.4">
      <c r="A8" s="1" t="s">
        <v>5431</v>
      </c>
      <c r="B8" s="3" t="s">
        <v>5432</v>
      </c>
      <c r="C8" s="6" t="s">
        <v>1036</v>
      </c>
      <c r="D8" s="22">
        <v>3956</v>
      </c>
      <c r="E8" t="str">
        <f t="shared" si="0"/>
        <v>Qashqadaryo (Uzbek region)</v>
      </c>
      <c r="F8" t="str">
        <f t="shared" si="1"/>
        <v>Qashqadaryo</v>
      </c>
      <c r="G8" t="str">
        <f t="shared" si="2"/>
        <v>UZ-QA</v>
      </c>
    </row>
    <row r="9" spans="1:7" ht="29.5" thickBot="1" x14ac:dyDescent="0.4">
      <c r="A9" s="1" t="s">
        <v>5433</v>
      </c>
      <c r="B9" s="3" t="s">
        <v>5434</v>
      </c>
      <c r="C9" s="6" t="s">
        <v>1036</v>
      </c>
      <c r="D9" s="22">
        <v>3956</v>
      </c>
      <c r="E9" t="str">
        <f t="shared" si="0"/>
        <v>Samarqand (Uzbek region)</v>
      </c>
      <c r="F9" t="str">
        <f t="shared" si="1"/>
        <v>Samarqand</v>
      </c>
      <c r="G9" t="str">
        <f t="shared" si="2"/>
        <v>UZ-SA</v>
      </c>
    </row>
    <row r="10" spans="1:7" ht="15" thickBot="1" x14ac:dyDescent="0.4">
      <c r="A10" s="1" t="s">
        <v>5435</v>
      </c>
      <c r="B10" s="3" t="s">
        <v>5436</v>
      </c>
      <c r="C10" s="6" t="s">
        <v>1036</v>
      </c>
      <c r="D10" s="22">
        <v>3956</v>
      </c>
      <c r="E10" t="str">
        <f t="shared" si="0"/>
        <v>Sirdaryo (Uzbek region)</v>
      </c>
      <c r="F10" t="str">
        <f t="shared" si="1"/>
        <v>Sirdaryo</v>
      </c>
      <c r="G10" t="str">
        <f t="shared" si="2"/>
        <v>UZ-SI</v>
      </c>
    </row>
    <row r="11" spans="1:7" ht="29.5" thickBot="1" x14ac:dyDescent="0.4">
      <c r="A11" s="1" t="s">
        <v>5437</v>
      </c>
      <c r="B11" s="3" t="s">
        <v>5438</v>
      </c>
      <c r="C11" s="6" t="s">
        <v>1036</v>
      </c>
      <c r="D11" s="22">
        <v>3956</v>
      </c>
      <c r="E11" t="str">
        <f t="shared" si="0"/>
        <v>Surxondaryo (Uzbek region)</v>
      </c>
      <c r="F11" t="str">
        <f t="shared" si="1"/>
        <v>Surxondaryo</v>
      </c>
      <c r="G11" t="str">
        <f t="shared" si="2"/>
        <v>UZ-SU</v>
      </c>
    </row>
    <row r="12" spans="1:7" ht="15" thickBot="1" x14ac:dyDescent="0.4">
      <c r="A12" s="1" t="s">
        <v>5439</v>
      </c>
      <c r="B12" s="3" t="s">
        <v>5418</v>
      </c>
      <c r="C12" s="6" t="s">
        <v>1036</v>
      </c>
      <c r="D12" s="22">
        <v>3956</v>
      </c>
      <c r="E12" t="str">
        <f t="shared" si="0"/>
        <v>Toshkent (Uzbek region)</v>
      </c>
      <c r="F12" t="str">
        <f t="shared" si="1"/>
        <v>Toshkent</v>
      </c>
      <c r="G12" t="str">
        <f t="shared" si="2"/>
        <v>UZ-TO</v>
      </c>
    </row>
    <row r="13" spans="1:7" ht="15" thickBot="1" x14ac:dyDescent="0.4">
      <c r="A13" s="1" t="s">
        <v>5440</v>
      </c>
      <c r="B13" s="3" t="s">
        <v>5441</v>
      </c>
      <c r="C13" s="6" t="s">
        <v>1036</v>
      </c>
      <c r="D13" s="22">
        <v>3956</v>
      </c>
      <c r="E13" t="str">
        <f t="shared" si="0"/>
        <v>Xorazm (Uzbek region)</v>
      </c>
      <c r="F13" t="str">
        <f t="shared" si="1"/>
        <v>Xorazm</v>
      </c>
      <c r="G13" t="str">
        <f t="shared" si="2"/>
        <v>UZ-XO</v>
      </c>
    </row>
    <row r="14" spans="1:7" ht="58.5" thickBot="1" x14ac:dyDescent="0.4">
      <c r="A14" s="1" t="s">
        <v>5442</v>
      </c>
      <c r="B14" s="3" t="s">
        <v>5443</v>
      </c>
      <c r="C14" s="6" t="s">
        <v>1085</v>
      </c>
      <c r="D14" s="22">
        <v>3956</v>
      </c>
      <c r="E14" t="str">
        <f t="shared" si="0"/>
        <v>Qoraqalpog‘iston Respublikasi (Uzbek republic)</v>
      </c>
      <c r="F14" t="str">
        <f t="shared" si="1"/>
        <v>Qoraqalpog‘iston Respublikasi</v>
      </c>
      <c r="G14" t="str">
        <f t="shared" si="2"/>
        <v>UZ-QR</v>
      </c>
    </row>
  </sheetData>
  <hyperlinks>
    <hyperlink ref="B1" r:id="rId1" tooltip="Tashkent" display="https://en.wikipedia.org/wiki/Tashkent" xr:uid="{8670BEB9-50B3-475A-9F8A-5F2F9D287D9D}"/>
    <hyperlink ref="B2" r:id="rId2" tooltip="Andijan Region" display="https://en.wikipedia.org/wiki/Andijan_Region" xr:uid="{CDFDE6ED-F39A-4515-8080-16D88D2AB14C}"/>
    <hyperlink ref="B3" r:id="rId3" tooltip="Bukhara Region" display="https://en.wikipedia.org/wiki/Bukhara_Region" xr:uid="{23C72505-56C1-408E-997A-9E6908DFE1FF}"/>
    <hyperlink ref="B4" r:id="rId4" tooltip="Fergana Region" display="https://en.wikipedia.org/wiki/Fergana_Region" xr:uid="{770B1060-B2A2-4B85-881D-DF83A32EE9F8}"/>
    <hyperlink ref="B5" r:id="rId5" tooltip="Jizzakh Region" display="https://en.wikipedia.org/wiki/Jizzakh_Region" xr:uid="{B90E1F05-8F6A-472D-BEFE-9F62F40D0CFA}"/>
    <hyperlink ref="B6" r:id="rId6" tooltip="Namangan Region" display="https://en.wikipedia.org/wiki/Namangan_Region" xr:uid="{7614199C-8284-492F-9CF8-AA5C050B3D53}"/>
    <hyperlink ref="B7" r:id="rId7" tooltip="Navoiy Region" display="https://en.wikipedia.org/wiki/Navoiy_Region" xr:uid="{B958649C-FC0E-42F8-BC3D-68C229B3488E}"/>
    <hyperlink ref="B8" r:id="rId8" tooltip="Qashqadaryo Region" display="https://en.wikipedia.org/wiki/Qashqadaryo_Region" xr:uid="{28B267C1-7172-42BE-BF66-01324E532712}"/>
    <hyperlink ref="B9" r:id="rId9" tooltip="Samarqand Region" display="https://en.wikipedia.org/wiki/Samarqand_Region" xr:uid="{4F496D6A-2470-45F7-A5B6-3186FF0E981A}"/>
    <hyperlink ref="B10" r:id="rId10" tooltip="Sirdaryo Region" display="https://en.wikipedia.org/wiki/Sirdaryo_Region" xr:uid="{9AFB1030-61D2-4016-B83C-6699E1AEDA65}"/>
    <hyperlink ref="B11" r:id="rId11" tooltip="Surxondaryo Region" display="https://en.wikipedia.org/wiki/Surxondaryo_Region" xr:uid="{0B904573-B9DB-4C29-809C-D3CD87F65FEF}"/>
    <hyperlink ref="B12" r:id="rId12" tooltip="Tashkent Region" display="https://en.wikipedia.org/wiki/Tashkent_Region" xr:uid="{5984D33B-5FA1-40EE-916D-E783AE781D18}"/>
    <hyperlink ref="B13" r:id="rId13" tooltip="Xorazm Region" display="https://en.wikipedia.org/wiki/Xorazm_Region" xr:uid="{A798E54D-8E11-4E5C-9F8E-C432A05C145A}"/>
    <hyperlink ref="B14" r:id="rId14" tooltip="Karakalpakstan" display="https://en.wikipedia.org/wiki/Karakalpakstan" xr:uid="{DB97F6CE-A2B7-44D6-B5D9-DF3CDF17181F}"/>
  </hyperlink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00FCB-69FB-4857-A264-76E9318033C3}">
  <dimension ref="A1:F6"/>
  <sheetViews>
    <sheetView workbookViewId="0">
      <selection activeCell="C1" sqref="C1:F6"/>
    </sheetView>
  </sheetViews>
  <sheetFormatPr defaultRowHeight="14.5" x14ac:dyDescent="0.35"/>
  <cols>
    <col min="4" max="4" width="49.90625" bestFit="1" customWidth="1"/>
    <col min="5" max="5" width="11.90625" bestFit="1" customWidth="1"/>
  </cols>
  <sheetData>
    <row r="1" spans="1:6" ht="15" thickBot="1" x14ac:dyDescent="0.4">
      <c r="A1" s="1" t="s">
        <v>5444</v>
      </c>
      <c r="B1" s="3" t="s">
        <v>5445</v>
      </c>
      <c r="C1">
        <v>3917</v>
      </c>
      <c r="D1" t="str">
        <f>_xlfn.CONCAT(B1, " (parish of Saint Vincent and the Grenadines)")</f>
        <v>Charlotte (parish of Saint Vincent and the Grenadines)</v>
      </c>
      <c r="E1" t="str">
        <f>B1</f>
        <v>Charlotte</v>
      </c>
      <c r="F1" t="str">
        <f>A1</f>
        <v>VC-01</v>
      </c>
    </row>
    <row r="2" spans="1:6" ht="29.5" thickBot="1" x14ac:dyDescent="0.4">
      <c r="A2" s="1" t="s">
        <v>5446</v>
      </c>
      <c r="B2" s="3" t="s">
        <v>5447</v>
      </c>
      <c r="C2">
        <v>3917</v>
      </c>
      <c r="D2" t="str">
        <f t="shared" ref="D2:D6" si="0">_xlfn.CONCAT(B2, " (parish of Saint Vincent and the Grenadines)")</f>
        <v>Grenadines (parish of Saint Vincent and the Grenadines)</v>
      </c>
      <c r="E2" t="str">
        <f t="shared" ref="E2:E6" si="1">B2</f>
        <v>Grenadines</v>
      </c>
      <c r="F2" t="str">
        <f t="shared" ref="F2:F6" si="2">A2</f>
        <v>VC-06</v>
      </c>
    </row>
    <row r="3" spans="1:6" ht="29.5" thickBot="1" x14ac:dyDescent="0.4">
      <c r="A3" s="1" t="s">
        <v>5448</v>
      </c>
      <c r="B3" s="3" t="s">
        <v>1440</v>
      </c>
      <c r="C3">
        <v>3917</v>
      </c>
      <c r="D3" t="str">
        <f t="shared" si="0"/>
        <v>Saint Andrew (parish of Saint Vincent and the Grenadines)</v>
      </c>
      <c r="E3" t="str">
        <f t="shared" si="1"/>
        <v>Saint Andrew</v>
      </c>
      <c r="F3" t="str">
        <f t="shared" si="2"/>
        <v>VC-02</v>
      </c>
    </row>
    <row r="4" spans="1:6" ht="29.5" thickBot="1" x14ac:dyDescent="0.4">
      <c r="A4" s="1" t="s">
        <v>5449</v>
      </c>
      <c r="B4" s="3" t="s">
        <v>2123</v>
      </c>
      <c r="C4">
        <v>3917</v>
      </c>
      <c r="D4" t="str">
        <f t="shared" si="0"/>
        <v>Saint David (parish of Saint Vincent and the Grenadines)</v>
      </c>
      <c r="E4" t="str">
        <f t="shared" si="1"/>
        <v>Saint David</v>
      </c>
      <c r="F4" t="str">
        <f t="shared" si="2"/>
        <v>VC-03</v>
      </c>
    </row>
    <row r="5" spans="1:6" ht="29.5" thickBot="1" x14ac:dyDescent="0.4">
      <c r="A5" s="1" t="s">
        <v>5450</v>
      </c>
      <c r="B5" s="3" t="s">
        <v>1467</v>
      </c>
      <c r="C5">
        <v>3917</v>
      </c>
      <c r="D5" t="str">
        <f t="shared" si="0"/>
        <v>Saint George (parish of Saint Vincent and the Grenadines)</v>
      </c>
      <c r="E5" t="str">
        <f t="shared" si="1"/>
        <v>Saint George</v>
      </c>
      <c r="F5" t="str">
        <f t="shared" si="2"/>
        <v>VC-04</v>
      </c>
    </row>
    <row r="6" spans="1:6" ht="29.5" thickBot="1" x14ac:dyDescent="0.4">
      <c r="A6" s="1" t="s">
        <v>5451</v>
      </c>
      <c r="B6" s="3" t="s">
        <v>2132</v>
      </c>
      <c r="C6">
        <v>3917</v>
      </c>
      <c r="D6" t="str">
        <f t="shared" si="0"/>
        <v>Saint Patrick (parish of Saint Vincent and the Grenadines)</v>
      </c>
      <c r="E6" t="str">
        <f t="shared" si="1"/>
        <v>Saint Patrick</v>
      </c>
      <c r="F6" t="str">
        <f t="shared" si="2"/>
        <v>VC-05</v>
      </c>
    </row>
  </sheetData>
  <hyperlinks>
    <hyperlink ref="B1" r:id="rId1" tooltip="Charlotte Parish (Saint Vincent and the Grenadines)" display="https://en.wikipedia.org/wiki/Charlotte_Parish_(Saint_Vincent_and_the_Grenadines)" xr:uid="{AC9C95D8-F310-4863-9145-96BBA61EAEF8}"/>
    <hyperlink ref="B2" r:id="rId2" tooltip="Grenadines Parish" display="https://en.wikipedia.org/wiki/Grenadines_Parish" xr:uid="{AEF2DFCF-4C12-4B82-A061-1E74B56F4B14}"/>
    <hyperlink ref="B3" r:id="rId3" tooltip="Saint Andrew Parish (Saint Vincent and the Grenadines)" display="https://en.wikipedia.org/wiki/Saint_Andrew_Parish_(Saint_Vincent_and_the_Grenadines)" xr:uid="{64DDBD10-A579-4939-96DC-FA3A68980F99}"/>
    <hyperlink ref="B4" r:id="rId4" tooltip="Saint David Parish (Saint Vincent and the Grenadines)" display="https://en.wikipedia.org/wiki/Saint_David_Parish_(Saint_Vincent_and_the_Grenadines)" xr:uid="{35141CEF-6503-41B3-9F47-1F4D941193A2}"/>
    <hyperlink ref="B5" r:id="rId5" tooltip="Saint George Parish (Saint Vincent and the Grenadines)" display="https://en.wikipedia.org/wiki/Saint_George_Parish_(Saint_Vincent_and_the_Grenadines)" xr:uid="{06F44B16-7DF2-4E58-9754-5F05D94A757B}"/>
    <hyperlink ref="B6" r:id="rId6" tooltip="Saint Patrick Parish (Saint Vincent and the Grenadines)" display="https://en.wikipedia.org/wiki/Saint_Patrick_Parish_(Saint_Vincent_and_the_Grenadines)" xr:uid="{200A1B43-F9A1-43D7-9FAB-FF8B46C1266A}"/>
  </hyperlink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27CFC-1B36-4763-A683-AF59189700C8}">
  <dimension ref="A1:G25"/>
  <sheetViews>
    <sheetView topLeftCell="A10" workbookViewId="0">
      <selection activeCell="D1" sqref="D1:G25"/>
    </sheetView>
  </sheetViews>
  <sheetFormatPr defaultRowHeight="14.5" x14ac:dyDescent="0.35"/>
  <cols>
    <col min="5" max="5" width="26.1796875" bestFit="1" customWidth="1"/>
    <col min="6" max="6" width="9.90625" bestFit="1" customWidth="1"/>
  </cols>
  <sheetData>
    <row r="1" spans="1:7" ht="29.5" thickBot="1" x14ac:dyDescent="0.4">
      <c r="A1" s="1" t="s">
        <v>5452</v>
      </c>
      <c r="B1" s="3" t="s">
        <v>5453</v>
      </c>
      <c r="C1" s="6" t="s">
        <v>590</v>
      </c>
      <c r="D1">
        <v>3932</v>
      </c>
      <c r="E1" t="str">
        <f>_xlfn.CONCAT(B1," (Venezuelan ",C1,")")</f>
        <v> Amazonas (Venezuelan state)</v>
      </c>
      <c r="F1" t="str">
        <f>B1</f>
        <v> Amazonas</v>
      </c>
      <c r="G1" t="str">
        <f>A1</f>
        <v>VE-Z</v>
      </c>
    </row>
    <row r="2" spans="1:7" ht="29.5" thickBot="1" x14ac:dyDescent="0.4">
      <c r="A2" s="1" t="s">
        <v>5454</v>
      </c>
      <c r="B2" s="3" t="s">
        <v>5455</v>
      </c>
      <c r="C2" s="6" t="s">
        <v>590</v>
      </c>
      <c r="D2">
        <v>3932</v>
      </c>
      <c r="E2" t="str">
        <f t="shared" ref="E2:E25" si="0">_xlfn.CONCAT(B2," (Venezuelan ",C2,")")</f>
        <v> Anzoátegui (Venezuelan state)</v>
      </c>
      <c r="F2" t="str">
        <f t="shared" ref="F2:F25" si="1">B2</f>
        <v> Anzoátegui</v>
      </c>
      <c r="G2" t="str">
        <f t="shared" ref="G2:G25" si="2">A2</f>
        <v>VE-B</v>
      </c>
    </row>
    <row r="3" spans="1:7" ht="15" thickBot="1" x14ac:dyDescent="0.4">
      <c r="A3" s="1" t="s">
        <v>5456</v>
      </c>
      <c r="B3" s="3" t="s">
        <v>5457</v>
      </c>
      <c r="C3" s="6" t="s">
        <v>590</v>
      </c>
      <c r="D3">
        <v>3932</v>
      </c>
      <c r="E3" t="str">
        <f t="shared" si="0"/>
        <v> Apure (Venezuelan state)</v>
      </c>
      <c r="F3" t="str">
        <f t="shared" si="1"/>
        <v> Apure</v>
      </c>
      <c r="G3" t="str">
        <f t="shared" si="2"/>
        <v>VE-C</v>
      </c>
    </row>
    <row r="4" spans="1:7" ht="15" thickBot="1" x14ac:dyDescent="0.4">
      <c r="A4" s="1" t="s">
        <v>5458</v>
      </c>
      <c r="B4" s="3" t="s">
        <v>5459</v>
      </c>
      <c r="C4" s="6" t="s">
        <v>590</v>
      </c>
      <c r="D4">
        <v>3932</v>
      </c>
      <c r="E4" t="str">
        <f t="shared" si="0"/>
        <v> Aragua (Venezuelan state)</v>
      </c>
      <c r="F4" t="str">
        <f t="shared" si="1"/>
        <v> Aragua</v>
      </c>
      <c r="G4" t="str">
        <f t="shared" si="2"/>
        <v>VE-D</v>
      </c>
    </row>
    <row r="5" spans="1:7" ht="15" thickBot="1" x14ac:dyDescent="0.4">
      <c r="A5" s="1" t="s">
        <v>5460</v>
      </c>
      <c r="B5" s="3" t="s">
        <v>5461</v>
      </c>
      <c r="C5" s="6" t="s">
        <v>590</v>
      </c>
      <c r="D5">
        <v>3932</v>
      </c>
      <c r="E5" t="str">
        <f t="shared" si="0"/>
        <v> Barinas (Venezuelan state)</v>
      </c>
      <c r="F5" t="str">
        <f t="shared" si="1"/>
        <v> Barinas</v>
      </c>
      <c r="G5" t="str">
        <f t="shared" si="2"/>
        <v>VE-E</v>
      </c>
    </row>
    <row r="6" spans="1:7" ht="15" thickBot="1" x14ac:dyDescent="0.4">
      <c r="A6" s="1" t="s">
        <v>5462</v>
      </c>
      <c r="B6" s="3" t="s">
        <v>5463</v>
      </c>
      <c r="C6" s="6" t="s">
        <v>590</v>
      </c>
      <c r="D6">
        <v>3932</v>
      </c>
      <c r="E6" t="str">
        <f t="shared" si="0"/>
        <v> Bolívar (Venezuelan state)</v>
      </c>
      <c r="F6" t="str">
        <f t="shared" si="1"/>
        <v> Bolívar</v>
      </c>
      <c r="G6" t="str">
        <f t="shared" si="2"/>
        <v>VE-F</v>
      </c>
    </row>
    <row r="7" spans="1:7" ht="29.5" thickBot="1" x14ac:dyDescent="0.4">
      <c r="A7" s="1" t="s">
        <v>5464</v>
      </c>
      <c r="B7" s="3" t="s">
        <v>5465</v>
      </c>
      <c r="C7" s="6" t="s">
        <v>590</v>
      </c>
      <c r="D7">
        <v>3932</v>
      </c>
      <c r="E7" t="str">
        <f t="shared" si="0"/>
        <v> Carabobo (Venezuelan state)</v>
      </c>
      <c r="F7" t="str">
        <f t="shared" si="1"/>
        <v> Carabobo</v>
      </c>
      <c r="G7" t="str">
        <f t="shared" si="2"/>
        <v>VE-G</v>
      </c>
    </row>
    <row r="8" spans="1:7" ht="15" thickBot="1" x14ac:dyDescent="0.4">
      <c r="A8" s="1" t="s">
        <v>5466</v>
      </c>
      <c r="B8" s="3" t="s">
        <v>5467</v>
      </c>
      <c r="C8" s="6" t="s">
        <v>590</v>
      </c>
      <c r="D8">
        <v>3932</v>
      </c>
      <c r="E8" t="str">
        <f t="shared" si="0"/>
        <v> Cojedes (Venezuelan state)</v>
      </c>
      <c r="F8" t="str">
        <f t="shared" si="1"/>
        <v> Cojedes</v>
      </c>
      <c r="G8" t="str">
        <f t="shared" si="2"/>
        <v>VE-H</v>
      </c>
    </row>
    <row r="9" spans="1:7" ht="29.5" thickBot="1" x14ac:dyDescent="0.4">
      <c r="A9" s="1" t="s">
        <v>5468</v>
      </c>
      <c r="B9" s="3" t="s">
        <v>5469</v>
      </c>
      <c r="C9" s="6" t="s">
        <v>590</v>
      </c>
      <c r="D9">
        <v>3932</v>
      </c>
      <c r="E9" t="str">
        <f t="shared" si="0"/>
        <v> Delta Amacuro (Venezuelan state)</v>
      </c>
      <c r="F9" t="str">
        <f t="shared" si="1"/>
        <v> Delta Amacuro</v>
      </c>
      <c r="G9" t="str">
        <f t="shared" si="2"/>
        <v>VE-Y</v>
      </c>
    </row>
    <row r="10" spans="1:7" ht="58.5" thickBot="1" x14ac:dyDescent="0.4">
      <c r="A10" s="1" t="s">
        <v>5470</v>
      </c>
      <c r="B10" s="3" t="s">
        <v>5471</v>
      </c>
      <c r="C10" s="6" t="s">
        <v>5472</v>
      </c>
      <c r="D10">
        <v>3932</v>
      </c>
      <c r="E10" t="str">
        <f t="shared" si="0"/>
        <v> Dependencias Federales (Venezuelan federal dependency)</v>
      </c>
      <c r="F10" t="str">
        <f t="shared" si="1"/>
        <v> Dependencias Federales</v>
      </c>
      <c r="G10" t="str">
        <f t="shared" si="2"/>
        <v>VE-W</v>
      </c>
    </row>
    <row r="11" spans="1:7" ht="29.5" thickBot="1" x14ac:dyDescent="0.4">
      <c r="A11" s="1" t="s">
        <v>5473</v>
      </c>
      <c r="B11" s="3" t="s">
        <v>5474</v>
      </c>
      <c r="C11" s="6" t="s">
        <v>5475</v>
      </c>
      <c r="D11">
        <v>3932</v>
      </c>
      <c r="E11" t="str">
        <f t="shared" si="0"/>
        <v> Distrito Capital (Venezuelan capital district)</v>
      </c>
      <c r="F11" t="str">
        <f t="shared" si="1"/>
        <v> Distrito Capital</v>
      </c>
      <c r="G11" t="str">
        <f t="shared" si="2"/>
        <v>VE-A</v>
      </c>
    </row>
    <row r="12" spans="1:7" ht="15" thickBot="1" x14ac:dyDescent="0.4">
      <c r="A12" s="1" t="s">
        <v>5476</v>
      </c>
      <c r="B12" s="3" t="s">
        <v>5477</v>
      </c>
      <c r="C12" s="6" t="s">
        <v>590</v>
      </c>
      <c r="D12">
        <v>3932</v>
      </c>
      <c r="E12" t="str">
        <f t="shared" si="0"/>
        <v> Falcón (Venezuelan state)</v>
      </c>
      <c r="F12" t="str">
        <f t="shared" si="1"/>
        <v> Falcón</v>
      </c>
      <c r="G12" t="str">
        <f t="shared" si="2"/>
        <v>VE-I</v>
      </c>
    </row>
    <row r="13" spans="1:7" ht="15" thickBot="1" x14ac:dyDescent="0.4">
      <c r="A13" s="1" t="s">
        <v>5478</v>
      </c>
      <c r="B13" s="3" t="s">
        <v>5479</v>
      </c>
      <c r="C13" s="6" t="s">
        <v>590</v>
      </c>
      <c r="D13">
        <v>3932</v>
      </c>
      <c r="E13" t="str">
        <f t="shared" si="0"/>
        <v> Guárico (Venezuelan state)</v>
      </c>
      <c r="F13" t="str">
        <f t="shared" si="1"/>
        <v> Guárico</v>
      </c>
      <c r="G13" t="str">
        <f t="shared" si="2"/>
        <v>VE-J</v>
      </c>
    </row>
    <row r="14" spans="1:7" ht="15" thickBot="1" x14ac:dyDescent="0.4">
      <c r="A14" s="1" t="s">
        <v>5480</v>
      </c>
      <c r="B14" s="6" t="s">
        <v>5481</v>
      </c>
      <c r="C14" s="6" t="s">
        <v>590</v>
      </c>
      <c r="D14">
        <v>3932</v>
      </c>
      <c r="E14" t="str">
        <f t="shared" si="0"/>
        <v> La Guaira (Venezuelan state)</v>
      </c>
      <c r="F14" t="str">
        <f t="shared" si="1"/>
        <v> La Guaira</v>
      </c>
      <c r="G14" t="str">
        <f t="shared" si="2"/>
        <v>VE-X</v>
      </c>
    </row>
    <row r="15" spans="1:7" ht="15" thickBot="1" x14ac:dyDescent="0.4">
      <c r="A15" s="1" t="s">
        <v>5482</v>
      </c>
      <c r="B15" s="3" t="s">
        <v>5483</v>
      </c>
      <c r="C15" s="6" t="s">
        <v>590</v>
      </c>
      <c r="D15">
        <v>3932</v>
      </c>
      <c r="E15" t="str">
        <f t="shared" si="0"/>
        <v> Lara (Venezuelan state)</v>
      </c>
      <c r="F15" t="str">
        <f t="shared" si="1"/>
        <v> Lara</v>
      </c>
      <c r="G15" t="str">
        <f t="shared" si="2"/>
        <v>VE-K</v>
      </c>
    </row>
    <row r="16" spans="1:7" ht="15" thickBot="1" x14ac:dyDescent="0.4">
      <c r="A16" s="1" t="s">
        <v>5484</v>
      </c>
      <c r="B16" s="3" t="s">
        <v>5485</v>
      </c>
      <c r="C16" s="6" t="s">
        <v>590</v>
      </c>
      <c r="D16">
        <v>3932</v>
      </c>
      <c r="E16" t="str">
        <f t="shared" si="0"/>
        <v> Mérida (Venezuelan state)</v>
      </c>
      <c r="F16" t="str">
        <f t="shared" si="1"/>
        <v> Mérida</v>
      </c>
      <c r="G16" t="str">
        <f t="shared" si="2"/>
        <v>VE-L</v>
      </c>
    </row>
    <row r="17" spans="1:7" ht="15" thickBot="1" x14ac:dyDescent="0.4">
      <c r="A17" s="1" t="s">
        <v>5486</v>
      </c>
      <c r="B17" s="3" t="s">
        <v>5487</v>
      </c>
      <c r="C17" s="6" t="s">
        <v>590</v>
      </c>
      <c r="D17">
        <v>3932</v>
      </c>
      <c r="E17" t="str">
        <f t="shared" si="0"/>
        <v> Miranda (Venezuelan state)</v>
      </c>
      <c r="F17" t="str">
        <f t="shared" si="1"/>
        <v> Miranda</v>
      </c>
      <c r="G17" t="str">
        <f t="shared" si="2"/>
        <v>VE-M</v>
      </c>
    </row>
    <row r="18" spans="1:7" ht="29.5" thickBot="1" x14ac:dyDescent="0.4">
      <c r="A18" s="1" t="s">
        <v>5488</v>
      </c>
      <c r="B18" s="3" t="s">
        <v>5489</v>
      </c>
      <c r="C18" s="6" t="s">
        <v>590</v>
      </c>
      <c r="D18">
        <v>3932</v>
      </c>
      <c r="E18" t="str">
        <f t="shared" si="0"/>
        <v> Monagas (Venezuelan state)</v>
      </c>
      <c r="F18" t="str">
        <f t="shared" si="1"/>
        <v> Monagas</v>
      </c>
      <c r="G18" t="str">
        <f t="shared" si="2"/>
        <v>VE-N</v>
      </c>
    </row>
    <row r="19" spans="1:7" ht="29.5" thickBot="1" x14ac:dyDescent="0.4">
      <c r="A19" s="1" t="s">
        <v>5490</v>
      </c>
      <c r="B19" s="3" t="s">
        <v>5491</v>
      </c>
      <c r="C19" s="6" t="s">
        <v>590</v>
      </c>
      <c r="D19">
        <v>3932</v>
      </c>
      <c r="E19" t="str">
        <f t="shared" si="0"/>
        <v> Nueva Esparta (Venezuelan state)</v>
      </c>
      <c r="F19" t="str">
        <f t="shared" si="1"/>
        <v> Nueva Esparta</v>
      </c>
      <c r="G19" t="str">
        <f t="shared" si="2"/>
        <v>VE-O</v>
      </c>
    </row>
    <row r="20" spans="1:7" ht="29.5" thickBot="1" x14ac:dyDescent="0.4">
      <c r="A20" s="1" t="s">
        <v>5492</v>
      </c>
      <c r="B20" s="3" t="s">
        <v>5493</v>
      </c>
      <c r="C20" s="6" t="s">
        <v>590</v>
      </c>
      <c r="D20">
        <v>3932</v>
      </c>
      <c r="E20" t="str">
        <f t="shared" si="0"/>
        <v> Portuguesa (Venezuelan state)</v>
      </c>
      <c r="F20" t="str">
        <f t="shared" si="1"/>
        <v> Portuguesa</v>
      </c>
      <c r="G20" t="str">
        <f t="shared" si="2"/>
        <v>VE-P</v>
      </c>
    </row>
    <row r="21" spans="1:7" ht="15" thickBot="1" x14ac:dyDescent="0.4">
      <c r="A21" s="1" t="s">
        <v>5494</v>
      </c>
      <c r="B21" s="3" t="s">
        <v>5495</v>
      </c>
      <c r="C21" s="6" t="s">
        <v>590</v>
      </c>
      <c r="D21">
        <v>3932</v>
      </c>
      <c r="E21" t="str">
        <f t="shared" si="0"/>
        <v> Sucre (Venezuelan state)</v>
      </c>
      <c r="F21" t="str">
        <f t="shared" si="1"/>
        <v> Sucre</v>
      </c>
      <c r="G21" t="str">
        <f t="shared" si="2"/>
        <v>VE-R</v>
      </c>
    </row>
    <row r="22" spans="1:7" ht="15" thickBot="1" x14ac:dyDescent="0.4">
      <c r="A22" s="1" t="s">
        <v>5496</v>
      </c>
      <c r="B22" s="3" t="s">
        <v>5497</v>
      </c>
      <c r="C22" s="6" t="s">
        <v>590</v>
      </c>
      <c r="D22">
        <v>3932</v>
      </c>
      <c r="E22" t="str">
        <f t="shared" si="0"/>
        <v> Táchira (Venezuelan state)</v>
      </c>
      <c r="F22" t="str">
        <f t="shared" si="1"/>
        <v> Táchira</v>
      </c>
      <c r="G22" t="str">
        <f t="shared" si="2"/>
        <v>VE-S</v>
      </c>
    </row>
    <row r="23" spans="1:7" ht="15" thickBot="1" x14ac:dyDescent="0.4">
      <c r="A23" s="1" t="s">
        <v>5498</v>
      </c>
      <c r="B23" s="3" t="s">
        <v>5499</v>
      </c>
      <c r="C23" s="6" t="s">
        <v>590</v>
      </c>
      <c r="D23">
        <v>3932</v>
      </c>
      <c r="E23" t="str">
        <f t="shared" si="0"/>
        <v> Trujillo (Venezuelan state)</v>
      </c>
      <c r="F23" t="str">
        <f t="shared" si="1"/>
        <v> Trujillo</v>
      </c>
      <c r="G23" t="str">
        <f t="shared" si="2"/>
        <v>VE-T</v>
      </c>
    </row>
    <row r="24" spans="1:7" ht="15" thickBot="1" x14ac:dyDescent="0.4">
      <c r="A24" s="1" t="s">
        <v>5500</v>
      </c>
      <c r="B24" s="3" t="s">
        <v>5501</v>
      </c>
      <c r="C24" s="6" t="s">
        <v>590</v>
      </c>
      <c r="D24">
        <v>3932</v>
      </c>
      <c r="E24" t="str">
        <f t="shared" si="0"/>
        <v> Yaracuy (Venezuelan state)</v>
      </c>
      <c r="F24" t="str">
        <f t="shared" si="1"/>
        <v> Yaracuy</v>
      </c>
      <c r="G24" t="str">
        <f t="shared" si="2"/>
        <v>VE-U</v>
      </c>
    </row>
    <row r="25" spans="1:7" ht="15" thickBot="1" x14ac:dyDescent="0.4">
      <c r="A25" s="1" t="s">
        <v>5502</v>
      </c>
      <c r="B25" s="3" t="s">
        <v>5503</v>
      </c>
      <c r="C25" s="6" t="s">
        <v>590</v>
      </c>
      <c r="D25">
        <v>3932</v>
      </c>
      <c r="E25" t="str">
        <f t="shared" si="0"/>
        <v> Zulia (Venezuelan state)</v>
      </c>
      <c r="F25" t="str">
        <f t="shared" si="1"/>
        <v> Zulia</v>
      </c>
      <c r="G25" t="str">
        <f t="shared" si="2"/>
        <v>VE-V</v>
      </c>
    </row>
  </sheetData>
  <hyperlinks>
    <hyperlink ref="B1" r:id="rId1" tooltip="Amazonas (Brazilian state)" display="https://en.wikipedia.org/wiki/Amazonas_(Brazilian_state)" xr:uid="{682B8250-8D2A-46A9-A314-BC88408BA538}"/>
    <hyperlink ref="B2" r:id="rId2" tooltip="Anzoátegui" display="https://en.wikipedia.org/wiki/Anzo%C3%A1tegui" xr:uid="{DDBDE0C4-D177-4A0A-A746-67AF67550ADB}"/>
    <hyperlink ref="B3" r:id="rId3" tooltip="Apure" display="https://en.wikipedia.org/wiki/Apure" xr:uid="{E0AA2B39-0530-435C-AF62-E7B274CA2822}"/>
    <hyperlink ref="B4" r:id="rId4" tooltip="Aragua" display="https://en.wikipedia.org/wiki/Aragua" xr:uid="{05BFC5A3-1FE8-42E6-A75B-043959BDE102}"/>
    <hyperlink ref="B5" r:id="rId5" tooltip="Barinas, Venezuela" display="https://en.wikipedia.org/wiki/Barinas,_Venezuela" xr:uid="{290B488F-E7E4-41DB-9517-388EF1EA96D4}"/>
    <hyperlink ref="B6" r:id="rId6" tooltip="Bolívar (state)" display="https://en.wikipedia.org/wiki/Bol%C3%ADvar_(state)" xr:uid="{0031AF0E-DADC-4EC1-A820-0C7DFBF32B3F}"/>
    <hyperlink ref="B7" r:id="rId7" tooltip="Carabobo" display="https://en.wikipedia.org/wiki/Carabobo" xr:uid="{B6A2EC8A-F9FD-4CF8-BDB6-71C7273AC1C1}"/>
    <hyperlink ref="B8" r:id="rId8" tooltip="Cojedes, Venezuela" display="https://en.wikipedia.org/wiki/Cojedes,_Venezuela" xr:uid="{0452829D-A618-4741-8A88-094EFBE8FC31}"/>
    <hyperlink ref="B9" r:id="rId9" tooltip="Delta Amacuro" display="https://en.wikipedia.org/wiki/Delta_Amacuro" xr:uid="{CA119EDD-27FE-4BA8-9637-767F9120C257}"/>
    <hyperlink ref="B10" r:id="rId10" tooltip="Federal Dependencies of Venezuela" display="https://en.wikipedia.org/wiki/Federal_Dependencies_of_Venezuela" xr:uid="{9B0C20DB-BBB5-4D96-9B21-D2AA46000BF2}"/>
    <hyperlink ref="B11" r:id="rId11" tooltip="Distrito Federal (Venezuela)" display="https://en.wikipedia.org/wiki/Distrito_Federal_(Venezuela)" xr:uid="{74D6AD08-1F2D-4499-ADE9-F6BBBF667858}"/>
    <hyperlink ref="B12" r:id="rId12" tooltip="Falcón" display="https://en.wikipedia.org/wiki/Falc%C3%B3n" xr:uid="{1A85F789-269A-48D1-A552-67210E35E77B}"/>
    <hyperlink ref="B13" r:id="rId13" tooltip="Guárico" display="https://en.wikipedia.org/wiki/Gu%C3%A1rico" xr:uid="{1DAF23EB-75E1-4418-85E1-BC0F991B02C4}"/>
    <hyperlink ref="B15" r:id="rId14" tooltip="Lara, Venezuela" display="https://en.wikipedia.org/wiki/Lara,_Venezuela" xr:uid="{0B4BC574-EC3E-4B39-A5A0-17BFABAADA06}"/>
    <hyperlink ref="B16" r:id="rId15" tooltip="Mérida (state)" display="https://en.wikipedia.org/wiki/M%C3%A9rida_(state)" xr:uid="{81F85023-3B36-4C00-BAD5-EB0FEF131B3C}"/>
    <hyperlink ref="B17" r:id="rId16" tooltip="Miranda (state)" display="https://en.wikipedia.org/wiki/Miranda_(state)" xr:uid="{F804657A-36F7-4EC4-B241-30CE874DEAE4}"/>
    <hyperlink ref="B18" r:id="rId17" tooltip="Monagas" display="https://en.wikipedia.org/wiki/Monagas" xr:uid="{775ABB3E-D586-4B8E-B93C-FFDD2861F647}"/>
    <hyperlink ref="B19" r:id="rId18" tooltip="Nueva Esparta" display="https://en.wikipedia.org/wiki/Nueva_Esparta" xr:uid="{290EB49E-032B-4E59-A7D9-C1EB7747F93C}"/>
    <hyperlink ref="B20" r:id="rId19" tooltip="Portuguesa (Venezuela)" display="https://en.wikipedia.org/wiki/Portuguesa_(Venezuela)" xr:uid="{96F166DF-36B5-4B99-9349-04AFC92A0A4D}"/>
    <hyperlink ref="B21" r:id="rId20" tooltip="Sucre, Venezuela" display="https://en.wikipedia.org/wiki/Sucre,_Venezuela" xr:uid="{7497635A-ABFA-4018-A70D-DF96832647FD}"/>
    <hyperlink ref="B22" r:id="rId21" tooltip="Táchira" display="https://en.wikipedia.org/wiki/T%C3%A1chira" xr:uid="{10247F27-FD66-4013-ABA5-849569CBA51C}"/>
    <hyperlink ref="B23" r:id="rId22" tooltip="Trujillo (state)" display="https://en.wikipedia.org/wiki/Trujillo_(state)" xr:uid="{691C0DAE-4F64-43F7-AC4C-F174C8805EF1}"/>
    <hyperlink ref="B24" r:id="rId23" tooltip="Yaracuy" display="https://en.wikipedia.org/wiki/Yaracuy" xr:uid="{6A197692-6841-46A0-8CF8-056FE667A635}"/>
    <hyperlink ref="B25" r:id="rId24" tooltip="Zulia" display="https://en.wikipedia.org/wiki/Zulia" xr:uid="{A75476B6-7BF3-4239-8657-9AC3A7C968A7}"/>
  </hyperlinks>
  <pageMargins left="0.7" right="0.7" top="0.75" bottom="0.75" header="0.3" footer="0.3"/>
  <drawing r:id="rId2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D126F-2E29-4643-9FFB-8671C5E510A9}">
  <dimension ref="A1:G37"/>
  <sheetViews>
    <sheetView topLeftCell="A16" workbookViewId="0">
      <selection activeCell="D1" sqref="D1:G37"/>
    </sheetView>
  </sheetViews>
  <sheetFormatPr defaultRowHeight="14.5" x14ac:dyDescent="0.35"/>
  <cols>
    <col min="2" max="2" width="32.6328125" customWidth="1"/>
    <col min="5" max="5" width="48.90625" bestFit="1" customWidth="1"/>
    <col min="6" max="6" width="26.54296875" bestFit="1" customWidth="1"/>
  </cols>
  <sheetData>
    <row r="1" spans="1:7" ht="58.5" thickBot="1" x14ac:dyDescent="0.4">
      <c r="A1" s="1" t="s">
        <v>651</v>
      </c>
      <c r="B1" s="3" t="s">
        <v>652</v>
      </c>
      <c r="C1" s="6" t="s">
        <v>653</v>
      </c>
      <c r="D1">
        <v>3848</v>
      </c>
      <c r="E1" t="str">
        <f>_xlfn.CONCAT(B1," (Nigerian ",C1,")")</f>
        <v>Abuja Federal Capital Territory (Nigerian capital territory)</v>
      </c>
      <c r="F1" t="str">
        <f>B1</f>
        <v>Abuja Federal Capital Territory</v>
      </c>
      <c r="G1" t="str">
        <f>A1</f>
        <v>NG-FC</v>
      </c>
    </row>
    <row r="2" spans="1:7" ht="15" thickBot="1" x14ac:dyDescent="0.4">
      <c r="A2" s="1" t="s">
        <v>654</v>
      </c>
      <c r="B2" s="3" t="s">
        <v>655</v>
      </c>
      <c r="C2" s="6" t="s">
        <v>590</v>
      </c>
      <c r="D2">
        <v>3848</v>
      </c>
      <c r="E2" t="str">
        <f t="shared" ref="E2:E37" si="0">_xlfn.CONCAT(B2," (Nigerian ",C2,")")</f>
        <v>Abia (Nigerian state)</v>
      </c>
      <c r="F2" t="str">
        <f t="shared" ref="F2:F37" si="1">B2</f>
        <v>Abia</v>
      </c>
      <c r="G2" t="str">
        <f t="shared" ref="G2:G37" si="2">A2</f>
        <v>NG-AB</v>
      </c>
    </row>
    <row r="3" spans="1:7" ht="29.5" thickBot="1" x14ac:dyDescent="0.4">
      <c r="A3" s="1" t="s">
        <v>656</v>
      </c>
      <c r="B3" s="3" t="s">
        <v>657</v>
      </c>
      <c r="C3" s="6" t="s">
        <v>590</v>
      </c>
      <c r="D3">
        <v>3848</v>
      </c>
      <c r="E3" t="str">
        <f t="shared" si="0"/>
        <v>Adamawa (Nigerian state)</v>
      </c>
      <c r="F3" t="str">
        <f t="shared" si="1"/>
        <v>Adamawa</v>
      </c>
      <c r="G3" t="str">
        <f t="shared" si="2"/>
        <v>NG-AD</v>
      </c>
    </row>
    <row r="4" spans="1:7" ht="29.5" thickBot="1" x14ac:dyDescent="0.4">
      <c r="A4" s="1" t="s">
        <v>658</v>
      </c>
      <c r="B4" s="3" t="s">
        <v>659</v>
      </c>
      <c r="C4" s="6" t="s">
        <v>590</v>
      </c>
      <c r="D4">
        <v>3848</v>
      </c>
      <c r="E4" t="str">
        <f t="shared" si="0"/>
        <v>Akwa Ibom (Nigerian state)</v>
      </c>
      <c r="F4" t="str">
        <f t="shared" si="1"/>
        <v>Akwa Ibom</v>
      </c>
      <c r="G4" t="str">
        <f t="shared" si="2"/>
        <v>NG-AK</v>
      </c>
    </row>
    <row r="5" spans="1:7" ht="15" thickBot="1" x14ac:dyDescent="0.4">
      <c r="A5" s="1" t="s">
        <v>660</v>
      </c>
      <c r="B5" s="3" t="s">
        <v>661</v>
      </c>
      <c r="C5" s="6" t="s">
        <v>590</v>
      </c>
      <c r="D5">
        <v>3848</v>
      </c>
      <c r="E5" t="str">
        <f t="shared" si="0"/>
        <v>Anambra (Nigerian state)</v>
      </c>
      <c r="F5" t="str">
        <f t="shared" si="1"/>
        <v>Anambra</v>
      </c>
      <c r="G5" t="str">
        <f t="shared" si="2"/>
        <v>NG-AN</v>
      </c>
    </row>
    <row r="6" spans="1:7" ht="15" thickBot="1" x14ac:dyDescent="0.4">
      <c r="A6" s="1" t="s">
        <v>662</v>
      </c>
      <c r="B6" s="3" t="s">
        <v>663</v>
      </c>
      <c r="C6" s="6" t="s">
        <v>590</v>
      </c>
      <c r="D6">
        <v>3848</v>
      </c>
      <c r="E6" t="str">
        <f t="shared" si="0"/>
        <v>Bauchi (Nigerian state)</v>
      </c>
      <c r="F6" t="str">
        <f t="shared" si="1"/>
        <v>Bauchi</v>
      </c>
      <c r="G6" t="str">
        <f t="shared" si="2"/>
        <v>NG-BA</v>
      </c>
    </row>
    <row r="7" spans="1:7" ht="15" thickBot="1" x14ac:dyDescent="0.4">
      <c r="A7" s="1" t="s">
        <v>664</v>
      </c>
      <c r="B7" s="3" t="s">
        <v>665</v>
      </c>
      <c r="C7" s="6" t="s">
        <v>590</v>
      </c>
      <c r="D7">
        <v>3848</v>
      </c>
      <c r="E7" t="str">
        <f t="shared" si="0"/>
        <v>Bayelsa (Nigerian state)</v>
      </c>
      <c r="F7" t="str">
        <f t="shared" si="1"/>
        <v>Bayelsa</v>
      </c>
      <c r="G7" t="str">
        <f t="shared" si="2"/>
        <v>NG-BY</v>
      </c>
    </row>
    <row r="8" spans="1:7" ht="15" thickBot="1" x14ac:dyDescent="0.4">
      <c r="A8" s="1" t="s">
        <v>666</v>
      </c>
      <c r="B8" s="3" t="s">
        <v>667</v>
      </c>
      <c r="C8" s="6" t="s">
        <v>590</v>
      </c>
      <c r="D8">
        <v>3848</v>
      </c>
      <c r="E8" t="str">
        <f t="shared" si="0"/>
        <v>Benue (Nigerian state)</v>
      </c>
      <c r="F8" t="str">
        <f t="shared" si="1"/>
        <v>Benue</v>
      </c>
      <c r="G8" t="str">
        <f t="shared" si="2"/>
        <v>NG-BE</v>
      </c>
    </row>
    <row r="9" spans="1:7" ht="15" thickBot="1" x14ac:dyDescent="0.4">
      <c r="A9" s="1" t="s">
        <v>668</v>
      </c>
      <c r="B9" s="3" t="s">
        <v>669</v>
      </c>
      <c r="C9" s="6" t="s">
        <v>590</v>
      </c>
      <c r="D9">
        <v>3848</v>
      </c>
      <c r="E9" t="str">
        <f t="shared" si="0"/>
        <v>Borno (Nigerian state)</v>
      </c>
      <c r="F9" t="str">
        <f t="shared" si="1"/>
        <v>Borno</v>
      </c>
      <c r="G9" t="str">
        <f t="shared" si="2"/>
        <v>NG-BO</v>
      </c>
    </row>
    <row r="10" spans="1:7" ht="29.5" thickBot="1" x14ac:dyDescent="0.4">
      <c r="A10" s="1" t="s">
        <v>670</v>
      </c>
      <c r="B10" s="3" t="s">
        <v>671</v>
      </c>
      <c r="C10" s="6" t="s">
        <v>590</v>
      </c>
      <c r="D10">
        <v>3848</v>
      </c>
      <c r="E10" t="str">
        <f t="shared" si="0"/>
        <v>Cross River (Nigerian state)</v>
      </c>
      <c r="F10" t="str">
        <f t="shared" si="1"/>
        <v>Cross River</v>
      </c>
      <c r="G10" t="str">
        <f t="shared" si="2"/>
        <v>NG-CR</v>
      </c>
    </row>
    <row r="11" spans="1:7" ht="15" thickBot="1" x14ac:dyDescent="0.4">
      <c r="A11" s="1" t="s">
        <v>672</v>
      </c>
      <c r="B11" s="3" t="s">
        <v>673</v>
      </c>
      <c r="C11" s="6" t="s">
        <v>590</v>
      </c>
      <c r="D11">
        <v>3848</v>
      </c>
      <c r="E11" t="str">
        <f t="shared" si="0"/>
        <v>Delta (Nigerian state)</v>
      </c>
      <c r="F11" t="str">
        <f t="shared" si="1"/>
        <v>Delta</v>
      </c>
      <c r="G11" t="str">
        <f t="shared" si="2"/>
        <v>NG-DE</v>
      </c>
    </row>
    <row r="12" spans="1:7" ht="15" thickBot="1" x14ac:dyDescent="0.4">
      <c r="A12" s="1" t="s">
        <v>674</v>
      </c>
      <c r="B12" s="3" t="s">
        <v>675</v>
      </c>
      <c r="C12" s="6" t="s">
        <v>590</v>
      </c>
      <c r="D12">
        <v>3848</v>
      </c>
      <c r="E12" t="str">
        <f t="shared" si="0"/>
        <v>Ebonyi (Nigerian state)</v>
      </c>
      <c r="F12" t="str">
        <f t="shared" si="1"/>
        <v>Ebonyi</v>
      </c>
      <c r="G12" t="str">
        <f t="shared" si="2"/>
        <v>NG-EB</v>
      </c>
    </row>
    <row r="13" spans="1:7" ht="15" thickBot="1" x14ac:dyDescent="0.4">
      <c r="A13" s="1" t="s">
        <v>676</v>
      </c>
      <c r="B13" s="3" t="s">
        <v>677</v>
      </c>
      <c r="C13" s="6" t="s">
        <v>590</v>
      </c>
      <c r="D13">
        <v>3848</v>
      </c>
      <c r="E13" t="str">
        <f t="shared" si="0"/>
        <v>Edo (Nigerian state)</v>
      </c>
      <c r="F13" t="str">
        <f t="shared" si="1"/>
        <v>Edo</v>
      </c>
      <c r="G13" t="str">
        <f t="shared" si="2"/>
        <v>NG-ED</v>
      </c>
    </row>
    <row r="14" spans="1:7" ht="15" thickBot="1" x14ac:dyDescent="0.4">
      <c r="A14" s="1" t="s">
        <v>678</v>
      </c>
      <c r="B14" s="3" t="s">
        <v>679</v>
      </c>
      <c r="C14" s="6" t="s">
        <v>590</v>
      </c>
      <c r="D14">
        <v>3848</v>
      </c>
      <c r="E14" t="str">
        <f t="shared" si="0"/>
        <v>Ekiti (Nigerian state)</v>
      </c>
      <c r="F14" t="str">
        <f t="shared" si="1"/>
        <v>Ekiti</v>
      </c>
      <c r="G14" t="str">
        <f t="shared" si="2"/>
        <v>NG-EK</v>
      </c>
    </row>
    <row r="15" spans="1:7" ht="15" thickBot="1" x14ac:dyDescent="0.4">
      <c r="A15" s="1" t="s">
        <v>680</v>
      </c>
      <c r="B15" s="3" t="s">
        <v>681</v>
      </c>
      <c r="C15" s="6" t="s">
        <v>590</v>
      </c>
      <c r="D15">
        <v>3848</v>
      </c>
      <c r="E15" t="str">
        <f t="shared" si="0"/>
        <v>Enugu (Nigerian state)</v>
      </c>
      <c r="F15" t="str">
        <f t="shared" si="1"/>
        <v>Enugu</v>
      </c>
      <c r="G15" t="str">
        <f t="shared" si="2"/>
        <v>NG-EN</v>
      </c>
    </row>
    <row r="16" spans="1:7" ht="15" thickBot="1" x14ac:dyDescent="0.4">
      <c r="A16" s="1" t="s">
        <v>682</v>
      </c>
      <c r="B16" s="3" t="s">
        <v>683</v>
      </c>
      <c r="C16" s="6" t="s">
        <v>590</v>
      </c>
      <c r="D16">
        <v>3848</v>
      </c>
      <c r="E16" t="str">
        <f t="shared" si="0"/>
        <v>Gombe (Nigerian state)</v>
      </c>
      <c r="F16" t="str">
        <f t="shared" si="1"/>
        <v>Gombe</v>
      </c>
      <c r="G16" t="str">
        <f t="shared" si="2"/>
        <v>NG-GO</v>
      </c>
    </row>
    <row r="17" spans="1:7" ht="15" thickBot="1" x14ac:dyDescent="0.4">
      <c r="A17" s="1" t="s">
        <v>684</v>
      </c>
      <c r="B17" s="3" t="s">
        <v>685</v>
      </c>
      <c r="C17" s="6" t="s">
        <v>590</v>
      </c>
      <c r="D17">
        <v>3848</v>
      </c>
      <c r="E17" t="str">
        <f t="shared" si="0"/>
        <v>Imo (Nigerian state)</v>
      </c>
      <c r="F17" t="str">
        <f t="shared" si="1"/>
        <v>Imo</v>
      </c>
      <c r="G17" t="str">
        <f t="shared" si="2"/>
        <v>NG-IM</v>
      </c>
    </row>
    <row r="18" spans="1:7" ht="15" thickBot="1" x14ac:dyDescent="0.4">
      <c r="A18" s="1" t="s">
        <v>686</v>
      </c>
      <c r="B18" s="3" t="s">
        <v>687</v>
      </c>
      <c r="C18" s="6" t="s">
        <v>590</v>
      </c>
      <c r="D18">
        <v>3848</v>
      </c>
      <c r="E18" t="str">
        <f t="shared" si="0"/>
        <v>Jigawa (Nigerian state)</v>
      </c>
      <c r="F18" t="str">
        <f t="shared" si="1"/>
        <v>Jigawa</v>
      </c>
      <c r="G18" t="str">
        <f t="shared" si="2"/>
        <v>NG-JI</v>
      </c>
    </row>
    <row r="19" spans="1:7" ht="15" thickBot="1" x14ac:dyDescent="0.4">
      <c r="A19" s="1" t="s">
        <v>688</v>
      </c>
      <c r="B19" s="3" t="s">
        <v>689</v>
      </c>
      <c r="C19" s="6" t="s">
        <v>590</v>
      </c>
      <c r="D19">
        <v>3848</v>
      </c>
      <c r="E19" t="str">
        <f t="shared" si="0"/>
        <v>Kaduna (Nigerian state)</v>
      </c>
      <c r="F19" t="str">
        <f t="shared" si="1"/>
        <v>Kaduna</v>
      </c>
      <c r="G19" t="str">
        <f t="shared" si="2"/>
        <v>NG-KD</v>
      </c>
    </row>
    <row r="20" spans="1:7" ht="15" thickBot="1" x14ac:dyDescent="0.4">
      <c r="A20" s="1" t="s">
        <v>690</v>
      </c>
      <c r="B20" s="3" t="s">
        <v>691</v>
      </c>
      <c r="C20" s="6" t="s">
        <v>590</v>
      </c>
      <c r="D20">
        <v>3848</v>
      </c>
      <c r="E20" t="str">
        <f t="shared" si="0"/>
        <v>Kano (Nigerian state)</v>
      </c>
      <c r="F20" t="str">
        <f t="shared" si="1"/>
        <v>Kano</v>
      </c>
      <c r="G20" t="str">
        <f t="shared" si="2"/>
        <v>NG-KN</v>
      </c>
    </row>
    <row r="21" spans="1:7" ht="15" thickBot="1" x14ac:dyDescent="0.4">
      <c r="A21" s="1" t="s">
        <v>692</v>
      </c>
      <c r="B21" s="3" t="s">
        <v>693</v>
      </c>
      <c r="C21" s="6" t="s">
        <v>590</v>
      </c>
      <c r="D21">
        <v>3848</v>
      </c>
      <c r="E21" t="str">
        <f t="shared" si="0"/>
        <v>Katsina (Nigerian state)</v>
      </c>
      <c r="F21" t="str">
        <f t="shared" si="1"/>
        <v>Katsina</v>
      </c>
      <c r="G21" t="str">
        <f t="shared" si="2"/>
        <v>NG-KT</v>
      </c>
    </row>
    <row r="22" spans="1:7" ht="15" thickBot="1" x14ac:dyDescent="0.4">
      <c r="A22" s="1" t="s">
        <v>694</v>
      </c>
      <c r="B22" s="3" t="s">
        <v>695</v>
      </c>
      <c r="C22" s="6" t="s">
        <v>590</v>
      </c>
      <c r="D22">
        <v>3848</v>
      </c>
      <c r="E22" t="str">
        <f t="shared" si="0"/>
        <v>Kebbi (Nigerian state)</v>
      </c>
      <c r="F22" t="str">
        <f t="shared" si="1"/>
        <v>Kebbi</v>
      </c>
      <c r="G22" t="str">
        <f t="shared" si="2"/>
        <v>NG-KE</v>
      </c>
    </row>
    <row r="23" spans="1:7" ht="15" thickBot="1" x14ac:dyDescent="0.4">
      <c r="A23" s="1" t="s">
        <v>696</v>
      </c>
      <c r="B23" s="3" t="s">
        <v>697</v>
      </c>
      <c r="C23" s="6" t="s">
        <v>590</v>
      </c>
      <c r="D23">
        <v>3848</v>
      </c>
      <c r="E23" t="str">
        <f t="shared" si="0"/>
        <v>Kogi (Nigerian state)</v>
      </c>
      <c r="F23" t="str">
        <f t="shared" si="1"/>
        <v>Kogi</v>
      </c>
      <c r="G23" t="str">
        <f t="shared" si="2"/>
        <v>NG-KO</v>
      </c>
    </row>
    <row r="24" spans="1:7" ht="15" thickBot="1" x14ac:dyDescent="0.4">
      <c r="A24" s="1" t="s">
        <v>698</v>
      </c>
      <c r="B24" s="3" t="s">
        <v>699</v>
      </c>
      <c r="C24" s="6" t="s">
        <v>590</v>
      </c>
      <c r="D24">
        <v>3848</v>
      </c>
      <c r="E24" t="str">
        <f t="shared" si="0"/>
        <v>Kwara (Nigerian state)</v>
      </c>
      <c r="F24" t="str">
        <f t="shared" si="1"/>
        <v>Kwara</v>
      </c>
      <c r="G24" t="str">
        <f t="shared" si="2"/>
        <v>NG-KW</v>
      </c>
    </row>
    <row r="25" spans="1:7" ht="15" thickBot="1" x14ac:dyDescent="0.4">
      <c r="A25" s="1" t="s">
        <v>700</v>
      </c>
      <c r="B25" s="3" t="s">
        <v>701</v>
      </c>
      <c r="C25" s="6" t="s">
        <v>590</v>
      </c>
      <c r="D25">
        <v>3848</v>
      </c>
      <c r="E25" t="str">
        <f t="shared" si="0"/>
        <v>Lagos (Nigerian state)</v>
      </c>
      <c r="F25" t="str">
        <f t="shared" si="1"/>
        <v>Lagos</v>
      </c>
      <c r="G25" t="str">
        <f t="shared" si="2"/>
        <v>NG-LA</v>
      </c>
    </row>
    <row r="26" spans="1:7" ht="29.5" thickBot="1" x14ac:dyDescent="0.4">
      <c r="A26" s="1" t="s">
        <v>702</v>
      </c>
      <c r="B26" s="3" t="s">
        <v>703</v>
      </c>
      <c r="C26" s="6" t="s">
        <v>590</v>
      </c>
      <c r="D26">
        <v>3848</v>
      </c>
      <c r="E26" t="str">
        <f t="shared" si="0"/>
        <v>Nasarawa (Nigerian state)</v>
      </c>
      <c r="F26" t="str">
        <f t="shared" si="1"/>
        <v>Nasarawa</v>
      </c>
      <c r="G26" t="str">
        <f t="shared" si="2"/>
        <v>NG-NA</v>
      </c>
    </row>
    <row r="27" spans="1:7" ht="15" thickBot="1" x14ac:dyDescent="0.4">
      <c r="A27" s="1" t="s">
        <v>704</v>
      </c>
      <c r="B27" s="3" t="s">
        <v>705</v>
      </c>
      <c r="C27" s="6" t="s">
        <v>590</v>
      </c>
      <c r="D27">
        <v>3848</v>
      </c>
      <c r="E27" t="str">
        <f t="shared" si="0"/>
        <v>Niger (Nigerian state)</v>
      </c>
      <c r="F27" t="str">
        <f t="shared" si="1"/>
        <v>Niger</v>
      </c>
      <c r="G27" t="str">
        <f t="shared" si="2"/>
        <v>NG-NI</v>
      </c>
    </row>
    <row r="28" spans="1:7" ht="15" thickBot="1" x14ac:dyDescent="0.4">
      <c r="A28" s="1" t="s">
        <v>706</v>
      </c>
      <c r="B28" s="3" t="s">
        <v>707</v>
      </c>
      <c r="C28" s="6" t="s">
        <v>590</v>
      </c>
      <c r="D28">
        <v>3848</v>
      </c>
      <c r="E28" t="str">
        <f t="shared" si="0"/>
        <v>Ogun (Nigerian state)</v>
      </c>
      <c r="F28" t="str">
        <f t="shared" si="1"/>
        <v>Ogun</v>
      </c>
      <c r="G28" t="str">
        <f t="shared" si="2"/>
        <v>NG-OG</v>
      </c>
    </row>
    <row r="29" spans="1:7" ht="15" thickBot="1" x14ac:dyDescent="0.4">
      <c r="A29" s="1" t="s">
        <v>708</v>
      </c>
      <c r="B29" s="3" t="s">
        <v>709</v>
      </c>
      <c r="C29" s="6" t="s">
        <v>590</v>
      </c>
      <c r="D29">
        <v>3848</v>
      </c>
      <c r="E29" t="str">
        <f t="shared" si="0"/>
        <v>Ondo (Nigerian state)</v>
      </c>
      <c r="F29" t="str">
        <f t="shared" si="1"/>
        <v>Ondo</v>
      </c>
      <c r="G29" t="str">
        <f t="shared" si="2"/>
        <v>NG-ON</v>
      </c>
    </row>
    <row r="30" spans="1:7" ht="15" thickBot="1" x14ac:dyDescent="0.4">
      <c r="A30" s="1" t="s">
        <v>710</v>
      </c>
      <c r="B30" s="3" t="s">
        <v>711</v>
      </c>
      <c r="C30" s="6" t="s">
        <v>590</v>
      </c>
      <c r="D30">
        <v>3848</v>
      </c>
      <c r="E30" t="str">
        <f t="shared" si="0"/>
        <v>Osun (Nigerian state)</v>
      </c>
      <c r="F30" t="str">
        <f t="shared" si="1"/>
        <v>Osun</v>
      </c>
      <c r="G30" t="str">
        <f t="shared" si="2"/>
        <v>NG-OS</v>
      </c>
    </row>
    <row r="31" spans="1:7" ht="15" thickBot="1" x14ac:dyDescent="0.4">
      <c r="A31" s="1" t="s">
        <v>712</v>
      </c>
      <c r="B31" s="3" t="s">
        <v>713</v>
      </c>
      <c r="C31" s="6" t="s">
        <v>590</v>
      </c>
      <c r="D31">
        <v>3848</v>
      </c>
      <c r="E31" t="str">
        <f t="shared" si="0"/>
        <v>Oyo (Nigerian state)</v>
      </c>
      <c r="F31" t="str">
        <f t="shared" si="1"/>
        <v>Oyo</v>
      </c>
      <c r="G31" t="str">
        <f t="shared" si="2"/>
        <v>NG-OY</v>
      </c>
    </row>
    <row r="32" spans="1:7" ht="15" thickBot="1" x14ac:dyDescent="0.4">
      <c r="A32" s="1" t="s">
        <v>714</v>
      </c>
      <c r="B32" s="3" t="s">
        <v>715</v>
      </c>
      <c r="C32" s="6" t="s">
        <v>590</v>
      </c>
      <c r="D32">
        <v>3848</v>
      </c>
      <c r="E32" t="str">
        <f t="shared" si="0"/>
        <v>Plateau (Nigerian state)</v>
      </c>
      <c r="F32" t="str">
        <f t="shared" si="1"/>
        <v>Plateau</v>
      </c>
      <c r="G32" t="str">
        <f t="shared" si="2"/>
        <v>NG-PL</v>
      </c>
    </row>
    <row r="33" spans="1:7" ht="15" thickBot="1" x14ac:dyDescent="0.4">
      <c r="A33" s="1" t="s">
        <v>716</v>
      </c>
      <c r="B33" s="3" t="s">
        <v>717</v>
      </c>
      <c r="C33" s="6" t="s">
        <v>590</v>
      </c>
      <c r="D33">
        <v>3848</v>
      </c>
      <c r="E33" t="str">
        <f t="shared" si="0"/>
        <v>Rivers (Nigerian state)</v>
      </c>
      <c r="F33" t="str">
        <f t="shared" si="1"/>
        <v>Rivers</v>
      </c>
      <c r="G33" t="str">
        <f t="shared" si="2"/>
        <v>NG-RI</v>
      </c>
    </row>
    <row r="34" spans="1:7" ht="15" thickBot="1" x14ac:dyDescent="0.4">
      <c r="A34" s="1" t="s">
        <v>718</v>
      </c>
      <c r="B34" s="3" t="s">
        <v>719</v>
      </c>
      <c r="C34" s="6" t="s">
        <v>590</v>
      </c>
      <c r="D34">
        <v>3848</v>
      </c>
      <c r="E34" t="str">
        <f t="shared" si="0"/>
        <v>Sokoto (Nigerian state)</v>
      </c>
      <c r="F34" t="str">
        <f t="shared" si="1"/>
        <v>Sokoto</v>
      </c>
      <c r="G34" t="str">
        <f t="shared" si="2"/>
        <v>NG-SO</v>
      </c>
    </row>
    <row r="35" spans="1:7" ht="15" thickBot="1" x14ac:dyDescent="0.4">
      <c r="A35" s="1" t="s">
        <v>720</v>
      </c>
      <c r="B35" s="3" t="s">
        <v>721</v>
      </c>
      <c r="C35" s="6" t="s">
        <v>590</v>
      </c>
      <c r="D35">
        <v>3848</v>
      </c>
      <c r="E35" t="str">
        <f t="shared" si="0"/>
        <v>Taraba (Nigerian state)</v>
      </c>
      <c r="F35" t="str">
        <f t="shared" si="1"/>
        <v>Taraba</v>
      </c>
      <c r="G35" t="str">
        <f t="shared" si="2"/>
        <v>NG-TA</v>
      </c>
    </row>
    <row r="36" spans="1:7" ht="15" thickBot="1" x14ac:dyDescent="0.4">
      <c r="A36" s="1" t="s">
        <v>722</v>
      </c>
      <c r="B36" s="3" t="s">
        <v>723</v>
      </c>
      <c r="C36" s="6" t="s">
        <v>590</v>
      </c>
      <c r="D36">
        <v>3848</v>
      </c>
      <c r="E36" t="str">
        <f t="shared" si="0"/>
        <v>Yobe (Nigerian state)</v>
      </c>
      <c r="F36" t="str">
        <f t="shared" si="1"/>
        <v>Yobe</v>
      </c>
      <c r="G36" t="str">
        <f t="shared" si="2"/>
        <v>NG-YO</v>
      </c>
    </row>
    <row r="37" spans="1:7" ht="15" thickBot="1" x14ac:dyDescent="0.4">
      <c r="A37" s="1" t="s">
        <v>724</v>
      </c>
      <c r="B37" s="3" t="s">
        <v>725</v>
      </c>
      <c r="C37" s="6" t="s">
        <v>590</v>
      </c>
      <c r="D37">
        <v>3848</v>
      </c>
      <c r="E37" t="str">
        <f t="shared" si="0"/>
        <v>Zamfara (Nigerian state)</v>
      </c>
      <c r="F37" t="str">
        <f t="shared" si="1"/>
        <v>Zamfara</v>
      </c>
      <c r="G37" t="str">
        <f t="shared" si="2"/>
        <v>NG-ZA</v>
      </c>
    </row>
  </sheetData>
  <hyperlinks>
    <hyperlink ref="B1" r:id="rId1" tooltip="Federal Capital Territory (Nigeria)" display="https://en.wikipedia.org/wiki/Federal_Capital_Territory_(Nigeria)" xr:uid="{7CC79400-91FE-440A-93E1-56A4B0DF2897}"/>
    <hyperlink ref="B2" r:id="rId2" tooltip="Abia State" display="https://en.wikipedia.org/wiki/Abia_State" xr:uid="{7AB34959-71D1-4435-B142-88D28C168939}"/>
    <hyperlink ref="B3" r:id="rId3" tooltip="Adamawa State" display="https://en.wikipedia.org/wiki/Adamawa_State" xr:uid="{9FE3C119-73C1-4683-ABF7-AD3920111206}"/>
    <hyperlink ref="B4" r:id="rId4" tooltip="Akwa Ibom State" display="https://en.wikipedia.org/wiki/Akwa_Ibom_State" xr:uid="{6E0C4B1A-5C5B-44A3-895A-58023A4CE466}"/>
    <hyperlink ref="B5" r:id="rId5" tooltip="Anambra State" display="https://en.wikipedia.org/wiki/Anambra_State" xr:uid="{F7B750C9-8594-4014-9DE4-5B85B5C5C643}"/>
    <hyperlink ref="B6" r:id="rId6" tooltip="Bauchi State" display="https://en.wikipedia.org/wiki/Bauchi_State" xr:uid="{601CC91E-251B-4480-A2E9-181624763B85}"/>
    <hyperlink ref="B7" r:id="rId7" tooltip="Bayelsa State" display="https://en.wikipedia.org/wiki/Bayelsa_State" xr:uid="{56522DC0-4D8C-452F-8353-5925346C8CA6}"/>
    <hyperlink ref="B8" r:id="rId8" tooltip="Benue State" display="https://en.wikipedia.org/wiki/Benue_State" xr:uid="{E985B1FB-ABDE-4117-8C8C-DFE15806A778}"/>
    <hyperlink ref="B9" r:id="rId9" tooltip="Borno State" display="https://en.wikipedia.org/wiki/Borno_State" xr:uid="{F046D197-EFB1-4C24-BA7D-DEA9BE029F40}"/>
    <hyperlink ref="B10" r:id="rId10" tooltip="Cross River State" display="https://en.wikipedia.org/wiki/Cross_River_State" xr:uid="{37057639-9A00-445A-A703-FB28E4672F32}"/>
    <hyperlink ref="B11" r:id="rId11" tooltip="Delta State" display="https://en.wikipedia.org/wiki/Delta_State" xr:uid="{5A4ED191-7710-45A4-AAE9-E940125FB794}"/>
    <hyperlink ref="B12" r:id="rId12" tooltip="Ebonyi State" display="https://en.wikipedia.org/wiki/Ebonyi_State" xr:uid="{DC2B3546-6366-4971-A993-3783DC9E82FE}"/>
    <hyperlink ref="B13" r:id="rId13" tooltip="Edo State" display="https://en.wikipedia.org/wiki/Edo_State" xr:uid="{58E09F5E-0F7B-4088-9D1B-6564245D3562}"/>
    <hyperlink ref="B14" r:id="rId14" tooltip="Ekiti State" display="https://en.wikipedia.org/wiki/Ekiti_State" xr:uid="{B4DE84C5-6F91-4766-A321-ECDD1EE9F9AB}"/>
    <hyperlink ref="B15" r:id="rId15" tooltip="Enugu State" display="https://en.wikipedia.org/wiki/Enugu_State" xr:uid="{75CBDB89-9DB7-45FF-977F-B2E00F1FC4D0}"/>
    <hyperlink ref="B16" r:id="rId16" tooltip="Gombe State" display="https://en.wikipedia.org/wiki/Gombe_State" xr:uid="{CA3A45FC-50BC-4ABA-AC25-F671E4A7F41F}"/>
    <hyperlink ref="B17" r:id="rId17" tooltip="Imo State" display="https://en.wikipedia.org/wiki/Imo_State" xr:uid="{4535348E-53CB-4D96-9D42-CFC071250F85}"/>
    <hyperlink ref="B18" r:id="rId18" tooltip="Jigawa State" display="https://en.wikipedia.org/wiki/Jigawa_State" xr:uid="{900173FE-EADA-4B17-9B96-0116498685AA}"/>
    <hyperlink ref="B19" r:id="rId19" tooltip="Kaduna State" display="https://en.wikipedia.org/wiki/Kaduna_State" xr:uid="{55869C47-CAC6-439D-B9D6-ED4BBDB8E718}"/>
    <hyperlink ref="B20" r:id="rId20" tooltip="Kano State" display="https://en.wikipedia.org/wiki/Kano_State" xr:uid="{F97B9BF5-631B-4DA3-9280-69A1250FEC49}"/>
    <hyperlink ref="B21" r:id="rId21" tooltip="Katsina State" display="https://en.wikipedia.org/wiki/Katsina_State" xr:uid="{CB8CF1A9-FA0D-4C41-98F2-4DB2B2701166}"/>
    <hyperlink ref="B22" r:id="rId22" tooltip="Kebbi State" display="https://en.wikipedia.org/wiki/Kebbi_State" xr:uid="{207C61E4-9028-4D7F-932E-511EB9D205F7}"/>
    <hyperlink ref="B23" r:id="rId23" tooltip="Kogi State" display="https://en.wikipedia.org/wiki/Kogi_State" xr:uid="{BAB782C0-189B-4950-81D2-C48F36522590}"/>
    <hyperlink ref="B24" r:id="rId24" tooltip="Kwara State" display="https://en.wikipedia.org/wiki/Kwara_State" xr:uid="{DB41EA16-010B-46DA-B9BA-CB28C3E79F05}"/>
    <hyperlink ref="B25" r:id="rId25" tooltip="Lagos State" display="https://en.wikipedia.org/wiki/Lagos_State" xr:uid="{661B7AFC-5325-4E1E-9375-0BF328EF9E17}"/>
    <hyperlink ref="B26" r:id="rId26" tooltip="Nasarawa State" display="https://en.wikipedia.org/wiki/Nasarawa_State" xr:uid="{BBE04CEE-C0F5-44AA-89E1-118114743376}"/>
    <hyperlink ref="B27" r:id="rId27" tooltip="Niger State" display="https://en.wikipedia.org/wiki/Niger_State" xr:uid="{BB7DA3A3-3B1B-4F00-AC2F-01F9166263FB}"/>
    <hyperlink ref="B28" r:id="rId28" tooltip="Ogun State" display="https://en.wikipedia.org/wiki/Ogun_State" xr:uid="{F53D6225-A79B-4D4D-9F28-6BE16254C359}"/>
    <hyperlink ref="B29" r:id="rId29" tooltip="Ondo State" display="https://en.wikipedia.org/wiki/Ondo_State" xr:uid="{AE4428F2-0188-48D7-9C4D-25F83FD7F004}"/>
    <hyperlink ref="B30" r:id="rId30" tooltip="Osun State" display="https://en.wikipedia.org/wiki/Osun_State" xr:uid="{E08EBD38-6242-4E9B-ACE7-466D8DFD4811}"/>
    <hyperlink ref="B31" r:id="rId31" tooltip="Oyo State" display="https://en.wikipedia.org/wiki/Oyo_State" xr:uid="{9DE629B2-ADAD-439A-8915-E3F0F6760A50}"/>
    <hyperlink ref="B32" r:id="rId32" tooltip="Plateau State" display="https://en.wikipedia.org/wiki/Plateau_State" xr:uid="{0C24D35A-7D19-4C55-9AB8-C49D89F9CF4C}"/>
    <hyperlink ref="B33" r:id="rId33" tooltip="Rivers State" display="https://en.wikipedia.org/wiki/Rivers_State" xr:uid="{CF47FB26-C140-4F4B-9406-E8AD5622362C}"/>
    <hyperlink ref="B34" r:id="rId34" tooltip="Sokoto State" display="https://en.wikipedia.org/wiki/Sokoto_State" xr:uid="{A93A5AA3-2296-4D29-8131-CBAC1953279E}"/>
    <hyperlink ref="B35" r:id="rId35" tooltip="Taraba State" display="https://en.wikipedia.org/wiki/Taraba_State" xr:uid="{62DD7811-8461-4178-8C3A-0B5BFB1532E3}"/>
    <hyperlink ref="B36" r:id="rId36" tooltip="Yobe State" display="https://en.wikipedia.org/wiki/Yobe_State" xr:uid="{F7DFB39D-F5F6-4E43-B9A0-6B2AA5805DAC}"/>
    <hyperlink ref="B37" r:id="rId37" tooltip="Zamfara State" display="https://en.wikipedia.org/wiki/Zamfara_State" xr:uid="{10269A7D-B0C8-41D9-8DDA-91FE62BDE86B}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33A98-4D36-4FE0-9074-A9F321DE3787}">
  <dimension ref="A1:F6"/>
  <sheetViews>
    <sheetView workbookViewId="0">
      <selection activeCell="C2" sqref="C2:F6"/>
    </sheetView>
  </sheetViews>
  <sheetFormatPr defaultRowHeight="14.5" x14ac:dyDescent="0.35"/>
  <cols>
    <col min="3" max="3" width="4.81640625" bestFit="1" customWidth="1"/>
    <col min="4" max="4" width="27.54296875" bestFit="1" customWidth="1"/>
  </cols>
  <sheetData>
    <row r="1" spans="1:6" ht="15" thickBot="1" x14ac:dyDescent="0.4">
      <c r="A1" s="1" t="s">
        <v>5504</v>
      </c>
      <c r="B1" s="3" t="s">
        <v>5505</v>
      </c>
      <c r="C1">
        <v>4047</v>
      </c>
      <c r="D1" t="str">
        <f>_xlfn.CONCAT(B1," (Vanuatuan province)")</f>
        <v>Malampa (Vanuatuan province)</v>
      </c>
      <c r="E1" t="str">
        <f>B1</f>
        <v>Malampa</v>
      </c>
      <c r="F1" t="str">
        <f>A1</f>
        <v>VU-MAP</v>
      </c>
    </row>
    <row r="2" spans="1:6" ht="15" thickBot="1" x14ac:dyDescent="0.4">
      <c r="A2" s="1" t="s">
        <v>5506</v>
      </c>
      <c r="B2" s="3" t="s">
        <v>5507</v>
      </c>
      <c r="C2">
        <v>4047</v>
      </c>
      <c r="D2" t="str">
        <f t="shared" ref="D2:D6" si="0">_xlfn.CONCAT(B2," (Vanuatuan province)")</f>
        <v>Pénama (Vanuatuan province)</v>
      </c>
      <c r="E2" t="str">
        <f t="shared" ref="E2:E6" si="1">B2</f>
        <v>Pénama</v>
      </c>
      <c r="F2" t="str">
        <f t="shared" ref="F2:F6" si="2">A2</f>
        <v>VU-PAM</v>
      </c>
    </row>
    <row r="3" spans="1:6" ht="15" thickBot="1" x14ac:dyDescent="0.4">
      <c r="A3" s="1" t="s">
        <v>5508</v>
      </c>
      <c r="B3" s="3" t="s">
        <v>5509</v>
      </c>
      <c r="C3">
        <v>4047</v>
      </c>
      <c r="D3" t="str">
        <f t="shared" si="0"/>
        <v>Sanma (Vanuatuan province)</v>
      </c>
      <c r="E3" t="str">
        <f t="shared" si="1"/>
        <v>Sanma</v>
      </c>
      <c r="F3" t="str">
        <f t="shared" si="2"/>
        <v>VU-SAM</v>
      </c>
    </row>
    <row r="4" spans="1:6" ht="15" thickBot="1" x14ac:dyDescent="0.4">
      <c r="A4" s="1" t="s">
        <v>5510</v>
      </c>
      <c r="B4" s="3" t="s">
        <v>5511</v>
      </c>
      <c r="C4">
        <v>4047</v>
      </c>
      <c r="D4" t="str">
        <f t="shared" si="0"/>
        <v>Shéfa (Vanuatuan province)</v>
      </c>
      <c r="E4" t="str">
        <f t="shared" si="1"/>
        <v>Shéfa</v>
      </c>
      <c r="F4" t="str">
        <f t="shared" si="2"/>
        <v>VU-SEE</v>
      </c>
    </row>
    <row r="5" spans="1:6" ht="15" thickBot="1" x14ac:dyDescent="0.4">
      <c r="A5" s="1" t="s">
        <v>5512</v>
      </c>
      <c r="B5" s="3" t="s">
        <v>5513</v>
      </c>
      <c r="C5">
        <v>4047</v>
      </c>
      <c r="D5" t="str">
        <f t="shared" si="0"/>
        <v>Taféa (Vanuatuan province)</v>
      </c>
      <c r="E5" t="str">
        <f t="shared" si="1"/>
        <v>Taféa</v>
      </c>
      <c r="F5" t="str">
        <f t="shared" si="2"/>
        <v>VU-TAE</v>
      </c>
    </row>
    <row r="6" spans="1:6" ht="15" thickBot="1" x14ac:dyDescent="0.4">
      <c r="A6" s="1" t="s">
        <v>5514</v>
      </c>
      <c r="B6" s="3" t="s">
        <v>5515</v>
      </c>
      <c r="C6">
        <v>4047</v>
      </c>
      <c r="D6" t="str">
        <f t="shared" si="0"/>
        <v>Torba (Vanuatuan province)</v>
      </c>
      <c r="E6" t="str">
        <f t="shared" si="1"/>
        <v>Torba</v>
      </c>
      <c r="F6" t="str">
        <f t="shared" si="2"/>
        <v>VU-TOB</v>
      </c>
    </row>
  </sheetData>
  <hyperlinks>
    <hyperlink ref="B1" r:id="rId1" tooltip="Malampa Province" display="https://en.wikipedia.org/wiki/Malampa_Province" xr:uid="{1DC9588F-864C-4A79-8675-29EB7462F684}"/>
    <hyperlink ref="B2" r:id="rId2" tooltip="Pénama Province" display="https://en.wikipedia.org/wiki/P%C3%A9nama_Province" xr:uid="{7DAF111F-D5CF-4F04-AACB-513EBD034DA6}"/>
    <hyperlink ref="B3" r:id="rId3" tooltip="Sanma Province" display="https://en.wikipedia.org/wiki/Sanma_Province" xr:uid="{460E8EBB-8E4C-4091-B508-C3025F5FB654}"/>
    <hyperlink ref="B4" r:id="rId4" tooltip="Shéfa Province" display="https://en.wikipedia.org/wiki/Sh%C3%A9fa_Province" xr:uid="{FF33DE6D-5C9B-4517-AC33-087DFB840EC6}"/>
    <hyperlink ref="B5" r:id="rId5" tooltip="Taféa Province" display="https://en.wikipedia.org/wiki/Taf%C3%A9a_Province" xr:uid="{9FB77399-DB86-4386-8E45-F480E2837DD6}"/>
    <hyperlink ref="B6" r:id="rId6" tooltip="Torba Province" display="https://en.wikipedia.org/wiki/Torba_Province" xr:uid="{196C1927-217A-415E-9D1C-552857294CE0}"/>
  </hyperlink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3EA57-BF4C-4B90-A0FE-DD7AE8AE8D6C}">
  <dimension ref="A1:G22"/>
  <sheetViews>
    <sheetView workbookViewId="0">
      <selection activeCell="E1" sqref="E1:E22"/>
    </sheetView>
  </sheetViews>
  <sheetFormatPr defaultRowHeight="14.5" x14ac:dyDescent="0.35"/>
  <cols>
    <col min="5" max="5" width="40" bestFit="1" customWidth="1"/>
  </cols>
  <sheetData>
    <row r="1" spans="1:7" ht="15" thickBot="1" x14ac:dyDescent="0.4">
      <c r="A1" s="1" t="s">
        <v>5516</v>
      </c>
      <c r="B1" s="3" t="s">
        <v>5517</v>
      </c>
      <c r="C1" s="6" t="s">
        <v>2783</v>
      </c>
      <c r="D1">
        <v>3949</v>
      </c>
      <c r="E1" t="str">
        <f>_xlfn.CONCAT(B1," (Yemeni ",C1,")")</f>
        <v>‘Adan (Yemeni governorate)</v>
      </c>
      <c r="F1" t="str">
        <f>B1</f>
        <v>‘Adan</v>
      </c>
      <c r="G1" t="str">
        <f>A1</f>
        <v>YE-AD</v>
      </c>
    </row>
    <row r="2" spans="1:7" ht="15" thickBot="1" x14ac:dyDescent="0.4">
      <c r="A2" s="1" t="s">
        <v>5518</v>
      </c>
      <c r="B2" s="3" t="s">
        <v>5519</v>
      </c>
      <c r="C2" s="6" t="s">
        <v>2783</v>
      </c>
      <c r="D2">
        <v>3949</v>
      </c>
      <c r="E2" t="str">
        <f t="shared" ref="E2:E22" si="0">_xlfn.CONCAT(B2," (Yemeni ",C2,")")</f>
        <v>‘Amrān (Yemeni governorate)</v>
      </c>
      <c r="F2" t="str">
        <f t="shared" ref="F2:F22" si="1">B2</f>
        <v>‘Amrān</v>
      </c>
      <c r="G2" t="str">
        <f t="shared" ref="G2:G22" si="2">A2</f>
        <v>YE-AM</v>
      </c>
    </row>
    <row r="3" spans="1:7" ht="15" thickBot="1" x14ac:dyDescent="0.4">
      <c r="A3" s="1" t="s">
        <v>5520</v>
      </c>
      <c r="B3" s="3" t="s">
        <v>5521</v>
      </c>
      <c r="C3" s="6" t="s">
        <v>2783</v>
      </c>
      <c r="D3">
        <v>3949</v>
      </c>
      <c r="E3" t="str">
        <f t="shared" si="0"/>
        <v>Abyan (Yemeni governorate)</v>
      </c>
      <c r="F3" t="str">
        <f t="shared" si="1"/>
        <v>Abyan</v>
      </c>
      <c r="G3" t="str">
        <f t="shared" si="2"/>
        <v>YE-AB</v>
      </c>
    </row>
    <row r="4" spans="1:7" ht="15" thickBot="1" x14ac:dyDescent="0.4">
      <c r="A4" s="1" t="s">
        <v>5522</v>
      </c>
      <c r="B4" s="3" t="s">
        <v>5523</v>
      </c>
      <c r="C4" s="6" t="s">
        <v>2783</v>
      </c>
      <c r="D4">
        <v>3949</v>
      </c>
      <c r="E4" t="str">
        <f t="shared" si="0"/>
        <v>Aḑ Ḑāli‘ (Yemeni governorate)</v>
      </c>
      <c r="F4" t="str">
        <f t="shared" si="1"/>
        <v>Aḑ Ḑāli‘</v>
      </c>
      <c r="G4" t="str">
        <f t="shared" si="2"/>
        <v>YE-DA</v>
      </c>
    </row>
    <row r="5" spans="1:7" ht="15" thickBot="1" x14ac:dyDescent="0.4">
      <c r="A5" s="1" t="s">
        <v>5524</v>
      </c>
      <c r="B5" s="3" t="s">
        <v>5525</v>
      </c>
      <c r="C5" s="6" t="s">
        <v>2783</v>
      </c>
      <c r="D5">
        <v>3949</v>
      </c>
      <c r="E5" t="str">
        <f t="shared" si="0"/>
        <v>Al Bayḑā’ (Yemeni governorate)</v>
      </c>
      <c r="F5" t="str">
        <f t="shared" si="1"/>
        <v>Al Bayḑā’</v>
      </c>
      <c r="G5" t="str">
        <f t="shared" si="2"/>
        <v>YE-BA</v>
      </c>
    </row>
    <row r="6" spans="1:7" ht="44" thickBot="1" x14ac:dyDescent="0.4">
      <c r="A6" s="1" t="s">
        <v>5526</v>
      </c>
      <c r="B6" s="3" t="s">
        <v>5527</v>
      </c>
      <c r="C6" s="6" t="s">
        <v>2783</v>
      </c>
      <c r="D6">
        <v>3949</v>
      </c>
      <c r="E6" t="str">
        <f t="shared" si="0"/>
        <v>Al Ḩudaydah (Yemeni governorate)</v>
      </c>
      <c r="F6" t="str">
        <f t="shared" si="1"/>
        <v>Al Ḩudaydah</v>
      </c>
      <c r="G6" t="str">
        <f t="shared" si="2"/>
        <v>YE-HU</v>
      </c>
    </row>
    <row r="7" spans="1:7" ht="15" thickBot="1" x14ac:dyDescent="0.4">
      <c r="A7" s="1" t="s">
        <v>5528</v>
      </c>
      <c r="B7" s="3" t="s">
        <v>4509</v>
      </c>
      <c r="C7" s="6" t="s">
        <v>2783</v>
      </c>
      <c r="D7">
        <v>3949</v>
      </c>
      <c r="E7" t="str">
        <f t="shared" si="0"/>
        <v>Al Jawf (Yemeni governorate)</v>
      </c>
      <c r="F7" t="str">
        <f t="shared" si="1"/>
        <v>Al Jawf</v>
      </c>
      <c r="G7" t="str">
        <f t="shared" si="2"/>
        <v>YE-JA</v>
      </c>
    </row>
    <row r="8" spans="1:7" ht="29.5" thickBot="1" x14ac:dyDescent="0.4">
      <c r="A8" s="1" t="s">
        <v>5529</v>
      </c>
      <c r="B8" s="3" t="s">
        <v>5530</v>
      </c>
      <c r="C8" s="6" t="s">
        <v>2783</v>
      </c>
      <c r="D8">
        <v>3949</v>
      </c>
      <c r="E8" t="str">
        <f t="shared" si="0"/>
        <v>Al Mahrah (Yemeni governorate)</v>
      </c>
      <c r="F8" t="str">
        <f t="shared" si="1"/>
        <v>Al Mahrah</v>
      </c>
      <c r="G8" t="str">
        <f t="shared" si="2"/>
        <v>YE-MR</v>
      </c>
    </row>
    <row r="9" spans="1:7" ht="29.5" thickBot="1" x14ac:dyDescent="0.4">
      <c r="A9" s="1" t="s">
        <v>5531</v>
      </c>
      <c r="B9" s="3" t="s">
        <v>5532</v>
      </c>
      <c r="C9" s="6" t="s">
        <v>2783</v>
      </c>
      <c r="D9">
        <v>3949</v>
      </c>
      <c r="E9" t="str">
        <f t="shared" si="0"/>
        <v>Al Maḩwīt (Yemeni governorate)</v>
      </c>
      <c r="F9" t="str">
        <f t="shared" si="1"/>
        <v>Al Maḩwīt</v>
      </c>
      <c r="G9" t="str">
        <f t="shared" si="2"/>
        <v>YE-MW</v>
      </c>
    </row>
    <row r="10" spans="1:7" ht="58.5" thickBot="1" x14ac:dyDescent="0.4">
      <c r="A10" s="1" t="s">
        <v>5533</v>
      </c>
      <c r="B10" s="3" t="s">
        <v>5534</v>
      </c>
      <c r="C10" s="6" t="s">
        <v>344</v>
      </c>
      <c r="D10">
        <v>3949</v>
      </c>
      <c r="E10" t="str">
        <f t="shared" si="0"/>
        <v>Amānat al ‘Āşimah [city] (Yemeni municipality)</v>
      </c>
      <c r="F10" t="str">
        <f t="shared" si="1"/>
        <v>Amānat al ‘Āşimah [city]</v>
      </c>
      <c r="G10" t="str">
        <f t="shared" si="2"/>
        <v>YE-SA</v>
      </c>
    </row>
    <row r="11" spans="1:7" ht="29.5" thickBot="1" x14ac:dyDescent="0.4">
      <c r="A11" s="1" t="s">
        <v>5535</v>
      </c>
      <c r="B11" s="3" t="s">
        <v>5536</v>
      </c>
      <c r="C11" s="6" t="s">
        <v>2783</v>
      </c>
      <c r="D11">
        <v>3949</v>
      </c>
      <c r="E11" t="str">
        <f t="shared" si="0"/>
        <v>Arkhabīl Suquţrá (Yemeni governorate)</v>
      </c>
      <c r="F11" t="str">
        <f t="shared" si="1"/>
        <v>Arkhabīl Suquţrá</v>
      </c>
      <c r="G11" t="str">
        <f t="shared" si="2"/>
        <v>YE-SU</v>
      </c>
    </row>
    <row r="12" spans="1:7" ht="15" thickBot="1" x14ac:dyDescent="0.4">
      <c r="A12" s="1" t="s">
        <v>5537</v>
      </c>
      <c r="B12" s="3" t="s">
        <v>5538</v>
      </c>
      <c r="C12" s="6" t="s">
        <v>2783</v>
      </c>
      <c r="D12">
        <v>3949</v>
      </c>
      <c r="E12" t="str">
        <f t="shared" si="0"/>
        <v>Dhamār (Yemeni governorate)</v>
      </c>
      <c r="F12" t="str">
        <f t="shared" si="1"/>
        <v>Dhamār</v>
      </c>
      <c r="G12" t="str">
        <f t="shared" si="2"/>
        <v>YE-DH</v>
      </c>
    </row>
    <row r="13" spans="1:7" ht="29.5" thickBot="1" x14ac:dyDescent="0.4">
      <c r="A13" s="1" t="s">
        <v>5539</v>
      </c>
      <c r="B13" s="3" t="s">
        <v>5540</v>
      </c>
      <c r="C13" s="6" t="s">
        <v>2783</v>
      </c>
      <c r="D13">
        <v>3949</v>
      </c>
      <c r="E13" t="str">
        <f t="shared" si="0"/>
        <v>Ḩaḑramawt (Yemeni governorate)</v>
      </c>
      <c r="F13" t="str">
        <f t="shared" si="1"/>
        <v>Ḩaḑramawt</v>
      </c>
      <c r="G13" t="str">
        <f t="shared" si="2"/>
        <v>YE-HD</v>
      </c>
    </row>
    <row r="14" spans="1:7" ht="15" thickBot="1" x14ac:dyDescent="0.4">
      <c r="A14" s="1" t="s">
        <v>5541</v>
      </c>
      <c r="B14" s="3" t="s">
        <v>5542</v>
      </c>
      <c r="C14" s="6" t="s">
        <v>2783</v>
      </c>
      <c r="D14">
        <v>3949</v>
      </c>
      <c r="E14" t="str">
        <f t="shared" si="0"/>
        <v>Ḩajjah (Yemeni governorate)</v>
      </c>
      <c r="F14" t="str">
        <f t="shared" si="1"/>
        <v>Ḩajjah</v>
      </c>
      <c r="G14" t="str">
        <f t="shared" si="2"/>
        <v>YE-HJ</v>
      </c>
    </row>
    <row r="15" spans="1:7" ht="15" thickBot="1" x14ac:dyDescent="0.4">
      <c r="A15" s="1" t="s">
        <v>5543</v>
      </c>
      <c r="B15" s="3" t="s">
        <v>5544</v>
      </c>
      <c r="C15" s="6" t="s">
        <v>2783</v>
      </c>
      <c r="D15">
        <v>3949</v>
      </c>
      <c r="E15" t="str">
        <f t="shared" si="0"/>
        <v>Ibb (Yemeni governorate)</v>
      </c>
      <c r="F15" t="str">
        <f t="shared" si="1"/>
        <v>Ibb</v>
      </c>
      <c r="G15" t="str">
        <f t="shared" si="2"/>
        <v>YE-IB</v>
      </c>
    </row>
    <row r="16" spans="1:7" ht="15" thickBot="1" x14ac:dyDescent="0.4">
      <c r="A16" s="1" t="s">
        <v>5545</v>
      </c>
      <c r="B16" s="3" t="s">
        <v>5546</v>
      </c>
      <c r="C16" s="6" t="s">
        <v>2783</v>
      </c>
      <c r="D16">
        <v>3949</v>
      </c>
      <c r="E16" t="str">
        <f t="shared" si="0"/>
        <v>Laḩij (Yemeni governorate)</v>
      </c>
      <c r="F16" t="str">
        <f t="shared" si="1"/>
        <v>Laḩij</v>
      </c>
      <c r="G16" t="str">
        <f t="shared" si="2"/>
        <v>YE-LA</v>
      </c>
    </row>
    <row r="17" spans="1:7" ht="15" thickBot="1" x14ac:dyDescent="0.4">
      <c r="A17" s="1" t="s">
        <v>5547</v>
      </c>
      <c r="B17" s="3" t="s">
        <v>5548</v>
      </c>
      <c r="C17" s="6" t="s">
        <v>2783</v>
      </c>
      <c r="D17">
        <v>3949</v>
      </c>
      <c r="E17" t="str">
        <f t="shared" si="0"/>
        <v>Ma’rib (Yemeni governorate)</v>
      </c>
      <c r="F17" t="str">
        <f t="shared" si="1"/>
        <v>Ma’rib</v>
      </c>
      <c r="G17" t="str">
        <f t="shared" si="2"/>
        <v>YE-MA</v>
      </c>
    </row>
    <row r="18" spans="1:7" ht="15" thickBot="1" x14ac:dyDescent="0.4">
      <c r="A18" s="1" t="s">
        <v>5549</v>
      </c>
      <c r="B18" s="3" t="s">
        <v>5550</v>
      </c>
      <c r="C18" s="6" t="s">
        <v>2783</v>
      </c>
      <c r="D18">
        <v>3949</v>
      </c>
      <c r="E18" t="str">
        <f t="shared" si="0"/>
        <v>Raymah (Yemeni governorate)</v>
      </c>
      <c r="F18" t="str">
        <f t="shared" si="1"/>
        <v>Raymah</v>
      </c>
      <c r="G18" t="str">
        <f t="shared" si="2"/>
        <v>YE-RA</v>
      </c>
    </row>
    <row r="19" spans="1:7" ht="15" thickBot="1" x14ac:dyDescent="0.4">
      <c r="A19" s="1" t="s">
        <v>5551</v>
      </c>
      <c r="B19" s="3" t="s">
        <v>5552</v>
      </c>
      <c r="C19" s="6" t="s">
        <v>2783</v>
      </c>
      <c r="D19">
        <v>3949</v>
      </c>
      <c r="E19" t="str">
        <f t="shared" si="0"/>
        <v>Şāʻdah (Yemeni governorate)</v>
      </c>
      <c r="F19" t="str">
        <f t="shared" si="1"/>
        <v>Şāʻdah</v>
      </c>
      <c r="G19" t="str">
        <f t="shared" si="2"/>
        <v>YE-SD</v>
      </c>
    </row>
    <row r="20" spans="1:7" ht="15" thickBot="1" x14ac:dyDescent="0.4">
      <c r="A20" s="1" t="s">
        <v>5553</v>
      </c>
      <c r="B20" s="3" t="s">
        <v>5554</v>
      </c>
      <c r="C20" s="6" t="s">
        <v>2783</v>
      </c>
      <c r="D20">
        <v>3949</v>
      </c>
      <c r="E20" t="str">
        <f t="shared" si="0"/>
        <v>Şanʻā’ (Yemeni governorate)</v>
      </c>
      <c r="F20" t="str">
        <f t="shared" si="1"/>
        <v>Şanʻā’</v>
      </c>
      <c r="G20" t="str">
        <f t="shared" si="2"/>
        <v>YE-SN</v>
      </c>
    </row>
    <row r="21" spans="1:7" ht="15" thickBot="1" x14ac:dyDescent="0.4">
      <c r="A21" s="1" t="s">
        <v>5555</v>
      </c>
      <c r="B21" s="3" t="s">
        <v>5556</v>
      </c>
      <c r="C21" s="6" t="s">
        <v>2783</v>
      </c>
      <c r="D21">
        <v>3949</v>
      </c>
      <c r="E21" t="str">
        <f t="shared" si="0"/>
        <v>Shabwah (Yemeni governorate)</v>
      </c>
      <c r="F21" t="str">
        <f t="shared" si="1"/>
        <v>Shabwah</v>
      </c>
      <c r="G21" t="str">
        <f t="shared" si="2"/>
        <v>YE-SH</v>
      </c>
    </row>
    <row r="22" spans="1:7" ht="15" thickBot="1" x14ac:dyDescent="0.4">
      <c r="A22" s="1" t="s">
        <v>5557</v>
      </c>
      <c r="B22" s="3" t="s">
        <v>5558</v>
      </c>
      <c r="C22" s="6" t="s">
        <v>2783</v>
      </c>
      <c r="D22">
        <v>3949</v>
      </c>
      <c r="E22" t="str">
        <f t="shared" si="0"/>
        <v>Tāʻizz (Yemeni governorate)</v>
      </c>
      <c r="F22" t="str">
        <f t="shared" si="1"/>
        <v>Tāʻizz</v>
      </c>
      <c r="G22" t="str">
        <f t="shared" si="2"/>
        <v>YE-TA</v>
      </c>
    </row>
  </sheetData>
  <hyperlinks>
    <hyperlink ref="B1" r:id="rId1" tooltip="'Adan Governorate" display="https://en.wikipedia.org/wiki/%27Adan_Governorate" xr:uid="{C95B6838-20DD-42BF-B354-89E5C086F0A8}"/>
    <hyperlink ref="B2" r:id="rId2" tooltip="'Amrān Governorate" display="https://en.wikipedia.org/wiki/%27Amr%C4%81n_Governorate" xr:uid="{1CCF6A79-7121-4D6E-9EB8-4B6D356FB6BE}"/>
    <hyperlink ref="B3" r:id="rId3" tooltip="Abyān Governorate" display="https://en.wikipedia.org/wiki/Aby%C4%81n_Governorate" xr:uid="{8E64D1FC-F12D-4F6D-8869-DFF407266571}"/>
    <hyperlink ref="B4" r:id="rId4" tooltip="Aḑ Ḑāli' Governorate" display="https://en.wikipedia.org/wiki/A%E1%B8%91_%E1%B8%90%C4%81li%27_Governorate" xr:uid="{43D66442-91CC-4289-AE35-D4FA936A1E10}"/>
    <hyperlink ref="B5" r:id="rId5" tooltip="Al Bayḑā' Governorate" display="https://en.wikipedia.org/wiki/Al_Bay%E1%B8%91%C4%81%27_Governorate" xr:uid="{B4BB6232-5178-4934-A7B3-B5FE7B3D5768}"/>
    <hyperlink ref="B6" r:id="rId6" tooltip="Al Ḩudaydah Governorate" display="https://en.wikipedia.org/wiki/Al_%E1%B8%A8udaydah_Governorate" xr:uid="{932C8685-0201-4EA0-8A57-3EAD08F782FC}"/>
    <hyperlink ref="B7" r:id="rId7" tooltip="Al Jawf Governorate" display="https://en.wikipedia.org/wiki/Al_Jawf_Governorate" xr:uid="{341B6DAD-352B-4B65-AD74-1F7F92F974C8}"/>
    <hyperlink ref="B8" r:id="rId8" tooltip="Al Mahrah Governorate" display="https://en.wikipedia.org/wiki/Al_Mahrah_Governorate" xr:uid="{7E72DC48-10C1-44FB-BC6C-1681ECE56FE8}"/>
    <hyperlink ref="B9" r:id="rId9" tooltip="Al Maḩwit Governorate" display="https://en.wikipedia.org/wiki/Al_Ma%E1%B8%A9wit_Governorate" xr:uid="{A24F68EE-155A-4554-A28B-25A1E7BE02D2}"/>
    <hyperlink ref="B10" r:id="rId10" tooltip="Şan‘ā'" display="https://en.wikipedia.org/wiki/%C5%9Ean%E2%80%98%C4%81%27" xr:uid="{AF1A20FE-CAE8-465E-B8EB-84513554D9F9}"/>
    <hyperlink ref="B11" r:id="rId11" tooltip="Socotra Governorate" display="https://en.wikipedia.org/wiki/Socotra_Governorate" xr:uid="{D1018D52-AC39-4359-9388-118E170F6D2B}"/>
    <hyperlink ref="B12" r:id="rId12" tooltip="Dhamār Governorate" display="https://en.wikipedia.org/wiki/Dham%C4%81r_Governorate" xr:uid="{271A30D9-5375-4DD1-8946-A6BED09A2409}"/>
    <hyperlink ref="B13" r:id="rId13" tooltip="Ḩaḑramawt Governorate" display="https://en.wikipedia.org/wiki/%E1%B8%A8a%E1%B8%91ramawt_Governorate" xr:uid="{305E45EC-9DF9-4C74-A325-82C50C4E74DA}"/>
    <hyperlink ref="B14" r:id="rId14" tooltip="Ḩajjah Governorate" display="https://en.wikipedia.org/wiki/%E1%B8%A8ajjah_Governorate" xr:uid="{24733B10-5762-4A1E-90D2-0FCC555D32FD}"/>
    <hyperlink ref="B15" r:id="rId15" tooltip="Ibb Governorate" display="https://en.wikipedia.org/wiki/Ibb_Governorate" xr:uid="{16CE987B-E379-48C4-BE56-C2B791E91635}"/>
    <hyperlink ref="B16" r:id="rId16" tooltip="Laḩij Governorate" display="https://en.wikipedia.org/wiki/La%E1%B8%A9ij_Governorate" xr:uid="{B004DB68-7FF4-4BE0-AAF9-86C9599D0D3F}"/>
    <hyperlink ref="B17" r:id="rId17" tooltip="Ma'rib Governorate" display="https://en.wikipedia.org/wiki/Ma%27rib_Governorate" xr:uid="{5E25C477-B34D-41FE-ACD2-8D125BFE345D}"/>
    <hyperlink ref="B18" r:id="rId18" tooltip="Raymah Governorate" display="https://en.wikipedia.org/wiki/Raymah_Governorate" xr:uid="{CE003BD9-8BC5-4F16-8421-576A0864C365}"/>
    <hyperlink ref="B19" r:id="rId19" tooltip="Şa‘dah Governorate" display="https://en.wikipedia.org/wiki/%C5%9Ea%E2%80%98dah_Governorate" xr:uid="{E16BF8BC-953A-468D-9F14-3B8A51EEC00A}"/>
    <hyperlink ref="B20" r:id="rId20" tooltip="Şan‘ā' Governorate" display="https://en.wikipedia.org/wiki/%C5%9Ean%E2%80%98%C4%81%27_Governorate" xr:uid="{3D0A8C62-ECD5-4BE0-A6F4-9154D37391D0}"/>
    <hyperlink ref="B21" r:id="rId21" tooltip="Shabwah Governorate" display="https://en.wikipedia.org/wiki/Shabwah_Governorate" xr:uid="{A33E3551-A034-4E5D-8A8B-218EE397B65C}"/>
    <hyperlink ref="B22" r:id="rId22" tooltip="Taiz Governorate" display="https://en.wikipedia.org/wiki/Taiz_Governorate" xr:uid="{1FB0576E-7CA4-4935-A263-E3088633163A}"/>
  </hyperlink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D43D3-919D-4CE9-926A-5A3480E1D667}">
  <dimension ref="A1:F10"/>
  <sheetViews>
    <sheetView workbookViewId="0">
      <selection activeCell="C1" sqref="C1:F10"/>
    </sheetView>
  </sheetViews>
  <sheetFormatPr defaultRowHeight="14.5" x14ac:dyDescent="0.35"/>
  <cols>
    <col min="4" max="4" width="29.453125" bestFit="1" customWidth="1"/>
  </cols>
  <sheetData>
    <row r="1" spans="1:6" ht="29.5" thickBot="1" x14ac:dyDescent="0.4">
      <c r="A1" s="1" t="s">
        <v>5559</v>
      </c>
      <c r="B1" s="3" t="s">
        <v>5560</v>
      </c>
      <c r="C1">
        <v>3877</v>
      </c>
      <c r="D1" t="str">
        <f>_xlfn.CONCAT(B1," (Zimbabwean province)")</f>
        <v>Bulawayo (Zimbabwean province)</v>
      </c>
      <c r="E1" t="str">
        <f>B1</f>
        <v>Bulawayo</v>
      </c>
      <c r="F1" t="str">
        <f>A1</f>
        <v>ZW-BU</v>
      </c>
    </row>
    <row r="2" spans="1:6" ht="15" thickBot="1" x14ac:dyDescent="0.4">
      <c r="A2" s="1" t="s">
        <v>5561</v>
      </c>
      <c r="B2" s="3" t="s">
        <v>5562</v>
      </c>
      <c r="C2">
        <v>3877</v>
      </c>
      <c r="D2" t="str">
        <f t="shared" ref="D2:D10" si="0">_xlfn.CONCAT(B2," (Zimbabwean province)")</f>
        <v>Harare (Zimbabwean province)</v>
      </c>
      <c r="E2" t="str">
        <f t="shared" ref="E2:E10" si="1">B2</f>
        <v>Harare</v>
      </c>
      <c r="F2" t="str">
        <f t="shared" ref="F2:F10" si="2">A2</f>
        <v>ZW-HA</v>
      </c>
    </row>
    <row r="3" spans="1:6" ht="29.5" thickBot="1" x14ac:dyDescent="0.4">
      <c r="A3" s="1" t="s">
        <v>5563</v>
      </c>
      <c r="B3" s="3" t="s">
        <v>5564</v>
      </c>
      <c r="C3">
        <v>3877</v>
      </c>
      <c r="D3" t="str">
        <f t="shared" si="0"/>
        <v>Manicaland (Zimbabwean province)</v>
      </c>
      <c r="E3" t="str">
        <f t="shared" si="1"/>
        <v>Manicaland</v>
      </c>
      <c r="F3" t="str">
        <f t="shared" si="2"/>
        <v>ZW-MA</v>
      </c>
    </row>
    <row r="4" spans="1:6" ht="44" thickBot="1" x14ac:dyDescent="0.4">
      <c r="A4" s="1" t="s">
        <v>5565</v>
      </c>
      <c r="B4" s="3" t="s">
        <v>5566</v>
      </c>
      <c r="C4">
        <v>3877</v>
      </c>
      <c r="D4" t="str">
        <f t="shared" si="0"/>
        <v>Mashonaland Central (Zimbabwean province)</v>
      </c>
      <c r="E4" t="str">
        <f t="shared" si="1"/>
        <v>Mashonaland Central</v>
      </c>
      <c r="F4" t="str">
        <f t="shared" si="2"/>
        <v>ZW-MC</v>
      </c>
    </row>
    <row r="5" spans="1:6" ht="29.5" thickBot="1" x14ac:dyDescent="0.4">
      <c r="A5" s="1" t="s">
        <v>5567</v>
      </c>
      <c r="B5" s="3" t="s">
        <v>5568</v>
      </c>
      <c r="C5">
        <v>3877</v>
      </c>
      <c r="D5" t="str">
        <f t="shared" si="0"/>
        <v>Mashonaland East (Zimbabwean province)</v>
      </c>
      <c r="E5" t="str">
        <f t="shared" si="1"/>
        <v>Mashonaland East</v>
      </c>
      <c r="F5" t="str">
        <f t="shared" si="2"/>
        <v>ZW-ME</v>
      </c>
    </row>
    <row r="6" spans="1:6" ht="44" thickBot="1" x14ac:dyDescent="0.4">
      <c r="A6" s="1" t="s">
        <v>5569</v>
      </c>
      <c r="B6" s="3" t="s">
        <v>5570</v>
      </c>
      <c r="C6">
        <v>3877</v>
      </c>
      <c r="D6" t="str">
        <f t="shared" si="0"/>
        <v>Mashonaland West (Zimbabwean province)</v>
      </c>
      <c r="E6" t="str">
        <f t="shared" si="1"/>
        <v>Mashonaland West</v>
      </c>
      <c r="F6" t="str">
        <f t="shared" si="2"/>
        <v>ZW-MW</v>
      </c>
    </row>
    <row r="7" spans="1:6" ht="29.5" thickBot="1" x14ac:dyDescent="0.4">
      <c r="A7" s="1" t="s">
        <v>5571</v>
      </c>
      <c r="B7" s="3" t="s">
        <v>5572</v>
      </c>
      <c r="C7">
        <v>3877</v>
      </c>
      <c r="D7" t="str">
        <f t="shared" si="0"/>
        <v>Masvingo (Zimbabwean province)</v>
      </c>
      <c r="E7" t="str">
        <f t="shared" si="1"/>
        <v>Masvingo</v>
      </c>
      <c r="F7" t="str">
        <f t="shared" si="2"/>
        <v>ZW-MV</v>
      </c>
    </row>
    <row r="8" spans="1:6" ht="44" thickBot="1" x14ac:dyDescent="0.4">
      <c r="A8" s="1" t="s">
        <v>5573</v>
      </c>
      <c r="B8" s="3" t="s">
        <v>5574</v>
      </c>
      <c r="C8">
        <v>3877</v>
      </c>
      <c r="D8" t="str">
        <f t="shared" si="0"/>
        <v>Matabeleland North (Zimbabwean province)</v>
      </c>
      <c r="E8" t="str">
        <f t="shared" si="1"/>
        <v>Matabeleland North</v>
      </c>
      <c r="F8" t="str">
        <f t="shared" si="2"/>
        <v>ZW-MN</v>
      </c>
    </row>
    <row r="9" spans="1:6" ht="44" thickBot="1" x14ac:dyDescent="0.4">
      <c r="A9" s="1" t="s">
        <v>5575</v>
      </c>
      <c r="B9" s="3" t="s">
        <v>5576</v>
      </c>
      <c r="C9">
        <v>3877</v>
      </c>
      <c r="D9" t="str">
        <f t="shared" si="0"/>
        <v>Matabeleland South (Zimbabwean province)</v>
      </c>
      <c r="E9" t="str">
        <f t="shared" si="1"/>
        <v>Matabeleland South</v>
      </c>
      <c r="F9" t="str">
        <f t="shared" si="2"/>
        <v>ZW-MS</v>
      </c>
    </row>
    <row r="10" spans="1:6" ht="15" thickBot="1" x14ac:dyDescent="0.4">
      <c r="A10" s="1" t="s">
        <v>5577</v>
      </c>
      <c r="B10" s="3" t="s">
        <v>5578</v>
      </c>
      <c r="C10">
        <v>3877</v>
      </c>
      <c r="D10" t="str">
        <f t="shared" si="0"/>
        <v>Midlands (Zimbabwean province)</v>
      </c>
      <c r="E10" t="str">
        <f t="shared" si="1"/>
        <v>Midlands</v>
      </c>
      <c r="F10" t="str">
        <f t="shared" si="2"/>
        <v>ZW-MI</v>
      </c>
    </row>
  </sheetData>
  <hyperlinks>
    <hyperlink ref="B1" r:id="rId1" tooltip="Bulawayo Province" display="https://en.wikipedia.org/wiki/Bulawayo_Province" xr:uid="{41EE91E6-134F-4A9D-A785-1FB7FFCC2EE3}"/>
    <hyperlink ref="B2" r:id="rId2" tooltip="Harare Province" display="https://en.wikipedia.org/wiki/Harare_Province" xr:uid="{EDD2AE33-8553-4766-A0AF-2EDBBD9E44D2}"/>
    <hyperlink ref="B3" r:id="rId3" tooltip="Manicaland Province" display="https://en.wikipedia.org/wiki/Manicaland_Province" xr:uid="{A008D269-1DD6-4A91-A70E-EDB25EBBD01F}"/>
    <hyperlink ref="B4" r:id="rId4" tooltip="Mashonaland Central Province" display="https://en.wikipedia.org/wiki/Mashonaland_Central_Province" xr:uid="{6416B8E7-28BC-48FE-80DF-9F6AEE2D7ADF}"/>
    <hyperlink ref="B5" r:id="rId5" tooltip="Mashonaland East Province" display="https://en.wikipedia.org/wiki/Mashonaland_East_Province" xr:uid="{0D5A054E-87EA-473A-93E5-8FF99E6D69EC}"/>
    <hyperlink ref="B6" r:id="rId6" tooltip="Mashonaland West Province" display="https://en.wikipedia.org/wiki/Mashonaland_West_Province" xr:uid="{5A524850-31A8-48DF-A96B-D46612A29EF2}"/>
    <hyperlink ref="B7" r:id="rId7" tooltip="Masvingo Province" display="https://en.wikipedia.org/wiki/Masvingo_Province" xr:uid="{79FF34CE-A15F-4E18-8E45-E9AC6DDB8ECF}"/>
    <hyperlink ref="B8" r:id="rId8" tooltip="Matabeleland North Province" display="https://en.wikipedia.org/wiki/Matabeleland_North_Province" xr:uid="{199F2FDA-5D88-428E-9FDA-ECFD1BF8A437}"/>
    <hyperlink ref="B9" r:id="rId9" tooltip="Matabeleland South Province" display="https://en.wikipedia.org/wiki/Matabeleland_South_Province" xr:uid="{1155D143-13D2-4785-8C3E-99426A5122CB}"/>
    <hyperlink ref="B10" r:id="rId10" tooltip="Midlands Province" display="https://en.wikipedia.org/wiki/Midlands_Province" xr:uid="{6EDA1D4D-00B7-4EBC-B2E4-011FA9208C11}"/>
  </hyperlinks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1A8CC-9A0A-4CCB-8255-6D1FB8B6DA1C}">
  <dimension ref="A1:B10"/>
  <sheetViews>
    <sheetView workbookViewId="0">
      <selection activeCell="C1" sqref="C1"/>
    </sheetView>
  </sheetViews>
  <sheetFormatPr defaultRowHeight="14.5" x14ac:dyDescent="0.35"/>
  <sheetData>
    <row r="1" spans="1:2" ht="29.5" thickBot="1" x14ac:dyDescent="0.4">
      <c r="A1" s="1" t="s">
        <v>4780</v>
      </c>
      <c r="B1" s="3" t="s">
        <v>4781</v>
      </c>
    </row>
    <row r="2" spans="1:2" ht="29.5" thickBot="1" x14ac:dyDescent="0.4">
      <c r="A2" s="1" t="s">
        <v>4782</v>
      </c>
      <c r="B2" s="3" t="s">
        <v>4783</v>
      </c>
    </row>
    <row r="3" spans="1:2" ht="15" thickBot="1" x14ac:dyDescent="0.4">
      <c r="A3" s="1" t="s">
        <v>4784</v>
      </c>
      <c r="B3" s="3" t="s">
        <v>4785</v>
      </c>
    </row>
    <row r="4" spans="1:2" ht="29.5" thickBot="1" x14ac:dyDescent="0.4">
      <c r="A4" s="1" t="s">
        <v>4786</v>
      </c>
      <c r="B4" s="3" t="s">
        <v>4787</v>
      </c>
    </row>
    <row r="5" spans="1:2" ht="15" thickBot="1" x14ac:dyDescent="0.4">
      <c r="A5" s="1" t="s">
        <v>4788</v>
      </c>
      <c r="B5" s="3" t="s">
        <v>4789</v>
      </c>
    </row>
    <row r="6" spans="1:2" ht="15" thickBot="1" x14ac:dyDescent="0.4">
      <c r="A6" s="1" t="s">
        <v>4790</v>
      </c>
      <c r="B6" s="3" t="s">
        <v>4791</v>
      </c>
    </row>
    <row r="7" spans="1:2" ht="29.5" thickBot="1" x14ac:dyDescent="0.4">
      <c r="A7" s="1" t="s">
        <v>4792</v>
      </c>
      <c r="B7" s="3" t="s">
        <v>4793</v>
      </c>
    </row>
    <row r="8" spans="1:2" ht="29.5" thickBot="1" x14ac:dyDescent="0.4">
      <c r="A8" s="1" t="s">
        <v>4794</v>
      </c>
      <c r="B8" s="3" t="s">
        <v>4795</v>
      </c>
    </row>
    <row r="9" spans="1:2" ht="15" thickBot="1" x14ac:dyDescent="0.4">
      <c r="A9" s="1" t="s">
        <v>4796</v>
      </c>
      <c r="B9" s="3" t="s">
        <v>4797</v>
      </c>
    </row>
    <row r="10" spans="1:2" ht="15" thickBot="1" x14ac:dyDescent="0.4">
      <c r="A10" s="1" t="s">
        <v>4798</v>
      </c>
      <c r="B10" s="3" t="s">
        <v>4799</v>
      </c>
    </row>
  </sheetData>
  <hyperlinks>
    <hyperlink ref="B1" r:id="rId1" tooltip="Brokopondo District" display="https://en.wikipedia.org/wiki/Brokopondo_District" xr:uid="{150F346D-494D-483B-9AA8-D1C335A7D31E}"/>
    <hyperlink ref="B2" r:id="rId2" tooltip="Commewijne District" display="https://en.wikipedia.org/wiki/Commewijne_District" xr:uid="{0165798E-6355-4E8D-BDBE-84A53300F192}"/>
    <hyperlink ref="B3" r:id="rId3" tooltip="Coronie District" display="https://en.wikipedia.org/wiki/Coronie_District" xr:uid="{E16B4C57-443F-4A02-ADF1-5D2EE692BF8D}"/>
    <hyperlink ref="B4" r:id="rId4" tooltip="Marowijne District" display="https://en.wikipedia.org/wiki/Marowijne_District" xr:uid="{B352056B-B689-4778-8D8D-9299A0AF8618}"/>
    <hyperlink ref="B5" r:id="rId5" tooltip="Nickerie District" display="https://en.wikipedia.org/wiki/Nickerie_District" xr:uid="{89FA2BAB-C849-48ED-877C-E4D22FE83B4B}"/>
    <hyperlink ref="B6" r:id="rId6" tooltip="Para District" display="https://en.wikipedia.org/wiki/Para_District" xr:uid="{C2CA7754-6947-40DF-AD04-150C9F55B80B}"/>
    <hyperlink ref="B7" r:id="rId7" tooltip="Paramaribo District" display="https://en.wikipedia.org/wiki/Paramaribo_District" xr:uid="{BE0F4B39-0E7F-4DF1-804B-6C5E70B8EF44}"/>
    <hyperlink ref="B8" r:id="rId8" tooltip="Saramacca District" display="https://en.wikipedia.org/wiki/Saramacca_District" xr:uid="{D0F0AFA6-4D8B-4629-BFA9-FD4F83482533}"/>
    <hyperlink ref="B9" r:id="rId9" tooltip="Sipaliwini District" display="https://en.wikipedia.org/wiki/Sipaliwini_District" xr:uid="{4A082A10-EEE4-415C-A71C-FEC6A037B0E0}"/>
    <hyperlink ref="B10" r:id="rId10" tooltip="Wanica District" display="https://en.wikipedia.org/wiki/Wanica_District" xr:uid="{71300595-206F-4630-90E3-CC6290B91FCA}"/>
  </hyperlink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C5559-D7E8-4865-B726-3FB3A7A055D1}">
  <dimension ref="A1:F10"/>
  <sheetViews>
    <sheetView workbookViewId="0">
      <selection activeCell="C1" sqref="C1:F10"/>
    </sheetView>
  </sheetViews>
  <sheetFormatPr defaultRowHeight="14.5" x14ac:dyDescent="0.35"/>
  <cols>
    <col min="4" max="4" width="28.36328125" bestFit="1" customWidth="1"/>
    <col min="5" max="5" width="11.1796875" bestFit="1" customWidth="1"/>
  </cols>
  <sheetData>
    <row r="1" spans="1:6" ht="29.5" thickBot="1" x14ac:dyDescent="0.4">
      <c r="A1" s="1" t="s">
        <v>4780</v>
      </c>
      <c r="B1" s="3" t="s">
        <v>4781</v>
      </c>
      <c r="C1">
        <v>3930</v>
      </c>
      <c r="D1" t="str">
        <f>_xlfn.CONCAT(B1," (Surinamese distict)")</f>
        <v>Brokopondo (Surinamese distict)</v>
      </c>
      <c r="E1" t="str">
        <f>B1</f>
        <v>Brokopondo</v>
      </c>
      <c r="F1" t="str">
        <f>A1</f>
        <v>SR-BR</v>
      </c>
    </row>
    <row r="2" spans="1:6" ht="29.5" thickBot="1" x14ac:dyDescent="0.4">
      <c r="A2" s="1" t="s">
        <v>4782</v>
      </c>
      <c r="B2" s="3" t="s">
        <v>4783</v>
      </c>
      <c r="C2">
        <v>3930</v>
      </c>
      <c r="D2" t="str">
        <f t="shared" ref="D2:D10" si="0">_xlfn.CONCAT(B2," (Surinamese distict)")</f>
        <v>Commewijne (Surinamese distict)</v>
      </c>
      <c r="E2" t="str">
        <f t="shared" ref="E2:E10" si="1">B2</f>
        <v>Commewijne</v>
      </c>
      <c r="F2" t="str">
        <f t="shared" ref="F2:F10" si="2">A2</f>
        <v>SR-CM</v>
      </c>
    </row>
    <row r="3" spans="1:6" ht="15" thickBot="1" x14ac:dyDescent="0.4">
      <c r="A3" s="1" t="s">
        <v>4784</v>
      </c>
      <c r="B3" s="3" t="s">
        <v>4785</v>
      </c>
      <c r="C3">
        <v>3930</v>
      </c>
      <c r="D3" t="str">
        <f t="shared" si="0"/>
        <v>Coronie (Surinamese distict)</v>
      </c>
      <c r="E3" t="str">
        <f t="shared" si="1"/>
        <v>Coronie</v>
      </c>
      <c r="F3" t="str">
        <f t="shared" si="2"/>
        <v>SR-CR</v>
      </c>
    </row>
    <row r="4" spans="1:6" ht="29.5" thickBot="1" x14ac:dyDescent="0.4">
      <c r="A4" s="1" t="s">
        <v>4786</v>
      </c>
      <c r="B4" s="3" t="s">
        <v>4787</v>
      </c>
      <c r="C4">
        <v>3930</v>
      </c>
      <c r="D4" t="str">
        <f t="shared" si="0"/>
        <v>Marowijne (Surinamese distict)</v>
      </c>
      <c r="E4" t="str">
        <f t="shared" si="1"/>
        <v>Marowijne</v>
      </c>
      <c r="F4" t="str">
        <f t="shared" si="2"/>
        <v>SR-MA</v>
      </c>
    </row>
    <row r="5" spans="1:6" ht="15" thickBot="1" x14ac:dyDescent="0.4">
      <c r="A5" s="1" t="s">
        <v>4788</v>
      </c>
      <c r="B5" s="3" t="s">
        <v>4789</v>
      </c>
      <c r="C5">
        <v>3930</v>
      </c>
      <c r="D5" t="str">
        <f t="shared" si="0"/>
        <v>Nickerie (Surinamese distict)</v>
      </c>
      <c r="E5" t="str">
        <f t="shared" si="1"/>
        <v>Nickerie</v>
      </c>
      <c r="F5" t="str">
        <f t="shared" si="2"/>
        <v>SR-NI</v>
      </c>
    </row>
    <row r="6" spans="1:6" ht="15" thickBot="1" x14ac:dyDescent="0.4">
      <c r="A6" s="1" t="s">
        <v>4790</v>
      </c>
      <c r="B6" s="3" t="s">
        <v>4791</v>
      </c>
      <c r="C6">
        <v>3930</v>
      </c>
      <c r="D6" t="str">
        <f t="shared" si="0"/>
        <v>Para (Surinamese distict)</v>
      </c>
      <c r="E6" t="str">
        <f t="shared" si="1"/>
        <v>Para</v>
      </c>
      <c r="F6" t="str">
        <f t="shared" si="2"/>
        <v>SR-PR</v>
      </c>
    </row>
    <row r="7" spans="1:6" ht="29.5" thickBot="1" x14ac:dyDescent="0.4">
      <c r="A7" s="1" t="s">
        <v>4792</v>
      </c>
      <c r="B7" s="3" t="s">
        <v>4793</v>
      </c>
      <c r="C7">
        <v>3930</v>
      </c>
      <c r="D7" t="str">
        <f t="shared" si="0"/>
        <v>Paramaribo (Surinamese distict)</v>
      </c>
      <c r="E7" t="str">
        <f t="shared" si="1"/>
        <v>Paramaribo</v>
      </c>
      <c r="F7" t="str">
        <f t="shared" si="2"/>
        <v>SR-PM</v>
      </c>
    </row>
    <row r="8" spans="1:6" ht="29.5" thickBot="1" x14ac:dyDescent="0.4">
      <c r="A8" s="1" t="s">
        <v>4794</v>
      </c>
      <c r="B8" s="3" t="s">
        <v>4795</v>
      </c>
      <c r="C8">
        <v>3930</v>
      </c>
      <c r="D8" t="str">
        <f t="shared" si="0"/>
        <v>Saramacca (Surinamese distict)</v>
      </c>
      <c r="E8" t="str">
        <f t="shared" si="1"/>
        <v>Saramacca</v>
      </c>
      <c r="F8" t="str">
        <f t="shared" si="2"/>
        <v>SR-SA</v>
      </c>
    </row>
    <row r="9" spans="1:6" ht="15" thickBot="1" x14ac:dyDescent="0.4">
      <c r="A9" s="1" t="s">
        <v>4796</v>
      </c>
      <c r="B9" s="3" t="s">
        <v>4797</v>
      </c>
      <c r="C9">
        <v>3930</v>
      </c>
      <c r="D9" t="str">
        <f t="shared" si="0"/>
        <v>Sipaliwini (Surinamese distict)</v>
      </c>
      <c r="E9" t="str">
        <f t="shared" si="1"/>
        <v>Sipaliwini</v>
      </c>
      <c r="F9" t="str">
        <f t="shared" si="2"/>
        <v>SR-SI</v>
      </c>
    </row>
    <row r="10" spans="1:6" ht="15" thickBot="1" x14ac:dyDescent="0.4">
      <c r="A10" s="1" t="s">
        <v>4798</v>
      </c>
      <c r="B10" s="3" t="s">
        <v>4799</v>
      </c>
      <c r="C10">
        <v>3930</v>
      </c>
      <c r="D10" t="str">
        <f t="shared" si="0"/>
        <v>Wanica (Surinamese distict)</v>
      </c>
      <c r="E10" t="str">
        <f t="shared" si="1"/>
        <v>Wanica</v>
      </c>
      <c r="F10" t="str">
        <f t="shared" si="2"/>
        <v>SR-WA</v>
      </c>
    </row>
  </sheetData>
  <hyperlinks>
    <hyperlink ref="B1" r:id="rId1" tooltip="Brokopondo District" display="https://en.wikipedia.org/wiki/Brokopondo_District" xr:uid="{FF4979FC-725D-4507-AC9C-616DA488E2C1}"/>
    <hyperlink ref="B2" r:id="rId2" tooltip="Commewijne District" display="https://en.wikipedia.org/wiki/Commewijne_District" xr:uid="{6C926987-031C-42B5-9C82-3A4B6A07F3A5}"/>
    <hyperlink ref="B3" r:id="rId3" tooltip="Coronie District" display="https://en.wikipedia.org/wiki/Coronie_District" xr:uid="{3BBACB78-F8DF-4E1E-9A9A-A7B1AEDC42DD}"/>
    <hyperlink ref="B4" r:id="rId4" tooltip="Marowijne District" display="https://en.wikipedia.org/wiki/Marowijne_District" xr:uid="{C0334A02-D66D-4A99-A3D2-4FE726E51D8D}"/>
    <hyperlink ref="B5" r:id="rId5" tooltip="Nickerie District" display="https://en.wikipedia.org/wiki/Nickerie_District" xr:uid="{B800B5C5-15F0-4D5D-8F1F-862C1E410608}"/>
    <hyperlink ref="B6" r:id="rId6" tooltip="Para District" display="https://en.wikipedia.org/wiki/Para_District" xr:uid="{4A36BD3E-869E-41BD-A71D-8DFDECAADFDE}"/>
    <hyperlink ref="B7" r:id="rId7" tooltip="Paramaribo District" display="https://en.wikipedia.org/wiki/Paramaribo_District" xr:uid="{5514CA5D-20AF-47CA-89FC-4A4D94ED3759}"/>
    <hyperlink ref="B8" r:id="rId8" tooltip="Saramacca District" display="https://en.wikipedia.org/wiki/Saramacca_District" xr:uid="{89A82BE6-90F1-4F7B-AD50-74E763096747}"/>
    <hyperlink ref="B9" r:id="rId9" tooltip="Sipaliwini District" display="https://en.wikipedia.org/wiki/Sipaliwini_District" xr:uid="{BE58373B-91CB-4E6C-BEBE-9D82FE61497E}"/>
    <hyperlink ref="B10" r:id="rId10" tooltip="Wanica District" display="https://en.wikipedia.org/wiki/Wanica_District" xr:uid="{3618CDE7-ABD6-4E60-9F0C-BFA9D6CD501A}"/>
  </hyperlinks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4024B-6929-4A32-8470-76877C863F3C}">
  <dimension ref="A1:F10"/>
  <sheetViews>
    <sheetView workbookViewId="0">
      <selection activeCell="C1" sqref="C1:F10"/>
    </sheetView>
  </sheetViews>
  <sheetFormatPr defaultRowHeight="14.5" x14ac:dyDescent="0.35"/>
  <cols>
    <col min="4" max="4" width="35.90625" bestFit="1" customWidth="1"/>
    <col min="5" max="5" width="15.90625" bestFit="1" customWidth="1"/>
  </cols>
  <sheetData>
    <row r="1" spans="1:6" ht="44" thickBot="1" x14ac:dyDescent="0.4">
      <c r="A1" s="1" t="s">
        <v>4800</v>
      </c>
      <c r="B1" s="3" t="s">
        <v>4801</v>
      </c>
      <c r="C1">
        <v>4093</v>
      </c>
      <c r="D1" t="str">
        <f>_xlfn.CONCAT(B1, " (South Sudanese state)")</f>
        <v> Central Equatoria (South Sudanese state)</v>
      </c>
      <c r="E1" t="str">
        <f>B1</f>
        <v> Central Equatoria</v>
      </c>
      <c r="F1" t="str">
        <f>A1</f>
        <v>SS-EC</v>
      </c>
    </row>
    <row r="2" spans="1:6" ht="44" thickBot="1" x14ac:dyDescent="0.4">
      <c r="A2" s="1" t="s">
        <v>4802</v>
      </c>
      <c r="B2" s="3" t="s">
        <v>4803</v>
      </c>
      <c r="C2">
        <v>4093</v>
      </c>
      <c r="D2" t="str">
        <f t="shared" ref="D2:D10" si="0">_xlfn.CONCAT(B2, " (South Sudanese state)")</f>
        <v> Eastern Equatoria (South Sudanese state)</v>
      </c>
      <c r="E2" t="str">
        <f t="shared" ref="E2:E10" si="1">B2</f>
        <v> Eastern Equatoria</v>
      </c>
      <c r="F2" t="str">
        <f t="shared" ref="F2:F10" si="2">A2</f>
        <v>SS-EE</v>
      </c>
    </row>
    <row r="3" spans="1:6" ht="15" thickBot="1" x14ac:dyDescent="0.4">
      <c r="A3" s="1" t="s">
        <v>4804</v>
      </c>
      <c r="B3" s="3" t="s">
        <v>4805</v>
      </c>
      <c r="C3">
        <v>4093</v>
      </c>
      <c r="D3" t="str">
        <f t="shared" si="0"/>
        <v> Jonglei (South Sudanese state)</v>
      </c>
      <c r="E3" t="str">
        <f t="shared" si="1"/>
        <v> Jonglei</v>
      </c>
      <c r="F3" t="str">
        <f t="shared" si="2"/>
        <v>SS-JG</v>
      </c>
    </row>
    <row r="4" spans="1:6" ht="15" thickBot="1" x14ac:dyDescent="0.4">
      <c r="A4" s="1" t="s">
        <v>4806</v>
      </c>
      <c r="B4" s="3" t="s">
        <v>4807</v>
      </c>
      <c r="C4">
        <v>4093</v>
      </c>
      <c r="D4" t="str">
        <f t="shared" si="0"/>
        <v> Lakes (South Sudanese state)</v>
      </c>
      <c r="E4" t="str">
        <f t="shared" si="1"/>
        <v> Lakes</v>
      </c>
      <c r="F4" t="str">
        <f t="shared" si="2"/>
        <v>SS-LK</v>
      </c>
    </row>
    <row r="5" spans="1:6" ht="44" thickBot="1" x14ac:dyDescent="0.4">
      <c r="A5" s="1" t="s">
        <v>4808</v>
      </c>
      <c r="B5" s="3" t="s">
        <v>4809</v>
      </c>
      <c r="C5">
        <v>4093</v>
      </c>
      <c r="D5" t="str">
        <f t="shared" si="0"/>
        <v> Northern Bahr el Ghazal (South Sudanese state)</v>
      </c>
      <c r="E5" t="str">
        <f t="shared" si="1"/>
        <v> Northern Bahr el Ghazal</v>
      </c>
      <c r="F5" t="str">
        <f t="shared" si="2"/>
        <v>SS-BN</v>
      </c>
    </row>
    <row r="6" spans="1:6" ht="15" thickBot="1" x14ac:dyDescent="0.4">
      <c r="A6" s="1" t="s">
        <v>4810</v>
      </c>
      <c r="B6" s="3" t="s">
        <v>4811</v>
      </c>
      <c r="C6">
        <v>4093</v>
      </c>
      <c r="D6" t="str">
        <f t="shared" si="0"/>
        <v> Unity (South Sudanese state)</v>
      </c>
      <c r="E6" t="str">
        <f t="shared" si="1"/>
        <v> Unity</v>
      </c>
      <c r="F6" t="str">
        <f t="shared" si="2"/>
        <v>SS-UY</v>
      </c>
    </row>
    <row r="7" spans="1:6" ht="29.5" thickBot="1" x14ac:dyDescent="0.4">
      <c r="A7" s="1" t="s">
        <v>4812</v>
      </c>
      <c r="B7" s="3" t="s">
        <v>4813</v>
      </c>
      <c r="C7">
        <v>4093</v>
      </c>
      <c r="D7" t="str">
        <f t="shared" si="0"/>
        <v> Upper Nile (South Sudanese state)</v>
      </c>
      <c r="E7" t="str">
        <f t="shared" si="1"/>
        <v> Upper Nile</v>
      </c>
      <c r="F7" t="str">
        <f t="shared" si="2"/>
        <v>SS-NU</v>
      </c>
    </row>
    <row r="8" spans="1:6" ht="15" thickBot="1" x14ac:dyDescent="0.4">
      <c r="A8" s="1" t="s">
        <v>4814</v>
      </c>
      <c r="B8" s="3" t="s">
        <v>4815</v>
      </c>
      <c r="C8">
        <v>4093</v>
      </c>
      <c r="D8" t="str">
        <f t="shared" si="0"/>
        <v> Warrap (South Sudanese state)</v>
      </c>
      <c r="E8" t="str">
        <f t="shared" si="1"/>
        <v> Warrap</v>
      </c>
      <c r="F8" t="str">
        <f t="shared" si="2"/>
        <v>SS-WR</v>
      </c>
    </row>
    <row r="9" spans="1:6" ht="44" thickBot="1" x14ac:dyDescent="0.4">
      <c r="A9" s="1" t="s">
        <v>4816</v>
      </c>
      <c r="B9" s="3" t="s">
        <v>4817</v>
      </c>
      <c r="C9">
        <v>4093</v>
      </c>
      <c r="D9" t="str">
        <f t="shared" si="0"/>
        <v> Western Bahr el Ghazal (South Sudanese state)</v>
      </c>
      <c r="E9" t="str">
        <f t="shared" si="1"/>
        <v> Western Bahr el Ghazal</v>
      </c>
      <c r="F9" t="str">
        <f t="shared" si="2"/>
        <v>SS-BW</v>
      </c>
    </row>
    <row r="10" spans="1:6" ht="58.5" thickBot="1" x14ac:dyDescent="0.4">
      <c r="A10" s="1" t="s">
        <v>4818</v>
      </c>
      <c r="B10" s="3" t="s">
        <v>4819</v>
      </c>
      <c r="C10">
        <v>4093</v>
      </c>
      <c r="D10" t="str">
        <f t="shared" si="0"/>
        <v> Western Equatoria (South Sudanese state)</v>
      </c>
      <c r="E10" t="str">
        <f t="shared" si="1"/>
        <v> Western Equatoria</v>
      </c>
      <c r="F10" t="str">
        <f t="shared" si="2"/>
        <v>SS-EW</v>
      </c>
    </row>
  </sheetData>
  <hyperlinks>
    <hyperlink ref="B1" r:id="rId1" tooltip="Central Equatoria" display="https://en.wikipedia.org/wiki/Central_Equatoria" xr:uid="{13461671-17E0-40AD-A550-BA756C06C292}"/>
    <hyperlink ref="B2" r:id="rId2" tooltip="Eastern Equatoria" display="https://en.wikipedia.org/wiki/Eastern_Equatoria" xr:uid="{133E8994-AFFE-4DD5-BB72-C9702E595FEA}"/>
    <hyperlink ref="B3" r:id="rId3" tooltip="Jonglei" display="https://en.wikipedia.org/wiki/Jonglei" xr:uid="{29E9190A-1D06-45CC-A293-B74D8B2473AA}"/>
    <hyperlink ref="B4" r:id="rId4" tooltip="Lakes (state)" display="https://en.wikipedia.org/wiki/Lakes_(state)" xr:uid="{12409EF7-6793-419B-BB1A-ED17B745AB79}"/>
    <hyperlink ref="B5" r:id="rId5" tooltip="Northern Bahr el Ghazal" display="https://en.wikipedia.org/wiki/Northern_Bahr_el_Ghazal" xr:uid="{89D84277-E21A-49C9-A2D3-EB657993BF4F}"/>
    <hyperlink ref="B6" r:id="rId6" tooltip="Unity State" display="https://en.wikipedia.org/wiki/Unity_State" xr:uid="{2EC6B5E8-4518-4324-ADED-9C45F58F460C}"/>
    <hyperlink ref="B7" r:id="rId7" tooltip="Upper Nile (state)" display="https://en.wikipedia.org/wiki/Upper_Nile_(state)" xr:uid="{5E91AED9-B27E-47EC-858A-15FE96DEF214}"/>
    <hyperlink ref="B8" r:id="rId8" tooltip="Warrap (state)" display="https://en.wikipedia.org/wiki/Warrap_(state)" xr:uid="{9D078483-E6EA-4BC4-B3F3-1FF5EB40B6B7}"/>
    <hyperlink ref="B9" r:id="rId9" tooltip="Western Bahr el Ghazal" display="https://en.wikipedia.org/wiki/Western_Bahr_el_Ghazal" xr:uid="{96CB0BB6-E52E-4E55-AACA-2E64FF9A13AF}"/>
    <hyperlink ref="B10" r:id="rId10" tooltip="Western Equatoria" display="https://en.wikipedia.org/wiki/Western_Equatoria" xr:uid="{ED998E3E-BD12-4121-8494-E9344909AAEC}"/>
  </hyperlinks>
  <pageMargins left="0.7" right="0.7" top="0.75" bottom="0.75" header="0.3" footer="0.3"/>
  <drawing r:id="rId1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59AD9-77A6-450F-AFE3-9FDBAFFCBAE8}">
  <dimension ref="A1:F14"/>
  <sheetViews>
    <sheetView workbookViewId="0">
      <selection activeCell="C1" sqref="C1:F14"/>
    </sheetView>
  </sheetViews>
  <sheetFormatPr defaultRowHeight="14.5" x14ac:dyDescent="0.35"/>
  <cols>
    <col min="3" max="3" width="4.81640625" bestFit="1" customWidth="1"/>
    <col min="4" max="4" width="36.08984375" bestFit="1" customWidth="1"/>
    <col min="5" max="5" width="11.26953125" bestFit="1" customWidth="1"/>
  </cols>
  <sheetData>
    <row r="1" spans="1:6" ht="29.5" thickBot="1" x14ac:dyDescent="0.4">
      <c r="A1" s="1" t="s">
        <v>4820</v>
      </c>
      <c r="B1" s="3" t="s">
        <v>4821</v>
      </c>
      <c r="C1">
        <v>3901</v>
      </c>
      <c r="D1" t="str">
        <f>_xlfn.CONCAT(B1," (El Salvadorean department)")</f>
        <v>Ahuachapán (El Salvadorean department)</v>
      </c>
      <c r="E1" t="str">
        <f>B1</f>
        <v>Ahuachapán</v>
      </c>
      <c r="F1" t="str">
        <f>A1</f>
        <v>SV-AH</v>
      </c>
    </row>
    <row r="2" spans="1:6" ht="15" thickBot="1" x14ac:dyDescent="0.4">
      <c r="A2" s="1" t="s">
        <v>4822</v>
      </c>
      <c r="B2" s="3" t="s">
        <v>4823</v>
      </c>
      <c r="C2">
        <v>3901</v>
      </c>
      <c r="D2" t="str">
        <f t="shared" ref="D2:D14" si="0">_xlfn.CONCAT(B2," (El Salvadorean department)")</f>
        <v>Cabañas (El Salvadorean department)</v>
      </c>
      <c r="E2" t="str">
        <f t="shared" ref="E2:E14" si="1">B2</f>
        <v>Cabañas</v>
      </c>
      <c r="F2" t="str">
        <f t="shared" ref="F2:F14" si="2">A2</f>
        <v>SV-CA</v>
      </c>
    </row>
    <row r="3" spans="1:6" ht="29.5" thickBot="1" x14ac:dyDescent="0.4">
      <c r="A3" s="1" t="s">
        <v>4824</v>
      </c>
      <c r="B3" s="3" t="s">
        <v>4825</v>
      </c>
      <c r="C3">
        <v>3901</v>
      </c>
      <c r="D3" t="str">
        <f t="shared" si="0"/>
        <v>Chalatenango (El Salvadorean department)</v>
      </c>
      <c r="E3" t="str">
        <f t="shared" si="1"/>
        <v>Chalatenango</v>
      </c>
      <c r="F3" t="str">
        <f t="shared" si="2"/>
        <v>SV-CH</v>
      </c>
    </row>
    <row r="4" spans="1:6" ht="29.5" thickBot="1" x14ac:dyDescent="0.4">
      <c r="A4" s="1" t="s">
        <v>4826</v>
      </c>
      <c r="B4" s="3" t="s">
        <v>4827</v>
      </c>
      <c r="C4">
        <v>3901</v>
      </c>
      <c r="D4" t="str">
        <f t="shared" si="0"/>
        <v>Cuscatlán (El Salvadorean department)</v>
      </c>
      <c r="E4" t="str">
        <f t="shared" si="1"/>
        <v>Cuscatlán</v>
      </c>
      <c r="F4" t="str">
        <f t="shared" si="2"/>
        <v>SV-CU</v>
      </c>
    </row>
    <row r="5" spans="1:6" ht="29.5" thickBot="1" x14ac:dyDescent="0.4">
      <c r="A5" s="1" t="s">
        <v>4828</v>
      </c>
      <c r="B5" s="3" t="s">
        <v>4005</v>
      </c>
      <c r="C5">
        <v>3901</v>
      </c>
      <c r="D5" t="str">
        <f t="shared" si="0"/>
        <v>La Libertad (El Salvadorean department)</v>
      </c>
      <c r="E5" t="str">
        <f t="shared" si="1"/>
        <v>La Libertad</v>
      </c>
      <c r="F5" t="str">
        <f t="shared" si="2"/>
        <v>SV-LI</v>
      </c>
    </row>
    <row r="6" spans="1:6" ht="15" thickBot="1" x14ac:dyDescent="0.4">
      <c r="A6" s="1" t="s">
        <v>4829</v>
      </c>
      <c r="B6" s="3" t="s">
        <v>1423</v>
      </c>
      <c r="C6">
        <v>3901</v>
      </c>
      <c r="D6" t="str">
        <f t="shared" si="0"/>
        <v>La Paz (El Salvadorean department)</v>
      </c>
      <c r="E6" t="str">
        <f t="shared" si="1"/>
        <v>La Paz</v>
      </c>
      <c r="F6" t="str">
        <f t="shared" si="2"/>
        <v>SV-PA</v>
      </c>
    </row>
    <row r="7" spans="1:6" ht="15" thickBot="1" x14ac:dyDescent="0.4">
      <c r="A7" s="1" t="s">
        <v>4830</v>
      </c>
      <c r="B7" s="3" t="s">
        <v>4831</v>
      </c>
      <c r="C7">
        <v>3901</v>
      </c>
      <c r="D7" t="str">
        <f t="shared" si="0"/>
        <v>La Unión (El Salvadorean department)</v>
      </c>
      <c r="E7" t="str">
        <f t="shared" si="1"/>
        <v>La Unión</v>
      </c>
      <c r="F7" t="str">
        <f t="shared" si="2"/>
        <v>SV-UN</v>
      </c>
    </row>
    <row r="8" spans="1:6" ht="15" thickBot="1" x14ac:dyDescent="0.4">
      <c r="A8" s="1" t="s">
        <v>4832</v>
      </c>
      <c r="B8" s="3" t="s">
        <v>4833</v>
      </c>
      <c r="C8">
        <v>3901</v>
      </c>
      <c r="D8" t="str">
        <f t="shared" si="0"/>
        <v>Morazán (El Salvadorean department)</v>
      </c>
      <c r="E8" t="str">
        <f t="shared" si="1"/>
        <v>Morazán</v>
      </c>
      <c r="F8" t="str">
        <f t="shared" si="2"/>
        <v>SV-MO</v>
      </c>
    </row>
    <row r="9" spans="1:6" ht="29.5" thickBot="1" x14ac:dyDescent="0.4">
      <c r="A9" s="1" t="s">
        <v>4834</v>
      </c>
      <c r="B9" s="3" t="s">
        <v>4835</v>
      </c>
      <c r="C9">
        <v>3901</v>
      </c>
      <c r="D9" t="str">
        <f t="shared" si="0"/>
        <v>San Miguel (El Salvadorean department)</v>
      </c>
      <c r="E9" t="str">
        <f t="shared" si="1"/>
        <v>San Miguel</v>
      </c>
      <c r="F9" t="str">
        <f t="shared" si="2"/>
        <v>SV-SM</v>
      </c>
    </row>
    <row r="10" spans="1:6" ht="29.5" thickBot="1" x14ac:dyDescent="0.4">
      <c r="A10" s="1" t="s">
        <v>4836</v>
      </c>
      <c r="B10" s="3" t="s">
        <v>1725</v>
      </c>
      <c r="C10">
        <v>3901</v>
      </c>
      <c r="D10" t="str">
        <f t="shared" si="0"/>
        <v>San Salvador (El Salvadorean department)</v>
      </c>
      <c r="E10" t="str">
        <f t="shared" si="1"/>
        <v>San Salvador</v>
      </c>
      <c r="F10" t="str">
        <f t="shared" si="2"/>
        <v>SV-SS</v>
      </c>
    </row>
    <row r="11" spans="1:6" ht="29.5" thickBot="1" x14ac:dyDescent="0.4">
      <c r="A11" s="1" t="s">
        <v>4837</v>
      </c>
      <c r="B11" s="3" t="s">
        <v>4838</v>
      </c>
      <c r="C11">
        <v>3901</v>
      </c>
      <c r="D11" t="str">
        <f t="shared" si="0"/>
        <v>San Vicente (El Salvadorean department)</v>
      </c>
      <c r="E11" t="str">
        <f t="shared" si="1"/>
        <v>San Vicente</v>
      </c>
      <c r="F11" t="str">
        <f t="shared" si="2"/>
        <v>SV-SV</v>
      </c>
    </row>
    <row r="12" spans="1:6" ht="29.5" thickBot="1" x14ac:dyDescent="0.4">
      <c r="A12" s="1" t="s">
        <v>4839</v>
      </c>
      <c r="B12" s="3" t="s">
        <v>4840</v>
      </c>
      <c r="C12">
        <v>3901</v>
      </c>
      <c r="D12" t="str">
        <f t="shared" si="0"/>
        <v>Santa Ana (El Salvadorean department)</v>
      </c>
      <c r="E12" t="str">
        <f t="shared" si="1"/>
        <v>Santa Ana</v>
      </c>
      <c r="F12" t="str">
        <f t="shared" si="2"/>
        <v>SV-SA</v>
      </c>
    </row>
    <row r="13" spans="1:6" ht="29.5" thickBot="1" x14ac:dyDescent="0.4">
      <c r="A13" s="1" t="s">
        <v>4841</v>
      </c>
      <c r="B13" s="3" t="s">
        <v>4842</v>
      </c>
      <c r="C13">
        <v>3901</v>
      </c>
      <c r="D13" t="str">
        <f t="shared" si="0"/>
        <v>Sonsonate (El Salvadorean department)</v>
      </c>
      <c r="E13" t="str">
        <f t="shared" si="1"/>
        <v>Sonsonate</v>
      </c>
      <c r="F13" t="str">
        <f t="shared" si="2"/>
        <v>SV-SO</v>
      </c>
    </row>
    <row r="14" spans="1:6" ht="15" thickBot="1" x14ac:dyDescent="0.4">
      <c r="A14" s="1" t="s">
        <v>4843</v>
      </c>
      <c r="B14" s="3" t="s">
        <v>4844</v>
      </c>
      <c r="C14">
        <v>3901</v>
      </c>
      <c r="D14" t="str">
        <f t="shared" si="0"/>
        <v>Usulután (El Salvadorean department)</v>
      </c>
      <c r="E14" t="str">
        <f t="shared" si="1"/>
        <v>Usulután</v>
      </c>
      <c r="F14" t="str">
        <f t="shared" si="2"/>
        <v>SV-US</v>
      </c>
    </row>
  </sheetData>
  <hyperlinks>
    <hyperlink ref="B1" r:id="rId1" tooltip="Ahuachapán Department" display="https://en.wikipedia.org/wiki/Ahuachap%C3%A1n_Department" xr:uid="{A1914F5A-0869-44E9-B343-92C3AA4F5767}"/>
    <hyperlink ref="B2" r:id="rId2" tooltip="Cabañas Department" display="https://en.wikipedia.org/wiki/Caba%C3%B1as_Department" xr:uid="{EEE7A2DE-5D9D-49D8-A722-04F8BA8218BD}"/>
    <hyperlink ref="B3" r:id="rId3" tooltip="Chalatenango Department" display="https://en.wikipedia.org/wiki/Chalatenango_Department" xr:uid="{FD951836-F13F-47D5-B39A-BAD77571C241}"/>
    <hyperlink ref="B4" r:id="rId4" tooltip="Cuscatlán Department" display="https://en.wikipedia.org/wiki/Cuscatl%C3%A1n_Department" xr:uid="{8FC6E30C-B32C-463A-9F3D-0564B0517C06}"/>
    <hyperlink ref="B5" r:id="rId5" tooltip="La Libertad Department (El Salvador)" display="https://en.wikipedia.org/wiki/La_Libertad_Department_(El_Salvador)" xr:uid="{76C1141D-A224-42BD-AD91-FB77F3332343}"/>
    <hyperlink ref="B6" r:id="rId6" tooltip="La Paz Department (El Salvador)" display="https://en.wikipedia.org/wiki/La_Paz_Department_(El_Salvador)" xr:uid="{856D3324-4F8F-4EF3-B029-C9C5AEC20E16}"/>
    <hyperlink ref="B7" r:id="rId7" tooltip="La Unión Department" display="https://en.wikipedia.org/wiki/La_Uni%C3%B3n_Department" xr:uid="{D355AA32-15A8-47D9-AB4A-1848B7B5C68C}"/>
    <hyperlink ref="B8" r:id="rId8" tooltip="Morazán Department" display="https://en.wikipedia.org/wiki/Moraz%C3%A1n_Department" xr:uid="{FA95035D-B0C5-46FB-B6CF-40720B2B13A2}"/>
    <hyperlink ref="B9" r:id="rId9" tooltip="San Miguel Department (El Salvador)" display="https://en.wikipedia.org/wiki/San_Miguel_Department_(El_Salvador)" xr:uid="{364C9FA7-3665-447D-A8AD-CE2828A6AF6C}"/>
    <hyperlink ref="B10" r:id="rId10" tooltip="San Salvador Department" display="https://en.wikipedia.org/wiki/San_Salvador_Department" xr:uid="{64A70067-B992-4E24-81D2-EF254414EF83}"/>
    <hyperlink ref="B11" r:id="rId11" tooltip="San Vicente Department" display="https://en.wikipedia.org/wiki/San_Vicente_Department" xr:uid="{3C6C5B07-6652-46AA-8748-FFB6B98C5A10}"/>
    <hyperlink ref="B12" r:id="rId12" tooltip="Santa Ana Department" display="https://en.wikipedia.org/wiki/Santa_Ana_Department" xr:uid="{718B127D-932C-49A7-8DA2-AF3A7B2B7700}"/>
    <hyperlink ref="B13" r:id="rId13" tooltip="Sonsonate Department" display="https://en.wikipedia.org/wiki/Sonsonate_Department" xr:uid="{1912AE7A-294D-4962-9474-90A087542C6C}"/>
    <hyperlink ref="B14" r:id="rId14" tooltip="Usulután Department" display="https://en.wikipedia.org/wiki/Usulut%C3%A1n_Department" xr:uid="{C0DDD005-72F6-4E36-B242-78463F9EFB29}"/>
  </hyperlink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72546-2F72-4C53-B79E-27C96517C0D6}">
  <dimension ref="A1:G7"/>
  <sheetViews>
    <sheetView workbookViewId="0">
      <selection activeCell="D1" sqref="D1:G7"/>
    </sheetView>
  </sheetViews>
  <sheetFormatPr defaultRowHeight="14.5" x14ac:dyDescent="0.35"/>
  <cols>
    <col min="5" max="5" width="41.1796875" bestFit="1" customWidth="1"/>
    <col min="6" max="6" width="11.6328125" bestFit="1" customWidth="1"/>
  </cols>
  <sheetData>
    <row r="1" spans="1:7" ht="29.5" thickBot="1" x14ac:dyDescent="0.4">
      <c r="A1" s="1" t="s">
        <v>4845</v>
      </c>
      <c r="B1" s="3" t="s">
        <v>4846</v>
      </c>
      <c r="C1" s="6" t="s">
        <v>473</v>
      </c>
      <c r="D1">
        <v>3860</v>
      </c>
      <c r="E1" t="str">
        <f>_xlfn.CONCAT(B1," (",C1," of São Tomé and Príncipe)")</f>
        <v>Água Grande (district of São Tomé and Príncipe)</v>
      </c>
      <c r="F1" t="str">
        <f>B1</f>
        <v>Água Grande</v>
      </c>
      <c r="G1" t="str">
        <f>A1</f>
        <v>ST-01</v>
      </c>
    </row>
    <row r="2" spans="1:7" ht="29.5" thickBot="1" x14ac:dyDescent="0.4">
      <c r="A2" s="1" t="s">
        <v>4847</v>
      </c>
      <c r="B2" s="3" t="s">
        <v>4848</v>
      </c>
      <c r="C2" s="6" t="s">
        <v>473</v>
      </c>
      <c r="D2">
        <v>3860</v>
      </c>
      <c r="E2" t="str">
        <f t="shared" ref="E2:E7" si="0">_xlfn.CONCAT(B2," (",C2," of São Tomé and Príncipe)")</f>
        <v>Cantagalo (district of São Tomé and Príncipe)</v>
      </c>
      <c r="F2" t="str">
        <f t="shared" ref="F2:F7" si="1">B2</f>
        <v>Cantagalo</v>
      </c>
      <c r="G2" t="str">
        <f t="shared" ref="G2:G7" si="2">A2</f>
        <v>ST-02</v>
      </c>
    </row>
    <row r="3" spans="1:7" ht="15" thickBot="1" x14ac:dyDescent="0.4">
      <c r="A3" s="1" t="s">
        <v>4849</v>
      </c>
      <c r="B3" s="3" t="s">
        <v>4850</v>
      </c>
      <c r="C3" s="6" t="s">
        <v>473</v>
      </c>
      <c r="D3">
        <v>3860</v>
      </c>
      <c r="E3" t="str">
        <f t="shared" si="0"/>
        <v>Caué (district of São Tomé and Príncipe)</v>
      </c>
      <c r="F3" t="str">
        <f t="shared" si="1"/>
        <v>Caué</v>
      </c>
      <c r="G3" t="str">
        <f t="shared" si="2"/>
        <v>ST-03</v>
      </c>
    </row>
    <row r="4" spans="1:7" ht="15" thickBot="1" x14ac:dyDescent="0.4">
      <c r="A4" s="1" t="s">
        <v>4851</v>
      </c>
      <c r="B4" s="3" t="s">
        <v>4852</v>
      </c>
      <c r="C4" s="6" t="s">
        <v>473</v>
      </c>
      <c r="D4">
        <v>3860</v>
      </c>
      <c r="E4" t="str">
        <f t="shared" si="0"/>
        <v>Lembá (district of São Tomé and Príncipe)</v>
      </c>
      <c r="F4" t="str">
        <f t="shared" si="1"/>
        <v>Lembá</v>
      </c>
      <c r="G4" t="str">
        <f t="shared" si="2"/>
        <v>ST-04</v>
      </c>
    </row>
    <row r="5" spans="1:7" ht="15" thickBot="1" x14ac:dyDescent="0.4">
      <c r="A5" s="1" t="s">
        <v>4853</v>
      </c>
      <c r="B5" s="3" t="s">
        <v>4854</v>
      </c>
      <c r="C5" s="6" t="s">
        <v>473</v>
      </c>
      <c r="D5">
        <v>3860</v>
      </c>
      <c r="E5" t="str">
        <f t="shared" si="0"/>
        <v>Lobata (district of São Tomé and Príncipe)</v>
      </c>
      <c r="F5" t="str">
        <f t="shared" si="1"/>
        <v>Lobata</v>
      </c>
      <c r="G5" t="str">
        <f t="shared" si="2"/>
        <v>ST-05</v>
      </c>
    </row>
    <row r="6" spans="1:7" ht="15" thickBot="1" x14ac:dyDescent="0.4">
      <c r="A6" s="1" t="s">
        <v>4855</v>
      </c>
      <c r="B6" s="3" t="s">
        <v>4856</v>
      </c>
      <c r="C6" s="6" t="s">
        <v>473</v>
      </c>
      <c r="D6">
        <v>3860</v>
      </c>
      <c r="E6" t="str">
        <f t="shared" si="0"/>
        <v>Mé-Zóchi (district of São Tomé and Príncipe)</v>
      </c>
      <c r="F6" t="str">
        <f t="shared" si="1"/>
        <v>Mé-Zóchi</v>
      </c>
      <c r="G6" t="str">
        <f t="shared" si="2"/>
        <v>ST-06</v>
      </c>
    </row>
    <row r="7" spans="1:7" ht="18.5" thickBot="1" x14ac:dyDescent="0.4">
      <c r="A7" s="1" t="s">
        <v>4857</v>
      </c>
      <c r="B7" s="3" t="s">
        <v>4858</v>
      </c>
      <c r="C7" s="6" t="s">
        <v>2637</v>
      </c>
      <c r="D7">
        <v>3860</v>
      </c>
      <c r="E7" t="str">
        <f t="shared" si="0"/>
        <v>Príncipe (autonomous region of São Tomé and Príncipe)</v>
      </c>
      <c r="F7" t="str">
        <f t="shared" si="1"/>
        <v>Príncipe</v>
      </c>
      <c r="G7" t="str">
        <f t="shared" si="2"/>
        <v>ST-P</v>
      </c>
    </row>
  </sheetData>
  <hyperlinks>
    <hyperlink ref="B1" r:id="rId1" tooltip="Água Grande District" display="https://en.wikipedia.org/wiki/%C3%81gua_Grande_District" xr:uid="{34F82D9D-87E8-4B06-8E01-6F1F10ABF17F}"/>
    <hyperlink ref="B2" r:id="rId2" tooltip="Cantagalo District" display="https://en.wikipedia.org/wiki/Cantagalo_District" xr:uid="{0EF0D516-2FF3-4162-A050-EBBB473E123F}"/>
    <hyperlink ref="B3" r:id="rId3" tooltip="Caué District" display="https://en.wikipedia.org/wiki/Cau%C3%A9_District" xr:uid="{A7F65663-A1E2-428F-8757-DDC6E86A3E4F}"/>
    <hyperlink ref="B4" r:id="rId4" tooltip="Lembá District" display="https://en.wikipedia.org/wiki/Lemb%C3%A1_District" xr:uid="{D56BA358-76CF-4EA1-A75A-29CADB35A354}"/>
    <hyperlink ref="B5" r:id="rId5" tooltip="Lobata District" display="https://en.wikipedia.org/wiki/Lobata_District" xr:uid="{B75BC20E-A4CB-4602-B831-DC180E976ADD}"/>
    <hyperlink ref="B6" r:id="rId6" tooltip="Mé-Zóchi District" display="https://en.wikipedia.org/wiki/M%C3%A9-Z%C3%B3chi_District" xr:uid="{AE9EDC14-AB0A-4117-B4C3-DC5AFF0EF824}"/>
    <hyperlink ref="B7" r:id="rId7" tooltip="Autonomous Region of Príncipe" display="https://en.wikipedia.org/wiki/Autonomous_Region_of_Pr%C3%ADncipe" xr:uid="{DFAA2668-C637-41E3-AAB8-46DCAA200A4E}"/>
  </hyperlink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05821-9A62-4B48-906F-A7B137DA9CFF}">
  <dimension ref="A1:F14"/>
  <sheetViews>
    <sheetView workbookViewId="0">
      <selection activeCell="C1" sqref="C1:F14"/>
    </sheetView>
  </sheetViews>
  <sheetFormatPr defaultRowHeight="14.5" x14ac:dyDescent="0.35"/>
  <cols>
    <col min="3" max="3" width="4.81640625" bestFit="1" customWidth="1"/>
    <col min="4" max="4" width="24.7265625" bestFit="1" customWidth="1"/>
    <col min="5" max="5" width="10" bestFit="1" customWidth="1"/>
  </cols>
  <sheetData>
    <row r="1" spans="1:6" ht="29.5" thickBot="1" x14ac:dyDescent="0.4">
      <c r="A1" s="1" t="s">
        <v>4859</v>
      </c>
      <c r="B1" s="3" t="s">
        <v>4860</v>
      </c>
      <c r="C1">
        <v>3947</v>
      </c>
      <c r="D1" t="str">
        <f>_xlfn.CONCAT(B1," (Syrian province)")</f>
        <v>Al Ḩasakah (Syrian province)</v>
      </c>
      <c r="E1" t="str">
        <f>B1</f>
        <v>Al Ḩasakah</v>
      </c>
      <c r="F1" t="str">
        <f>A1</f>
        <v>SY-HA</v>
      </c>
    </row>
    <row r="2" spans="1:6" ht="44" thickBot="1" x14ac:dyDescent="0.4">
      <c r="A2" s="1" t="s">
        <v>4861</v>
      </c>
      <c r="B2" s="3" t="s">
        <v>4862</v>
      </c>
      <c r="C2">
        <v>3947</v>
      </c>
      <c r="D2" t="str">
        <f t="shared" ref="D2:D14" si="0">_xlfn.CONCAT(B2," (Syrian province)")</f>
        <v>Al Lādhiqīyah (Syrian province)</v>
      </c>
      <c r="E2" t="str">
        <f t="shared" ref="E2:E14" si="1">B2</f>
        <v>Al Lādhiqīyah</v>
      </c>
      <c r="F2" t="str">
        <f t="shared" ref="F2:F14" si="2">A2</f>
        <v>SY-LA</v>
      </c>
    </row>
    <row r="3" spans="1:6" ht="44" thickBot="1" x14ac:dyDescent="0.4">
      <c r="A3" s="1" t="s">
        <v>4863</v>
      </c>
      <c r="B3" s="3" t="s">
        <v>4864</v>
      </c>
      <c r="C3">
        <v>3947</v>
      </c>
      <c r="D3" t="str">
        <f t="shared" si="0"/>
        <v>Al Qunayţirah (Syrian province)</v>
      </c>
      <c r="E3" t="str">
        <f t="shared" si="1"/>
        <v>Al Qunayţirah</v>
      </c>
      <c r="F3" t="str">
        <f t="shared" si="2"/>
        <v>SY-QU</v>
      </c>
    </row>
    <row r="4" spans="1:6" ht="29.5" thickBot="1" x14ac:dyDescent="0.4">
      <c r="A4" s="1" t="s">
        <v>4865</v>
      </c>
      <c r="B4" s="3" t="s">
        <v>4866</v>
      </c>
      <c r="C4">
        <v>3947</v>
      </c>
      <c r="D4" t="str">
        <f t="shared" si="0"/>
        <v>Ar Raqqah (Syrian province)</v>
      </c>
      <c r="E4" t="str">
        <f t="shared" si="1"/>
        <v>Ar Raqqah</v>
      </c>
      <c r="F4" t="str">
        <f t="shared" si="2"/>
        <v>SY-RA</v>
      </c>
    </row>
    <row r="5" spans="1:6" ht="29.5" thickBot="1" x14ac:dyDescent="0.4">
      <c r="A5" s="1" t="s">
        <v>4867</v>
      </c>
      <c r="B5" s="3" t="s">
        <v>4868</v>
      </c>
      <c r="C5">
        <v>3947</v>
      </c>
      <c r="D5" t="str">
        <f t="shared" si="0"/>
        <v>As Suwaydā' (Syrian province)</v>
      </c>
      <c r="E5" t="str">
        <f t="shared" si="1"/>
        <v>As Suwaydā'</v>
      </c>
      <c r="F5" t="str">
        <f t="shared" si="2"/>
        <v>SY-SU</v>
      </c>
    </row>
    <row r="6" spans="1:6" ht="15" thickBot="1" x14ac:dyDescent="0.4">
      <c r="A6" s="1" t="s">
        <v>4869</v>
      </c>
      <c r="B6" s="3" t="s">
        <v>4870</v>
      </c>
      <c r="C6">
        <v>3947</v>
      </c>
      <c r="D6" t="str">
        <f t="shared" si="0"/>
        <v>Dar'ā (Syrian province)</v>
      </c>
      <c r="E6" t="str">
        <f t="shared" si="1"/>
        <v>Dar'ā</v>
      </c>
      <c r="F6" t="str">
        <f t="shared" si="2"/>
        <v>SY-DR</v>
      </c>
    </row>
    <row r="7" spans="1:6" ht="29.5" thickBot="1" x14ac:dyDescent="0.4">
      <c r="A7" s="1" t="s">
        <v>4871</v>
      </c>
      <c r="B7" s="3" t="s">
        <v>4872</v>
      </c>
      <c r="C7">
        <v>3947</v>
      </c>
      <c r="D7" t="str">
        <f t="shared" si="0"/>
        <v>Dayr az Zawr (Syrian province)</v>
      </c>
      <c r="E7" t="str">
        <f t="shared" si="1"/>
        <v>Dayr az Zawr</v>
      </c>
      <c r="F7" t="str">
        <f t="shared" si="2"/>
        <v>SY-DY</v>
      </c>
    </row>
    <row r="8" spans="1:6" ht="15" thickBot="1" x14ac:dyDescent="0.4">
      <c r="A8" s="1" t="s">
        <v>4873</v>
      </c>
      <c r="B8" s="3" t="s">
        <v>4874</v>
      </c>
      <c r="C8">
        <v>3947</v>
      </c>
      <c r="D8" t="str">
        <f t="shared" si="0"/>
        <v>Dimashq (Syrian province)</v>
      </c>
      <c r="E8" t="str">
        <f t="shared" si="1"/>
        <v>Dimashq</v>
      </c>
      <c r="F8" t="str">
        <f t="shared" si="2"/>
        <v>SY-DI</v>
      </c>
    </row>
    <row r="9" spans="1:6" ht="15" thickBot="1" x14ac:dyDescent="0.4">
      <c r="A9" s="1" t="s">
        <v>4875</v>
      </c>
      <c r="B9" s="3" t="s">
        <v>4876</v>
      </c>
      <c r="C9">
        <v>3947</v>
      </c>
      <c r="D9" t="str">
        <f t="shared" si="0"/>
        <v>Ḩalab (Syrian province)</v>
      </c>
      <c r="E9" t="str">
        <f t="shared" si="1"/>
        <v>Ḩalab</v>
      </c>
      <c r="F9" t="str">
        <f t="shared" si="2"/>
        <v>SY-HL</v>
      </c>
    </row>
    <row r="10" spans="1:6" ht="15" thickBot="1" x14ac:dyDescent="0.4">
      <c r="A10" s="1" t="s">
        <v>4877</v>
      </c>
      <c r="B10" s="3" t="s">
        <v>4878</v>
      </c>
      <c r="C10">
        <v>3947</v>
      </c>
      <c r="D10" t="str">
        <f t="shared" si="0"/>
        <v>Ḩamāh (Syrian province)</v>
      </c>
      <c r="E10" t="str">
        <f t="shared" si="1"/>
        <v>Ḩamāh</v>
      </c>
      <c r="F10" t="str">
        <f t="shared" si="2"/>
        <v>SY-HM</v>
      </c>
    </row>
    <row r="11" spans="1:6" ht="15" thickBot="1" x14ac:dyDescent="0.4">
      <c r="A11" s="1" t="s">
        <v>4879</v>
      </c>
      <c r="B11" s="3" t="s">
        <v>4880</v>
      </c>
      <c r="C11">
        <v>3947</v>
      </c>
      <c r="D11" t="str">
        <f t="shared" si="0"/>
        <v>Ḩimş (Syrian province)</v>
      </c>
      <c r="E11" t="str">
        <f t="shared" si="1"/>
        <v>Ḩimş</v>
      </c>
      <c r="F11" t="str">
        <f t="shared" si="2"/>
        <v>SY-HI</v>
      </c>
    </row>
    <row r="12" spans="1:6" ht="15" thickBot="1" x14ac:dyDescent="0.4">
      <c r="A12" s="1" t="s">
        <v>4881</v>
      </c>
      <c r="B12" s="3" t="s">
        <v>4882</v>
      </c>
      <c r="C12">
        <v>3947</v>
      </c>
      <c r="D12" t="str">
        <f t="shared" si="0"/>
        <v>Idlib (Syrian province)</v>
      </c>
      <c r="E12" t="str">
        <f t="shared" si="1"/>
        <v>Idlib</v>
      </c>
      <c r="F12" t="str">
        <f t="shared" si="2"/>
        <v>SY-ID</v>
      </c>
    </row>
    <row r="13" spans="1:6" ht="29.5" thickBot="1" x14ac:dyDescent="0.4">
      <c r="A13" s="1" t="s">
        <v>4883</v>
      </c>
      <c r="B13" s="3" t="s">
        <v>4884</v>
      </c>
      <c r="C13">
        <v>3947</v>
      </c>
      <c r="D13" t="str">
        <f t="shared" si="0"/>
        <v>Rīf Dimashq (Syrian province)</v>
      </c>
      <c r="E13" t="str">
        <f t="shared" si="1"/>
        <v>Rīf Dimashq</v>
      </c>
      <c r="F13" t="str">
        <f t="shared" si="2"/>
        <v>SY-RD</v>
      </c>
    </row>
    <row r="14" spans="1:6" ht="15" thickBot="1" x14ac:dyDescent="0.4">
      <c r="A14" s="1" t="s">
        <v>4885</v>
      </c>
      <c r="B14" s="3" t="s">
        <v>4886</v>
      </c>
      <c r="C14">
        <v>3947</v>
      </c>
      <c r="D14" t="str">
        <f t="shared" si="0"/>
        <v>Ţarţūs (Syrian province)</v>
      </c>
      <c r="E14" t="str">
        <f t="shared" si="1"/>
        <v>Ţarţūs</v>
      </c>
      <c r="F14" t="str">
        <f t="shared" si="2"/>
        <v>SY-TA</v>
      </c>
    </row>
  </sheetData>
  <hyperlinks>
    <hyperlink ref="B1" r:id="rId1" tooltip="Al Ḩasakah Governorate" display="https://en.wikipedia.org/wiki/Al_%E1%B8%A8asakah_Governorate" xr:uid="{72A21130-7793-4C98-A2B6-CC6E92DE6768}"/>
    <hyperlink ref="B2" r:id="rId2" tooltip="Al Lādhiqīyah Governorate" display="https://en.wikipedia.org/wiki/Al_L%C4%81dhiq%C4%AByah_Governorate" xr:uid="{50323945-D97B-4B3C-A550-7D65F7D34731}"/>
    <hyperlink ref="B3" r:id="rId3" tooltip="Al Qunayţirah Governorate" display="https://en.wikipedia.org/wiki/Al_Qunay%C5%A3irah_Governorate" xr:uid="{96024E6C-3392-4283-98D7-240323AD447F}"/>
    <hyperlink ref="B4" r:id="rId4" tooltip="Ar Raqqah Governorate" display="https://en.wikipedia.org/wiki/Ar_Raqqah_Governorate" xr:uid="{7F62479D-A21E-48A3-B9E1-97D7EDAE28DA}"/>
    <hyperlink ref="B5" r:id="rId5" tooltip="As Suwaydā' Governorate" display="https://en.wikipedia.org/wiki/As_Suwayd%C4%81%27_Governorate" xr:uid="{D826635D-30FD-4F74-A763-C29E37119D95}"/>
    <hyperlink ref="B6" r:id="rId6" tooltip="Darٰā Governorate" display="https://en.wikipedia.org/wiki/Dar%D9%B0%C4%81_Governorate" xr:uid="{C6714FF8-FF66-4CFE-8DF1-AD7DBC9A2558}"/>
    <hyperlink ref="B7" r:id="rId7" tooltip="Dayr az Zawr Governorate" display="https://en.wikipedia.org/wiki/Dayr_az_Zawr_Governorate" xr:uid="{60F01BFD-96EB-4ABE-A52E-3EF5AAEE41BB}"/>
    <hyperlink ref="B8" r:id="rId8" tooltip="Dimashq Governorate" display="https://en.wikipedia.org/wiki/Dimashq_Governorate" xr:uid="{3F870573-BEF9-461D-9CFE-A43C79523F96}"/>
    <hyperlink ref="B9" r:id="rId9" tooltip="Ḩalab Governorate" display="https://en.wikipedia.org/wiki/%E1%B8%A8alab_Governorate" xr:uid="{7BD6F4A3-CAAA-4CB5-BD39-16DFC45A4DAA}"/>
    <hyperlink ref="B10" r:id="rId10" tooltip="Ḩamāh Governorate" display="https://en.wikipedia.org/wiki/%E1%B8%A8am%C4%81h_Governorate" xr:uid="{C1BD6E61-095F-4D37-9EE4-9362C9A189B3}"/>
    <hyperlink ref="B11" r:id="rId11" tooltip="Ḩimş Governorate" display="https://en.wikipedia.org/wiki/%E1%B8%A8im%C5%9F_Governorate" xr:uid="{44048E36-1984-40E1-9084-64E4A4E5042A}"/>
    <hyperlink ref="B12" r:id="rId12" tooltip="Idlib Governorate" display="https://en.wikipedia.org/wiki/Idlib_Governorate" xr:uid="{9970A72C-8F94-47CD-8DD0-3EA8C7D12130}"/>
    <hyperlink ref="B13" r:id="rId13" tooltip="Rīf Dimashq Governorate" display="https://en.wikipedia.org/wiki/R%C4%ABf_Dimashq_Governorate" xr:uid="{83A29F54-2918-408E-A5C4-B23B3294CD71}"/>
    <hyperlink ref="B14" r:id="rId14" tooltip="Ţarţūs Governorate" display="https://en.wikipedia.org/wiki/%C5%A2ar%C5%A3%C5%ABs_Governorate" xr:uid="{CF0D78AC-9DEF-4AFA-A6B1-A7E052D9896B}"/>
  </hyperlink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A6A19-8245-47EC-8F8A-9EBB645E4C9C}">
  <dimension ref="A1:F4"/>
  <sheetViews>
    <sheetView workbookViewId="0">
      <selection activeCell="C4" sqref="C4"/>
    </sheetView>
  </sheetViews>
  <sheetFormatPr defaultRowHeight="14.5" x14ac:dyDescent="0.35"/>
  <cols>
    <col min="3" max="3" width="4.81640625" bestFit="1" customWidth="1"/>
    <col min="4" max="4" width="26.453125" bestFit="1" customWidth="1"/>
    <col min="5" max="5" width="9.54296875" bestFit="1" customWidth="1"/>
    <col min="6" max="6" width="5.81640625" bestFit="1" customWidth="1"/>
  </cols>
  <sheetData>
    <row r="1" spans="1:6" ht="15" thickBot="1" x14ac:dyDescent="0.4">
      <c r="A1" s="1" t="s">
        <v>4887</v>
      </c>
      <c r="B1" s="3" t="s">
        <v>4888</v>
      </c>
      <c r="C1">
        <v>3884</v>
      </c>
      <c r="D1" t="str">
        <f>_xlfn.CONCAT(B1," (region of Eswatini)")</f>
        <v>Hhohho (region of Eswatini)</v>
      </c>
      <c r="E1" t="str">
        <f>B1</f>
        <v>Hhohho</v>
      </c>
      <c r="F1" t="str">
        <f>A1</f>
        <v>SZ-HH</v>
      </c>
    </row>
    <row r="2" spans="1:6" ht="15" thickBot="1" x14ac:dyDescent="0.4">
      <c r="A2" s="1" t="s">
        <v>4889</v>
      </c>
      <c r="B2" s="3" t="s">
        <v>4890</v>
      </c>
      <c r="C2">
        <v>3884</v>
      </c>
      <c r="D2" t="str">
        <f t="shared" ref="D2:D4" si="0">_xlfn.CONCAT(B2," (region of Eswatini)")</f>
        <v>Lubombo (region of Eswatini)</v>
      </c>
      <c r="E2" t="str">
        <f t="shared" ref="E2:E4" si="1">B2</f>
        <v>Lubombo</v>
      </c>
      <c r="F2" t="str">
        <f t="shared" ref="F2:F4" si="2">A2</f>
        <v>SZ-LU</v>
      </c>
    </row>
    <row r="3" spans="1:6" ht="15" thickBot="1" x14ac:dyDescent="0.4">
      <c r="A3" s="1" t="s">
        <v>4891</v>
      </c>
      <c r="B3" s="3" t="s">
        <v>4892</v>
      </c>
      <c r="C3">
        <v>3884</v>
      </c>
      <c r="D3" t="str">
        <f t="shared" si="0"/>
        <v>Manzini (region of Eswatini)</v>
      </c>
      <c r="E3" t="str">
        <f t="shared" si="1"/>
        <v>Manzini</v>
      </c>
      <c r="F3" t="str">
        <f t="shared" si="2"/>
        <v>SZ-MA</v>
      </c>
    </row>
    <row r="4" spans="1:6" ht="29.5" thickBot="1" x14ac:dyDescent="0.4">
      <c r="A4" s="1" t="s">
        <v>4893</v>
      </c>
      <c r="B4" s="3" t="s">
        <v>4894</v>
      </c>
      <c r="C4">
        <v>3884</v>
      </c>
      <c r="D4" t="str">
        <f t="shared" si="0"/>
        <v>Shiselweni (region of Eswatini)</v>
      </c>
      <c r="E4" t="str">
        <f t="shared" si="1"/>
        <v>Shiselweni</v>
      </c>
      <c r="F4" t="str">
        <f t="shared" si="2"/>
        <v>SZ-SH</v>
      </c>
    </row>
  </sheetData>
  <hyperlinks>
    <hyperlink ref="B1" r:id="rId1" tooltip="Hhohho District" display="https://en.wikipedia.org/wiki/Hhohho_District" xr:uid="{64BE0BE3-D715-4FC6-8319-50463059F33C}"/>
    <hyperlink ref="B2" r:id="rId2" tooltip="Lubombo District" display="https://en.wikipedia.org/wiki/Lubombo_District" xr:uid="{9454B590-28F1-4F36-8EA3-575CBC9647BA}"/>
    <hyperlink ref="B3" r:id="rId3" tooltip="Manzini District" display="https://en.wikipedia.org/wiki/Manzini_District" xr:uid="{F526A051-484D-4943-BA07-295EF00ADBAF}"/>
    <hyperlink ref="B4" r:id="rId4" tooltip="Shiselweni District" display="https://en.wikipedia.org/wiki/Shiselweni_District" xr:uid="{473DEA76-216C-409C-946B-EAB6315FE194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89492-F276-406D-9429-331A9C9D5E6C}">
  <dimension ref="A1:I7"/>
  <sheetViews>
    <sheetView workbookViewId="0">
      <selection activeCell="F1" sqref="F1:I7"/>
    </sheetView>
  </sheetViews>
  <sheetFormatPr defaultRowHeight="14.5" x14ac:dyDescent="0.35"/>
  <cols>
    <col min="2" max="2" width="12.81640625" customWidth="1"/>
    <col min="6" max="6" width="4.81640625" bestFit="1" customWidth="1"/>
    <col min="7" max="7" width="26.36328125" bestFit="1" customWidth="1"/>
    <col min="8" max="8" width="9" bestFit="1" customWidth="1"/>
  </cols>
  <sheetData>
    <row r="1" spans="1:9" ht="29.5" thickBot="1" x14ac:dyDescent="0.4">
      <c r="A1" s="1" t="s">
        <v>726</v>
      </c>
      <c r="B1" s="3" t="s">
        <v>727</v>
      </c>
      <c r="C1" s="6"/>
      <c r="D1" s="6" t="s">
        <v>728</v>
      </c>
      <c r="E1" s="6"/>
      <c r="F1">
        <v>3848</v>
      </c>
      <c r="G1" t="str">
        <f>_xlfn.CONCAT(B1," (Nepalese province)")</f>
        <v>Pradesh 1 (Nepalese province)</v>
      </c>
      <c r="H1" t="str">
        <f>B1</f>
        <v>Pradesh 1</v>
      </c>
      <c r="I1" t="str">
        <f>A1</f>
        <v>NP-P1</v>
      </c>
    </row>
    <row r="2" spans="1:9" ht="15" thickBot="1" x14ac:dyDescent="0.4">
      <c r="A2" s="1" t="s">
        <v>729</v>
      </c>
      <c r="B2" s="3" t="s">
        <v>730</v>
      </c>
      <c r="C2" s="6" t="s">
        <v>731</v>
      </c>
      <c r="D2" s="6" t="s">
        <v>730</v>
      </c>
      <c r="E2" s="6" t="s">
        <v>732</v>
      </c>
      <c r="F2">
        <v>3848</v>
      </c>
      <c r="G2" t="str">
        <f t="shared" ref="G2:G7" si="0">_xlfn.CONCAT(B2," (Nepalese province)")</f>
        <v>Madhesh (Nepalese province)</v>
      </c>
      <c r="H2" t="str">
        <f t="shared" ref="H2:H7" si="1">B2</f>
        <v>Madhesh</v>
      </c>
      <c r="I2" t="str">
        <f t="shared" ref="I2:I7" si="2">A2</f>
        <v>NP-P2</v>
      </c>
    </row>
    <row r="3" spans="1:9" ht="15" thickBot="1" x14ac:dyDescent="0.4">
      <c r="A3" s="1" t="s">
        <v>733</v>
      </c>
      <c r="B3" s="3" t="s">
        <v>734</v>
      </c>
      <c r="C3" s="6" t="s">
        <v>735</v>
      </c>
      <c r="D3" s="6" t="s">
        <v>736</v>
      </c>
      <c r="E3" s="6" t="s">
        <v>737</v>
      </c>
      <c r="F3">
        <v>3848</v>
      </c>
      <c r="G3" t="str">
        <f t="shared" si="0"/>
        <v>Bāgmatī (Nepalese province)</v>
      </c>
      <c r="H3" t="str">
        <f t="shared" si="1"/>
        <v>Bāgmatī</v>
      </c>
      <c r="I3" t="str">
        <f t="shared" si="2"/>
        <v>NP-P3</v>
      </c>
    </row>
    <row r="4" spans="1:9" ht="15" thickBot="1" x14ac:dyDescent="0.4">
      <c r="A4" s="1" t="s">
        <v>738</v>
      </c>
      <c r="B4" s="3" t="s">
        <v>739</v>
      </c>
      <c r="C4" s="6" t="s">
        <v>740</v>
      </c>
      <c r="D4" s="6" t="s">
        <v>741</v>
      </c>
      <c r="E4" s="6" t="s">
        <v>742</v>
      </c>
      <c r="F4">
        <v>3848</v>
      </c>
      <c r="G4" t="str">
        <f t="shared" si="0"/>
        <v>Gaṇḍakī (Nepalese province)</v>
      </c>
      <c r="H4" t="str">
        <f t="shared" si="1"/>
        <v>Gaṇḍakī</v>
      </c>
      <c r="I4" t="str">
        <f t="shared" si="2"/>
        <v>NP-P4</v>
      </c>
    </row>
    <row r="5" spans="1:9" ht="15" thickBot="1" x14ac:dyDescent="0.4">
      <c r="A5" s="1" t="s">
        <v>743</v>
      </c>
      <c r="B5" s="3" t="s">
        <v>744</v>
      </c>
      <c r="C5" s="6" t="s">
        <v>745</v>
      </c>
      <c r="D5" s="6" t="s">
        <v>746</v>
      </c>
      <c r="E5" s="6" t="s">
        <v>747</v>
      </c>
      <c r="F5">
        <v>3848</v>
      </c>
      <c r="G5" t="str">
        <f t="shared" si="0"/>
        <v>Lumbinī (Nepalese province)</v>
      </c>
      <c r="H5" t="str">
        <f t="shared" si="1"/>
        <v>Lumbinī</v>
      </c>
      <c r="I5" t="str">
        <f t="shared" si="2"/>
        <v>NP-P5</v>
      </c>
    </row>
    <row r="6" spans="1:9" ht="15" thickBot="1" x14ac:dyDescent="0.4">
      <c r="A6" s="1" t="s">
        <v>748</v>
      </c>
      <c r="B6" s="3" t="s">
        <v>749</v>
      </c>
      <c r="C6" s="6" t="s">
        <v>750</v>
      </c>
      <c r="D6" s="6" t="s">
        <v>751</v>
      </c>
      <c r="E6" s="6" t="s">
        <v>752</v>
      </c>
      <c r="F6">
        <v>3848</v>
      </c>
      <c r="G6" t="str">
        <f t="shared" si="0"/>
        <v>Karṇālī (Nepalese province)</v>
      </c>
      <c r="H6" t="str">
        <f t="shared" si="1"/>
        <v>Karṇālī</v>
      </c>
      <c r="I6" t="str">
        <f t="shared" si="2"/>
        <v>NP-P6</v>
      </c>
    </row>
    <row r="7" spans="1:9" ht="29.5" thickBot="1" x14ac:dyDescent="0.4">
      <c r="A7" s="1" t="s">
        <v>753</v>
      </c>
      <c r="B7" s="3" t="s">
        <v>754</v>
      </c>
      <c r="C7" s="6" t="s">
        <v>755</v>
      </c>
      <c r="D7" s="6" t="s">
        <v>756</v>
      </c>
      <c r="E7" s="6" t="s">
        <v>757</v>
      </c>
      <c r="F7">
        <v>3848</v>
      </c>
      <c r="G7" t="str">
        <f t="shared" si="0"/>
        <v>Sudūrpashchim (Nepalese province)</v>
      </c>
      <c r="H7" t="str">
        <f t="shared" si="1"/>
        <v>Sudūrpashchim</v>
      </c>
      <c r="I7" t="str">
        <f t="shared" si="2"/>
        <v>NP-P7</v>
      </c>
    </row>
  </sheetData>
  <hyperlinks>
    <hyperlink ref="B1" r:id="rId1" tooltip="Province No. 1" display="https://en.wikipedia.org/wiki/Province_No._1" xr:uid="{504C269D-C422-4CB9-AE31-2C0A481AF980}"/>
    <hyperlink ref="B2" r:id="rId2" tooltip="Madhesh Province" display="https://en.wikipedia.org/wiki/Madhesh_Province" xr:uid="{60DECE89-AA69-45E9-97A5-5BBEE0505619}"/>
    <hyperlink ref="B3" r:id="rId3" tooltip="Bagmati Province" display="https://en.wikipedia.org/wiki/Bagmati_Province" xr:uid="{1DF0A458-E2C2-4DC6-A953-A5A3394AA014}"/>
    <hyperlink ref="B4" r:id="rId4" tooltip="Gandaki Province" display="https://en.wikipedia.org/wiki/Gandaki_Province" xr:uid="{23AE04BB-821B-421A-B06F-FB8110B7D0CE}"/>
    <hyperlink ref="B5" r:id="rId5" tooltip="Lumbini Province" display="https://en.wikipedia.org/wiki/Lumbini_Province" xr:uid="{B135AF9C-3366-45FA-A337-5A9ED4553F0A}"/>
    <hyperlink ref="B6" r:id="rId6" tooltip="Karnali Province" display="https://en.wikipedia.org/wiki/Karnali_Province" xr:uid="{F759DA0C-C482-46A4-90CE-E494615431CC}"/>
    <hyperlink ref="B7" r:id="rId7" tooltip="Sudurpashchim Province" display="https://en.wikipedia.org/wiki/Sudurpashchim_Province" xr:uid="{65A41690-A30E-4D69-8C4E-CD51B2E88981}"/>
  </hyperlinks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7979D-B312-471B-98A2-217C94088E31}">
  <dimension ref="A1:J113"/>
  <sheetViews>
    <sheetView workbookViewId="0">
      <selection activeCell="D1" sqref="D1:G13"/>
    </sheetView>
  </sheetViews>
  <sheetFormatPr defaultRowHeight="14.5" x14ac:dyDescent="0.35"/>
  <cols>
    <col min="5" max="5" width="45.6328125" bestFit="1" customWidth="1"/>
    <col min="6" max="6" width="20.54296875" bestFit="1" customWidth="1"/>
    <col min="7" max="7" width="33.08984375" customWidth="1"/>
  </cols>
  <sheetData>
    <row r="1" spans="1:7" ht="18.5" thickBot="1" x14ac:dyDescent="0.4">
      <c r="A1" s="1" t="s">
        <v>5579</v>
      </c>
      <c r="B1" s="6" t="s">
        <v>5580</v>
      </c>
      <c r="C1" s="6" t="s">
        <v>5581</v>
      </c>
      <c r="D1">
        <v>4018</v>
      </c>
      <c r="E1" t="str">
        <f>_xlfn.CONCAT(B1," (French ",C1,")")</f>
        <v> Auvergne-Rhône-Alpes (French metropolitan region)</v>
      </c>
      <c r="F1" t="str">
        <f>B1</f>
        <v> Auvergne-Rhône-Alpes</v>
      </c>
      <c r="G1" t="str">
        <f>A1</f>
        <v>FR-ARA</v>
      </c>
    </row>
    <row r="2" spans="1:7" ht="27.5" thickBot="1" x14ac:dyDescent="0.4">
      <c r="A2" s="1" t="s">
        <v>5582</v>
      </c>
      <c r="B2" s="6" t="s">
        <v>5583</v>
      </c>
      <c r="C2" s="6" t="s">
        <v>5581</v>
      </c>
      <c r="D2">
        <v>4018</v>
      </c>
      <c r="E2" t="str">
        <f t="shared" ref="E2:E13" si="0">_xlfn.CONCAT(B2," (French ",C2,")")</f>
        <v> Bourgogne-Franche-Comté (French metropolitan region)</v>
      </c>
      <c r="F2" t="str">
        <f t="shared" ref="F2:F13" si="1">B2</f>
        <v> Bourgogne-Franche-Comté</v>
      </c>
      <c r="G2" t="str">
        <f t="shared" ref="G2:G13" si="2">A2</f>
        <v>FR-BFC</v>
      </c>
    </row>
    <row r="3" spans="1:7" ht="18.5" thickBot="1" x14ac:dyDescent="0.4">
      <c r="A3" s="1" t="s">
        <v>5584</v>
      </c>
      <c r="B3" s="3" t="s">
        <v>5585</v>
      </c>
      <c r="C3" s="6" t="s">
        <v>5581</v>
      </c>
      <c r="D3">
        <v>4018</v>
      </c>
      <c r="E3" t="str">
        <f t="shared" si="0"/>
        <v> Bretagne (French metropolitan region)</v>
      </c>
      <c r="F3" t="str">
        <f t="shared" si="1"/>
        <v> Bretagne</v>
      </c>
      <c r="G3" t="str">
        <f t="shared" si="2"/>
        <v>FR-BRE</v>
      </c>
    </row>
    <row r="4" spans="1:7" ht="44" thickBot="1" x14ac:dyDescent="0.4">
      <c r="A4" s="1" t="s">
        <v>5586</v>
      </c>
      <c r="B4" s="3" t="s">
        <v>5587</v>
      </c>
      <c r="C4" s="6" t="s">
        <v>5581</v>
      </c>
      <c r="D4">
        <v>4018</v>
      </c>
      <c r="E4" t="str">
        <f t="shared" si="0"/>
        <v> Centre-Val de Loire (French metropolitan region)</v>
      </c>
      <c r="F4" t="str">
        <f t="shared" si="1"/>
        <v> Centre-Val de Loire</v>
      </c>
      <c r="G4" t="str">
        <f t="shared" si="2"/>
        <v>FR-CVL</v>
      </c>
    </row>
    <row r="5" spans="1:7" ht="36.5" thickBot="1" x14ac:dyDescent="0.4">
      <c r="A5" s="1" t="s">
        <v>5588</v>
      </c>
      <c r="B5" s="3" t="s">
        <v>5589</v>
      </c>
      <c r="C5" s="6" t="s">
        <v>5590</v>
      </c>
      <c r="D5">
        <v>4018</v>
      </c>
      <c r="E5" t="str">
        <f t="shared" si="0"/>
        <v> Corse (French metropolitan collectivity with special status)</v>
      </c>
      <c r="F5" t="str">
        <f t="shared" si="1"/>
        <v> Corse</v>
      </c>
      <c r="G5" t="str">
        <f t="shared" si="2"/>
        <v>FR-20R</v>
      </c>
    </row>
    <row r="6" spans="1:7" ht="18.5" thickBot="1" x14ac:dyDescent="0.4">
      <c r="A6" s="1" t="s">
        <v>5591</v>
      </c>
      <c r="B6" s="6" t="s">
        <v>5592</v>
      </c>
      <c r="C6" s="6" t="s">
        <v>5581</v>
      </c>
      <c r="D6">
        <v>4018</v>
      </c>
      <c r="E6" t="str">
        <f t="shared" si="0"/>
        <v> Grand-Est (French metropolitan region)</v>
      </c>
      <c r="F6" t="str">
        <f t="shared" si="1"/>
        <v> Grand-Est</v>
      </c>
      <c r="G6" t="str">
        <f t="shared" si="2"/>
        <v>FR-GES</v>
      </c>
    </row>
    <row r="7" spans="1:7" ht="18.5" thickBot="1" x14ac:dyDescent="0.4">
      <c r="A7" s="1" t="s">
        <v>5593</v>
      </c>
      <c r="B7" s="6" t="s">
        <v>5594</v>
      </c>
      <c r="C7" s="6" t="s">
        <v>5581</v>
      </c>
      <c r="D7">
        <v>4018</v>
      </c>
      <c r="E7" t="str">
        <f t="shared" si="0"/>
        <v> Hauts-de-France (French metropolitan region)</v>
      </c>
      <c r="F7" t="str">
        <f t="shared" si="1"/>
        <v> Hauts-de-France</v>
      </c>
      <c r="G7" t="str">
        <f t="shared" si="2"/>
        <v>FR-HDF</v>
      </c>
    </row>
    <row r="8" spans="1:7" ht="29.5" thickBot="1" x14ac:dyDescent="0.4">
      <c r="A8" s="1" t="s">
        <v>5595</v>
      </c>
      <c r="B8" s="3" t="s">
        <v>5596</v>
      </c>
      <c r="C8" s="6" t="s">
        <v>5581</v>
      </c>
      <c r="D8">
        <v>4018</v>
      </c>
      <c r="E8" t="str">
        <f t="shared" si="0"/>
        <v> Île-de-France (French metropolitan region)</v>
      </c>
      <c r="F8" t="str">
        <f t="shared" si="1"/>
        <v> Île-de-France</v>
      </c>
      <c r="G8" t="str">
        <f t="shared" si="2"/>
        <v>FR-IDF</v>
      </c>
    </row>
    <row r="9" spans="1:7" ht="18.5" thickBot="1" x14ac:dyDescent="0.4">
      <c r="A9" s="1" t="s">
        <v>5597</v>
      </c>
      <c r="B9" s="6" t="s">
        <v>5598</v>
      </c>
      <c r="C9" s="6" t="s">
        <v>5581</v>
      </c>
      <c r="D9">
        <v>4018</v>
      </c>
      <c r="E9" t="str">
        <f t="shared" si="0"/>
        <v> Normandie (French metropolitan region)</v>
      </c>
      <c r="F9" t="str">
        <f t="shared" si="1"/>
        <v> Normandie</v>
      </c>
      <c r="G9" t="str">
        <f t="shared" si="2"/>
        <v>FR-NOR</v>
      </c>
    </row>
    <row r="10" spans="1:7" ht="18.5" thickBot="1" x14ac:dyDescent="0.4">
      <c r="A10" s="1" t="s">
        <v>5599</v>
      </c>
      <c r="B10" s="6" t="s">
        <v>5600</v>
      </c>
      <c r="C10" s="6" t="s">
        <v>5581</v>
      </c>
      <c r="D10">
        <v>4018</v>
      </c>
      <c r="E10" t="str">
        <f t="shared" si="0"/>
        <v> Nouvelle-Aquitaine (French metropolitan region)</v>
      </c>
      <c r="F10" t="str">
        <f t="shared" si="1"/>
        <v> Nouvelle-Aquitaine</v>
      </c>
      <c r="G10" t="str">
        <f t="shared" si="2"/>
        <v>FR-NAQ</v>
      </c>
    </row>
    <row r="11" spans="1:7" ht="18.5" thickBot="1" x14ac:dyDescent="0.4">
      <c r="A11" s="1" t="s">
        <v>5601</v>
      </c>
      <c r="B11" s="6" t="s">
        <v>5602</v>
      </c>
      <c r="C11" s="6" t="s">
        <v>5581</v>
      </c>
      <c r="D11">
        <v>4018</v>
      </c>
      <c r="E11" t="str">
        <f t="shared" si="0"/>
        <v> Occitanie (French metropolitan region)</v>
      </c>
      <c r="F11" t="str">
        <f t="shared" si="1"/>
        <v> Occitanie</v>
      </c>
      <c r="G11" t="str">
        <f t="shared" si="2"/>
        <v>FR-OCC</v>
      </c>
    </row>
    <row r="12" spans="1:7" ht="29.5" thickBot="1" x14ac:dyDescent="0.4">
      <c r="A12" s="1" t="s">
        <v>5603</v>
      </c>
      <c r="B12" s="3" t="s">
        <v>5604</v>
      </c>
      <c r="C12" s="6" t="s">
        <v>5581</v>
      </c>
      <c r="D12">
        <v>4018</v>
      </c>
      <c r="E12" t="str">
        <f t="shared" si="0"/>
        <v> Pays-de-la-Loire (French metropolitan region)</v>
      </c>
      <c r="F12" t="str">
        <f t="shared" si="1"/>
        <v> Pays-de-la-Loire</v>
      </c>
      <c r="G12" t="str">
        <f t="shared" si="2"/>
        <v>FR-PDL</v>
      </c>
    </row>
    <row r="13" spans="1:7" ht="58.5" thickBot="1" x14ac:dyDescent="0.4">
      <c r="A13" s="1" t="s">
        <v>5605</v>
      </c>
      <c r="B13" s="3" t="s">
        <v>5606</v>
      </c>
      <c r="C13" s="6" t="s">
        <v>5581</v>
      </c>
      <c r="D13">
        <v>4018</v>
      </c>
      <c r="E13" t="str">
        <f t="shared" si="0"/>
        <v> Provence-Alpes-Côte-d’Azur (French metropolitan region)</v>
      </c>
      <c r="F13" t="str">
        <f t="shared" si="1"/>
        <v> Provence-Alpes-Côte-d’Azur</v>
      </c>
      <c r="G13" t="str">
        <f t="shared" si="2"/>
        <v>FR-PAC</v>
      </c>
    </row>
    <row r="15" spans="1:7" ht="15" thickBot="1" x14ac:dyDescent="0.4"/>
    <row r="16" spans="1:7" ht="29.5" thickBot="1" x14ac:dyDescent="0.4">
      <c r="A16" s="1" t="s">
        <v>5607</v>
      </c>
      <c r="B16" s="3" t="s">
        <v>5608</v>
      </c>
      <c r="C16" s="6" t="s">
        <v>1480</v>
      </c>
      <c r="D16">
        <v>4018</v>
      </c>
      <c r="E16" t="str">
        <f t="shared" ref="E16" si="3">_xlfn.CONCAT(B16," (French ",C16,")")</f>
        <v>Clipperton (French dependency)</v>
      </c>
      <c r="F16" t="str">
        <f t="shared" ref="F16" si="4">B16</f>
        <v>Clipperton</v>
      </c>
      <c r="G16" t="str">
        <f t="shared" ref="G16" si="5">A16</f>
        <v>FR-CP</v>
      </c>
    </row>
    <row r="18" spans="1:10" ht="15" thickBot="1" x14ac:dyDescent="0.4"/>
    <row r="19" spans="1:10" ht="18.5" thickBot="1" x14ac:dyDescent="0.4">
      <c r="A19" s="1" t="s">
        <v>5833</v>
      </c>
      <c r="B19" s="3" t="s">
        <v>5832</v>
      </c>
      <c r="C19" s="6" t="s">
        <v>5611</v>
      </c>
      <c r="D19" s="3" t="s">
        <v>5662</v>
      </c>
      <c r="E19" s="3" t="s">
        <v>5661</v>
      </c>
      <c r="F19">
        <v>4018</v>
      </c>
      <c r="G19" t="str">
        <f>_xlfn.CONCAT(B19," (French ",C19,")")</f>
        <v>Ain (French metropolitan department)</v>
      </c>
      <c r="H19" t="str">
        <f>B19</f>
        <v>Ain</v>
      </c>
      <c r="I19" t="str">
        <f>A19</f>
        <v>FR-01</v>
      </c>
      <c r="J19" t="str">
        <f>_xlfn.CONCAT("FR-", D19)</f>
        <v>FR-ARA</v>
      </c>
    </row>
    <row r="20" spans="1:10" ht="18.5" thickBot="1" x14ac:dyDescent="0.4">
      <c r="A20" s="1" t="s">
        <v>5831</v>
      </c>
      <c r="B20" s="3" t="s">
        <v>5830</v>
      </c>
      <c r="C20" s="6" t="s">
        <v>5611</v>
      </c>
      <c r="D20" s="3" t="s">
        <v>5650</v>
      </c>
      <c r="E20" s="3" t="s">
        <v>5649</v>
      </c>
      <c r="F20">
        <v>4018</v>
      </c>
      <c r="G20" t="str">
        <f t="shared" ref="G20:G83" si="6">_xlfn.CONCAT(B20," (French ",C20,")")</f>
        <v>Aisne (French metropolitan department)</v>
      </c>
      <c r="H20" t="str">
        <f t="shared" ref="H20:H83" si="7">B20</f>
        <v>Aisne</v>
      </c>
      <c r="I20" t="str">
        <f t="shared" ref="I20:I83" si="8">A20</f>
        <v>FR-02</v>
      </c>
      <c r="J20" t="str">
        <f t="shared" ref="J20:J83" si="9">_xlfn.CONCAT("FR-", D20)</f>
        <v>FR-HDF</v>
      </c>
    </row>
    <row r="21" spans="1:10" ht="18.5" thickBot="1" x14ac:dyDescent="0.4">
      <c r="A21" s="1" t="s">
        <v>5829</v>
      </c>
      <c r="B21" s="3" t="s">
        <v>5828</v>
      </c>
      <c r="C21" s="6" t="s">
        <v>5611</v>
      </c>
      <c r="D21" s="3" t="s">
        <v>5662</v>
      </c>
      <c r="E21" s="3" t="s">
        <v>5677</v>
      </c>
      <c r="F21">
        <v>4018</v>
      </c>
      <c r="G21" t="str">
        <f t="shared" si="6"/>
        <v>Allier (French metropolitan department)</v>
      </c>
      <c r="H21" t="str">
        <f t="shared" si="7"/>
        <v>Allier</v>
      </c>
      <c r="I21" t="str">
        <f t="shared" si="8"/>
        <v>FR-03</v>
      </c>
      <c r="J21" t="str">
        <f t="shared" si="9"/>
        <v>FR-ARA</v>
      </c>
    </row>
    <row r="22" spans="1:10" ht="18.5" thickBot="1" x14ac:dyDescent="0.4">
      <c r="A22" s="1" t="s">
        <v>5827</v>
      </c>
      <c r="B22" s="23" t="s">
        <v>5826</v>
      </c>
      <c r="C22" s="6" t="s">
        <v>5611</v>
      </c>
      <c r="D22" s="3" t="s">
        <v>5631</v>
      </c>
      <c r="E22" s="3" t="s">
        <v>5630</v>
      </c>
      <c r="F22">
        <v>4018</v>
      </c>
      <c r="G22" t="str">
        <f t="shared" si="6"/>
        <v>Alpes-de-Haute-Provence (French metropolitan department)</v>
      </c>
      <c r="H22" t="str">
        <f t="shared" si="7"/>
        <v>Alpes-de-Haute-Provence</v>
      </c>
      <c r="I22" t="str">
        <f t="shared" si="8"/>
        <v>FR-04</v>
      </c>
      <c r="J22" t="str">
        <f t="shared" si="9"/>
        <v>FR-PAC</v>
      </c>
    </row>
    <row r="23" spans="1:10" ht="44" thickBot="1" x14ac:dyDescent="0.4">
      <c r="A23" s="1" t="s">
        <v>5825</v>
      </c>
      <c r="B23" s="3" t="s">
        <v>5824</v>
      </c>
      <c r="C23" s="6" t="s">
        <v>5611</v>
      </c>
      <c r="D23" s="3" t="s">
        <v>5631</v>
      </c>
      <c r="E23" s="3" t="s">
        <v>5630</v>
      </c>
      <c r="F23">
        <v>4018</v>
      </c>
      <c r="G23" t="str">
        <f t="shared" si="6"/>
        <v>Alpes-Maritimes (French metropolitan department)</v>
      </c>
      <c r="H23" t="str">
        <f t="shared" si="7"/>
        <v>Alpes-Maritimes</v>
      </c>
      <c r="I23" t="str">
        <f t="shared" si="8"/>
        <v>FR-06</v>
      </c>
      <c r="J23" t="str">
        <f t="shared" si="9"/>
        <v>FR-PAC</v>
      </c>
    </row>
    <row r="24" spans="1:10" ht="18.5" thickBot="1" x14ac:dyDescent="0.4">
      <c r="A24" s="1" t="s">
        <v>5823</v>
      </c>
      <c r="B24" s="3" t="s">
        <v>5822</v>
      </c>
      <c r="C24" s="6" t="s">
        <v>5821</v>
      </c>
      <c r="D24" s="3" t="s">
        <v>5619</v>
      </c>
      <c r="E24" s="3" t="s">
        <v>5820</v>
      </c>
      <c r="F24">
        <v>4018</v>
      </c>
      <c r="G24" t="str">
        <f t="shared" si="6"/>
        <v>Alsace (French European collectivity)</v>
      </c>
      <c r="H24" t="str">
        <f t="shared" si="7"/>
        <v>Alsace</v>
      </c>
      <c r="I24" t="str">
        <f t="shared" si="8"/>
        <v>FR-6AE</v>
      </c>
      <c r="J24" t="str">
        <f t="shared" si="9"/>
        <v>FR-GES</v>
      </c>
    </row>
    <row r="25" spans="1:10" ht="18.5" thickBot="1" x14ac:dyDescent="0.4">
      <c r="A25" s="1" t="s">
        <v>5819</v>
      </c>
      <c r="B25" s="3" t="s">
        <v>5818</v>
      </c>
      <c r="C25" s="6" t="s">
        <v>5611</v>
      </c>
      <c r="D25" s="3" t="s">
        <v>5662</v>
      </c>
      <c r="E25" s="3" t="s">
        <v>5661</v>
      </c>
      <c r="F25">
        <v>4018</v>
      </c>
      <c r="G25" t="str">
        <f t="shared" si="6"/>
        <v>Ardèche (French metropolitan department)</v>
      </c>
      <c r="H25" t="str">
        <f t="shared" si="7"/>
        <v>Ardèche</v>
      </c>
      <c r="I25" t="str">
        <f t="shared" si="8"/>
        <v>FR-07</v>
      </c>
      <c r="J25" t="str">
        <f t="shared" si="9"/>
        <v>FR-ARA</v>
      </c>
    </row>
    <row r="26" spans="1:10" ht="29.5" thickBot="1" x14ac:dyDescent="0.4">
      <c r="A26" s="1" t="s">
        <v>5817</v>
      </c>
      <c r="B26" s="3" t="s">
        <v>5816</v>
      </c>
      <c r="C26" s="6" t="s">
        <v>5611</v>
      </c>
      <c r="D26" s="3" t="s">
        <v>5619</v>
      </c>
      <c r="E26" s="3" t="s">
        <v>5705</v>
      </c>
      <c r="F26">
        <v>4018</v>
      </c>
      <c r="G26" t="str">
        <f t="shared" si="6"/>
        <v>Ardennes (French metropolitan department)</v>
      </c>
      <c r="H26" t="str">
        <f t="shared" si="7"/>
        <v>Ardennes</v>
      </c>
      <c r="I26" t="str">
        <f t="shared" si="8"/>
        <v>FR-08</v>
      </c>
      <c r="J26" t="str">
        <f t="shared" si="9"/>
        <v>FR-GES</v>
      </c>
    </row>
    <row r="27" spans="1:10" ht="18.5" thickBot="1" x14ac:dyDescent="0.4">
      <c r="A27" s="1" t="s">
        <v>5815</v>
      </c>
      <c r="B27" s="3" t="s">
        <v>5814</v>
      </c>
      <c r="C27" s="6" t="s">
        <v>5611</v>
      </c>
      <c r="D27" s="3" t="s">
        <v>5644</v>
      </c>
      <c r="E27" s="3" t="s">
        <v>5643</v>
      </c>
      <c r="F27">
        <v>4018</v>
      </c>
      <c r="G27" t="str">
        <f t="shared" si="6"/>
        <v>Ariège (French metropolitan department)</v>
      </c>
      <c r="H27" t="str">
        <f t="shared" si="7"/>
        <v>Ariège</v>
      </c>
      <c r="I27" t="str">
        <f t="shared" si="8"/>
        <v>FR-09</v>
      </c>
      <c r="J27" t="str">
        <f t="shared" si="9"/>
        <v>FR-OCC</v>
      </c>
    </row>
    <row r="28" spans="1:10" ht="18.5" thickBot="1" x14ac:dyDescent="0.4">
      <c r="A28" s="1" t="s">
        <v>5813</v>
      </c>
      <c r="B28" s="3" t="s">
        <v>5812</v>
      </c>
      <c r="C28" s="6" t="s">
        <v>5611</v>
      </c>
      <c r="D28" s="3" t="s">
        <v>5619</v>
      </c>
      <c r="E28" s="3" t="s">
        <v>5705</v>
      </c>
      <c r="F28">
        <v>4018</v>
      </c>
      <c r="G28" t="str">
        <f t="shared" si="6"/>
        <v>Aube (French metropolitan department)</v>
      </c>
      <c r="H28" t="str">
        <f t="shared" si="7"/>
        <v>Aube</v>
      </c>
      <c r="I28" t="str">
        <f t="shared" si="8"/>
        <v>FR-10</v>
      </c>
      <c r="J28" t="str">
        <f t="shared" si="9"/>
        <v>FR-GES</v>
      </c>
    </row>
    <row r="29" spans="1:10" ht="18.5" thickBot="1" x14ac:dyDescent="0.4">
      <c r="A29" s="1" t="s">
        <v>5811</v>
      </c>
      <c r="B29" s="3" t="s">
        <v>5810</v>
      </c>
      <c r="C29" s="6" t="s">
        <v>5611</v>
      </c>
      <c r="D29" s="3" t="s">
        <v>5644</v>
      </c>
      <c r="E29" s="3" t="s">
        <v>5671</v>
      </c>
      <c r="F29">
        <v>4018</v>
      </c>
      <c r="G29" t="str">
        <f t="shared" si="6"/>
        <v>Aude (French metropolitan department)</v>
      </c>
      <c r="H29" t="str">
        <f t="shared" si="7"/>
        <v>Aude</v>
      </c>
      <c r="I29" t="str">
        <f t="shared" si="8"/>
        <v>FR-11</v>
      </c>
      <c r="J29" t="str">
        <f t="shared" si="9"/>
        <v>FR-OCC</v>
      </c>
    </row>
    <row r="30" spans="1:10" ht="18.5" thickBot="1" x14ac:dyDescent="0.4">
      <c r="A30" s="1" t="s">
        <v>5809</v>
      </c>
      <c r="B30" s="3" t="s">
        <v>5808</v>
      </c>
      <c r="C30" s="6" t="s">
        <v>5611</v>
      </c>
      <c r="D30" s="3" t="s">
        <v>5644</v>
      </c>
      <c r="E30" s="3" t="s">
        <v>5643</v>
      </c>
      <c r="F30">
        <v>4018</v>
      </c>
      <c r="G30" t="str">
        <f t="shared" si="6"/>
        <v>Aveyron (French metropolitan department)</v>
      </c>
      <c r="H30" t="str">
        <f t="shared" si="7"/>
        <v>Aveyron</v>
      </c>
      <c r="I30" t="str">
        <f t="shared" si="8"/>
        <v>FR-12</v>
      </c>
      <c r="J30" t="str">
        <f t="shared" si="9"/>
        <v>FR-OCC</v>
      </c>
    </row>
    <row r="31" spans="1:10" ht="44" thickBot="1" x14ac:dyDescent="0.4">
      <c r="A31" s="1" t="s">
        <v>5807</v>
      </c>
      <c r="B31" s="3" t="s">
        <v>5806</v>
      </c>
      <c r="C31" s="6" t="s">
        <v>5611</v>
      </c>
      <c r="D31" s="3" t="s">
        <v>5631</v>
      </c>
      <c r="E31" s="3" t="s">
        <v>5630</v>
      </c>
      <c r="F31">
        <v>4018</v>
      </c>
      <c r="G31" t="str">
        <f t="shared" si="6"/>
        <v>Bouches-du-Rhône (French metropolitan department)</v>
      </c>
      <c r="H31" t="str">
        <f t="shared" si="7"/>
        <v>Bouches-du-Rhône</v>
      </c>
      <c r="I31" t="str">
        <f t="shared" si="8"/>
        <v>FR-13</v>
      </c>
      <c r="J31" t="str">
        <f t="shared" si="9"/>
        <v>FR-PAC</v>
      </c>
    </row>
    <row r="32" spans="1:10" ht="18.5" thickBot="1" x14ac:dyDescent="0.4">
      <c r="A32" s="1" t="s">
        <v>5805</v>
      </c>
      <c r="B32" s="3" t="s">
        <v>5804</v>
      </c>
      <c r="C32" s="6" t="s">
        <v>5611</v>
      </c>
      <c r="D32" s="3" t="s">
        <v>5656</v>
      </c>
      <c r="E32" s="3" t="s">
        <v>5685</v>
      </c>
      <c r="F32">
        <v>4018</v>
      </c>
      <c r="G32" t="str">
        <f t="shared" si="6"/>
        <v>Calvados (French metropolitan department)</v>
      </c>
      <c r="H32" t="str">
        <f t="shared" si="7"/>
        <v>Calvados</v>
      </c>
      <c r="I32" t="str">
        <f t="shared" si="8"/>
        <v>FR-14</v>
      </c>
      <c r="J32" t="str">
        <f t="shared" si="9"/>
        <v>FR-NOR</v>
      </c>
    </row>
    <row r="33" spans="1:10" ht="18.5" thickBot="1" x14ac:dyDescent="0.4">
      <c r="A33" s="1" t="s">
        <v>5803</v>
      </c>
      <c r="B33" s="3" t="s">
        <v>5802</v>
      </c>
      <c r="C33" s="6" t="s">
        <v>5611</v>
      </c>
      <c r="D33" s="3" t="s">
        <v>5662</v>
      </c>
      <c r="E33" s="3" t="s">
        <v>5677</v>
      </c>
      <c r="F33">
        <v>4018</v>
      </c>
      <c r="G33" t="str">
        <f t="shared" si="6"/>
        <v>Cantal (French metropolitan department)</v>
      </c>
      <c r="H33" t="str">
        <f t="shared" si="7"/>
        <v>Cantal</v>
      </c>
      <c r="I33" t="str">
        <f t="shared" si="8"/>
        <v>FR-15</v>
      </c>
      <c r="J33" t="str">
        <f t="shared" si="9"/>
        <v>FR-ARA</v>
      </c>
    </row>
    <row r="34" spans="1:10" ht="18.5" thickBot="1" x14ac:dyDescent="0.4">
      <c r="A34" s="1" t="s">
        <v>5801</v>
      </c>
      <c r="B34" s="3" t="s">
        <v>5800</v>
      </c>
      <c r="C34" s="6" t="s">
        <v>5611</v>
      </c>
      <c r="D34" s="3" t="s">
        <v>5623</v>
      </c>
      <c r="E34" s="3" t="s">
        <v>5622</v>
      </c>
      <c r="F34">
        <v>4018</v>
      </c>
      <c r="G34" t="str">
        <f t="shared" si="6"/>
        <v>Charente (French metropolitan department)</v>
      </c>
      <c r="H34" t="str">
        <f t="shared" si="7"/>
        <v>Charente</v>
      </c>
      <c r="I34" t="str">
        <f t="shared" si="8"/>
        <v>FR-16</v>
      </c>
      <c r="J34" t="str">
        <f t="shared" si="9"/>
        <v>FR-NAQ</v>
      </c>
    </row>
    <row r="35" spans="1:10" ht="44" thickBot="1" x14ac:dyDescent="0.4">
      <c r="A35" s="1" t="s">
        <v>5799</v>
      </c>
      <c r="B35" s="3" t="s">
        <v>5798</v>
      </c>
      <c r="C35" s="6" t="s">
        <v>5611</v>
      </c>
      <c r="D35" s="3" t="s">
        <v>5623</v>
      </c>
      <c r="E35" s="3" t="s">
        <v>5622</v>
      </c>
      <c r="F35">
        <v>4018</v>
      </c>
      <c r="G35" t="str">
        <f t="shared" si="6"/>
        <v>Charente-Maritime (French metropolitan department)</v>
      </c>
      <c r="H35" t="str">
        <f t="shared" si="7"/>
        <v>Charente-Maritime</v>
      </c>
      <c r="I35" t="str">
        <f t="shared" si="8"/>
        <v>FR-17</v>
      </c>
      <c r="J35" t="str">
        <f t="shared" si="9"/>
        <v>FR-NAQ</v>
      </c>
    </row>
    <row r="36" spans="1:10" ht="18.5" thickBot="1" x14ac:dyDescent="0.4">
      <c r="A36" s="1" t="s">
        <v>5797</v>
      </c>
      <c r="B36" s="3" t="s">
        <v>5796</v>
      </c>
      <c r="C36" s="6" t="s">
        <v>5611</v>
      </c>
      <c r="D36" s="3" t="s">
        <v>5719</v>
      </c>
      <c r="E36" s="3" t="s">
        <v>5718</v>
      </c>
      <c r="F36">
        <v>4018</v>
      </c>
      <c r="G36" t="str">
        <f t="shared" si="6"/>
        <v>Cher (French metropolitan department)</v>
      </c>
      <c r="H36" t="str">
        <f t="shared" si="7"/>
        <v>Cher</v>
      </c>
      <c r="I36" t="str">
        <f t="shared" si="8"/>
        <v>FR-18</v>
      </c>
      <c r="J36" t="str">
        <f t="shared" si="9"/>
        <v>FR-CVL</v>
      </c>
    </row>
    <row r="37" spans="1:10" ht="18.5" thickBot="1" x14ac:dyDescent="0.4">
      <c r="A37" s="1" t="s">
        <v>5795</v>
      </c>
      <c r="B37" s="3" t="s">
        <v>5794</v>
      </c>
      <c r="C37" s="6" t="s">
        <v>5611</v>
      </c>
      <c r="D37" s="3" t="s">
        <v>5623</v>
      </c>
      <c r="E37" s="3" t="s">
        <v>5747</v>
      </c>
      <c r="F37">
        <v>4018</v>
      </c>
      <c r="G37" t="str">
        <f t="shared" si="6"/>
        <v>Corrèze (French metropolitan department)</v>
      </c>
      <c r="H37" t="str">
        <f t="shared" si="7"/>
        <v>Corrèze</v>
      </c>
      <c r="I37" t="str">
        <f t="shared" si="8"/>
        <v>FR-19</v>
      </c>
      <c r="J37" t="str">
        <f t="shared" si="9"/>
        <v>FR-NAQ</v>
      </c>
    </row>
    <row r="38" spans="1:10" ht="29.5" thickBot="1" x14ac:dyDescent="0.4">
      <c r="A38" s="1" t="s">
        <v>5793</v>
      </c>
      <c r="B38" s="3" t="s">
        <v>5792</v>
      </c>
      <c r="C38" s="6" t="s">
        <v>5611</v>
      </c>
      <c r="D38" s="3" t="s">
        <v>5761</v>
      </c>
      <c r="E38" s="3" t="s">
        <v>5760</v>
      </c>
      <c r="F38">
        <v>4018</v>
      </c>
      <c r="G38" t="str">
        <f t="shared" si="6"/>
        <v>Corse-du-Sud (French metropolitan department)</v>
      </c>
      <c r="H38" t="str">
        <f t="shared" si="7"/>
        <v>Corse-du-Sud</v>
      </c>
      <c r="I38" t="str">
        <f t="shared" si="8"/>
        <v>FR-2A</v>
      </c>
      <c r="J38" t="str">
        <f t="shared" si="9"/>
        <v>FR-20R</v>
      </c>
    </row>
    <row r="39" spans="1:10" ht="29.5" thickBot="1" x14ac:dyDescent="0.4">
      <c r="A39" s="1" t="s">
        <v>5791</v>
      </c>
      <c r="B39" s="3" t="s">
        <v>5790</v>
      </c>
      <c r="C39" s="6" t="s">
        <v>5611</v>
      </c>
      <c r="D39" s="3" t="s">
        <v>5615</v>
      </c>
      <c r="E39" s="3" t="s">
        <v>5614</v>
      </c>
      <c r="F39">
        <v>4018</v>
      </c>
      <c r="G39" t="str">
        <f t="shared" si="6"/>
        <v>Côte-d'Or (French metropolitan department)</v>
      </c>
      <c r="H39" t="str">
        <f t="shared" si="7"/>
        <v>Côte-d'Or</v>
      </c>
      <c r="I39" t="str">
        <f t="shared" si="8"/>
        <v>FR-21</v>
      </c>
      <c r="J39" t="str">
        <f t="shared" si="9"/>
        <v>FR-BFC</v>
      </c>
    </row>
    <row r="40" spans="1:10" ht="29.5" thickBot="1" x14ac:dyDescent="0.4">
      <c r="A40" s="1" t="s">
        <v>5789</v>
      </c>
      <c r="B40" s="3" t="s">
        <v>5788</v>
      </c>
      <c r="C40" s="6" t="s">
        <v>5611</v>
      </c>
      <c r="D40" s="3" t="s">
        <v>5696</v>
      </c>
      <c r="E40" s="3" t="s">
        <v>5695</v>
      </c>
      <c r="F40">
        <v>4018</v>
      </c>
      <c r="G40" t="str">
        <f t="shared" si="6"/>
        <v>Côtes-d'Armor (French metropolitan department)</v>
      </c>
      <c r="H40" t="str">
        <f t="shared" si="7"/>
        <v>Côtes-d'Armor</v>
      </c>
      <c r="I40" t="str">
        <f t="shared" si="8"/>
        <v>FR-22</v>
      </c>
      <c r="J40" t="str">
        <f t="shared" si="9"/>
        <v>FR-BRE</v>
      </c>
    </row>
    <row r="41" spans="1:10" ht="18.5" thickBot="1" x14ac:dyDescent="0.4">
      <c r="A41" s="1" t="s">
        <v>5787</v>
      </c>
      <c r="B41" s="3" t="s">
        <v>5786</v>
      </c>
      <c r="C41" s="6" t="s">
        <v>5611</v>
      </c>
      <c r="D41" s="3" t="s">
        <v>5623</v>
      </c>
      <c r="E41" s="3" t="s">
        <v>5747</v>
      </c>
      <c r="F41">
        <v>4018</v>
      </c>
      <c r="G41" t="str">
        <f t="shared" si="6"/>
        <v>Creuse (French metropolitan department)</v>
      </c>
      <c r="H41" t="str">
        <f t="shared" si="7"/>
        <v>Creuse</v>
      </c>
      <c r="I41" t="str">
        <f t="shared" si="8"/>
        <v>FR-23</v>
      </c>
      <c r="J41" t="str">
        <f t="shared" si="9"/>
        <v>FR-NAQ</v>
      </c>
    </row>
    <row r="42" spans="1:10" ht="29.5" thickBot="1" x14ac:dyDescent="0.4">
      <c r="A42" s="1" t="s">
        <v>5785</v>
      </c>
      <c r="B42" s="3" t="s">
        <v>5784</v>
      </c>
      <c r="C42" s="6" t="s">
        <v>5611</v>
      </c>
      <c r="D42" s="3" t="s">
        <v>5623</v>
      </c>
      <c r="E42" s="3" t="s">
        <v>5622</v>
      </c>
      <c r="F42">
        <v>4018</v>
      </c>
      <c r="G42" t="str">
        <f t="shared" si="6"/>
        <v>Deux-Sèvres (French metropolitan department)</v>
      </c>
      <c r="H42" t="str">
        <f t="shared" si="7"/>
        <v>Deux-Sèvres</v>
      </c>
      <c r="I42" t="str">
        <f t="shared" si="8"/>
        <v>FR-79</v>
      </c>
      <c r="J42" t="str">
        <f t="shared" si="9"/>
        <v>FR-NAQ</v>
      </c>
    </row>
    <row r="43" spans="1:10" ht="29.5" thickBot="1" x14ac:dyDescent="0.4">
      <c r="A43" s="1" t="s">
        <v>5783</v>
      </c>
      <c r="B43" s="3" t="s">
        <v>5782</v>
      </c>
      <c r="C43" s="6" t="s">
        <v>5611</v>
      </c>
      <c r="D43" s="3" t="s">
        <v>5623</v>
      </c>
      <c r="E43" s="3" t="s">
        <v>5674</v>
      </c>
      <c r="F43">
        <v>4018</v>
      </c>
      <c r="G43" t="str">
        <f t="shared" si="6"/>
        <v>Dordogne (French metropolitan department)</v>
      </c>
      <c r="H43" t="str">
        <f t="shared" si="7"/>
        <v>Dordogne</v>
      </c>
      <c r="I43" t="str">
        <f t="shared" si="8"/>
        <v>FR-24</v>
      </c>
      <c r="J43" t="str">
        <f t="shared" si="9"/>
        <v>FR-NAQ</v>
      </c>
    </row>
    <row r="44" spans="1:10" ht="18.5" thickBot="1" x14ac:dyDescent="0.4">
      <c r="A44" s="1" t="s">
        <v>5781</v>
      </c>
      <c r="B44" s="3" t="s">
        <v>5780</v>
      </c>
      <c r="C44" s="6" t="s">
        <v>5611</v>
      </c>
      <c r="D44" s="3" t="s">
        <v>5615</v>
      </c>
      <c r="E44" s="3" t="s">
        <v>5640</v>
      </c>
      <c r="F44">
        <v>4018</v>
      </c>
      <c r="G44" t="str">
        <f t="shared" si="6"/>
        <v>Doubs (French metropolitan department)</v>
      </c>
      <c r="H44" t="str">
        <f t="shared" si="7"/>
        <v>Doubs</v>
      </c>
      <c r="I44" t="str">
        <f t="shared" si="8"/>
        <v>FR-25</v>
      </c>
      <c r="J44" t="str">
        <f t="shared" si="9"/>
        <v>FR-BFC</v>
      </c>
    </row>
    <row r="45" spans="1:10" ht="18.5" thickBot="1" x14ac:dyDescent="0.4">
      <c r="A45" s="1" t="s">
        <v>5779</v>
      </c>
      <c r="B45" s="3" t="s">
        <v>5778</v>
      </c>
      <c r="C45" s="6" t="s">
        <v>5611</v>
      </c>
      <c r="D45" s="3" t="s">
        <v>5662</v>
      </c>
      <c r="E45" s="3" t="s">
        <v>5661</v>
      </c>
      <c r="F45">
        <v>4018</v>
      </c>
      <c r="G45" t="str">
        <f t="shared" si="6"/>
        <v>Drôme (French metropolitan department)</v>
      </c>
      <c r="H45" t="str">
        <f t="shared" si="7"/>
        <v>Drôme</v>
      </c>
      <c r="I45" t="str">
        <f t="shared" si="8"/>
        <v>FR-26</v>
      </c>
      <c r="J45" t="str">
        <f t="shared" si="9"/>
        <v>FR-ARA</v>
      </c>
    </row>
    <row r="46" spans="1:10" ht="18.5" thickBot="1" x14ac:dyDescent="0.4">
      <c r="A46" s="1" t="s">
        <v>5777</v>
      </c>
      <c r="B46" s="3" t="s">
        <v>5776</v>
      </c>
      <c r="C46" s="6" t="s">
        <v>5611</v>
      </c>
      <c r="D46" s="3" t="s">
        <v>5610</v>
      </c>
      <c r="E46" s="3" t="s">
        <v>5609</v>
      </c>
      <c r="F46">
        <v>4018</v>
      </c>
      <c r="G46" t="str">
        <f t="shared" si="6"/>
        <v>Essonne (French metropolitan department)</v>
      </c>
      <c r="H46" t="str">
        <f t="shared" si="7"/>
        <v>Essonne</v>
      </c>
      <c r="I46" t="str">
        <f t="shared" si="8"/>
        <v>FR-91</v>
      </c>
      <c r="J46" t="str">
        <f t="shared" si="9"/>
        <v>FR-IDF</v>
      </c>
    </row>
    <row r="47" spans="1:10" ht="18.5" thickBot="1" x14ac:dyDescent="0.4">
      <c r="A47" s="1" t="s">
        <v>5775</v>
      </c>
      <c r="B47" s="3" t="s">
        <v>5774</v>
      </c>
      <c r="C47" s="6" t="s">
        <v>5611</v>
      </c>
      <c r="D47" s="3" t="s">
        <v>5656</v>
      </c>
      <c r="E47" s="3" t="s">
        <v>5655</v>
      </c>
      <c r="F47">
        <v>4018</v>
      </c>
      <c r="G47" t="str">
        <f t="shared" si="6"/>
        <v>Eure (French metropolitan department)</v>
      </c>
      <c r="H47" t="str">
        <f t="shared" si="7"/>
        <v>Eure</v>
      </c>
      <c r="I47" t="str">
        <f t="shared" si="8"/>
        <v>FR-27</v>
      </c>
      <c r="J47" t="str">
        <f t="shared" si="9"/>
        <v>FR-NOR</v>
      </c>
    </row>
    <row r="48" spans="1:10" ht="29.5" thickBot="1" x14ac:dyDescent="0.4">
      <c r="A48" s="1" t="s">
        <v>5773</v>
      </c>
      <c r="B48" s="3" t="s">
        <v>5772</v>
      </c>
      <c r="C48" s="6" t="s">
        <v>5611</v>
      </c>
      <c r="D48" s="3" t="s">
        <v>5719</v>
      </c>
      <c r="E48" s="3" t="s">
        <v>5718</v>
      </c>
      <c r="F48">
        <v>4018</v>
      </c>
      <c r="G48" t="str">
        <f t="shared" si="6"/>
        <v>Eure-et-Loir (French metropolitan department)</v>
      </c>
      <c r="H48" t="str">
        <f t="shared" si="7"/>
        <v>Eure-et-Loir</v>
      </c>
      <c r="I48" t="str">
        <f t="shared" si="8"/>
        <v>FR-28</v>
      </c>
      <c r="J48" t="str">
        <f t="shared" si="9"/>
        <v>FR-CVL</v>
      </c>
    </row>
    <row r="49" spans="1:10" ht="18.5" thickBot="1" x14ac:dyDescent="0.4">
      <c r="A49" s="1" t="s">
        <v>5771</v>
      </c>
      <c r="B49" s="3" t="s">
        <v>5770</v>
      </c>
      <c r="C49" s="6" t="s">
        <v>5611</v>
      </c>
      <c r="D49" s="3" t="s">
        <v>5696</v>
      </c>
      <c r="E49" s="3" t="s">
        <v>5695</v>
      </c>
      <c r="F49">
        <v>4018</v>
      </c>
      <c r="G49" t="str">
        <f t="shared" si="6"/>
        <v>Finistère (French metropolitan department)</v>
      </c>
      <c r="H49" t="str">
        <f t="shared" si="7"/>
        <v>Finistère</v>
      </c>
      <c r="I49" t="str">
        <f t="shared" si="8"/>
        <v>FR-29</v>
      </c>
      <c r="J49" t="str">
        <f t="shared" si="9"/>
        <v>FR-BRE</v>
      </c>
    </row>
    <row r="50" spans="1:10" ht="18.5" thickBot="1" x14ac:dyDescent="0.4">
      <c r="A50" s="1" t="s">
        <v>5769</v>
      </c>
      <c r="B50" s="3" t="s">
        <v>5768</v>
      </c>
      <c r="C50" s="6" t="s">
        <v>5611</v>
      </c>
      <c r="D50" s="3" t="s">
        <v>5644</v>
      </c>
      <c r="E50" s="3" t="s">
        <v>5671</v>
      </c>
      <c r="F50">
        <v>4018</v>
      </c>
      <c r="G50" t="str">
        <f t="shared" si="6"/>
        <v>Gard (French metropolitan department)</v>
      </c>
      <c r="H50" t="str">
        <f t="shared" si="7"/>
        <v>Gard</v>
      </c>
      <c r="I50" t="str">
        <f t="shared" si="8"/>
        <v>FR-30</v>
      </c>
      <c r="J50" t="str">
        <f t="shared" si="9"/>
        <v>FR-OCC</v>
      </c>
    </row>
    <row r="51" spans="1:10" ht="18.5" thickBot="1" x14ac:dyDescent="0.4">
      <c r="A51" s="1" t="s">
        <v>5767</v>
      </c>
      <c r="B51" s="3" t="s">
        <v>5766</v>
      </c>
      <c r="C51" s="6" t="s">
        <v>5611</v>
      </c>
      <c r="D51" s="3" t="s">
        <v>5644</v>
      </c>
      <c r="E51" s="3" t="s">
        <v>5643</v>
      </c>
      <c r="F51">
        <v>4018</v>
      </c>
      <c r="G51" t="str">
        <f t="shared" si="6"/>
        <v>Gers (French metropolitan department)</v>
      </c>
      <c r="H51" t="str">
        <f t="shared" si="7"/>
        <v>Gers</v>
      </c>
      <c r="I51" t="str">
        <f t="shared" si="8"/>
        <v>FR-32</v>
      </c>
      <c r="J51" t="str">
        <f t="shared" si="9"/>
        <v>FR-OCC</v>
      </c>
    </row>
    <row r="52" spans="1:10" ht="18.5" thickBot="1" x14ac:dyDescent="0.4">
      <c r="A52" s="1" t="s">
        <v>5765</v>
      </c>
      <c r="B52" s="3" t="s">
        <v>5764</v>
      </c>
      <c r="C52" s="6" t="s">
        <v>5611</v>
      </c>
      <c r="D52" s="3" t="s">
        <v>5623</v>
      </c>
      <c r="E52" s="3" t="s">
        <v>5674</v>
      </c>
      <c r="F52">
        <v>4018</v>
      </c>
      <c r="G52" t="str">
        <f t="shared" si="6"/>
        <v>Gironde (French metropolitan department)</v>
      </c>
      <c r="H52" t="str">
        <f t="shared" si="7"/>
        <v>Gironde</v>
      </c>
      <c r="I52" t="str">
        <f t="shared" si="8"/>
        <v>FR-33</v>
      </c>
      <c r="J52" t="str">
        <f t="shared" si="9"/>
        <v>FR-NAQ</v>
      </c>
    </row>
    <row r="53" spans="1:10" ht="29.5" thickBot="1" x14ac:dyDescent="0.4">
      <c r="A53" s="1" t="s">
        <v>5763</v>
      </c>
      <c r="B53" s="3" t="s">
        <v>5762</v>
      </c>
      <c r="C53" s="6" t="s">
        <v>5611</v>
      </c>
      <c r="D53" s="3" t="s">
        <v>5761</v>
      </c>
      <c r="E53" s="3" t="s">
        <v>5760</v>
      </c>
      <c r="F53">
        <v>4018</v>
      </c>
      <c r="G53" t="str">
        <f t="shared" si="6"/>
        <v>Haute-Corse (French metropolitan department)</v>
      </c>
      <c r="H53" t="str">
        <f t="shared" si="7"/>
        <v>Haute-Corse</v>
      </c>
      <c r="I53" t="str">
        <f t="shared" si="8"/>
        <v>FR-2B</v>
      </c>
      <c r="J53" t="str">
        <f t="shared" si="9"/>
        <v>FR-20R</v>
      </c>
    </row>
    <row r="54" spans="1:10" ht="29.5" thickBot="1" x14ac:dyDescent="0.4">
      <c r="A54" s="1" t="s">
        <v>5759</v>
      </c>
      <c r="B54" s="3" t="s">
        <v>5758</v>
      </c>
      <c r="C54" s="6" t="s">
        <v>5611</v>
      </c>
      <c r="D54" s="3" t="s">
        <v>5644</v>
      </c>
      <c r="E54" s="3" t="s">
        <v>5643</v>
      </c>
      <c r="F54">
        <v>4018</v>
      </c>
      <c r="G54" t="str">
        <f t="shared" si="6"/>
        <v>Haute-Garonne (French metropolitan department)</v>
      </c>
      <c r="H54" t="str">
        <f t="shared" si="7"/>
        <v>Haute-Garonne</v>
      </c>
      <c r="I54" t="str">
        <f t="shared" si="8"/>
        <v>FR-31</v>
      </c>
      <c r="J54" t="str">
        <f t="shared" si="9"/>
        <v>FR-OCC</v>
      </c>
    </row>
    <row r="55" spans="1:10" ht="29.5" thickBot="1" x14ac:dyDescent="0.4">
      <c r="A55" s="1" t="s">
        <v>5757</v>
      </c>
      <c r="B55" s="3" t="s">
        <v>5756</v>
      </c>
      <c r="C55" s="6" t="s">
        <v>5611</v>
      </c>
      <c r="D55" s="3" t="s">
        <v>5662</v>
      </c>
      <c r="E55" s="3" t="s">
        <v>5677</v>
      </c>
      <c r="F55">
        <v>4018</v>
      </c>
      <c r="G55" t="str">
        <f t="shared" si="6"/>
        <v>Haute-Loire (French metropolitan department)</v>
      </c>
      <c r="H55" t="str">
        <f t="shared" si="7"/>
        <v>Haute-Loire</v>
      </c>
      <c r="I55" t="str">
        <f t="shared" si="8"/>
        <v>FR-43</v>
      </c>
      <c r="J55" t="str">
        <f t="shared" si="9"/>
        <v>FR-ARA</v>
      </c>
    </row>
    <row r="56" spans="1:10" ht="29.5" thickBot="1" x14ac:dyDescent="0.4">
      <c r="A56" s="1" t="s">
        <v>5755</v>
      </c>
      <c r="B56" s="3" t="s">
        <v>5754</v>
      </c>
      <c r="C56" s="6" t="s">
        <v>5611</v>
      </c>
      <c r="D56" s="3" t="s">
        <v>5619</v>
      </c>
      <c r="E56" s="3" t="s">
        <v>5705</v>
      </c>
      <c r="F56">
        <v>4018</v>
      </c>
      <c r="G56" t="str">
        <f t="shared" si="6"/>
        <v>Haute-Marne (French metropolitan department)</v>
      </c>
      <c r="H56" t="str">
        <f t="shared" si="7"/>
        <v>Haute-Marne</v>
      </c>
      <c r="I56" t="str">
        <f t="shared" si="8"/>
        <v>FR-52</v>
      </c>
      <c r="J56" t="str">
        <f t="shared" si="9"/>
        <v>FR-GES</v>
      </c>
    </row>
    <row r="57" spans="1:10" ht="29.5" thickBot="1" x14ac:dyDescent="0.4">
      <c r="A57" s="1" t="s">
        <v>5753</v>
      </c>
      <c r="B57" s="3" t="s">
        <v>5752</v>
      </c>
      <c r="C57" s="6" t="s">
        <v>5611</v>
      </c>
      <c r="D57" s="3" t="s">
        <v>5615</v>
      </c>
      <c r="E57" s="3" t="s">
        <v>5640</v>
      </c>
      <c r="F57">
        <v>4018</v>
      </c>
      <c r="G57" t="str">
        <f t="shared" si="6"/>
        <v>Haute-Saône (French metropolitan department)</v>
      </c>
      <c r="H57" t="str">
        <f t="shared" si="7"/>
        <v>Haute-Saône</v>
      </c>
      <c r="I57" t="str">
        <f t="shared" si="8"/>
        <v>FR-70</v>
      </c>
      <c r="J57" t="str">
        <f t="shared" si="9"/>
        <v>FR-BFC</v>
      </c>
    </row>
    <row r="58" spans="1:10" ht="29.5" thickBot="1" x14ac:dyDescent="0.4">
      <c r="A58" s="1" t="s">
        <v>5751</v>
      </c>
      <c r="B58" s="3" t="s">
        <v>5750</v>
      </c>
      <c r="C58" s="6" t="s">
        <v>5611</v>
      </c>
      <c r="D58" s="3" t="s">
        <v>5662</v>
      </c>
      <c r="E58" s="3" t="s">
        <v>5661</v>
      </c>
      <c r="F58">
        <v>4018</v>
      </c>
      <c r="G58" t="str">
        <f t="shared" si="6"/>
        <v>Haute-Savoie (French metropolitan department)</v>
      </c>
      <c r="H58" t="str">
        <f t="shared" si="7"/>
        <v>Haute-Savoie</v>
      </c>
      <c r="I58" t="str">
        <f t="shared" si="8"/>
        <v>FR-74</v>
      </c>
      <c r="J58" t="str">
        <f t="shared" si="9"/>
        <v>FR-ARA</v>
      </c>
    </row>
    <row r="59" spans="1:10" ht="29.5" thickBot="1" x14ac:dyDescent="0.4">
      <c r="A59" s="1" t="s">
        <v>5749</v>
      </c>
      <c r="B59" s="3" t="s">
        <v>5748</v>
      </c>
      <c r="C59" s="6" t="s">
        <v>5611</v>
      </c>
      <c r="D59" s="3" t="s">
        <v>5623</v>
      </c>
      <c r="E59" s="3" t="s">
        <v>5747</v>
      </c>
      <c r="F59">
        <v>4018</v>
      </c>
      <c r="G59" t="str">
        <f t="shared" si="6"/>
        <v>Haute-Vienne (French metropolitan department)</v>
      </c>
      <c r="H59" t="str">
        <f t="shared" si="7"/>
        <v>Haute-Vienne</v>
      </c>
      <c r="I59" t="str">
        <f t="shared" si="8"/>
        <v>FR-87</v>
      </c>
      <c r="J59" t="str">
        <f t="shared" si="9"/>
        <v>FR-NAQ</v>
      </c>
    </row>
    <row r="60" spans="1:10" ht="29.5" thickBot="1" x14ac:dyDescent="0.4">
      <c r="A60" s="1" t="s">
        <v>5746</v>
      </c>
      <c r="B60" s="3" t="s">
        <v>5745</v>
      </c>
      <c r="C60" s="6" t="s">
        <v>5611</v>
      </c>
      <c r="D60" s="3" t="s">
        <v>5631</v>
      </c>
      <c r="E60" s="3" t="s">
        <v>5630</v>
      </c>
      <c r="F60">
        <v>4018</v>
      </c>
      <c r="G60" t="str">
        <f t="shared" si="6"/>
        <v>Hautes-Alpes (French metropolitan department)</v>
      </c>
      <c r="H60" t="str">
        <f t="shared" si="7"/>
        <v>Hautes-Alpes</v>
      </c>
      <c r="I60" t="str">
        <f t="shared" si="8"/>
        <v>FR-05</v>
      </c>
      <c r="J60" t="str">
        <f t="shared" si="9"/>
        <v>FR-PAC</v>
      </c>
    </row>
    <row r="61" spans="1:10" ht="29.5" thickBot="1" x14ac:dyDescent="0.4">
      <c r="A61" s="1" t="s">
        <v>5744</v>
      </c>
      <c r="B61" s="3" t="s">
        <v>5743</v>
      </c>
      <c r="C61" s="6" t="s">
        <v>5611</v>
      </c>
      <c r="D61" s="3" t="s">
        <v>5644</v>
      </c>
      <c r="E61" s="3" t="s">
        <v>5643</v>
      </c>
      <c r="F61">
        <v>4018</v>
      </c>
      <c r="G61" t="str">
        <f t="shared" si="6"/>
        <v>Hautes-Pyrénées (French metropolitan department)</v>
      </c>
      <c r="H61" t="str">
        <f t="shared" si="7"/>
        <v>Hautes-Pyrénées</v>
      </c>
      <c r="I61" t="str">
        <f t="shared" si="8"/>
        <v>FR-65</v>
      </c>
      <c r="J61" t="str">
        <f t="shared" si="9"/>
        <v>FR-OCC</v>
      </c>
    </row>
    <row r="62" spans="1:10" ht="29.5" thickBot="1" x14ac:dyDescent="0.4">
      <c r="A62" s="1" t="s">
        <v>5742</v>
      </c>
      <c r="B62" s="3" t="s">
        <v>5741</v>
      </c>
      <c r="C62" s="6" t="s">
        <v>5611</v>
      </c>
      <c r="D62" s="3" t="s">
        <v>5610</v>
      </c>
      <c r="E62" s="3" t="s">
        <v>5609</v>
      </c>
      <c r="F62">
        <v>4018</v>
      </c>
      <c r="G62" t="str">
        <f t="shared" si="6"/>
        <v>Hauts-de-Seine (French metropolitan department)</v>
      </c>
      <c r="H62" t="str">
        <f t="shared" si="7"/>
        <v>Hauts-de-Seine</v>
      </c>
      <c r="I62" t="str">
        <f t="shared" si="8"/>
        <v>FR-92</v>
      </c>
      <c r="J62" t="str">
        <f t="shared" si="9"/>
        <v>FR-IDF</v>
      </c>
    </row>
    <row r="63" spans="1:10" ht="18.5" thickBot="1" x14ac:dyDescent="0.4">
      <c r="A63" s="1" t="s">
        <v>5740</v>
      </c>
      <c r="B63" s="3" t="s">
        <v>5739</v>
      </c>
      <c r="C63" s="6" t="s">
        <v>5611</v>
      </c>
      <c r="D63" s="3" t="s">
        <v>5644</v>
      </c>
      <c r="E63" s="3" t="s">
        <v>5671</v>
      </c>
      <c r="F63">
        <v>4018</v>
      </c>
      <c r="G63" t="str">
        <f t="shared" si="6"/>
        <v>Hérault (French metropolitan department)</v>
      </c>
      <c r="H63" t="str">
        <f t="shared" si="7"/>
        <v>Hérault</v>
      </c>
      <c r="I63" t="str">
        <f t="shared" si="8"/>
        <v>FR-34</v>
      </c>
      <c r="J63" t="str">
        <f t="shared" si="9"/>
        <v>FR-OCC</v>
      </c>
    </row>
    <row r="64" spans="1:10" ht="29.5" thickBot="1" x14ac:dyDescent="0.4">
      <c r="A64" s="1" t="s">
        <v>5738</v>
      </c>
      <c r="B64" s="3" t="s">
        <v>5737</v>
      </c>
      <c r="C64" s="6" t="s">
        <v>5611</v>
      </c>
      <c r="D64" s="3" t="s">
        <v>5696</v>
      </c>
      <c r="E64" s="3" t="s">
        <v>5695</v>
      </c>
      <c r="F64">
        <v>4018</v>
      </c>
      <c r="G64" t="str">
        <f t="shared" si="6"/>
        <v>Ille-et-Vilaine (French metropolitan department)</v>
      </c>
      <c r="H64" t="str">
        <f t="shared" si="7"/>
        <v>Ille-et-Vilaine</v>
      </c>
      <c r="I64" t="str">
        <f t="shared" si="8"/>
        <v>FR-35</v>
      </c>
      <c r="J64" t="str">
        <f t="shared" si="9"/>
        <v>FR-BRE</v>
      </c>
    </row>
    <row r="65" spans="1:10" ht="18.5" thickBot="1" x14ac:dyDescent="0.4">
      <c r="A65" s="1" t="s">
        <v>5736</v>
      </c>
      <c r="B65" s="3" t="s">
        <v>5735</v>
      </c>
      <c r="C65" s="6" t="s">
        <v>5611</v>
      </c>
      <c r="D65" s="3" t="s">
        <v>5719</v>
      </c>
      <c r="E65" s="3" t="s">
        <v>5718</v>
      </c>
      <c r="F65">
        <v>4018</v>
      </c>
      <c r="G65" t="str">
        <f t="shared" si="6"/>
        <v>Indre (French metropolitan department)</v>
      </c>
      <c r="H65" t="str">
        <f t="shared" si="7"/>
        <v>Indre</v>
      </c>
      <c r="I65" t="str">
        <f t="shared" si="8"/>
        <v>FR-36</v>
      </c>
      <c r="J65" t="str">
        <f t="shared" si="9"/>
        <v>FR-CVL</v>
      </c>
    </row>
    <row r="66" spans="1:10" ht="29.5" thickBot="1" x14ac:dyDescent="0.4">
      <c r="A66" s="1" t="s">
        <v>5734</v>
      </c>
      <c r="B66" s="3" t="s">
        <v>5733</v>
      </c>
      <c r="C66" s="6" t="s">
        <v>5611</v>
      </c>
      <c r="D66" s="3" t="s">
        <v>5719</v>
      </c>
      <c r="E66" s="3" t="s">
        <v>5718</v>
      </c>
      <c r="F66">
        <v>4018</v>
      </c>
      <c r="G66" t="str">
        <f t="shared" si="6"/>
        <v>Indre-et-Loire (French metropolitan department)</v>
      </c>
      <c r="H66" t="str">
        <f t="shared" si="7"/>
        <v>Indre-et-Loire</v>
      </c>
      <c r="I66" t="str">
        <f t="shared" si="8"/>
        <v>FR-37</v>
      </c>
      <c r="J66" t="str">
        <f t="shared" si="9"/>
        <v>FR-CVL</v>
      </c>
    </row>
    <row r="67" spans="1:10" ht="18.5" thickBot="1" x14ac:dyDescent="0.4">
      <c r="A67" s="1" t="s">
        <v>5732</v>
      </c>
      <c r="B67" s="3" t="s">
        <v>5731</v>
      </c>
      <c r="C67" s="6" t="s">
        <v>5611</v>
      </c>
      <c r="D67" s="3" t="s">
        <v>5662</v>
      </c>
      <c r="E67" s="3" t="s">
        <v>5661</v>
      </c>
      <c r="F67">
        <v>4018</v>
      </c>
      <c r="G67" t="str">
        <f t="shared" si="6"/>
        <v>Isère (French metropolitan department)</v>
      </c>
      <c r="H67" t="str">
        <f t="shared" si="7"/>
        <v>Isère</v>
      </c>
      <c r="I67" t="str">
        <f t="shared" si="8"/>
        <v>FR-38</v>
      </c>
      <c r="J67" t="str">
        <f t="shared" si="9"/>
        <v>FR-ARA</v>
      </c>
    </row>
    <row r="68" spans="1:10" ht="18.5" thickBot="1" x14ac:dyDescent="0.4">
      <c r="A68" s="1" t="s">
        <v>5730</v>
      </c>
      <c r="B68" s="3" t="s">
        <v>1358</v>
      </c>
      <c r="C68" s="6" t="s">
        <v>5611</v>
      </c>
      <c r="D68" s="3" t="s">
        <v>5615</v>
      </c>
      <c r="E68" s="3" t="s">
        <v>5640</v>
      </c>
      <c r="F68">
        <v>4018</v>
      </c>
      <c r="G68" t="str">
        <f t="shared" si="6"/>
        <v>Jura (French metropolitan department)</v>
      </c>
      <c r="H68" t="str">
        <f t="shared" si="7"/>
        <v>Jura</v>
      </c>
      <c r="I68" t="str">
        <f t="shared" si="8"/>
        <v>FR-39</v>
      </c>
      <c r="J68" t="str">
        <f t="shared" si="9"/>
        <v>FR-BFC</v>
      </c>
    </row>
    <row r="69" spans="1:10" ht="18.5" thickBot="1" x14ac:dyDescent="0.4">
      <c r="A69" s="1" t="s">
        <v>5729</v>
      </c>
      <c r="B69" s="3" t="s">
        <v>5728</v>
      </c>
      <c r="C69" s="6" t="s">
        <v>5611</v>
      </c>
      <c r="D69" s="3" t="s">
        <v>5623</v>
      </c>
      <c r="E69" s="3" t="s">
        <v>5674</v>
      </c>
      <c r="F69">
        <v>4018</v>
      </c>
      <c r="G69" t="str">
        <f t="shared" si="6"/>
        <v>Landes (French metropolitan department)</v>
      </c>
      <c r="H69" t="str">
        <f t="shared" si="7"/>
        <v>Landes</v>
      </c>
      <c r="I69" t="str">
        <f t="shared" si="8"/>
        <v>FR-40</v>
      </c>
      <c r="J69" t="str">
        <f t="shared" si="9"/>
        <v>FR-NAQ</v>
      </c>
    </row>
    <row r="70" spans="1:10" ht="29.5" thickBot="1" x14ac:dyDescent="0.4">
      <c r="A70" s="1" t="s">
        <v>5727</v>
      </c>
      <c r="B70" s="3" t="s">
        <v>5726</v>
      </c>
      <c r="C70" s="6" t="s">
        <v>5611</v>
      </c>
      <c r="D70" s="3" t="s">
        <v>5719</v>
      </c>
      <c r="E70" s="3" t="s">
        <v>5718</v>
      </c>
      <c r="F70">
        <v>4018</v>
      </c>
      <c r="G70" t="str">
        <f t="shared" si="6"/>
        <v>Loir-et-Cher (French metropolitan department)</v>
      </c>
      <c r="H70" t="str">
        <f t="shared" si="7"/>
        <v>Loir-et-Cher</v>
      </c>
      <c r="I70" t="str">
        <f t="shared" si="8"/>
        <v>FR-41</v>
      </c>
      <c r="J70" t="str">
        <f t="shared" si="9"/>
        <v>FR-CVL</v>
      </c>
    </row>
    <row r="71" spans="1:10" ht="18.5" thickBot="1" x14ac:dyDescent="0.4">
      <c r="A71" s="1" t="s">
        <v>5725</v>
      </c>
      <c r="B71" s="3" t="s">
        <v>5724</v>
      </c>
      <c r="C71" s="6" t="s">
        <v>5611</v>
      </c>
      <c r="D71" s="3" t="s">
        <v>5662</v>
      </c>
      <c r="E71" s="3" t="s">
        <v>5661</v>
      </c>
      <c r="F71">
        <v>4018</v>
      </c>
      <c r="G71" t="str">
        <f t="shared" si="6"/>
        <v>Loire (French metropolitan department)</v>
      </c>
      <c r="H71" t="str">
        <f t="shared" si="7"/>
        <v>Loire</v>
      </c>
      <c r="I71" t="str">
        <f t="shared" si="8"/>
        <v>FR-42</v>
      </c>
      <c r="J71" t="str">
        <f t="shared" si="9"/>
        <v>FR-ARA</v>
      </c>
    </row>
    <row r="72" spans="1:10" ht="44" thickBot="1" x14ac:dyDescent="0.4">
      <c r="A72" s="1" t="s">
        <v>5723</v>
      </c>
      <c r="B72" s="3" t="s">
        <v>5722</v>
      </c>
      <c r="C72" s="6" t="s">
        <v>5611</v>
      </c>
      <c r="D72" s="3" t="s">
        <v>5627</v>
      </c>
      <c r="E72" s="3" t="s">
        <v>5626</v>
      </c>
      <c r="F72">
        <v>4018</v>
      </c>
      <c r="G72" t="str">
        <f t="shared" si="6"/>
        <v>Loire-Atlantique (French metropolitan department)</v>
      </c>
      <c r="H72" t="str">
        <f t="shared" si="7"/>
        <v>Loire-Atlantique</v>
      </c>
      <c r="I72" t="str">
        <f t="shared" si="8"/>
        <v>FR-44</v>
      </c>
      <c r="J72" t="str">
        <f t="shared" si="9"/>
        <v>FR-PDL</v>
      </c>
    </row>
    <row r="73" spans="1:10" ht="18.5" thickBot="1" x14ac:dyDescent="0.4">
      <c r="A73" s="1" t="s">
        <v>5721</v>
      </c>
      <c r="B73" s="3" t="s">
        <v>5720</v>
      </c>
      <c r="C73" s="6" t="s">
        <v>5611</v>
      </c>
      <c r="D73" s="3" t="s">
        <v>5719</v>
      </c>
      <c r="E73" s="3" t="s">
        <v>5718</v>
      </c>
      <c r="F73">
        <v>4018</v>
      </c>
      <c r="G73" t="str">
        <f t="shared" si="6"/>
        <v>Loiret (French metropolitan department)</v>
      </c>
      <c r="H73" t="str">
        <f t="shared" si="7"/>
        <v>Loiret</v>
      </c>
      <c r="I73" t="str">
        <f t="shared" si="8"/>
        <v>FR-45</v>
      </c>
      <c r="J73" t="str">
        <f t="shared" si="9"/>
        <v>FR-CVL</v>
      </c>
    </row>
    <row r="74" spans="1:10" ht="18.5" thickBot="1" x14ac:dyDescent="0.4">
      <c r="A74" s="1" t="s">
        <v>5717</v>
      </c>
      <c r="B74" s="3" t="s">
        <v>5716</v>
      </c>
      <c r="C74" s="6" t="s">
        <v>5611</v>
      </c>
      <c r="D74" s="3" t="s">
        <v>5644</v>
      </c>
      <c r="E74" s="3" t="s">
        <v>5643</v>
      </c>
      <c r="F74">
        <v>4018</v>
      </c>
      <c r="G74" t="str">
        <f t="shared" si="6"/>
        <v>Lot (French metropolitan department)</v>
      </c>
      <c r="H74" t="str">
        <f t="shared" si="7"/>
        <v>Lot</v>
      </c>
      <c r="I74" t="str">
        <f t="shared" si="8"/>
        <v>FR-46</v>
      </c>
      <c r="J74" t="str">
        <f t="shared" si="9"/>
        <v>FR-OCC</v>
      </c>
    </row>
    <row r="75" spans="1:10" ht="29.5" thickBot="1" x14ac:dyDescent="0.4">
      <c r="A75" s="1" t="s">
        <v>5715</v>
      </c>
      <c r="B75" s="3" t="s">
        <v>5714</v>
      </c>
      <c r="C75" s="6" t="s">
        <v>5611</v>
      </c>
      <c r="D75" s="3" t="s">
        <v>5623</v>
      </c>
      <c r="E75" s="3" t="s">
        <v>5674</v>
      </c>
      <c r="F75">
        <v>4018</v>
      </c>
      <c r="G75" t="str">
        <f t="shared" si="6"/>
        <v>Lot-et-Garonne (French metropolitan department)</v>
      </c>
      <c r="H75" t="str">
        <f t="shared" si="7"/>
        <v>Lot-et-Garonne</v>
      </c>
      <c r="I75" t="str">
        <f t="shared" si="8"/>
        <v>FR-47</v>
      </c>
      <c r="J75" t="str">
        <f t="shared" si="9"/>
        <v>FR-NAQ</v>
      </c>
    </row>
    <row r="76" spans="1:10" ht="18.5" thickBot="1" x14ac:dyDescent="0.4">
      <c r="A76" s="1" t="s">
        <v>5713</v>
      </c>
      <c r="B76" s="3" t="s">
        <v>5712</v>
      </c>
      <c r="C76" s="6" t="s">
        <v>5611</v>
      </c>
      <c r="D76" s="3" t="s">
        <v>5644</v>
      </c>
      <c r="E76" s="3" t="s">
        <v>5671</v>
      </c>
      <c r="F76">
        <v>4018</v>
      </c>
      <c r="G76" t="str">
        <f t="shared" si="6"/>
        <v>Lozère (French metropolitan department)</v>
      </c>
      <c r="H76" t="str">
        <f t="shared" si="7"/>
        <v>Lozère</v>
      </c>
      <c r="I76" t="str">
        <f t="shared" si="8"/>
        <v>FR-48</v>
      </c>
      <c r="J76" t="str">
        <f t="shared" si="9"/>
        <v>FR-OCC</v>
      </c>
    </row>
    <row r="77" spans="1:10" ht="29.5" thickBot="1" x14ac:dyDescent="0.4">
      <c r="A77" s="1" t="s">
        <v>5711</v>
      </c>
      <c r="B77" s="3" t="s">
        <v>5710</v>
      </c>
      <c r="C77" s="6" t="s">
        <v>5611</v>
      </c>
      <c r="D77" s="3" t="s">
        <v>5627</v>
      </c>
      <c r="E77" s="3" t="s">
        <v>5626</v>
      </c>
      <c r="F77">
        <v>4018</v>
      </c>
      <c r="G77" t="str">
        <f t="shared" si="6"/>
        <v>Maine-et-Loire (French metropolitan department)</v>
      </c>
      <c r="H77" t="str">
        <f t="shared" si="7"/>
        <v>Maine-et-Loire</v>
      </c>
      <c r="I77" t="str">
        <f t="shared" si="8"/>
        <v>FR-49</v>
      </c>
      <c r="J77" t="str">
        <f t="shared" si="9"/>
        <v>FR-PDL</v>
      </c>
    </row>
    <row r="78" spans="1:10" ht="18.5" thickBot="1" x14ac:dyDescent="0.4">
      <c r="A78" s="1" t="s">
        <v>5709</v>
      </c>
      <c r="B78" s="3" t="s">
        <v>5708</v>
      </c>
      <c r="C78" s="6" t="s">
        <v>5611</v>
      </c>
      <c r="D78" s="3" t="s">
        <v>5656</v>
      </c>
      <c r="E78" s="3" t="s">
        <v>5685</v>
      </c>
      <c r="F78">
        <v>4018</v>
      </c>
      <c r="G78" t="str">
        <f t="shared" si="6"/>
        <v>Manche (French metropolitan department)</v>
      </c>
      <c r="H78" t="str">
        <f t="shared" si="7"/>
        <v>Manche</v>
      </c>
      <c r="I78" t="str">
        <f t="shared" si="8"/>
        <v>FR-50</v>
      </c>
      <c r="J78" t="str">
        <f t="shared" si="9"/>
        <v>FR-NOR</v>
      </c>
    </row>
    <row r="79" spans="1:10" ht="18.5" thickBot="1" x14ac:dyDescent="0.4">
      <c r="A79" s="1" t="s">
        <v>5707</v>
      </c>
      <c r="B79" s="3" t="s">
        <v>5706</v>
      </c>
      <c r="C79" s="6" t="s">
        <v>5611</v>
      </c>
      <c r="D79" s="3" t="s">
        <v>5619</v>
      </c>
      <c r="E79" s="3" t="s">
        <v>5705</v>
      </c>
      <c r="F79">
        <v>4018</v>
      </c>
      <c r="G79" t="str">
        <f t="shared" si="6"/>
        <v>Marne (French metropolitan department)</v>
      </c>
      <c r="H79" t="str">
        <f t="shared" si="7"/>
        <v>Marne</v>
      </c>
      <c r="I79" t="str">
        <f t="shared" si="8"/>
        <v>FR-51</v>
      </c>
      <c r="J79" t="str">
        <f t="shared" si="9"/>
        <v>FR-GES</v>
      </c>
    </row>
    <row r="80" spans="1:10" ht="18.5" thickBot="1" x14ac:dyDescent="0.4">
      <c r="A80" s="1" t="s">
        <v>5704</v>
      </c>
      <c r="B80" s="3" t="s">
        <v>5703</v>
      </c>
      <c r="C80" s="6" t="s">
        <v>5611</v>
      </c>
      <c r="D80" s="3" t="s">
        <v>5627</v>
      </c>
      <c r="E80" s="3" t="s">
        <v>5626</v>
      </c>
      <c r="F80">
        <v>4018</v>
      </c>
      <c r="G80" t="str">
        <f t="shared" si="6"/>
        <v>Mayenne (French metropolitan department)</v>
      </c>
      <c r="H80" t="str">
        <f t="shared" si="7"/>
        <v>Mayenne</v>
      </c>
      <c r="I80" t="str">
        <f t="shared" si="8"/>
        <v>FR-53</v>
      </c>
      <c r="J80" t="str">
        <f t="shared" si="9"/>
        <v>FR-PDL</v>
      </c>
    </row>
    <row r="81" spans="1:10" ht="44" thickBot="1" x14ac:dyDescent="0.4">
      <c r="A81" s="1" t="s">
        <v>5702</v>
      </c>
      <c r="B81" s="3" t="s">
        <v>5701</v>
      </c>
      <c r="C81" s="6" t="s">
        <v>5611</v>
      </c>
      <c r="D81" s="3" t="s">
        <v>5619</v>
      </c>
      <c r="E81" s="3" t="s">
        <v>5618</v>
      </c>
      <c r="F81">
        <v>4018</v>
      </c>
      <c r="G81" t="str">
        <f t="shared" si="6"/>
        <v>Meurthe-et-Moselle (French metropolitan department)</v>
      </c>
      <c r="H81" t="str">
        <f t="shared" si="7"/>
        <v>Meurthe-et-Moselle</v>
      </c>
      <c r="I81" t="str">
        <f t="shared" si="8"/>
        <v>FR-54</v>
      </c>
      <c r="J81" t="str">
        <f t="shared" si="9"/>
        <v>FR-GES</v>
      </c>
    </row>
    <row r="82" spans="1:10" ht="18.5" thickBot="1" x14ac:dyDescent="0.4">
      <c r="A82" s="1" t="s">
        <v>5700</v>
      </c>
      <c r="B82" s="3" t="s">
        <v>5699</v>
      </c>
      <c r="C82" s="6" t="s">
        <v>5611</v>
      </c>
      <c r="D82" s="3" t="s">
        <v>5619</v>
      </c>
      <c r="E82" s="3" t="s">
        <v>5618</v>
      </c>
      <c r="F82">
        <v>4018</v>
      </c>
      <c r="G82" t="str">
        <f t="shared" si="6"/>
        <v>Meuse (French metropolitan department)</v>
      </c>
      <c r="H82" t="str">
        <f t="shared" si="7"/>
        <v>Meuse</v>
      </c>
      <c r="I82" t="str">
        <f t="shared" si="8"/>
        <v>FR-55</v>
      </c>
      <c r="J82" t="str">
        <f t="shared" si="9"/>
        <v>FR-GES</v>
      </c>
    </row>
    <row r="83" spans="1:10" ht="29.5" thickBot="1" x14ac:dyDescent="0.4">
      <c r="A83" s="1" t="s">
        <v>5698</v>
      </c>
      <c r="B83" s="3" t="s">
        <v>5697</v>
      </c>
      <c r="C83" s="6" t="s">
        <v>5611</v>
      </c>
      <c r="D83" s="3" t="s">
        <v>5696</v>
      </c>
      <c r="E83" s="3" t="s">
        <v>5695</v>
      </c>
      <c r="F83">
        <v>4018</v>
      </c>
      <c r="G83" t="str">
        <f t="shared" si="6"/>
        <v>Morbihan (French metropolitan department)</v>
      </c>
      <c r="H83" t="str">
        <f t="shared" si="7"/>
        <v>Morbihan</v>
      </c>
      <c r="I83" t="str">
        <f t="shared" si="8"/>
        <v>FR-56</v>
      </c>
      <c r="J83" t="str">
        <f t="shared" si="9"/>
        <v>FR-BRE</v>
      </c>
    </row>
    <row r="84" spans="1:10" ht="18.5" thickBot="1" x14ac:dyDescent="0.4">
      <c r="A84" s="1" t="s">
        <v>5694</v>
      </c>
      <c r="B84" s="3" t="s">
        <v>5693</v>
      </c>
      <c r="C84" s="6" t="s">
        <v>5611</v>
      </c>
      <c r="D84" s="3" t="s">
        <v>5619</v>
      </c>
      <c r="E84" s="3" t="s">
        <v>5618</v>
      </c>
      <c r="F84">
        <v>4018</v>
      </c>
      <c r="G84" t="str">
        <f t="shared" ref="G84:G113" si="10">_xlfn.CONCAT(B84," (French ",C84,")")</f>
        <v>Moselle (French metropolitan department)</v>
      </c>
      <c r="H84" t="str">
        <f t="shared" ref="H84:H113" si="11">B84</f>
        <v>Moselle</v>
      </c>
      <c r="I84" t="str">
        <f t="shared" ref="I84:I113" si="12">A84</f>
        <v>FR-57</v>
      </c>
      <c r="J84" t="str">
        <f t="shared" ref="J84:J113" si="13">_xlfn.CONCAT("FR-", D84)</f>
        <v>FR-GES</v>
      </c>
    </row>
    <row r="85" spans="1:10" ht="18.5" thickBot="1" x14ac:dyDescent="0.4">
      <c r="A85" s="1" t="s">
        <v>5692</v>
      </c>
      <c r="B85" s="3" t="s">
        <v>5691</v>
      </c>
      <c r="C85" s="6" t="s">
        <v>5611</v>
      </c>
      <c r="D85" s="3" t="s">
        <v>5615</v>
      </c>
      <c r="E85" s="3" t="s">
        <v>5614</v>
      </c>
      <c r="F85">
        <v>4018</v>
      </c>
      <c r="G85" t="str">
        <f t="shared" si="10"/>
        <v>Nièvre (French metropolitan department)</v>
      </c>
      <c r="H85" t="str">
        <f t="shared" si="11"/>
        <v>Nièvre</v>
      </c>
      <c r="I85" t="str">
        <f t="shared" si="12"/>
        <v>FR-58</v>
      </c>
      <c r="J85" t="str">
        <f t="shared" si="13"/>
        <v>FR-BFC</v>
      </c>
    </row>
    <row r="86" spans="1:10" ht="18.5" thickBot="1" x14ac:dyDescent="0.4">
      <c r="A86" s="1" t="s">
        <v>5690</v>
      </c>
      <c r="B86" s="3" t="s">
        <v>2016</v>
      </c>
      <c r="C86" s="6" t="s">
        <v>5611</v>
      </c>
      <c r="D86" s="3" t="s">
        <v>5650</v>
      </c>
      <c r="E86" s="3" t="s">
        <v>5680</v>
      </c>
      <c r="F86">
        <v>4018</v>
      </c>
      <c r="G86" t="str">
        <f t="shared" si="10"/>
        <v>Nord (French metropolitan department)</v>
      </c>
      <c r="H86" t="str">
        <f t="shared" si="11"/>
        <v>Nord</v>
      </c>
      <c r="I86" t="str">
        <f t="shared" si="12"/>
        <v>FR-59</v>
      </c>
      <c r="J86" t="str">
        <f t="shared" si="13"/>
        <v>FR-HDF</v>
      </c>
    </row>
    <row r="87" spans="1:10" ht="18.5" thickBot="1" x14ac:dyDescent="0.4">
      <c r="A87" s="1" t="s">
        <v>5689</v>
      </c>
      <c r="B87" s="3" t="s">
        <v>5688</v>
      </c>
      <c r="C87" s="6" t="s">
        <v>5611</v>
      </c>
      <c r="D87" s="3" t="s">
        <v>5650</v>
      </c>
      <c r="E87" s="3" t="s">
        <v>5649</v>
      </c>
      <c r="F87">
        <v>4018</v>
      </c>
      <c r="G87" t="str">
        <f t="shared" si="10"/>
        <v>Oise (French metropolitan department)</v>
      </c>
      <c r="H87" t="str">
        <f t="shared" si="11"/>
        <v>Oise</v>
      </c>
      <c r="I87" t="str">
        <f t="shared" si="12"/>
        <v>FR-60</v>
      </c>
      <c r="J87" t="str">
        <f t="shared" si="13"/>
        <v>FR-HDF</v>
      </c>
    </row>
    <row r="88" spans="1:10" ht="18.5" thickBot="1" x14ac:dyDescent="0.4">
      <c r="A88" s="1" t="s">
        <v>5687</v>
      </c>
      <c r="B88" s="3" t="s">
        <v>5686</v>
      </c>
      <c r="C88" s="6" t="s">
        <v>5611</v>
      </c>
      <c r="D88" s="3" t="s">
        <v>5656</v>
      </c>
      <c r="E88" s="3" t="s">
        <v>5685</v>
      </c>
      <c r="F88">
        <v>4018</v>
      </c>
      <c r="G88" t="str">
        <f t="shared" si="10"/>
        <v>Orne (French metropolitan department)</v>
      </c>
      <c r="H88" t="str">
        <f t="shared" si="11"/>
        <v>Orne</v>
      </c>
      <c r="I88" t="str">
        <f t="shared" si="12"/>
        <v>FR-61</v>
      </c>
      <c r="J88" t="str">
        <f t="shared" si="13"/>
        <v>FR-NOR</v>
      </c>
    </row>
    <row r="89" spans="1:10" ht="36.5" thickBot="1" x14ac:dyDescent="0.4">
      <c r="A89" s="1" t="s">
        <v>5684</v>
      </c>
      <c r="B89" s="3" t="s">
        <v>5683</v>
      </c>
      <c r="C89" s="6" t="s">
        <v>5590</v>
      </c>
      <c r="D89" s="3" t="s">
        <v>5610</v>
      </c>
      <c r="E89" s="3" t="s">
        <v>5609</v>
      </c>
      <c r="F89">
        <v>4018</v>
      </c>
      <c r="G89" t="str">
        <f t="shared" si="10"/>
        <v>Paris (French metropolitan collectivity with special status)</v>
      </c>
      <c r="H89" t="str">
        <f t="shared" si="11"/>
        <v>Paris</v>
      </c>
      <c r="I89" t="str">
        <f t="shared" si="12"/>
        <v>FR-75C</v>
      </c>
      <c r="J89" t="str">
        <f t="shared" si="13"/>
        <v>FR-IDF</v>
      </c>
    </row>
    <row r="90" spans="1:10" ht="29.5" thickBot="1" x14ac:dyDescent="0.4">
      <c r="A90" s="1" t="s">
        <v>5682</v>
      </c>
      <c r="B90" s="3" t="s">
        <v>5681</v>
      </c>
      <c r="C90" s="6" t="s">
        <v>5611</v>
      </c>
      <c r="D90" s="3" t="s">
        <v>5650</v>
      </c>
      <c r="E90" s="3" t="s">
        <v>5680</v>
      </c>
      <c r="F90">
        <v>4018</v>
      </c>
      <c r="G90" t="str">
        <f t="shared" si="10"/>
        <v>Pas-de-Calais (French metropolitan department)</v>
      </c>
      <c r="H90" t="str">
        <f t="shared" si="11"/>
        <v>Pas-de-Calais</v>
      </c>
      <c r="I90" t="str">
        <f t="shared" si="12"/>
        <v>FR-62</v>
      </c>
      <c r="J90" t="str">
        <f t="shared" si="13"/>
        <v>FR-HDF</v>
      </c>
    </row>
    <row r="91" spans="1:10" ht="29.5" thickBot="1" x14ac:dyDescent="0.4">
      <c r="A91" s="1" t="s">
        <v>5679</v>
      </c>
      <c r="B91" s="3" t="s">
        <v>5678</v>
      </c>
      <c r="C91" s="6" t="s">
        <v>5611</v>
      </c>
      <c r="D91" s="3" t="s">
        <v>5662</v>
      </c>
      <c r="E91" s="3" t="s">
        <v>5677</v>
      </c>
      <c r="F91">
        <v>4018</v>
      </c>
      <c r="G91" t="str">
        <f t="shared" si="10"/>
        <v>Puy-de-Dôme (French metropolitan department)</v>
      </c>
      <c r="H91" t="str">
        <f t="shared" si="11"/>
        <v>Puy-de-Dôme</v>
      </c>
      <c r="I91" t="str">
        <f t="shared" si="12"/>
        <v>FR-63</v>
      </c>
      <c r="J91" t="str">
        <f t="shared" si="13"/>
        <v>FR-ARA</v>
      </c>
    </row>
    <row r="92" spans="1:10" ht="58.5" thickBot="1" x14ac:dyDescent="0.4">
      <c r="A92" s="1" t="s">
        <v>5676</v>
      </c>
      <c r="B92" s="3" t="s">
        <v>5675</v>
      </c>
      <c r="C92" s="6" t="s">
        <v>5611</v>
      </c>
      <c r="D92" s="3" t="s">
        <v>5623</v>
      </c>
      <c r="E92" s="3" t="s">
        <v>5674</v>
      </c>
      <c r="F92">
        <v>4018</v>
      </c>
      <c r="G92" t="str">
        <f t="shared" si="10"/>
        <v>Pyrénées-Atlantiques (French metropolitan department)</v>
      </c>
      <c r="H92" t="str">
        <f t="shared" si="11"/>
        <v>Pyrénées-Atlantiques</v>
      </c>
      <c r="I92" t="str">
        <f t="shared" si="12"/>
        <v>FR-64</v>
      </c>
      <c r="J92" t="str">
        <f t="shared" si="13"/>
        <v>FR-NAQ</v>
      </c>
    </row>
    <row r="93" spans="1:10" ht="58.5" thickBot="1" x14ac:dyDescent="0.4">
      <c r="A93" s="1" t="s">
        <v>5673</v>
      </c>
      <c r="B93" s="3" t="s">
        <v>5672</v>
      </c>
      <c r="C93" s="6" t="s">
        <v>5611</v>
      </c>
      <c r="D93" s="3" t="s">
        <v>5644</v>
      </c>
      <c r="E93" s="3" t="s">
        <v>5671</v>
      </c>
      <c r="F93">
        <v>4018</v>
      </c>
      <c r="G93" t="str">
        <f t="shared" si="10"/>
        <v>Pyrénées-Orientales (French metropolitan department)</v>
      </c>
      <c r="H93" t="str">
        <f t="shared" si="11"/>
        <v>Pyrénées-Orientales</v>
      </c>
      <c r="I93" t="str">
        <f t="shared" si="12"/>
        <v>FR-66</v>
      </c>
      <c r="J93" t="str">
        <f t="shared" si="13"/>
        <v>FR-OCC</v>
      </c>
    </row>
    <row r="94" spans="1:10" ht="18.5" thickBot="1" x14ac:dyDescent="0.4">
      <c r="A94" s="1" t="s">
        <v>5670</v>
      </c>
      <c r="B94" s="2" t="s">
        <v>5669</v>
      </c>
      <c r="C94" s="6" t="s">
        <v>5611</v>
      </c>
      <c r="D94" s="3" t="s">
        <v>5662</v>
      </c>
      <c r="E94" s="3" t="s">
        <v>5661</v>
      </c>
      <c r="F94">
        <v>4018</v>
      </c>
      <c r="G94" t="str">
        <f t="shared" si="10"/>
        <v>Rhône[1] (French metropolitan department)</v>
      </c>
      <c r="H94" t="str">
        <f t="shared" si="11"/>
        <v>Rhône[1]</v>
      </c>
      <c r="I94" t="str">
        <f t="shared" si="12"/>
        <v>FR-69</v>
      </c>
      <c r="J94" t="str">
        <f t="shared" si="13"/>
        <v>FR-ARA</v>
      </c>
    </row>
    <row r="95" spans="1:10" ht="29.5" thickBot="1" x14ac:dyDescent="0.4">
      <c r="A95" s="1" t="s">
        <v>5668</v>
      </c>
      <c r="B95" s="3" t="s">
        <v>5667</v>
      </c>
      <c r="C95" s="6" t="s">
        <v>5611</v>
      </c>
      <c r="D95" s="3" t="s">
        <v>5615</v>
      </c>
      <c r="E95" s="3" t="s">
        <v>5614</v>
      </c>
      <c r="F95">
        <v>4018</v>
      </c>
      <c r="G95" t="str">
        <f t="shared" si="10"/>
        <v>Saône-et-Loire (French metropolitan department)</v>
      </c>
      <c r="H95" t="str">
        <f t="shared" si="11"/>
        <v>Saône-et-Loire</v>
      </c>
      <c r="I95" t="str">
        <f t="shared" si="12"/>
        <v>FR-71</v>
      </c>
      <c r="J95" t="str">
        <f t="shared" si="13"/>
        <v>FR-BFC</v>
      </c>
    </row>
    <row r="96" spans="1:10" ht="18.5" thickBot="1" x14ac:dyDescent="0.4">
      <c r="A96" s="1" t="s">
        <v>5666</v>
      </c>
      <c r="B96" s="3" t="s">
        <v>5665</v>
      </c>
      <c r="C96" s="6" t="s">
        <v>5611</v>
      </c>
      <c r="D96" s="3" t="s">
        <v>5627</v>
      </c>
      <c r="E96" s="3" t="s">
        <v>5626</v>
      </c>
      <c r="F96">
        <v>4018</v>
      </c>
      <c r="G96" t="str">
        <f t="shared" si="10"/>
        <v>Sarthe (French metropolitan department)</v>
      </c>
      <c r="H96" t="str">
        <f t="shared" si="11"/>
        <v>Sarthe</v>
      </c>
      <c r="I96" t="str">
        <f t="shared" si="12"/>
        <v>FR-72</v>
      </c>
      <c r="J96" t="str">
        <f t="shared" si="13"/>
        <v>FR-PDL</v>
      </c>
    </row>
    <row r="97" spans="1:10" ht="18.5" thickBot="1" x14ac:dyDescent="0.4">
      <c r="A97" s="1" t="s">
        <v>5664</v>
      </c>
      <c r="B97" s="3" t="s">
        <v>5663</v>
      </c>
      <c r="C97" s="6" t="s">
        <v>5611</v>
      </c>
      <c r="D97" s="3" t="s">
        <v>5662</v>
      </c>
      <c r="E97" s="3" t="s">
        <v>5661</v>
      </c>
      <c r="F97">
        <v>4018</v>
      </c>
      <c r="G97" t="str">
        <f t="shared" si="10"/>
        <v>Savoie (French metropolitan department)</v>
      </c>
      <c r="H97" t="str">
        <f t="shared" si="11"/>
        <v>Savoie</v>
      </c>
      <c r="I97" t="str">
        <f t="shared" si="12"/>
        <v>FR-73</v>
      </c>
      <c r="J97" t="str">
        <f t="shared" si="13"/>
        <v>FR-ARA</v>
      </c>
    </row>
    <row r="98" spans="1:10" ht="29.5" thickBot="1" x14ac:dyDescent="0.4">
      <c r="A98" s="1" t="s">
        <v>5660</v>
      </c>
      <c r="B98" s="3" t="s">
        <v>5659</v>
      </c>
      <c r="C98" s="6" t="s">
        <v>5611</v>
      </c>
      <c r="D98" s="3" t="s">
        <v>5610</v>
      </c>
      <c r="E98" s="3" t="s">
        <v>5609</v>
      </c>
      <c r="F98">
        <v>4018</v>
      </c>
      <c r="G98" t="str">
        <f t="shared" si="10"/>
        <v>Seine-et-Marne (French metropolitan department)</v>
      </c>
      <c r="H98" t="str">
        <f t="shared" si="11"/>
        <v>Seine-et-Marne</v>
      </c>
      <c r="I98" t="str">
        <f t="shared" si="12"/>
        <v>FR-77</v>
      </c>
      <c r="J98" t="str">
        <f t="shared" si="13"/>
        <v>FR-IDF</v>
      </c>
    </row>
    <row r="99" spans="1:10" ht="29.5" thickBot="1" x14ac:dyDescent="0.4">
      <c r="A99" s="1" t="s">
        <v>5658</v>
      </c>
      <c r="B99" s="3" t="s">
        <v>5657</v>
      </c>
      <c r="C99" s="6" t="s">
        <v>5611</v>
      </c>
      <c r="D99" s="3" t="s">
        <v>5656</v>
      </c>
      <c r="E99" s="3" t="s">
        <v>5655</v>
      </c>
      <c r="F99">
        <v>4018</v>
      </c>
      <c r="G99" t="str">
        <f t="shared" si="10"/>
        <v>Seine-Maritime (French metropolitan department)</v>
      </c>
      <c r="H99" t="str">
        <f t="shared" si="11"/>
        <v>Seine-Maritime</v>
      </c>
      <c r="I99" t="str">
        <f t="shared" si="12"/>
        <v>FR-76</v>
      </c>
      <c r="J99" t="str">
        <f t="shared" si="13"/>
        <v>FR-NOR</v>
      </c>
    </row>
    <row r="100" spans="1:10" ht="44" thickBot="1" x14ac:dyDescent="0.4">
      <c r="A100" s="1" t="s">
        <v>5654</v>
      </c>
      <c r="B100" s="3" t="s">
        <v>5653</v>
      </c>
      <c r="C100" s="6" t="s">
        <v>5611</v>
      </c>
      <c r="D100" s="3" t="s">
        <v>5610</v>
      </c>
      <c r="E100" s="3" t="s">
        <v>5609</v>
      </c>
      <c r="F100">
        <v>4018</v>
      </c>
      <c r="G100" t="str">
        <f t="shared" si="10"/>
        <v>Seine-Saint-Denis (French metropolitan department)</v>
      </c>
      <c r="H100" t="str">
        <f t="shared" si="11"/>
        <v>Seine-Saint-Denis</v>
      </c>
      <c r="I100" t="str">
        <f t="shared" si="12"/>
        <v>FR-93</v>
      </c>
      <c r="J100" t="str">
        <f t="shared" si="13"/>
        <v>FR-IDF</v>
      </c>
    </row>
    <row r="101" spans="1:10" ht="18.5" thickBot="1" x14ac:dyDescent="0.4">
      <c r="A101" s="1" t="s">
        <v>5652</v>
      </c>
      <c r="B101" s="3" t="s">
        <v>5651</v>
      </c>
      <c r="C101" s="6" t="s">
        <v>5611</v>
      </c>
      <c r="D101" s="3" t="s">
        <v>5650</v>
      </c>
      <c r="E101" s="3" t="s">
        <v>5649</v>
      </c>
      <c r="F101">
        <v>4018</v>
      </c>
      <c r="G101" t="str">
        <f t="shared" si="10"/>
        <v>Somme (French metropolitan department)</v>
      </c>
      <c r="H101" t="str">
        <f t="shared" si="11"/>
        <v>Somme</v>
      </c>
      <c r="I101" t="str">
        <f t="shared" si="12"/>
        <v>FR-80</v>
      </c>
      <c r="J101" t="str">
        <f t="shared" si="13"/>
        <v>FR-HDF</v>
      </c>
    </row>
    <row r="102" spans="1:10" ht="18.5" thickBot="1" x14ac:dyDescent="0.4">
      <c r="A102" s="1" t="s">
        <v>5648</v>
      </c>
      <c r="B102" s="3" t="s">
        <v>5647</v>
      </c>
      <c r="C102" s="6" t="s">
        <v>5611</v>
      </c>
      <c r="D102" s="3" t="s">
        <v>5644</v>
      </c>
      <c r="E102" s="3" t="s">
        <v>5643</v>
      </c>
      <c r="F102">
        <v>4018</v>
      </c>
      <c r="G102" t="str">
        <f t="shared" si="10"/>
        <v>Tarn (French metropolitan department)</v>
      </c>
      <c r="H102" t="str">
        <f t="shared" si="11"/>
        <v>Tarn</v>
      </c>
      <c r="I102" t="str">
        <f t="shared" si="12"/>
        <v>FR-81</v>
      </c>
      <c r="J102" t="str">
        <f t="shared" si="13"/>
        <v>FR-OCC</v>
      </c>
    </row>
    <row r="103" spans="1:10" ht="29.5" thickBot="1" x14ac:dyDescent="0.4">
      <c r="A103" s="1" t="s">
        <v>5646</v>
      </c>
      <c r="B103" s="3" t="s">
        <v>5645</v>
      </c>
      <c r="C103" s="6" t="s">
        <v>5611</v>
      </c>
      <c r="D103" s="3" t="s">
        <v>5644</v>
      </c>
      <c r="E103" s="3" t="s">
        <v>5643</v>
      </c>
      <c r="F103">
        <v>4018</v>
      </c>
      <c r="G103" t="str">
        <f t="shared" si="10"/>
        <v>Tarn-et-Garonne (French metropolitan department)</v>
      </c>
      <c r="H103" t="str">
        <f t="shared" si="11"/>
        <v>Tarn-et-Garonne</v>
      </c>
      <c r="I103" t="str">
        <f t="shared" si="12"/>
        <v>FR-82</v>
      </c>
      <c r="J103" t="str">
        <f t="shared" si="13"/>
        <v>FR-OCC</v>
      </c>
    </row>
    <row r="104" spans="1:10" ht="44" thickBot="1" x14ac:dyDescent="0.4">
      <c r="A104" s="1" t="s">
        <v>5642</v>
      </c>
      <c r="B104" s="3" t="s">
        <v>5641</v>
      </c>
      <c r="C104" s="6" t="s">
        <v>5611</v>
      </c>
      <c r="D104" s="3" t="s">
        <v>5615</v>
      </c>
      <c r="E104" s="3" t="s">
        <v>5640</v>
      </c>
      <c r="F104">
        <v>4018</v>
      </c>
      <c r="G104" t="str">
        <f t="shared" si="10"/>
        <v>Territoire de Belfort (French metropolitan department)</v>
      </c>
      <c r="H104" t="str">
        <f t="shared" si="11"/>
        <v>Territoire de Belfort</v>
      </c>
      <c r="I104" t="str">
        <f t="shared" si="12"/>
        <v>FR-90</v>
      </c>
      <c r="J104" t="str">
        <f t="shared" si="13"/>
        <v>FR-BFC</v>
      </c>
    </row>
    <row r="105" spans="1:10" ht="29.5" thickBot="1" x14ac:dyDescent="0.4">
      <c r="A105" s="1" t="s">
        <v>5639</v>
      </c>
      <c r="B105" s="3" t="s">
        <v>5638</v>
      </c>
      <c r="C105" s="6" t="s">
        <v>5611</v>
      </c>
      <c r="D105" s="3" t="s">
        <v>5610</v>
      </c>
      <c r="E105" s="3" t="s">
        <v>5609</v>
      </c>
      <c r="F105">
        <v>4018</v>
      </c>
      <c r="G105" t="str">
        <f t="shared" si="10"/>
        <v>Val-d'Oise (French metropolitan department)</v>
      </c>
      <c r="H105" t="str">
        <f t="shared" si="11"/>
        <v>Val-d'Oise</v>
      </c>
      <c r="I105" t="str">
        <f t="shared" si="12"/>
        <v>FR-95</v>
      </c>
      <c r="J105" t="str">
        <f t="shared" si="13"/>
        <v>FR-IDF</v>
      </c>
    </row>
    <row r="106" spans="1:10" ht="29.5" thickBot="1" x14ac:dyDescent="0.4">
      <c r="A106" s="1" t="s">
        <v>5637</v>
      </c>
      <c r="B106" s="3" t="s">
        <v>5636</v>
      </c>
      <c r="C106" s="6" t="s">
        <v>5611</v>
      </c>
      <c r="D106" s="3" t="s">
        <v>5610</v>
      </c>
      <c r="E106" s="3" t="s">
        <v>5609</v>
      </c>
      <c r="F106">
        <v>4018</v>
      </c>
      <c r="G106" t="str">
        <f t="shared" si="10"/>
        <v>Val-de-Marne (French metropolitan department)</v>
      </c>
      <c r="H106" t="str">
        <f t="shared" si="11"/>
        <v>Val-de-Marne</v>
      </c>
      <c r="I106" t="str">
        <f t="shared" si="12"/>
        <v>FR-94</v>
      </c>
      <c r="J106" t="str">
        <f t="shared" si="13"/>
        <v>FR-IDF</v>
      </c>
    </row>
    <row r="107" spans="1:10" ht="18.5" thickBot="1" x14ac:dyDescent="0.4">
      <c r="A107" s="1" t="s">
        <v>5635</v>
      </c>
      <c r="B107" s="3" t="s">
        <v>5634</v>
      </c>
      <c r="C107" s="6" t="s">
        <v>5611</v>
      </c>
      <c r="D107" s="3" t="s">
        <v>5631</v>
      </c>
      <c r="E107" s="3" t="s">
        <v>5630</v>
      </c>
      <c r="F107">
        <v>4018</v>
      </c>
      <c r="G107" t="str">
        <f t="shared" si="10"/>
        <v>Var (French metropolitan department)</v>
      </c>
      <c r="H107" t="str">
        <f t="shared" si="11"/>
        <v>Var</v>
      </c>
      <c r="I107" t="str">
        <f t="shared" si="12"/>
        <v>FR-83</v>
      </c>
      <c r="J107" t="str">
        <f t="shared" si="13"/>
        <v>FR-PAC</v>
      </c>
    </row>
    <row r="108" spans="1:10" ht="18.5" thickBot="1" x14ac:dyDescent="0.4">
      <c r="A108" s="1" t="s">
        <v>5633</v>
      </c>
      <c r="B108" s="3" t="s">
        <v>5632</v>
      </c>
      <c r="C108" s="6" t="s">
        <v>5611</v>
      </c>
      <c r="D108" s="3" t="s">
        <v>5631</v>
      </c>
      <c r="E108" s="3" t="s">
        <v>5630</v>
      </c>
      <c r="F108">
        <v>4018</v>
      </c>
      <c r="G108" t="str">
        <f t="shared" si="10"/>
        <v>Vaucluse (French metropolitan department)</v>
      </c>
      <c r="H108" t="str">
        <f t="shared" si="11"/>
        <v>Vaucluse</v>
      </c>
      <c r="I108" t="str">
        <f t="shared" si="12"/>
        <v>FR-84</v>
      </c>
      <c r="J108" t="str">
        <f t="shared" si="13"/>
        <v>FR-PAC</v>
      </c>
    </row>
    <row r="109" spans="1:10" ht="18.5" thickBot="1" x14ac:dyDescent="0.4">
      <c r="A109" s="1" t="s">
        <v>5629</v>
      </c>
      <c r="B109" s="3" t="s">
        <v>5628</v>
      </c>
      <c r="C109" s="6" t="s">
        <v>5611</v>
      </c>
      <c r="D109" s="3" t="s">
        <v>5627</v>
      </c>
      <c r="E109" s="3" t="s">
        <v>5626</v>
      </c>
      <c r="F109">
        <v>4018</v>
      </c>
      <c r="G109" t="str">
        <f t="shared" si="10"/>
        <v>Vendée (French metropolitan department)</v>
      </c>
      <c r="H109" t="str">
        <f t="shared" si="11"/>
        <v>Vendée</v>
      </c>
      <c r="I109" t="str">
        <f t="shared" si="12"/>
        <v>FR-85</v>
      </c>
      <c r="J109" t="str">
        <f t="shared" si="13"/>
        <v>FR-PDL</v>
      </c>
    </row>
    <row r="110" spans="1:10" ht="18.5" thickBot="1" x14ac:dyDescent="0.4">
      <c r="A110" s="1" t="s">
        <v>5625</v>
      </c>
      <c r="B110" s="3" t="s">
        <v>5624</v>
      </c>
      <c r="C110" s="6" t="s">
        <v>5611</v>
      </c>
      <c r="D110" s="3" t="s">
        <v>5623</v>
      </c>
      <c r="E110" s="3" t="s">
        <v>5622</v>
      </c>
      <c r="F110">
        <v>4018</v>
      </c>
      <c r="G110" t="str">
        <f t="shared" si="10"/>
        <v>Vienne (French metropolitan department)</v>
      </c>
      <c r="H110" t="str">
        <f t="shared" si="11"/>
        <v>Vienne</v>
      </c>
      <c r="I110" t="str">
        <f t="shared" si="12"/>
        <v>FR-86</v>
      </c>
      <c r="J110" t="str">
        <f t="shared" si="13"/>
        <v>FR-NAQ</v>
      </c>
    </row>
    <row r="111" spans="1:10" ht="18.5" thickBot="1" x14ac:dyDescent="0.4">
      <c r="A111" s="1" t="s">
        <v>5621</v>
      </c>
      <c r="B111" s="3" t="s">
        <v>5620</v>
      </c>
      <c r="C111" s="6" t="s">
        <v>5611</v>
      </c>
      <c r="D111" s="3" t="s">
        <v>5619</v>
      </c>
      <c r="E111" s="3" t="s">
        <v>5618</v>
      </c>
      <c r="F111">
        <v>4018</v>
      </c>
      <c r="G111" t="str">
        <f t="shared" si="10"/>
        <v>Vosges (French metropolitan department)</v>
      </c>
      <c r="H111" t="str">
        <f t="shared" si="11"/>
        <v>Vosges</v>
      </c>
      <c r="I111" t="str">
        <f t="shared" si="12"/>
        <v>FR-88</v>
      </c>
      <c r="J111" t="str">
        <f t="shared" si="13"/>
        <v>FR-GES</v>
      </c>
    </row>
    <row r="112" spans="1:10" ht="18.5" thickBot="1" x14ac:dyDescent="0.4">
      <c r="A112" s="1" t="s">
        <v>5617</v>
      </c>
      <c r="B112" s="3" t="s">
        <v>5616</v>
      </c>
      <c r="C112" s="6" t="s">
        <v>5611</v>
      </c>
      <c r="D112" s="3" t="s">
        <v>5615</v>
      </c>
      <c r="E112" s="3" t="s">
        <v>5614</v>
      </c>
      <c r="F112">
        <v>4018</v>
      </c>
      <c r="G112" t="str">
        <f t="shared" si="10"/>
        <v>Yonne (French metropolitan department)</v>
      </c>
      <c r="H112" t="str">
        <f t="shared" si="11"/>
        <v>Yonne</v>
      </c>
      <c r="I112" t="str">
        <f t="shared" si="12"/>
        <v>FR-89</v>
      </c>
      <c r="J112" t="str">
        <f t="shared" si="13"/>
        <v>FR-BFC</v>
      </c>
    </row>
    <row r="113" spans="1:10" ht="18.5" thickBot="1" x14ac:dyDescent="0.4">
      <c r="A113" s="1" t="s">
        <v>5613</v>
      </c>
      <c r="B113" s="3" t="s">
        <v>5612</v>
      </c>
      <c r="C113" s="6" t="s">
        <v>5611</v>
      </c>
      <c r="D113" s="3" t="s">
        <v>5610</v>
      </c>
      <c r="E113" s="3" t="s">
        <v>5609</v>
      </c>
      <c r="F113">
        <v>4018</v>
      </c>
      <c r="G113" t="str">
        <f t="shared" si="10"/>
        <v>Yvelines (French metropolitan department)</v>
      </c>
      <c r="H113" t="str">
        <f t="shared" si="11"/>
        <v>Yvelines</v>
      </c>
      <c r="I113" t="str">
        <f t="shared" si="12"/>
        <v>FR-78</v>
      </c>
      <c r="J113" t="str">
        <f t="shared" si="13"/>
        <v>FR-IDF</v>
      </c>
    </row>
  </sheetData>
  <hyperlinks>
    <hyperlink ref="B3" r:id="rId1" tooltip="Brittany" display="https://en.wikipedia.org/wiki/Brittany" xr:uid="{F22080A7-36C6-4401-B996-3AE9B34C038C}"/>
    <hyperlink ref="B4" r:id="rId2" tooltip="Centre-Val de Loire" display="https://en.wikipedia.org/wiki/Centre-Val_de_Loire" xr:uid="{7E9EFA37-E901-4B0D-93C8-6E25A1B93221}"/>
    <hyperlink ref="B5" r:id="rId3" tooltip="Corsica" display="https://en.wikipedia.org/wiki/Corsica" xr:uid="{2C137EED-EB9F-48D6-ABC8-7C2C8D69B1CB}"/>
    <hyperlink ref="B8" r:id="rId4" tooltip="Île-de-France" display="https://en.wikipedia.org/wiki/%C3%8Ele-de-France" xr:uid="{840E3466-DF51-4A3E-9151-CADBDBEF9506}"/>
    <hyperlink ref="B12" r:id="rId5" tooltip="Pays de la Loire" display="https://en.wikipedia.org/wiki/Pays_de_la_Loire" xr:uid="{40DD2F95-E3C3-4DE3-A189-050B1D3F1847}"/>
    <hyperlink ref="B13" r:id="rId6" tooltip="Provence-Alpes-Côte d'Azur" display="https://en.wikipedia.org/wiki/Provence-Alpes-C%C3%B4te_d%27Azur" xr:uid="{BE9D11CE-B48A-43DC-A849-E5CAE9412F09}"/>
    <hyperlink ref="B16" r:id="rId7" tooltip="Clipperton Island" display="https://en.wikipedia.org/wiki/Clipperton_Island" xr:uid="{4DED0563-B913-4526-8D17-AD8418108267}"/>
    <hyperlink ref="B19" r:id="rId8" tooltip="Ain" display="https://en.wikipedia.org/wiki/Ain" xr:uid="{25C6CD78-3E12-4092-BE15-E6ECCE530098}"/>
    <hyperlink ref="D19" r:id="rId9" tooltip="Auvergne-Rhône-Alpes" display="https://en.wikipedia.org/wiki/Auvergne-Rh%C3%B4ne-Alpes" xr:uid="{243BDCEF-280E-4745-9584-74D74A320EFB}"/>
    <hyperlink ref="E19" r:id="rId10" tooltip="Rhône-Alpes" display="https://en.wikipedia.org/wiki/Rh%C3%B4ne-Alpes" xr:uid="{E16C4643-9D8D-4452-AAA0-7FDCCBA84625}"/>
    <hyperlink ref="B20" r:id="rId11" tooltip="Aisne" display="https://en.wikipedia.org/wiki/Aisne" xr:uid="{A7773FCF-4506-4158-9E9D-63A79D0A9EE0}"/>
    <hyperlink ref="D20" r:id="rId12" tooltip="Hauts-de-France" display="https://en.wikipedia.org/wiki/Hauts-de-France" xr:uid="{4BFD3D1A-CF82-4355-BCD4-26436FF817A1}"/>
    <hyperlink ref="E20" r:id="rId13" tooltip="Picardy (region)" display="https://en.wikipedia.org/wiki/Picardy_(region)" xr:uid="{EF2F042C-06D6-4AD6-8661-D960B1B94375}"/>
    <hyperlink ref="B21" r:id="rId14" tooltip="Allier" display="https://en.wikipedia.org/wiki/Allier" xr:uid="{C98C246A-5356-44F5-A0C2-C0B43C5F0820}"/>
    <hyperlink ref="D21" r:id="rId15" tooltip="Auvergne-Rhône-Alpes" display="https://en.wikipedia.org/wiki/Auvergne-Rh%C3%B4ne-Alpes" xr:uid="{798FFE87-A67B-4E7A-80BE-01EE4E93415A}"/>
    <hyperlink ref="E21" r:id="rId16" tooltip="Auvergne (region)" display="https://en.wikipedia.org/wiki/Auvergne_(region)" xr:uid="{7E5C82DF-18ED-43F9-9BFE-1725DAA4C09A}"/>
    <hyperlink ref="B22" r:id="rId17" tooltip="Alpes-de-Haute-Provence" display="https://en.wikipedia.org/wiki/Alpes-de-Haute-Provence" xr:uid="{CDA0C8A0-5C9C-4173-8F20-6C645937FEEE}"/>
    <hyperlink ref="D22" r:id="rId18" tooltip="Provence-Alpes-Côte d'Azur" display="https://en.wikipedia.org/wiki/Provence-Alpes-C%C3%B4te_d%27Azur" xr:uid="{D461A305-D725-461B-A477-3BF8E844EA08}"/>
    <hyperlink ref="E22" r:id="rId19" tooltip="Provence-Alpes-Côte d'Azur" display="https://en.wikipedia.org/wiki/Provence-Alpes-C%C3%B4te_d%27Azur" xr:uid="{33E24410-6B2A-45FC-9723-8BBC6B68E0D6}"/>
    <hyperlink ref="B23" r:id="rId20" tooltip="Alpes-Maritimes" display="https://en.wikipedia.org/wiki/Alpes-Maritimes" xr:uid="{5D6D6F8C-92CC-4742-B2EA-FDA4E91F6C72}"/>
    <hyperlink ref="D23" r:id="rId21" tooltip="Provence-Alpes-Côte d'Azur" display="https://en.wikipedia.org/wiki/Provence-Alpes-C%C3%B4te_d%27Azur" xr:uid="{78F61A5D-B73E-4D61-B5BA-865949D70DFA}"/>
    <hyperlink ref="E23" r:id="rId22" tooltip="Provence-Alpes-Côte d'Azur" display="https://en.wikipedia.org/wiki/Provence-Alpes-C%C3%B4te_d%27Azur" xr:uid="{2042C2B9-A3FB-488B-AFFD-0EC8BCCBB991}"/>
    <hyperlink ref="B24" r:id="rId23" tooltip="European Collectivity of Alsace" display="https://en.wikipedia.org/wiki/European_Collectivity_of_Alsace" xr:uid="{5DFCBD72-0BF6-41F9-9BE4-7FA611008EDF}"/>
    <hyperlink ref="D24" r:id="rId24" tooltip="Grand Est" display="https://en.wikipedia.org/wiki/Grand_Est" xr:uid="{C7688CC7-D2EB-4363-BCA1-6DE9859CCEA2}"/>
    <hyperlink ref="E24" r:id="rId25" tooltip="Alsace" display="https://en.wikipedia.org/wiki/Alsace" xr:uid="{D695B766-BA5F-4322-A083-FC3631551111}"/>
    <hyperlink ref="B25" r:id="rId26" tooltip="Ardèche" display="https://en.wikipedia.org/wiki/Ard%C3%A8che" xr:uid="{31CF311A-CA52-410C-83D2-46D64D731BF2}"/>
    <hyperlink ref="D25" r:id="rId27" tooltip="Auvergne-Rhône-Alpes" display="https://en.wikipedia.org/wiki/Auvergne-Rh%C3%B4ne-Alpes" xr:uid="{54E6F664-726A-4320-8311-14D8EDB5F487}"/>
    <hyperlink ref="E25" r:id="rId28" tooltip="Rhône-Alpes" display="https://en.wikipedia.org/wiki/Rh%C3%B4ne-Alpes" xr:uid="{B882D3CA-0C98-459B-A80C-1A2188C7F144}"/>
    <hyperlink ref="B26" r:id="rId29" tooltip="Ardennes (department)" display="https://en.wikipedia.org/wiki/Ardennes_(department)" xr:uid="{21BF3679-07C1-4D0C-9DD1-3051FBB4DA30}"/>
    <hyperlink ref="D26" r:id="rId30" tooltip="Grand Est" display="https://en.wikipedia.org/wiki/Grand_Est" xr:uid="{290DC88A-C71C-4640-AAC0-722B8CDDF5BC}"/>
    <hyperlink ref="E26" r:id="rId31" tooltip="Champagne-Ardenne" display="https://en.wikipedia.org/wiki/Champagne-Ardenne" xr:uid="{A0EDF302-A0DD-4C96-8C9C-12325A5A4E40}"/>
    <hyperlink ref="B27" r:id="rId32" tooltip="Ariège (department)" display="https://en.wikipedia.org/wiki/Ari%C3%A8ge_(department)" xr:uid="{3824C596-138D-43B0-88C1-3EA941FC9620}"/>
    <hyperlink ref="D27" r:id="rId33" tooltip="Occitania (administrative region)" display="https://en.wikipedia.org/wiki/Occitania_(administrative_region)" xr:uid="{59FB6849-23B0-4AE5-B477-5172D208B397}"/>
    <hyperlink ref="E27" r:id="rId34" tooltip="Midi-Pyrénées" display="https://en.wikipedia.org/wiki/Midi-Pyr%C3%A9n%C3%A9es" xr:uid="{04547140-B149-45B4-B546-B4E5DDDF555B}"/>
    <hyperlink ref="B28" r:id="rId35" tooltip="Aube" display="https://en.wikipedia.org/wiki/Aube" xr:uid="{9F2F036E-0FCB-456E-8460-EBDBAD13CA66}"/>
    <hyperlink ref="D28" r:id="rId36" tooltip="Grand Est" display="https://en.wikipedia.org/wiki/Grand_Est" xr:uid="{64803DE6-EA06-4591-8744-CEC5E1DB43C8}"/>
    <hyperlink ref="E28" r:id="rId37" tooltip="Champagne-Ardenne" display="https://en.wikipedia.org/wiki/Champagne-Ardenne" xr:uid="{68A2F2F0-0CE0-48CC-BE7B-3E14BDB1B482}"/>
    <hyperlink ref="B29" r:id="rId38" tooltip="Aude" display="https://en.wikipedia.org/wiki/Aude" xr:uid="{F38CFB67-AED8-4475-A099-66F08D2C68DE}"/>
    <hyperlink ref="D29" r:id="rId39" tooltip="Occitania (administrative region)" display="https://en.wikipedia.org/wiki/Occitania_(administrative_region)" xr:uid="{BBC4B4C3-C962-422D-A556-390D3E815BF5}"/>
    <hyperlink ref="E29" r:id="rId40" tooltip="Languedoc-Roussillon" display="https://en.wikipedia.org/wiki/Languedoc-Roussillon" xr:uid="{70ECDE02-F6AF-4449-A644-9050463E3A24}"/>
    <hyperlink ref="B30" r:id="rId41" tooltip="Aveyron" display="https://en.wikipedia.org/wiki/Aveyron" xr:uid="{04E07098-DEF1-444D-A602-ED1EF38E09D5}"/>
    <hyperlink ref="D30" r:id="rId42" tooltip="Occitania (administrative region)" display="https://en.wikipedia.org/wiki/Occitania_(administrative_region)" xr:uid="{13029CDC-ABAE-4A38-8D1B-0AFE4E4F426E}"/>
    <hyperlink ref="E30" r:id="rId43" tooltip="Midi-Pyrénées" display="https://en.wikipedia.org/wiki/Midi-Pyr%C3%A9n%C3%A9es" xr:uid="{414D4FCA-19A0-4FD1-A67A-6FA64A557DB3}"/>
    <hyperlink ref="B31" r:id="rId44" tooltip="Bouches-du-Rhône" display="https://en.wikipedia.org/wiki/Bouches-du-Rh%C3%B4ne" xr:uid="{8E031123-732F-4846-BF7A-F4353442228A}"/>
    <hyperlink ref="D31" r:id="rId45" tooltip="Provence-Alpes-Côte d'Azur" display="https://en.wikipedia.org/wiki/Provence-Alpes-C%C3%B4te_d%27Azur" xr:uid="{F8AA162A-A173-4F97-82C8-DE2DB06EED1D}"/>
    <hyperlink ref="E31" r:id="rId46" tooltip="Provence-Alpes-Côte d'Azur" display="https://en.wikipedia.org/wiki/Provence-Alpes-C%C3%B4te_d%27Azur" xr:uid="{9799921A-3B8D-4E1E-8EFC-892BDA5579AF}"/>
    <hyperlink ref="B32" r:id="rId47" tooltip="Calvados (department)" display="https://en.wikipedia.org/wiki/Calvados_(department)" xr:uid="{517BBEB1-75AC-41E4-B729-F50DA2FBE490}"/>
    <hyperlink ref="D32" r:id="rId48" tooltip="Normandy" display="https://en.wikipedia.org/wiki/Normandy" xr:uid="{F3E042F5-8BCE-4836-BCE9-C5B63FC2AFB2}"/>
    <hyperlink ref="E32" r:id="rId49" tooltip="Lower Normandy" display="https://en.wikipedia.org/wiki/Lower_Normandy" xr:uid="{200ECD23-FCAF-4F5E-9812-64ACE708E518}"/>
    <hyperlink ref="B33" r:id="rId50" tooltip="Cantal" display="https://en.wikipedia.org/wiki/Cantal" xr:uid="{223E394C-DA4A-4B70-B1A6-C4935D9EDEA0}"/>
    <hyperlink ref="D33" r:id="rId51" tooltip="Auvergne-Rhône-Alpes" display="https://en.wikipedia.org/wiki/Auvergne-Rh%C3%B4ne-Alpes" xr:uid="{B5D2C7C2-4C42-4846-A74C-07DC4309DF06}"/>
    <hyperlink ref="E33" r:id="rId52" tooltip="Auvergne (region)" display="https://en.wikipedia.org/wiki/Auvergne_(region)" xr:uid="{17356A96-AE4B-48AA-B55E-5EB874B4F1CA}"/>
    <hyperlink ref="B34" r:id="rId53" tooltip="Charente" display="https://en.wikipedia.org/wiki/Charente" xr:uid="{02369A04-E6F7-4109-970D-BBDC99615E29}"/>
    <hyperlink ref="D34" r:id="rId54" tooltip="Nouvelle-Aquitaine" display="https://en.wikipedia.org/wiki/Nouvelle-Aquitaine" xr:uid="{6246D0D1-92E3-4E8D-B650-3DEE5311634A}"/>
    <hyperlink ref="E34" r:id="rId55" tooltip="Poitou-Charentes" display="https://en.wikipedia.org/wiki/Poitou-Charentes" xr:uid="{CA95C440-E3AD-469E-90E2-80AF5A264ED2}"/>
    <hyperlink ref="B35" r:id="rId56" tooltip="Charente-Maritime" display="https://en.wikipedia.org/wiki/Charente-Maritime" xr:uid="{BD600C1B-71DB-427E-A9BA-F2419A964CC2}"/>
    <hyperlink ref="D35" r:id="rId57" tooltip="Nouvelle-Aquitaine" display="https://en.wikipedia.org/wiki/Nouvelle-Aquitaine" xr:uid="{1AF50B8F-92A4-4226-AFDB-3D7894C52656}"/>
    <hyperlink ref="E35" r:id="rId58" tooltip="Poitou-Charentes" display="https://en.wikipedia.org/wiki/Poitou-Charentes" xr:uid="{B2D3D323-7B92-439F-A630-FDAD1EA5C8B2}"/>
    <hyperlink ref="B36" r:id="rId59" tooltip="Cher (department)" display="https://en.wikipedia.org/wiki/Cher_(department)" xr:uid="{11D0D010-A55D-4C3B-840F-9E422021E567}"/>
    <hyperlink ref="D36" r:id="rId60" tooltip="Centre-Val de Loire" display="https://en.wikipedia.org/wiki/Centre-Val_de_Loire" xr:uid="{1296BC53-F4C1-4E2E-80A4-2B926D7C7C2C}"/>
    <hyperlink ref="E36" r:id="rId61" tooltip="Centre-Val de Loire" display="https://en.wikipedia.org/wiki/Centre-Val_de_Loire" xr:uid="{3B3C7E5B-3D6C-4D31-A750-7BE3C611A91C}"/>
    <hyperlink ref="B37" r:id="rId62" tooltip="Corrèze" display="https://en.wikipedia.org/wiki/Corr%C3%A8ze" xr:uid="{BC6A33F8-30EA-4E03-BAC3-AAB019D59ED7}"/>
    <hyperlink ref="D37" r:id="rId63" tooltip="Nouvelle-Aquitaine" display="https://en.wikipedia.org/wiki/Nouvelle-Aquitaine" xr:uid="{9C7661D8-12F5-4CAF-8BBE-ECAD6FD09DE2}"/>
    <hyperlink ref="E37" r:id="rId64" tooltip="Limousin (region)" display="https://en.wikipedia.org/wiki/Limousin_(region)" xr:uid="{6591CE0F-A329-4A79-803C-1BAFC3EF621E}"/>
    <hyperlink ref="B38" r:id="rId65" tooltip="Corse-du-Sud" display="https://en.wikipedia.org/wiki/Corse-du-Sud" xr:uid="{20E388CC-6809-44DC-842D-45952643CC88}"/>
    <hyperlink ref="D38" r:id="rId66" tooltip="Corse" display="https://en.wikipedia.org/wiki/Corse" xr:uid="{9BEB9B3B-448A-4873-A248-AB0D2F1CBE37}"/>
    <hyperlink ref="E38" r:id="rId67" tooltip="Corsica" display="https://en.wikipedia.org/wiki/Corsica" xr:uid="{CA066E77-F9E7-4E82-9460-665A44BAA45C}"/>
    <hyperlink ref="B39" r:id="rId68" tooltip="Côte-d'Or" display="https://en.wikipedia.org/wiki/C%C3%B4te-d%27Or" xr:uid="{9481A023-37B7-44FF-97AF-C081A3810E27}"/>
    <hyperlink ref="D39" r:id="rId69" tooltip="Bourgogne-Franche-Comté" display="https://en.wikipedia.org/wiki/Bourgogne-Franche-Comt%C3%A9" xr:uid="{0B0E4E93-57FB-4F60-B47E-317AF63051EA}"/>
    <hyperlink ref="E39" r:id="rId70" tooltip="Burgundy (French region)" display="https://en.wikipedia.org/wiki/Burgundy_(French_region)" xr:uid="{63156B5B-BB0D-4130-8675-015F7D1E36A5}"/>
    <hyperlink ref="B40" r:id="rId71" tooltip="Côtes-d'Armor" display="https://en.wikipedia.org/wiki/C%C3%B4tes-d%27Armor" xr:uid="{5C479548-9D1E-42D2-9090-7262D6AF1F07}"/>
    <hyperlink ref="D40" r:id="rId72" tooltip="Brittany (administrative region)" display="https://en.wikipedia.org/wiki/Brittany_(administrative_region)" xr:uid="{C70AB214-870F-445E-A553-E8D0E1184EE0}"/>
    <hyperlink ref="E40" r:id="rId73" tooltip="Brittany (administrative region)" display="https://en.wikipedia.org/wiki/Brittany_(administrative_region)" xr:uid="{569B8318-90BB-448F-BD3F-40FD7FFA2A80}"/>
    <hyperlink ref="B41" r:id="rId74" tooltip="Creuse" display="https://en.wikipedia.org/wiki/Creuse" xr:uid="{0E75662E-D0AE-4D43-9514-7231EBD87880}"/>
    <hyperlink ref="D41" r:id="rId75" tooltip="Nouvelle-Aquitaine" display="https://en.wikipedia.org/wiki/Nouvelle-Aquitaine" xr:uid="{70B3C29A-2EE7-419A-82F1-32EBA2076DE3}"/>
    <hyperlink ref="E41" r:id="rId76" tooltip="Limousin (region)" display="https://en.wikipedia.org/wiki/Limousin_(region)" xr:uid="{60ED98BD-B559-4CBA-A3D7-58ABC4C5DC93}"/>
    <hyperlink ref="B42" r:id="rId77" tooltip="Deux-Sèvres" display="https://en.wikipedia.org/wiki/Deux-S%C3%A8vres" xr:uid="{DD95E398-3A1B-4675-9EEB-607C8517E2C3}"/>
    <hyperlink ref="D42" r:id="rId78" tooltip="Nouvelle-Aquitaine" display="https://en.wikipedia.org/wiki/Nouvelle-Aquitaine" xr:uid="{C7ECA20D-6E39-46D7-9A1A-6A3B527EF59A}"/>
    <hyperlink ref="E42" r:id="rId79" tooltip="Poitou-Charentes" display="https://en.wikipedia.org/wiki/Poitou-Charentes" xr:uid="{32CAB6A8-CA1C-4195-8B48-A14BE1301174}"/>
    <hyperlink ref="B43" r:id="rId80" tooltip="Dordogne" display="https://en.wikipedia.org/wiki/Dordogne" xr:uid="{FEB1A6D4-0386-4E96-9C8E-A8DE935419D4}"/>
    <hyperlink ref="D43" r:id="rId81" tooltip="Nouvelle-Aquitaine" display="https://en.wikipedia.org/wiki/Nouvelle-Aquitaine" xr:uid="{65AC6454-A178-430A-8D71-C1EBF1E81F51}"/>
    <hyperlink ref="E43" r:id="rId82" tooltip="Aquitaine" display="https://en.wikipedia.org/wiki/Aquitaine" xr:uid="{9FD173D7-6DB5-4E12-BE43-D21D9E2E4D9C}"/>
    <hyperlink ref="B44" r:id="rId83" tooltip="Doubs" display="https://en.wikipedia.org/wiki/Doubs" xr:uid="{FFAA588E-B37A-4113-8691-373B32F7298C}"/>
    <hyperlink ref="D44" r:id="rId84" tooltip="Bourgogne-Franche-Comté" display="https://en.wikipedia.org/wiki/Bourgogne-Franche-Comt%C3%A9" xr:uid="{0EBACF8E-B3C0-4C29-9168-0360FAA3C0FC}"/>
    <hyperlink ref="E44" r:id="rId85" tooltip="Franche-Comté" display="https://en.wikipedia.org/wiki/Franche-Comt%C3%A9" xr:uid="{27A29B0C-BBC7-4920-ABC8-3C7059CDD9DB}"/>
    <hyperlink ref="B45" r:id="rId86" tooltip="Drôme" display="https://en.wikipedia.org/wiki/Dr%C3%B4me" xr:uid="{E6D84D16-E36D-4C98-856D-F648BDE6A727}"/>
    <hyperlink ref="D45" r:id="rId87" tooltip="Auvergne-Rhône-Alpes" display="https://en.wikipedia.org/wiki/Auvergne-Rh%C3%B4ne-Alpes" xr:uid="{057518AD-74EE-4E5B-81ED-E12B1424768A}"/>
    <hyperlink ref="E45" r:id="rId88" tooltip="Rhône-Alpes" display="https://en.wikipedia.org/wiki/Rh%C3%B4ne-Alpes" xr:uid="{4934D234-2643-4E87-BEC4-6BF1E36A37EB}"/>
    <hyperlink ref="B46" r:id="rId89" tooltip="Essonne" display="https://en.wikipedia.org/wiki/Essonne" xr:uid="{5504AB75-E74F-4635-AFD8-4DDD34846146}"/>
    <hyperlink ref="D46" r:id="rId90" tooltip="Île-de-France" display="https://en.wikipedia.org/wiki/%C3%8Ele-de-France" xr:uid="{1964DE42-9C55-458D-BBC9-B2AB99EA70CB}"/>
    <hyperlink ref="E46" r:id="rId91" tooltip="Île-de-France (region)" display="https://en.wikipedia.org/wiki/%C3%8Ele-de-France_(region)" xr:uid="{08026943-38B9-4376-8D66-7EDE6482F6A5}"/>
    <hyperlink ref="B47" r:id="rId92" tooltip="Eure" display="https://en.wikipedia.org/wiki/Eure" xr:uid="{73938CC5-16F9-4031-A17E-EC690C7AF251}"/>
    <hyperlink ref="D47" r:id="rId93" tooltip="Normandy" display="https://en.wikipedia.org/wiki/Normandy" xr:uid="{59EAF16F-9E00-4A56-93BB-8092811746D8}"/>
    <hyperlink ref="E47" r:id="rId94" tooltip="Upper Normandy" display="https://en.wikipedia.org/wiki/Upper_Normandy" xr:uid="{F83417F0-E70B-470A-A2B9-1EF2D1E8846C}"/>
    <hyperlink ref="B48" r:id="rId95" tooltip="Eure-et-Loir" display="https://en.wikipedia.org/wiki/Eure-et-Loir" xr:uid="{0FE8F79A-A26A-486F-A4B2-29A696FB16DA}"/>
    <hyperlink ref="D48" r:id="rId96" tooltip="Centre-Val de Loire" display="https://en.wikipedia.org/wiki/Centre-Val_de_Loire" xr:uid="{080ECDFC-E091-4E58-BE66-A3C6FB1C96A1}"/>
    <hyperlink ref="E48" r:id="rId97" tooltip="Centre-Val de Loire" display="https://en.wikipedia.org/wiki/Centre-Val_de_Loire" xr:uid="{E47BF171-31A9-4B5C-A011-F128285E9F15}"/>
    <hyperlink ref="B49" r:id="rId98" tooltip="Finistère" display="https://en.wikipedia.org/wiki/Finist%C3%A8re" xr:uid="{A3F5FB40-F432-4BFC-9C51-1ADE360F6F9B}"/>
    <hyperlink ref="D49" r:id="rId99" tooltip="Brittany" display="https://en.wikipedia.org/wiki/Brittany" xr:uid="{469D2C6D-62EE-4073-9C90-46E1C5F84E38}"/>
    <hyperlink ref="E49" r:id="rId100" tooltip="Brittany (administrative region)" display="https://en.wikipedia.org/wiki/Brittany_(administrative_region)" xr:uid="{F71147C5-D851-45E3-A98F-35DF657B7B85}"/>
    <hyperlink ref="B50" r:id="rId101" tooltip="Gard" display="https://en.wikipedia.org/wiki/Gard" xr:uid="{AC9C5144-7ECA-410A-AC91-C89A52D9656C}"/>
    <hyperlink ref="D50" r:id="rId102" tooltip="Occitania (administrative region)" display="https://en.wikipedia.org/wiki/Occitania_(administrative_region)" xr:uid="{3CC70BF9-EF36-4875-93F9-C38861582C97}"/>
    <hyperlink ref="E50" r:id="rId103" tooltip="Languedoc-Roussillon" display="https://en.wikipedia.org/wiki/Languedoc-Roussillon" xr:uid="{14FA822E-3B8A-41CD-9713-6357DB956BB5}"/>
    <hyperlink ref="B51" r:id="rId104" tooltip="Gers" display="https://en.wikipedia.org/wiki/Gers" xr:uid="{E4DA93E2-EED8-46BD-B4FB-762651F66DF0}"/>
    <hyperlink ref="D51" r:id="rId105" tooltip="Occitania (administrative region)" display="https://en.wikipedia.org/wiki/Occitania_(administrative_region)" xr:uid="{98404FA2-1E24-4D7E-B95C-723DE5386AB1}"/>
    <hyperlink ref="E51" r:id="rId106" tooltip="Midi-Pyrénées" display="https://en.wikipedia.org/wiki/Midi-Pyr%C3%A9n%C3%A9es" xr:uid="{661804FE-1B09-4D24-A041-6F32FAA90C75}"/>
    <hyperlink ref="B52" r:id="rId107" tooltip="Gironde" display="https://en.wikipedia.org/wiki/Gironde" xr:uid="{2FAC75E3-8C76-4325-84CF-252908AFC081}"/>
    <hyperlink ref="D52" r:id="rId108" tooltip="Nouvelle-Aquitaine" display="https://en.wikipedia.org/wiki/Nouvelle-Aquitaine" xr:uid="{6EA77FED-CCAE-4A83-9E6B-088130D2ACD1}"/>
    <hyperlink ref="E52" r:id="rId109" tooltip="Aquitaine" display="https://en.wikipedia.org/wiki/Aquitaine" xr:uid="{F5312C8C-BA13-480B-87ED-1240E2CCCA58}"/>
    <hyperlink ref="B53" r:id="rId110" tooltip="Haute-Corse" display="https://en.wikipedia.org/wiki/Haute-Corse" xr:uid="{663E90A1-D063-41AB-B9C0-E1606EFF0488}"/>
    <hyperlink ref="D53" r:id="rId111" tooltip="Corse" display="https://en.wikipedia.org/wiki/Corse" xr:uid="{42A98D51-FAA2-4AF9-8B7F-C756A13A55F9}"/>
    <hyperlink ref="E53" r:id="rId112" tooltip="Corsica" display="https://en.wikipedia.org/wiki/Corsica" xr:uid="{F00C81DD-9A1E-45A6-8DC4-B0AA8AC3156B}"/>
    <hyperlink ref="B54" r:id="rId113" tooltip="Haute-Garonne" display="https://en.wikipedia.org/wiki/Haute-Garonne" xr:uid="{D88B2703-82A9-457B-AD72-B77AFB1C8AED}"/>
    <hyperlink ref="D54" r:id="rId114" tooltip="Occitania (administrative region)" display="https://en.wikipedia.org/wiki/Occitania_(administrative_region)" xr:uid="{CE42FF53-A28B-40E7-99BA-EE47579C0B38}"/>
    <hyperlink ref="E54" r:id="rId115" tooltip="Midi-Pyrénées" display="https://en.wikipedia.org/wiki/Midi-Pyr%C3%A9n%C3%A9es" xr:uid="{5E09D2C2-4A18-4431-849E-054BE536757C}"/>
    <hyperlink ref="B55" r:id="rId116" tooltip="Haute-Loire" display="https://en.wikipedia.org/wiki/Haute-Loire" xr:uid="{DE4C8564-7F41-4D75-9F8E-62CB98672D08}"/>
    <hyperlink ref="D55" r:id="rId117" tooltip="Auvergne-Rhône-Alpes" display="https://en.wikipedia.org/wiki/Auvergne-Rh%C3%B4ne-Alpes" xr:uid="{82CEB7D9-3AFB-412E-B43F-8A3B2D2DAD4D}"/>
    <hyperlink ref="E55" r:id="rId118" tooltip="Auvergne (region)" display="https://en.wikipedia.org/wiki/Auvergne_(region)" xr:uid="{DD30323A-38CB-4E13-AD2F-3B4C060447A6}"/>
    <hyperlink ref="B56" r:id="rId119" tooltip="Haute-Marne" display="https://en.wikipedia.org/wiki/Haute-Marne" xr:uid="{00B4FD0E-0D89-454F-8F77-3F78B64D340F}"/>
    <hyperlink ref="D56" r:id="rId120" tooltip="Grand Est" display="https://en.wikipedia.org/wiki/Grand_Est" xr:uid="{DE4504FA-786B-4A46-8B2D-D5A66804ACE4}"/>
    <hyperlink ref="E56" r:id="rId121" tooltip="Champagne-Ardenne" display="https://en.wikipedia.org/wiki/Champagne-Ardenne" xr:uid="{DC012ACE-E237-4FD1-A7E2-2644F95642BC}"/>
    <hyperlink ref="B57" r:id="rId122" tooltip="Haute-Saône" display="https://en.wikipedia.org/wiki/Haute-Sa%C3%B4ne" xr:uid="{04938CE7-64C5-490B-9610-033DABB962F5}"/>
    <hyperlink ref="D57" r:id="rId123" tooltip="Bourgogne-Franche-Comté" display="https://en.wikipedia.org/wiki/Bourgogne-Franche-Comt%C3%A9" xr:uid="{C82B9D07-E907-4A99-9F06-6EDC2AB5C0D4}"/>
    <hyperlink ref="E57" r:id="rId124" tooltip="Franche-Comté" display="https://en.wikipedia.org/wiki/Franche-Comt%C3%A9" xr:uid="{29F226A7-0514-403F-930A-E4E1616F244C}"/>
    <hyperlink ref="B58" r:id="rId125" tooltip="Haute-Savoie" display="https://en.wikipedia.org/wiki/Haute-Savoie" xr:uid="{D281F181-1050-45BC-88D4-FD3514E48E14}"/>
    <hyperlink ref="D58" r:id="rId126" tooltip="Auvergne-Rhône-Alpes" display="https://en.wikipedia.org/wiki/Auvergne-Rh%C3%B4ne-Alpes" xr:uid="{3E813BAA-F315-48D3-A91B-E0FC1DE46CF7}"/>
    <hyperlink ref="E58" r:id="rId127" tooltip="Rhône-Alpes" display="https://en.wikipedia.org/wiki/Rh%C3%B4ne-Alpes" xr:uid="{90F72159-05FA-4295-95BE-FED27F8676BF}"/>
    <hyperlink ref="B59" r:id="rId128" tooltip="Haute-Vienne" display="https://en.wikipedia.org/wiki/Haute-Vienne" xr:uid="{8516B505-E163-45C0-A29C-A24003246651}"/>
    <hyperlink ref="D59" r:id="rId129" tooltip="Nouvelle-Aquitaine" display="https://en.wikipedia.org/wiki/Nouvelle-Aquitaine" xr:uid="{2A6CDB5F-F598-409E-B9A3-87D8DA9A651F}"/>
    <hyperlink ref="E59" r:id="rId130" tooltip="Limousin (region)" display="https://en.wikipedia.org/wiki/Limousin_(region)" xr:uid="{8BF32183-2C23-49C8-9F84-89F8DB529019}"/>
    <hyperlink ref="B60" r:id="rId131" tooltip="Hautes-Alpes" display="https://en.wikipedia.org/wiki/Hautes-Alpes" xr:uid="{C7E69302-390B-4657-A5BF-89C8AFF66B4A}"/>
    <hyperlink ref="D60" r:id="rId132" tooltip="Provence-Alpes-Côte d'Azur" display="https://en.wikipedia.org/wiki/Provence-Alpes-C%C3%B4te_d%27Azur" xr:uid="{AEA9A400-1AE7-4C13-90F9-05B6B8F5B7CC}"/>
    <hyperlink ref="E60" r:id="rId133" tooltip="Provence-Alpes-Côte d'Azur" display="https://en.wikipedia.org/wiki/Provence-Alpes-C%C3%B4te_d%27Azur" xr:uid="{45FAE4FC-863E-4E18-9494-F8C1D8C0379C}"/>
    <hyperlink ref="B61" r:id="rId134" tooltip="Hautes-Pyrénées" display="https://en.wikipedia.org/wiki/Hautes-Pyr%C3%A9n%C3%A9es" xr:uid="{7FF98A6A-4611-407D-B30F-2C0EE1CC9835}"/>
    <hyperlink ref="D61" r:id="rId135" tooltip="Occitania (administrative region)" display="https://en.wikipedia.org/wiki/Occitania_(administrative_region)" xr:uid="{E01C4EFF-DFFC-4AA2-ADC2-A367E65EF05C}"/>
    <hyperlink ref="E61" r:id="rId136" tooltip="Midi-Pyrénées" display="https://en.wikipedia.org/wiki/Midi-Pyr%C3%A9n%C3%A9es" xr:uid="{41419AFB-2364-4050-A2D2-08A27863EC98}"/>
    <hyperlink ref="B62" r:id="rId137" tooltip="Hauts-de-Seine" display="https://en.wikipedia.org/wiki/Hauts-de-Seine" xr:uid="{51B0466B-D4EC-40DE-853C-FD0CE37F898E}"/>
    <hyperlink ref="D62" r:id="rId138" tooltip="Île-de-France" display="https://en.wikipedia.org/wiki/%C3%8Ele-de-France" xr:uid="{D04094F4-E61A-461F-AADF-015CF217A0C9}"/>
    <hyperlink ref="E62" r:id="rId139" tooltip="Île-de-France (region)" display="https://en.wikipedia.org/wiki/%C3%8Ele-de-France_(region)" xr:uid="{9A31E102-ECB6-4518-8C6F-970F3FAB3C12}"/>
    <hyperlink ref="B63" r:id="rId140" tooltip="Hérault" display="https://en.wikipedia.org/wiki/H%C3%A9rault" xr:uid="{9400A99B-626E-4AE7-B958-C09A763911B2}"/>
    <hyperlink ref="D63" r:id="rId141" tooltip="Occitania (administrative region)" display="https://en.wikipedia.org/wiki/Occitania_(administrative_region)" xr:uid="{B5EE69DF-0E8A-4CFD-B027-03D5E6671EE0}"/>
    <hyperlink ref="E63" r:id="rId142" tooltip="Languedoc-Roussillon" display="https://en.wikipedia.org/wiki/Languedoc-Roussillon" xr:uid="{B8135731-1BD0-4AE7-9BF0-0584F5E9EDBA}"/>
    <hyperlink ref="B64" r:id="rId143" tooltip="Ille-et-Vilaine" display="https://en.wikipedia.org/wiki/Ille-et-Vilaine" xr:uid="{5FCFD455-252A-4F38-B73B-C1860F00B2BD}"/>
    <hyperlink ref="D64" r:id="rId144" tooltip="Brittany (administrative region)" display="https://en.wikipedia.org/wiki/Brittany_(administrative_region)" xr:uid="{E855580F-FB64-4EE6-9966-F0EA41E6ADCE}"/>
    <hyperlink ref="E64" r:id="rId145" tooltip="Brittany (administrative region)" display="https://en.wikipedia.org/wiki/Brittany_(administrative_region)" xr:uid="{10EB360E-4350-456A-979D-01161C175F6E}"/>
    <hyperlink ref="B65" r:id="rId146" tooltip="Indre" display="https://en.wikipedia.org/wiki/Indre" xr:uid="{8D13A476-13D0-4CBA-987A-9B85722F6B29}"/>
    <hyperlink ref="D65" r:id="rId147" tooltip="Centre-Val de Loire" display="https://en.wikipedia.org/wiki/Centre-Val_de_Loire" xr:uid="{EF1B9B4B-E7BD-4207-BE79-D75560F47970}"/>
    <hyperlink ref="E65" r:id="rId148" tooltip="Centre-Val de Loire" display="https://en.wikipedia.org/wiki/Centre-Val_de_Loire" xr:uid="{7E8D7B81-1CFA-4143-A27C-63EF74CA61CF}"/>
    <hyperlink ref="B66" r:id="rId149" tooltip="Indre-et-Loire" display="https://en.wikipedia.org/wiki/Indre-et-Loire" xr:uid="{ECAACDA2-2D65-47C2-B020-F3D057DB00C0}"/>
    <hyperlink ref="D66" r:id="rId150" tooltip="Centre-Val de Loire" display="https://en.wikipedia.org/wiki/Centre-Val_de_Loire" xr:uid="{B3789C8E-875B-4389-B2C6-4386FB7A5B64}"/>
    <hyperlink ref="E66" r:id="rId151" tooltip="Centre-Val de Loire" display="https://en.wikipedia.org/wiki/Centre-Val_de_Loire" xr:uid="{629EA728-F93B-4242-BC71-615C5A8C73B0}"/>
    <hyperlink ref="B67" r:id="rId152" tooltip="Isère" display="https://en.wikipedia.org/wiki/Is%C3%A8re" xr:uid="{F8E4CF1F-3734-46A2-A78D-44A25C8CE3DC}"/>
    <hyperlink ref="D67" r:id="rId153" tooltip="Auvergne-Rhône-Alpes" display="https://en.wikipedia.org/wiki/Auvergne-Rh%C3%B4ne-Alpes" xr:uid="{8B52A239-639E-415A-83BE-47D1FB715B58}"/>
    <hyperlink ref="E67" r:id="rId154" tooltip="Rhône-Alpes" display="https://en.wikipedia.org/wiki/Rh%C3%B4ne-Alpes" xr:uid="{33EBC91F-1A99-47C9-8E81-6115F8CBD742}"/>
    <hyperlink ref="B68" r:id="rId155" tooltip="Jura (department)" display="https://en.wikipedia.org/wiki/Jura_(department)" xr:uid="{0329457F-030C-4045-BB93-B7456D6EDE98}"/>
    <hyperlink ref="D68" r:id="rId156" tooltip="Bourgogne-Franche-Comté" display="https://en.wikipedia.org/wiki/Bourgogne-Franche-Comt%C3%A9" xr:uid="{F35501D9-D346-4D28-9520-28AE4D0DF676}"/>
    <hyperlink ref="E68" r:id="rId157" tooltip="Franche-Comté" display="https://en.wikipedia.org/wiki/Franche-Comt%C3%A9" xr:uid="{929841E5-3BEF-49A5-88CB-6B7DBD59208E}"/>
    <hyperlink ref="B69" r:id="rId158" tooltip="Landes (department)" display="https://en.wikipedia.org/wiki/Landes_(department)" xr:uid="{2C3117EE-57A8-4ECC-A482-037AC56186C7}"/>
    <hyperlink ref="D69" r:id="rId159" tooltip="Nouvelle-Aquitaine" display="https://en.wikipedia.org/wiki/Nouvelle-Aquitaine" xr:uid="{9DB7E454-4516-4AB8-8A05-EFDCFE6FCD5F}"/>
    <hyperlink ref="E69" r:id="rId160" tooltip="Aquitaine" display="https://en.wikipedia.org/wiki/Aquitaine" xr:uid="{E8DEAA37-DF55-4A57-9011-5174172ABB5E}"/>
    <hyperlink ref="B70" r:id="rId161" tooltip="Loir-et-Cher" display="https://en.wikipedia.org/wiki/Loir-et-Cher" xr:uid="{788C43AE-8655-4552-A9FD-7CCB6BFE531D}"/>
    <hyperlink ref="D70" r:id="rId162" tooltip="Centre-Val de Loire" display="https://en.wikipedia.org/wiki/Centre-Val_de_Loire" xr:uid="{BE6AFE1B-FBD9-4F82-ABBF-764EB458E100}"/>
    <hyperlink ref="E70" r:id="rId163" tooltip="Centre-Val de Loire" display="https://en.wikipedia.org/wiki/Centre-Val_de_Loire" xr:uid="{E3252E5D-D664-44F0-A169-167E9751129F}"/>
    <hyperlink ref="B71" r:id="rId164" tooltip="Loire (department)" display="https://en.wikipedia.org/wiki/Loire_(department)" xr:uid="{BE57A89E-4E86-4752-BF02-B3EB988E83D3}"/>
    <hyperlink ref="D71" r:id="rId165" tooltip="Auvergne-Rhône-Alpes" display="https://en.wikipedia.org/wiki/Auvergne-Rh%C3%B4ne-Alpes" xr:uid="{0085B32D-41BB-46F4-A00A-C68933F1E0AF}"/>
    <hyperlink ref="E71" r:id="rId166" tooltip="Rhône-Alpes" display="https://en.wikipedia.org/wiki/Rh%C3%B4ne-Alpes" xr:uid="{2111318E-70AA-4CBA-9ACB-C53FEAED931D}"/>
    <hyperlink ref="B72" r:id="rId167" tooltip="Loire-Atlantique" display="https://en.wikipedia.org/wiki/Loire-Atlantique" xr:uid="{3E244728-F32A-488F-A917-0E3E0F054D6F}"/>
    <hyperlink ref="D72" r:id="rId168" tooltip="Pays de la Loire" display="https://en.wikipedia.org/wiki/Pays_de_la_Loire" xr:uid="{9850EE45-20A2-49E9-9861-2051109CBE5A}"/>
    <hyperlink ref="E72" r:id="rId169" tooltip="Pays de la Loire" display="https://en.wikipedia.org/wiki/Pays_de_la_Loire" xr:uid="{EABECDBC-831D-4C2C-9B7D-03029961AAF9}"/>
    <hyperlink ref="B73" r:id="rId170" tooltip="Loiret" display="https://en.wikipedia.org/wiki/Loiret" xr:uid="{0A1BF451-E529-4035-B3D6-FA0845151009}"/>
    <hyperlink ref="D73" r:id="rId171" tooltip="Centre-Val de Loire" display="https://en.wikipedia.org/wiki/Centre-Val_de_Loire" xr:uid="{EFC82415-66D4-4B94-A4F2-FD24B76CF524}"/>
    <hyperlink ref="E73" r:id="rId172" tooltip="Centre-Val de Loire" display="https://en.wikipedia.org/wiki/Centre-Val_de_Loire" xr:uid="{FB9C94B1-82EA-489C-9F86-210C93C124A9}"/>
    <hyperlink ref="B74" r:id="rId173" tooltip="Lot (department)" display="https://en.wikipedia.org/wiki/Lot_(department)" xr:uid="{08FADCD7-E5AC-43B2-B707-4E1D017DFF49}"/>
    <hyperlink ref="D74" r:id="rId174" tooltip="Occitania (administrative region)" display="https://en.wikipedia.org/wiki/Occitania_(administrative_region)" xr:uid="{6485B0F0-0E5A-4054-9077-3494FFBE1D15}"/>
    <hyperlink ref="E74" r:id="rId175" tooltip="Midi-Pyrénées" display="https://en.wikipedia.org/wiki/Midi-Pyr%C3%A9n%C3%A9es" xr:uid="{E18775F3-FA09-45DE-AB35-FD718AA0CAB0}"/>
    <hyperlink ref="B75" r:id="rId176" tooltip="Lot-et-Garonne" display="https://en.wikipedia.org/wiki/Lot-et-Garonne" xr:uid="{5DE6DD0F-AEC2-452B-80FE-A30805CD4FCF}"/>
    <hyperlink ref="D75" r:id="rId177" tooltip="Nouvelle-Aquitaine" display="https://en.wikipedia.org/wiki/Nouvelle-Aquitaine" xr:uid="{F7296C71-5831-4355-8200-EABC7EA132B1}"/>
    <hyperlink ref="E75" r:id="rId178" tooltip="Aquitaine" display="https://en.wikipedia.org/wiki/Aquitaine" xr:uid="{9E0D565F-9EA7-49A6-8258-B8AA3C999BFF}"/>
    <hyperlink ref="B76" r:id="rId179" tooltip="Lozère" display="https://en.wikipedia.org/wiki/Loz%C3%A8re" xr:uid="{BE2654B5-AD55-424E-A8C9-BAA4EE95CD66}"/>
    <hyperlink ref="D76" r:id="rId180" tooltip="Occitania (administrative region)" display="https://en.wikipedia.org/wiki/Occitania_(administrative_region)" xr:uid="{24EA9933-069E-42AB-89EA-52EF5C4E0213}"/>
    <hyperlink ref="E76" r:id="rId181" tooltip="Languedoc-Roussillon" display="https://en.wikipedia.org/wiki/Languedoc-Roussillon" xr:uid="{1F2558F8-C73F-43E2-B166-0A42D0E3A5EA}"/>
    <hyperlink ref="B77" r:id="rId182" tooltip="Maine-et-Loire" display="https://en.wikipedia.org/wiki/Maine-et-Loire" xr:uid="{714D0BF8-A70F-4380-A320-F448D9A1FE84}"/>
    <hyperlink ref="D77" r:id="rId183" tooltip="Pays de la Loire" display="https://en.wikipedia.org/wiki/Pays_de_la_Loire" xr:uid="{E548976C-6353-4C97-A5FB-159E8A118149}"/>
    <hyperlink ref="E77" r:id="rId184" tooltip="Pays de la Loire" display="https://en.wikipedia.org/wiki/Pays_de_la_Loire" xr:uid="{BDCAA20B-FAE8-4F6C-B8D0-EB89A39EFC37}"/>
    <hyperlink ref="B78" r:id="rId185" tooltip="Manche" display="https://en.wikipedia.org/wiki/Manche" xr:uid="{757F42B0-09F1-43DE-AF34-BA32ABCA9A8B}"/>
    <hyperlink ref="D78" r:id="rId186" tooltip="Normandy" display="https://en.wikipedia.org/wiki/Normandy" xr:uid="{E19543F0-4D9A-4154-A5B0-D30169F72967}"/>
    <hyperlink ref="E78" r:id="rId187" tooltip="Lower Normandy" display="https://en.wikipedia.org/wiki/Lower_Normandy" xr:uid="{9152E6A2-FEDA-46C3-BA6D-E98C1D3C5BC6}"/>
    <hyperlink ref="B79" r:id="rId188" tooltip="Marne (department)" display="https://en.wikipedia.org/wiki/Marne_(department)" xr:uid="{05A82785-A515-40FC-8E3D-94786AE9F341}"/>
    <hyperlink ref="D79" r:id="rId189" tooltip="Grand Est" display="https://en.wikipedia.org/wiki/Grand_Est" xr:uid="{85F20DDD-1976-4A84-AD27-5EF46F0FE8E6}"/>
    <hyperlink ref="E79" r:id="rId190" tooltip="Champagne-Ardenne" display="https://en.wikipedia.org/wiki/Champagne-Ardenne" xr:uid="{C54F07C9-7B18-42E9-89E3-281824F3E022}"/>
    <hyperlink ref="B80" r:id="rId191" tooltip="Mayenne" display="https://en.wikipedia.org/wiki/Mayenne" xr:uid="{A30EC282-EEFD-4C53-9A54-479756939ECD}"/>
    <hyperlink ref="D80" r:id="rId192" tooltip="Pays de la Loire" display="https://en.wikipedia.org/wiki/Pays_de_la_Loire" xr:uid="{C7917D59-609F-4B7E-B334-C666CAD23287}"/>
    <hyperlink ref="E80" r:id="rId193" tooltip="Pays de la Loire" display="https://en.wikipedia.org/wiki/Pays_de_la_Loire" xr:uid="{FB29A165-2F0B-446E-860F-AB22293EB7AF}"/>
    <hyperlink ref="B81" r:id="rId194" tooltip="Meurthe-et-Moselle" display="https://en.wikipedia.org/wiki/Meurthe-et-Moselle" xr:uid="{B3C057AB-238A-4849-AEBC-FD84286A7419}"/>
    <hyperlink ref="D81" r:id="rId195" tooltip="Grand Est" display="https://en.wikipedia.org/wiki/Grand_Est" xr:uid="{9D60DEA2-6CC0-4B3F-8C08-E0E553F7C839}"/>
    <hyperlink ref="E81" r:id="rId196" tooltip="Lorraine (region)" display="https://en.wikipedia.org/wiki/Lorraine_(region)" xr:uid="{D59C87AB-B3EE-433A-807C-CF85D7316FDF}"/>
    <hyperlink ref="B82" r:id="rId197" tooltip="Meuse (department)" display="https://en.wikipedia.org/wiki/Meuse_(department)" xr:uid="{B357D5BB-A8AB-4A97-BB02-1D1314687744}"/>
    <hyperlink ref="D82" r:id="rId198" tooltip="Grand Est" display="https://en.wikipedia.org/wiki/Grand_Est" xr:uid="{BEC711CB-6C02-4B94-A3A4-C95EB49795FF}"/>
    <hyperlink ref="E82" r:id="rId199" tooltip="Lorraine (region)" display="https://en.wikipedia.org/wiki/Lorraine_(region)" xr:uid="{9777F6D6-08F3-4DB9-986C-441DF6B92C14}"/>
    <hyperlink ref="B83" r:id="rId200" tooltip="Morbihan" display="https://en.wikipedia.org/wiki/Morbihan" xr:uid="{CB237D4C-7FF8-4CF7-9437-ABB48A3D7F00}"/>
    <hyperlink ref="D83" r:id="rId201" tooltip="Brittany (administrative region)" display="https://en.wikipedia.org/wiki/Brittany_(administrative_region)" xr:uid="{DD024910-E8D0-4883-8671-F11556CBE5D6}"/>
    <hyperlink ref="E83" r:id="rId202" tooltip="Brittany (administrative region)" display="https://en.wikipedia.org/wiki/Brittany_(administrative_region)" xr:uid="{E16E4E1E-B5D9-44A6-A593-3A3D332F42B1}"/>
    <hyperlink ref="B84" r:id="rId203" tooltip="Moselle (department)" display="https://en.wikipedia.org/wiki/Moselle_(department)" xr:uid="{45A735BC-6C25-41F2-B295-16B4D186B823}"/>
    <hyperlink ref="D84" r:id="rId204" tooltip="Grand Est" display="https://en.wikipedia.org/wiki/Grand_Est" xr:uid="{C5B02269-C7E8-42DD-852E-46BA353D7E7B}"/>
    <hyperlink ref="E84" r:id="rId205" tooltip="Lorraine (region)" display="https://en.wikipedia.org/wiki/Lorraine_(region)" xr:uid="{365AEEEC-50DD-4170-8981-961FFE8BB02C}"/>
    <hyperlink ref="B85" r:id="rId206" tooltip="Nièvre" display="https://en.wikipedia.org/wiki/Ni%C3%A8vre" xr:uid="{874C7A24-1628-49CE-81DD-2FE801035E81}"/>
    <hyperlink ref="D85" r:id="rId207" tooltip="Bourgogne-Franche-Comté" display="https://en.wikipedia.org/wiki/Bourgogne-Franche-Comt%C3%A9" xr:uid="{B3A534B9-FCDB-4601-A989-CCB2B6458B5B}"/>
    <hyperlink ref="E85" r:id="rId208" tooltip="Burgundy (French region)" display="https://en.wikipedia.org/wiki/Burgundy_(French_region)" xr:uid="{8B54C8A1-A58B-43E3-911A-7D992E44DF1F}"/>
    <hyperlink ref="B86" r:id="rId209" tooltip="Nord (French department)" display="https://en.wikipedia.org/wiki/Nord_(French_department)" xr:uid="{78B069C5-C9EE-4887-AE83-19A5744F34E5}"/>
    <hyperlink ref="D86" r:id="rId210" tooltip="Hauts-de-France" display="https://en.wikipedia.org/wiki/Hauts-de-France" xr:uid="{BBA3C4F8-2AD4-41F6-A724-A0C51B9F8165}"/>
    <hyperlink ref="E86" r:id="rId211" tooltip="Nord-Pas-de-Calais" display="https://en.wikipedia.org/wiki/Nord-Pas-de-Calais" xr:uid="{D39E245D-FEFA-4F7F-8F3F-08C4C128B0DB}"/>
    <hyperlink ref="B87" r:id="rId212" tooltip="Oise" display="https://en.wikipedia.org/wiki/Oise" xr:uid="{E04D70B6-769B-4D3A-B8F2-069A10C88429}"/>
    <hyperlink ref="D87" r:id="rId213" tooltip="Hauts-de-France" display="https://en.wikipedia.org/wiki/Hauts-de-France" xr:uid="{C287D1B6-812C-45A5-B3F2-B6CF439082A7}"/>
    <hyperlink ref="E87" r:id="rId214" tooltip="Picardy (region)" display="https://en.wikipedia.org/wiki/Picardy_(region)" xr:uid="{8AB8CCDB-050E-4C47-9932-D7CBE3E2BFED}"/>
    <hyperlink ref="B88" r:id="rId215" tooltip="Orne" display="https://en.wikipedia.org/wiki/Orne" xr:uid="{9D129AD5-7309-40AA-A531-F57550AEC0CE}"/>
    <hyperlink ref="D88" r:id="rId216" tooltip="Normandy" display="https://en.wikipedia.org/wiki/Normandy" xr:uid="{9526EB8B-87DC-4A68-892A-BB19736B3F78}"/>
    <hyperlink ref="E88" r:id="rId217" tooltip="Lower Normandy" display="https://en.wikipedia.org/wiki/Lower_Normandy" xr:uid="{0FE3DC8B-DBA9-443A-9D31-021204210E53}"/>
    <hyperlink ref="B89" r:id="rId218" tooltip="Paris" display="https://en.wikipedia.org/wiki/Paris" xr:uid="{23D6EBBA-4067-4AE1-A020-C580F8213801}"/>
    <hyperlink ref="D89" r:id="rId219" tooltip="Île-de-France" display="https://en.wikipedia.org/wiki/%C3%8Ele-de-France" xr:uid="{287B6E3B-7433-407C-84C6-5B3B1F29EA40}"/>
    <hyperlink ref="E89" r:id="rId220" tooltip="Île-de-France (region)" display="https://en.wikipedia.org/wiki/%C3%8Ele-de-France_(region)" xr:uid="{34EB39C3-85D2-4554-99F1-74B6F9AFE2EC}"/>
    <hyperlink ref="B90" r:id="rId221" tooltip="Pas-de-Calais" display="https://en.wikipedia.org/wiki/Pas-de-Calais" xr:uid="{832A2EA4-463E-4592-8683-CAA355FE1904}"/>
    <hyperlink ref="D90" r:id="rId222" tooltip="Hauts-de-France" display="https://en.wikipedia.org/wiki/Hauts-de-France" xr:uid="{F18BC9C1-BC50-4252-8B1E-6D8A24F66338}"/>
    <hyperlink ref="E90" r:id="rId223" tooltip="Nord-Pas-de-Calais" display="https://en.wikipedia.org/wiki/Nord-Pas-de-Calais" xr:uid="{04071EE4-10C0-4B6C-AC50-9DB2FDF7D699}"/>
    <hyperlink ref="B91" r:id="rId224" tooltip="Puy-de-Dôme" display="https://en.wikipedia.org/wiki/Puy-de-D%C3%B4me" xr:uid="{9FA47C70-00A9-480C-B3EC-460F267DCA99}"/>
    <hyperlink ref="D91" r:id="rId225" tooltip="Auvergne-Rhône-Alpes" display="https://en.wikipedia.org/wiki/Auvergne-Rh%C3%B4ne-Alpes" xr:uid="{35BF847B-A7EB-4FD2-A7B9-1B391E5E1A6B}"/>
    <hyperlink ref="E91" r:id="rId226" tooltip="Auvergne (region)" display="https://en.wikipedia.org/wiki/Auvergne_(region)" xr:uid="{4A73912C-A04E-4335-977B-C621033192BF}"/>
    <hyperlink ref="B92" r:id="rId227" tooltip="Pyrénées-Atlantiques" display="https://en.wikipedia.org/wiki/Pyr%C3%A9n%C3%A9es-Atlantiques" xr:uid="{B09683B9-AAE6-44CC-92D1-F778A32F73D3}"/>
    <hyperlink ref="D92" r:id="rId228" tooltip="Nouvelle-Aquitaine" display="https://en.wikipedia.org/wiki/Nouvelle-Aquitaine" xr:uid="{B6838B22-14D0-4702-88A4-7E4BEFFC0228}"/>
    <hyperlink ref="E92" r:id="rId229" tooltip="Aquitaine" display="https://en.wikipedia.org/wiki/Aquitaine" xr:uid="{03B6E6A8-9B1F-4D6B-866B-AAF9D14B51BE}"/>
    <hyperlink ref="B93" r:id="rId230" tooltip="Pyrénées-Orientales" display="https://en.wikipedia.org/wiki/Pyr%C3%A9n%C3%A9es-Orientales" xr:uid="{942F35C4-BECB-41F1-A917-C5BA7C678619}"/>
    <hyperlink ref="D93" r:id="rId231" tooltip="Occitania (administrative region)" display="https://en.wikipedia.org/wiki/Occitania_(administrative_region)" xr:uid="{CF389BCC-03A6-4C2F-A8BA-C0A3C2B1BDA5}"/>
    <hyperlink ref="E93" r:id="rId232" tooltip="Languedoc-Roussillon" display="https://en.wikipedia.org/wiki/Languedoc-Roussillon" xr:uid="{853BB865-C0BC-4051-9FB1-FE950D62B5D8}"/>
    <hyperlink ref="D94" r:id="rId233" tooltip="Auvergne-Rhône-Alpes" display="https://en.wikipedia.org/wiki/Auvergne-Rh%C3%B4ne-Alpes" xr:uid="{76B7D3EA-3C36-4F29-B1A7-6BA1930A11B6}"/>
    <hyperlink ref="E94" r:id="rId234" tooltip="Rhône-Alpes" display="https://en.wikipedia.org/wiki/Rh%C3%B4ne-Alpes" xr:uid="{BBEF7210-53B5-4CFD-AD75-2B8BEE53CD07}"/>
    <hyperlink ref="B95" r:id="rId235" tooltip="Saône-et-Loire" display="https://en.wikipedia.org/wiki/Sa%C3%B4ne-et-Loire" xr:uid="{B89751A4-C2A1-4E48-A3E7-5ABE89E430D8}"/>
    <hyperlink ref="D95" r:id="rId236" tooltip="Bourgogne-Franche-Comté" display="https://en.wikipedia.org/wiki/Bourgogne-Franche-Comt%C3%A9" xr:uid="{67DAC9E5-90D8-450F-9B71-E10FB10B22AE}"/>
    <hyperlink ref="E95" r:id="rId237" tooltip="Burgundy (French region)" display="https://en.wikipedia.org/wiki/Burgundy_(French_region)" xr:uid="{230CC4F8-B12D-4841-88A5-97E2EF8D80AC}"/>
    <hyperlink ref="B96" r:id="rId238" tooltip="Sarthe" display="https://en.wikipedia.org/wiki/Sarthe" xr:uid="{28A2835E-9889-4871-9A75-3C49DE15D950}"/>
    <hyperlink ref="D96" r:id="rId239" tooltip="Pays de la Loire" display="https://en.wikipedia.org/wiki/Pays_de_la_Loire" xr:uid="{BFB8DEE8-E19E-4610-8B0D-42BB47DDE90C}"/>
    <hyperlink ref="E96" r:id="rId240" tooltip="Pays de la Loire" display="https://en.wikipedia.org/wiki/Pays_de_la_Loire" xr:uid="{880F99E9-6002-4C9C-84F3-E7C182AB09C6}"/>
    <hyperlink ref="B97" r:id="rId241" tooltip="Savoie" display="https://en.wikipedia.org/wiki/Savoie" xr:uid="{47101F4E-1505-41FA-9183-FF7E3216B917}"/>
    <hyperlink ref="D97" r:id="rId242" tooltip="Auvergne-Rhône-Alpes" display="https://en.wikipedia.org/wiki/Auvergne-Rh%C3%B4ne-Alpes" xr:uid="{49F05311-97D5-4A7B-8598-0FF5740B4B06}"/>
    <hyperlink ref="E97" r:id="rId243" tooltip="Rhône-Alpes" display="https://en.wikipedia.org/wiki/Rh%C3%B4ne-Alpes" xr:uid="{DE257A1A-B1CB-4FDE-9267-03EC1D119AEC}"/>
    <hyperlink ref="B98" r:id="rId244" tooltip="Seine-et-Marne" display="https://en.wikipedia.org/wiki/Seine-et-Marne" xr:uid="{436B44A3-945C-4D3B-8799-5D957FF341E8}"/>
    <hyperlink ref="D98" r:id="rId245" tooltip="Île-de-France" display="https://en.wikipedia.org/wiki/%C3%8Ele-de-France" xr:uid="{8A02290C-DF64-49A6-9EFB-C7D1F0A55B6D}"/>
    <hyperlink ref="E98" r:id="rId246" tooltip="Île-de-France (region)" display="https://en.wikipedia.org/wiki/%C3%8Ele-de-France_(region)" xr:uid="{CF4A9BE9-FCEE-4409-ADAE-0F1524AB13E4}"/>
    <hyperlink ref="B99" r:id="rId247" tooltip="Seine-Maritime" display="https://en.wikipedia.org/wiki/Seine-Maritime" xr:uid="{CF61F0C4-8734-4CFD-8448-88B2A11BB5AB}"/>
    <hyperlink ref="D99" r:id="rId248" tooltip="Normandy" display="https://en.wikipedia.org/wiki/Normandy" xr:uid="{A9C6AA34-2C87-4330-872C-381D45DE53F2}"/>
    <hyperlink ref="E99" r:id="rId249" tooltip="Upper Normandy" display="https://en.wikipedia.org/wiki/Upper_Normandy" xr:uid="{22DE11E0-AA33-4C91-B3AA-C65284A52BF7}"/>
    <hyperlink ref="B100" r:id="rId250" tooltip="Seine-Saint-Denis" display="https://en.wikipedia.org/wiki/Seine-Saint-Denis" xr:uid="{8A64C884-81CE-4FB8-969B-07F5B041E75C}"/>
    <hyperlink ref="D100" r:id="rId251" tooltip="Île-de-France" display="https://en.wikipedia.org/wiki/%C3%8Ele-de-France" xr:uid="{9E418E49-DB8C-4790-9601-62D7FD5E1C55}"/>
    <hyperlink ref="E100" r:id="rId252" tooltip="Île-de-France (region)" display="https://en.wikipedia.org/wiki/%C3%8Ele-de-France_(region)" xr:uid="{A2DFFA7A-3B3E-4813-A722-C4D3A77263C2}"/>
    <hyperlink ref="B101" r:id="rId253" tooltip="Somme (department)" display="https://en.wikipedia.org/wiki/Somme_(department)" xr:uid="{E211943F-D3C0-4F81-81DC-F4160909DD4F}"/>
    <hyperlink ref="D101" r:id="rId254" tooltip="Hauts-de-France" display="https://en.wikipedia.org/wiki/Hauts-de-France" xr:uid="{8F9DF7A4-48EA-4E5C-A53A-2C0F5866A09A}"/>
    <hyperlink ref="E101" r:id="rId255" tooltip="Picardy (region)" display="https://en.wikipedia.org/wiki/Picardy_(region)" xr:uid="{81770C14-85F3-4D06-8D35-41D3908DF4E3}"/>
    <hyperlink ref="B102" r:id="rId256" tooltip="Tarn (department)" display="https://en.wikipedia.org/wiki/Tarn_(department)" xr:uid="{9B6EA533-1DA1-4401-A9F3-541B23DC6F3D}"/>
    <hyperlink ref="D102" r:id="rId257" tooltip="Occitania (administrative region)" display="https://en.wikipedia.org/wiki/Occitania_(administrative_region)" xr:uid="{A4CEB3B5-CFE0-47EB-90CA-787208F24A60}"/>
    <hyperlink ref="E102" r:id="rId258" tooltip="Midi-Pyrénées" display="https://en.wikipedia.org/wiki/Midi-Pyr%C3%A9n%C3%A9es" xr:uid="{0D152C72-123F-4720-A0D7-B6A9E112E952}"/>
    <hyperlink ref="B103" r:id="rId259" tooltip="Tarn-et-Garonne" display="https://en.wikipedia.org/wiki/Tarn-et-Garonne" xr:uid="{CDD628FE-12A3-49BD-BE2D-E1F647F96360}"/>
    <hyperlink ref="D103" r:id="rId260" tooltip="Occitania (administrative region)" display="https://en.wikipedia.org/wiki/Occitania_(administrative_region)" xr:uid="{9AAD449F-CB95-4EDE-B326-1A7B4A388FC0}"/>
    <hyperlink ref="E103" r:id="rId261" tooltip="Midi-Pyrénées" display="https://en.wikipedia.org/wiki/Midi-Pyr%C3%A9n%C3%A9es" xr:uid="{E3D6BEF7-17C7-433F-AEC0-CA4FB9A21343}"/>
    <hyperlink ref="B104" r:id="rId262" tooltip="Territoire de Belfort" display="https://en.wikipedia.org/wiki/Territoire_de_Belfort" xr:uid="{17FBA281-8716-4906-BE34-3C53018B2680}"/>
    <hyperlink ref="D104" r:id="rId263" tooltip="Bourgogne-Franche-Comté" display="https://en.wikipedia.org/wiki/Bourgogne-Franche-Comt%C3%A9" xr:uid="{DFBF0A4F-83B3-4A00-A243-32AE6A17FD83}"/>
    <hyperlink ref="E104" r:id="rId264" tooltip="Franche-Comté" display="https://en.wikipedia.org/wiki/Franche-Comt%C3%A9" xr:uid="{22E085AE-74AB-4221-8F21-F79913F4EE6E}"/>
    <hyperlink ref="B105" r:id="rId265" tooltip="Val-d'Oise" display="https://en.wikipedia.org/wiki/Val-d%27Oise" xr:uid="{EAC16B14-01CB-48F5-B69E-04D70C868623}"/>
    <hyperlink ref="D105" r:id="rId266" tooltip="Île-de-France" display="https://en.wikipedia.org/wiki/%C3%8Ele-de-France" xr:uid="{D8ECAC37-71AB-43CD-ABB7-BAD73CD03CC3}"/>
    <hyperlink ref="E105" r:id="rId267" tooltip="Île-de-France (region)" display="https://en.wikipedia.org/wiki/%C3%8Ele-de-France_(region)" xr:uid="{015DA9A4-2A29-4420-901E-58932E9356EC}"/>
    <hyperlink ref="B106" r:id="rId268" tooltip="Val-de-Marne" display="https://en.wikipedia.org/wiki/Val-de-Marne" xr:uid="{3F3B01E7-E8F2-474A-822B-C63A2269D57C}"/>
    <hyperlink ref="D106" r:id="rId269" tooltip="Île-de-France" display="https://en.wikipedia.org/wiki/%C3%8Ele-de-France" xr:uid="{CC52D6B7-7670-446A-803E-4365238B3373}"/>
    <hyperlink ref="E106" r:id="rId270" tooltip="Île-de-France (region)" display="https://en.wikipedia.org/wiki/%C3%8Ele-de-France_(region)" xr:uid="{7845660F-429C-48C7-875A-C503BD8E753B}"/>
    <hyperlink ref="B107" r:id="rId271" tooltip="Var (department)" display="https://en.wikipedia.org/wiki/Var_(department)" xr:uid="{7FD42421-AE8B-4B43-AB60-327FAA1A1E3E}"/>
    <hyperlink ref="D107" r:id="rId272" tooltip="Provence-Alpes-Côte d'Azur" display="https://en.wikipedia.org/wiki/Provence-Alpes-C%C3%B4te_d%27Azur" xr:uid="{4A489AA7-C0D9-41AC-83B1-9370B3D8D383}"/>
    <hyperlink ref="E107" r:id="rId273" tooltip="Provence-Alpes-Côte d'Azur" display="https://en.wikipedia.org/wiki/Provence-Alpes-C%C3%B4te_d%27Azur" xr:uid="{16D576C6-C967-483B-890A-3F04C1CB90FF}"/>
    <hyperlink ref="B108" r:id="rId274" tooltip="Vaucluse" display="https://en.wikipedia.org/wiki/Vaucluse" xr:uid="{380C99C4-F3F9-4913-8E35-2B92CE97A286}"/>
    <hyperlink ref="D108" r:id="rId275" tooltip="Provence-Alpes-Côte d'Azur" display="https://en.wikipedia.org/wiki/Provence-Alpes-C%C3%B4te_d%27Azur" xr:uid="{7B4618C4-ABA2-46F7-A47E-915591385D11}"/>
    <hyperlink ref="E108" r:id="rId276" tooltip="Provence-Alpes-Côte d'Azur" display="https://en.wikipedia.org/wiki/Provence-Alpes-C%C3%B4te_d%27Azur" xr:uid="{A9864F14-2CB3-41C1-A843-C50DA9ACE27D}"/>
    <hyperlink ref="B109" r:id="rId277" tooltip="Vendée" display="https://en.wikipedia.org/wiki/Vend%C3%A9e" xr:uid="{5A3610AF-7292-4068-B1EC-00C9339B3050}"/>
    <hyperlink ref="D109" r:id="rId278" tooltip="Pays de la Loire" display="https://en.wikipedia.org/wiki/Pays_de_la_Loire" xr:uid="{8583804B-54A3-424F-930D-C11EADE2F8DB}"/>
    <hyperlink ref="E109" r:id="rId279" tooltip="Pays de la Loire" display="https://en.wikipedia.org/wiki/Pays_de_la_Loire" xr:uid="{0787F765-EA29-4C87-A89E-CCE9C428C186}"/>
    <hyperlink ref="B110" r:id="rId280" tooltip="Vienne" display="https://en.wikipedia.org/wiki/Vienne" xr:uid="{ACCE5914-6841-4F57-9C2B-B3E2AC7EC01B}"/>
    <hyperlink ref="D110" r:id="rId281" tooltip="Nouvelle-Aquitaine" display="https://en.wikipedia.org/wiki/Nouvelle-Aquitaine" xr:uid="{DBFBE971-335F-4730-A795-98BD95D37A6A}"/>
    <hyperlink ref="E110" r:id="rId282" tooltip="Poitou-Charentes" display="https://en.wikipedia.org/wiki/Poitou-Charentes" xr:uid="{A8B303A8-7408-4CD5-8343-2D448D745767}"/>
    <hyperlink ref="B111" r:id="rId283" tooltip="Vosges (department)" display="https://en.wikipedia.org/wiki/Vosges_(department)" xr:uid="{BF7722E6-55E1-4D09-AEA1-3F48330782AC}"/>
    <hyperlink ref="D111" r:id="rId284" tooltip="Grand Est" display="https://en.wikipedia.org/wiki/Grand_Est" xr:uid="{40F2D055-286B-42EA-8E38-D53463D91DCB}"/>
    <hyperlink ref="E111" r:id="rId285" tooltip="Lorraine (region)" display="https://en.wikipedia.org/wiki/Lorraine_(region)" xr:uid="{F39E0C0A-B265-4AEF-807A-D07075915D46}"/>
    <hyperlink ref="B112" r:id="rId286" tooltip="Yonne" display="https://en.wikipedia.org/wiki/Yonne" xr:uid="{56F61DBE-8AAE-45FC-A6B7-6F3BE1F7B460}"/>
    <hyperlink ref="D112" r:id="rId287" tooltip="Bourgogne-Franche-Comté" display="https://en.wikipedia.org/wiki/Bourgogne-Franche-Comt%C3%A9" xr:uid="{D0D68737-344A-4F66-95D2-CAAAC481DEBE}"/>
    <hyperlink ref="E112" r:id="rId288" tooltip="Burgundy (French region)" display="https://en.wikipedia.org/wiki/Burgundy_(French_region)" xr:uid="{B717FF13-8F58-4457-A9F0-A957F18D72A8}"/>
    <hyperlink ref="B113" r:id="rId289" tooltip="Yvelines" display="https://en.wikipedia.org/wiki/Yvelines" xr:uid="{33245457-AAFC-4033-8F15-AA913F8E34B0}"/>
    <hyperlink ref="D113" r:id="rId290" tooltip="Île-de-France" display="https://en.wikipedia.org/wiki/%C3%8Ele-de-France" xr:uid="{50A550E2-42F5-45E7-9039-C3693924FB9F}"/>
    <hyperlink ref="E113" r:id="rId291" tooltip="Île-de-France (region)" display="https://en.wikipedia.org/wiki/%C3%8Ele-de-France_(region)" xr:uid="{6AFF1AC5-6BE1-4B9F-8A37-09E083730C4B}"/>
  </hyperlinks>
  <pageMargins left="0.7" right="0.7" top="0.75" bottom="0.75" header="0.3" footer="0.3"/>
  <drawing r:id="rId292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9B635-EDD3-4968-B527-1B1A3854D369}">
  <dimension ref="A1:H123"/>
  <sheetViews>
    <sheetView topLeftCell="A106" workbookViewId="0">
      <selection activeCell="D22" sqref="D22:H123"/>
    </sheetView>
  </sheetViews>
  <sheetFormatPr defaultRowHeight="14.5" x14ac:dyDescent="0.35"/>
  <cols>
    <col min="5" max="5" width="61.1796875" bestFit="1" customWidth="1"/>
    <col min="6" max="6" width="36.90625" bestFit="1" customWidth="1"/>
    <col min="7" max="7" width="5" bestFit="1" customWidth="1"/>
  </cols>
  <sheetData>
    <row r="1" spans="1:7" ht="15" thickBot="1" x14ac:dyDescent="0.4">
      <c r="A1" s="1" t="s">
        <v>5834</v>
      </c>
      <c r="B1" s="3" t="s">
        <v>5835</v>
      </c>
      <c r="C1" s="6" t="s">
        <v>5836</v>
      </c>
      <c r="D1">
        <v>4004</v>
      </c>
      <c r="E1" t="str">
        <f>_xlfn.CONCAT(B1," (Italian region)")</f>
        <v> Abruzzo (Italian region)</v>
      </c>
      <c r="F1" t="str">
        <f>B1</f>
        <v> Abruzzo</v>
      </c>
      <c r="G1" t="str">
        <f>A1</f>
        <v>IT-65</v>
      </c>
    </row>
    <row r="2" spans="1:7" ht="29.5" thickBot="1" x14ac:dyDescent="0.4">
      <c r="A2" s="1" t="s">
        <v>5837</v>
      </c>
      <c r="B2" s="3" t="s">
        <v>5838</v>
      </c>
      <c r="C2" s="6" t="s">
        <v>5839</v>
      </c>
      <c r="D2">
        <v>4004</v>
      </c>
      <c r="E2" t="str">
        <f t="shared" ref="E2:E15" si="0">_xlfn.CONCAT(B2," (Italian region)")</f>
        <v> Basilicata (Italian region)</v>
      </c>
      <c r="F2" t="str">
        <f t="shared" ref="F2:F15" si="1">B2</f>
        <v> Basilicata</v>
      </c>
      <c r="G2" t="str">
        <f t="shared" ref="G2:G15" si="2">A2</f>
        <v>IT-77</v>
      </c>
    </row>
    <row r="3" spans="1:7" ht="15" thickBot="1" x14ac:dyDescent="0.4">
      <c r="A3" s="1" t="s">
        <v>5840</v>
      </c>
      <c r="B3" s="3" t="s">
        <v>5841</v>
      </c>
      <c r="C3" s="6" t="s">
        <v>5842</v>
      </c>
      <c r="D3">
        <v>4004</v>
      </c>
      <c r="E3" t="str">
        <f t="shared" si="0"/>
        <v> Calabria (Italian region)</v>
      </c>
      <c r="F3" t="str">
        <f t="shared" si="1"/>
        <v> Calabria</v>
      </c>
      <c r="G3" t="str">
        <f t="shared" si="2"/>
        <v>IT-78</v>
      </c>
    </row>
    <row r="4" spans="1:7" ht="29.5" thickBot="1" x14ac:dyDescent="0.4">
      <c r="A4" s="1" t="s">
        <v>5843</v>
      </c>
      <c r="B4" s="3" t="s">
        <v>5844</v>
      </c>
      <c r="C4" s="6" t="s">
        <v>5845</v>
      </c>
      <c r="D4">
        <v>4004</v>
      </c>
      <c r="E4" t="str">
        <f t="shared" si="0"/>
        <v> Campania (Italian region)</v>
      </c>
      <c r="F4" t="str">
        <f t="shared" si="1"/>
        <v> Campania</v>
      </c>
      <c r="G4" t="str">
        <f t="shared" si="2"/>
        <v>IT-72</v>
      </c>
    </row>
    <row r="5" spans="1:7" ht="29.5" thickBot="1" x14ac:dyDescent="0.4">
      <c r="A5" s="1" t="s">
        <v>5846</v>
      </c>
      <c r="B5" s="3" t="s">
        <v>5847</v>
      </c>
      <c r="C5" s="6" t="s">
        <v>5848</v>
      </c>
      <c r="D5">
        <v>4004</v>
      </c>
      <c r="E5" t="str">
        <f t="shared" si="0"/>
        <v> Emilia-Romagna (Italian region)</v>
      </c>
      <c r="F5" t="str">
        <f t="shared" si="1"/>
        <v> Emilia-Romagna</v>
      </c>
      <c r="G5" t="str">
        <f t="shared" si="2"/>
        <v>IT-45</v>
      </c>
    </row>
    <row r="6" spans="1:7" ht="15" thickBot="1" x14ac:dyDescent="0.4">
      <c r="A6" s="1" t="s">
        <v>5849</v>
      </c>
      <c r="B6" s="3" t="s">
        <v>5850</v>
      </c>
      <c r="C6" s="6" t="s">
        <v>5851</v>
      </c>
      <c r="D6">
        <v>4004</v>
      </c>
      <c r="E6" t="str">
        <f t="shared" si="0"/>
        <v> Lazio (Italian region)</v>
      </c>
      <c r="F6" t="str">
        <f t="shared" si="1"/>
        <v> Lazio</v>
      </c>
      <c r="G6" t="str">
        <f t="shared" si="2"/>
        <v>IT-62</v>
      </c>
    </row>
    <row r="7" spans="1:7" ht="15" thickBot="1" x14ac:dyDescent="0.4">
      <c r="A7" s="1" t="s">
        <v>5852</v>
      </c>
      <c r="B7" s="3" t="s">
        <v>5853</v>
      </c>
      <c r="C7" s="6" t="s">
        <v>5854</v>
      </c>
      <c r="D7">
        <v>4004</v>
      </c>
      <c r="E7" t="str">
        <f t="shared" si="0"/>
        <v> Liguria (Italian region)</v>
      </c>
      <c r="F7" t="str">
        <f t="shared" si="1"/>
        <v> Liguria</v>
      </c>
      <c r="G7" t="str">
        <f t="shared" si="2"/>
        <v>IT-42</v>
      </c>
    </row>
    <row r="8" spans="1:7" ht="29.5" thickBot="1" x14ac:dyDescent="0.4">
      <c r="A8" s="1" t="s">
        <v>5855</v>
      </c>
      <c r="B8" s="3" t="s">
        <v>5856</v>
      </c>
      <c r="C8" s="6" t="s">
        <v>5857</v>
      </c>
      <c r="D8">
        <v>4004</v>
      </c>
      <c r="E8" t="str">
        <f t="shared" si="0"/>
        <v> Lombardia (Italian region)</v>
      </c>
      <c r="F8" t="str">
        <f t="shared" si="1"/>
        <v> Lombardia</v>
      </c>
      <c r="G8" t="str">
        <f t="shared" si="2"/>
        <v>IT-25</v>
      </c>
    </row>
    <row r="9" spans="1:7" ht="15" thickBot="1" x14ac:dyDescent="0.4">
      <c r="A9" s="1" t="s">
        <v>5858</v>
      </c>
      <c r="B9" s="3" t="s">
        <v>5859</v>
      </c>
      <c r="C9" s="6" t="s">
        <v>5860</v>
      </c>
      <c r="D9">
        <v>4004</v>
      </c>
      <c r="E9" t="str">
        <f t="shared" si="0"/>
        <v> Marche (Italian region)</v>
      </c>
      <c r="F9" t="str">
        <f t="shared" si="1"/>
        <v> Marche</v>
      </c>
      <c r="G9" t="str">
        <f t="shared" si="2"/>
        <v>IT-57</v>
      </c>
    </row>
    <row r="10" spans="1:7" ht="15" thickBot="1" x14ac:dyDescent="0.4">
      <c r="A10" s="1" t="s">
        <v>5861</v>
      </c>
      <c r="B10" s="3" t="s">
        <v>5862</v>
      </c>
      <c r="C10" s="6" t="s">
        <v>5863</v>
      </c>
      <c r="D10">
        <v>4004</v>
      </c>
      <c r="E10" t="str">
        <f t="shared" si="0"/>
        <v> Molise (Italian region)</v>
      </c>
      <c r="F10" t="str">
        <f t="shared" si="1"/>
        <v> Molise</v>
      </c>
      <c r="G10" t="str">
        <f t="shared" si="2"/>
        <v>IT-67</v>
      </c>
    </row>
    <row r="11" spans="1:7" ht="29.5" thickBot="1" x14ac:dyDescent="0.4">
      <c r="A11" s="1" t="s">
        <v>5864</v>
      </c>
      <c r="B11" s="3" t="s">
        <v>5865</v>
      </c>
      <c r="C11" s="6" t="s">
        <v>5866</v>
      </c>
      <c r="D11">
        <v>4004</v>
      </c>
      <c r="E11" t="str">
        <f t="shared" si="0"/>
        <v> Piemonte (Italian region)</v>
      </c>
      <c r="F11" t="str">
        <f t="shared" si="1"/>
        <v> Piemonte</v>
      </c>
      <c r="G11" t="str">
        <f t="shared" si="2"/>
        <v>IT-21</v>
      </c>
    </row>
    <row r="12" spans="1:7" ht="15" thickBot="1" x14ac:dyDescent="0.4">
      <c r="A12" s="1" t="s">
        <v>5867</v>
      </c>
      <c r="B12" s="3" t="s">
        <v>5868</v>
      </c>
      <c r="C12" s="6" t="s">
        <v>5869</v>
      </c>
      <c r="D12">
        <v>4004</v>
      </c>
      <c r="E12" t="str">
        <f t="shared" si="0"/>
        <v> Puglia (Italian region)</v>
      </c>
      <c r="F12" t="str">
        <f t="shared" si="1"/>
        <v> Puglia</v>
      </c>
      <c r="G12" t="str">
        <f t="shared" si="2"/>
        <v>IT-75</v>
      </c>
    </row>
    <row r="13" spans="1:7" ht="15" thickBot="1" x14ac:dyDescent="0.4">
      <c r="A13" s="1" t="s">
        <v>5870</v>
      </c>
      <c r="B13" s="3" t="s">
        <v>5871</v>
      </c>
      <c r="C13" s="6" t="s">
        <v>5872</v>
      </c>
      <c r="D13">
        <v>4004</v>
      </c>
      <c r="E13" t="str">
        <f t="shared" si="0"/>
        <v> Toscana (Italian region)</v>
      </c>
      <c r="F13" t="str">
        <f t="shared" si="1"/>
        <v> Toscana</v>
      </c>
      <c r="G13" t="str">
        <f t="shared" si="2"/>
        <v>IT-52</v>
      </c>
    </row>
    <row r="14" spans="1:7" ht="15" thickBot="1" x14ac:dyDescent="0.4">
      <c r="A14" s="1" t="s">
        <v>5873</v>
      </c>
      <c r="B14" s="3" t="s">
        <v>5874</v>
      </c>
      <c r="C14" s="6" t="s">
        <v>5875</v>
      </c>
      <c r="D14">
        <v>4004</v>
      </c>
      <c r="E14" t="str">
        <f t="shared" si="0"/>
        <v> Umbria (Italian region)</v>
      </c>
      <c r="F14" t="str">
        <f t="shared" si="1"/>
        <v> Umbria</v>
      </c>
      <c r="G14" t="str">
        <f t="shared" si="2"/>
        <v>IT-55</v>
      </c>
    </row>
    <row r="15" spans="1:7" ht="15" thickBot="1" x14ac:dyDescent="0.4">
      <c r="A15" s="1" t="s">
        <v>5876</v>
      </c>
      <c r="B15" s="3" t="s">
        <v>5877</v>
      </c>
      <c r="C15" s="6" t="s">
        <v>5878</v>
      </c>
      <c r="D15">
        <v>4004</v>
      </c>
      <c r="E15" t="str">
        <f t="shared" si="0"/>
        <v> Veneto (Italian region)</v>
      </c>
      <c r="F15" t="str">
        <f t="shared" si="1"/>
        <v> Veneto</v>
      </c>
      <c r="G15" t="str">
        <f t="shared" si="2"/>
        <v>IT-34</v>
      </c>
    </row>
    <row r="16" spans="1:7" ht="44" thickBot="1" x14ac:dyDescent="0.4">
      <c r="A16" s="1" t="s">
        <v>5879</v>
      </c>
      <c r="B16" s="3" t="s">
        <v>5880</v>
      </c>
      <c r="C16" s="6" t="s">
        <v>5881</v>
      </c>
      <c r="D16">
        <v>4004</v>
      </c>
      <c r="E16" t="str">
        <f>_xlfn.CONCAT(B16," (Italian autonomous region)")</f>
        <v> Friuli Venezia Giulia (Italian autonomous region)</v>
      </c>
      <c r="F16" t="str">
        <f>B16</f>
        <v> Friuli Venezia Giulia</v>
      </c>
      <c r="G16" t="str">
        <f>A16</f>
        <v>IT-36</v>
      </c>
    </row>
    <row r="17" spans="1:8" ht="29.5" thickBot="1" x14ac:dyDescent="0.4">
      <c r="A17" s="1" t="s">
        <v>5882</v>
      </c>
      <c r="B17" s="3" t="s">
        <v>5883</v>
      </c>
      <c r="C17" s="6" t="s">
        <v>5884</v>
      </c>
      <c r="D17">
        <v>4004</v>
      </c>
      <c r="E17" t="str">
        <f t="shared" ref="E17:E20" si="3">_xlfn.CONCAT(B17," (Italian autonomous region)")</f>
        <v> Sardegna (Italian autonomous region)</v>
      </c>
      <c r="F17" t="str">
        <f t="shared" ref="F17:F20" si="4">B17</f>
        <v> Sardegna</v>
      </c>
      <c r="G17" t="str">
        <f t="shared" ref="G17:G20" si="5">A17</f>
        <v>IT-88</v>
      </c>
    </row>
    <row r="18" spans="1:8" ht="15" thickBot="1" x14ac:dyDescent="0.4">
      <c r="A18" s="1" t="s">
        <v>5885</v>
      </c>
      <c r="B18" s="3" t="s">
        <v>5886</v>
      </c>
      <c r="C18" s="6" t="s">
        <v>5887</v>
      </c>
      <c r="D18">
        <v>4004</v>
      </c>
      <c r="E18" t="str">
        <f t="shared" si="3"/>
        <v> Sicilia (Italian autonomous region)</v>
      </c>
      <c r="F18" t="str">
        <f t="shared" si="4"/>
        <v> Sicilia</v>
      </c>
      <c r="G18" t="str">
        <f t="shared" si="5"/>
        <v>IT-82</v>
      </c>
    </row>
    <row r="19" spans="1:8" ht="18.5" thickBot="1" x14ac:dyDescent="0.4">
      <c r="A19" s="1" t="s">
        <v>5888</v>
      </c>
      <c r="B19" s="6" t="s">
        <v>5892</v>
      </c>
      <c r="C19" s="6" t="s">
        <v>5889</v>
      </c>
      <c r="D19">
        <v>4004</v>
      </c>
      <c r="E19" t="str">
        <f t="shared" si="3"/>
        <v> Trentino-Alto Adige (Italian autonomous region)</v>
      </c>
      <c r="F19" t="str">
        <f t="shared" si="4"/>
        <v> Trentino-Alto Adige</v>
      </c>
      <c r="G19" t="str">
        <f t="shared" si="5"/>
        <v>IT-32</v>
      </c>
    </row>
    <row r="20" spans="1:8" ht="15" thickBot="1" x14ac:dyDescent="0.4">
      <c r="A20" s="1" t="s">
        <v>5890</v>
      </c>
      <c r="B20" s="6" t="s">
        <v>5893</v>
      </c>
      <c r="C20" s="6" t="s">
        <v>5891</v>
      </c>
      <c r="D20">
        <v>4004</v>
      </c>
      <c r="E20" t="str">
        <f t="shared" si="3"/>
        <v> Valle d'Aosta (Italian autonomous region)</v>
      </c>
      <c r="F20" t="str">
        <f t="shared" si="4"/>
        <v> Valle d'Aosta</v>
      </c>
      <c r="G20" t="str">
        <f t="shared" si="5"/>
        <v>IT-23</v>
      </c>
    </row>
    <row r="21" spans="1:8" ht="15" thickBot="1" x14ac:dyDescent="0.4"/>
    <row r="22" spans="1:8" ht="29.5" thickBot="1" x14ac:dyDescent="0.4">
      <c r="A22" s="1" t="s">
        <v>5894</v>
      </c>
      <c r="B22" s="3" t="s">
        <v>5895</v>
      </c>
      <c r="C22" s="3">
        <v>21</v>
      </c>
      <c r="D22">
        <v>4004</v>
      </c>
      <c r="E22" t="str">
        <f>_xlfn.CONCAT(B22," (Italian province)")</f>
        <v>Alessandria (Italian province)</v>
      </c>
      <c r="F22" t="str">
        <f t="shared" ref="F22" si="6">B22</f>
        <v>Alessandria</v>
      </c>
      <c r="G22" t="str">
        <f t="shared" ref="G22" si="7">A22</f>
        <v>IT-AL</v>
      </c>
      <c r="H22" t="str">
        <f>_xlfn.CONCAT("IT-",C22)</f>
        <v>IT-21</v>
      </c>
    </row>
    <row r="23" spans="1:8" ht="15" thickBot="1" x14ac:dyDescent="0.4">
      <c r="A23" s="1" t="s">
        <v>5896</v>
      </c>
      <c r="B23" s="3" t="s">
        <v>5897</v>
      </c>
      <c r="C23" s="3">
        <v>57</v>
      </c>
      <c r="D23">
        <v>4004</v>
      </c>
      <c r="E23" t="str">
        <f t="shared" ref="E23:E86" si="8">_xlfn.CONCAT(B23," (Italian province)")</f>
        <v>Ancona (Italian province)</v>
      </c>
      <c r="F23" t="str">
        <f t="shared" ref="F23:F86" si="9">B23</f>
        <v>Ancona</v>
      </c>
      <c r="G23" t="str">
        <f t="shared" ref="G23:G86" si="10">A23</f>
        <v>IT-AN</v>
      </c>
      <c r="H23" t="str">
        <f t="shared" ref="H23:H86" si="11">_xlfn.CONCAT("IT-",C23)</f>
        <v>IT-57</v>
      </c>
    </row>
    <row r="24" spans="1:8" ht="15" thickBot="1" x14ac:dyDescent="0.4">
      <c r="A24" s="1" t="s">
        <v>5898</v>
      </c>
      <c r="B24" s="3" t="s">
        <v>5899</v>
      </c>
      <c r="C24" s="3">
        <v>52</v>
      </c>
      <c r="D24">
        <v>4004</v>
      </c>
      <c r="E24" t="str">
        <f t="shared" si="8"/>
        <v>Arezzo (Italian province)</v>
      </c>
      <c r="F24" t="str">
        <f t="shared" si="9"/>
        <v>Arezzo</v>
      </c>
      <c r="G24" t="str">
        <f t="shared" si="10"/>
        <v>IT-AR</v>
      </c>
      <c r="H24" t="str">
        <f t="shared" si="11"/>
        <v>IT-52</v>
      </c>
    </row>
    <row r="25" spans="1:8" ht="29.5" thickBot="1" x14ac:dyDescent="0.4">
      <c r="A25" s="1" t="s">
        <v>5900</v>
      </c>
      <c r="B25" s="3" t="s">
        <v>5901</v>
      </c>
      <c r="C25" s="3">
        <v>57</v>
      </c>
      <c r="D25">
        <v>4004</v>
      </c>
      <c r="E25" t="str">
        <f t="shared" si="8"/>
        <v>Ascoli Piceno (Italian province)</v>
      </c>
      <c r="F25" t="str">
        <f t="shared" si="9"/>
        <v>Ascoli Piceno</v>
      </c>
      <c r="G25" t="str">
        <f t="shared" si="10"/>
        <v>IT-AP</v>
      </c>
      <c r="H25" t="str">
        <f t="shared" si="11"/>
        <v>IT-57</v>
      </c>
    </row>
    <row r="26" spans="1:8" ht="15" thickBot="1" x14ac:dyDescent="0.4">
      <c r="A26" s="1" t="s">
        <v>5902</v>
      </c>
      <c r="B26" s="3" t="s">
        <v>5903</v>
      </c>
      <c r="C26" s="3">
        <v>21</v>
      </c>
      <c r="D26">
        <v>4004</v>
      </c>
      <c r="E26" t="str">
        <f t="shared" si="8"/>
        <v>Asti (Italian province)</v>
      </c>
      <c r="F26" t="str">
        <f t="shared" si="9"/>
        <v>Asti</v>
      </c>
      <c r="G26" t="str">
        <f t="shared" si="10"/>
        <v>IT-AT</v>
      </c>
      <c r="H26" t="str">
        <f t="shared" si="11"/>
        <v>IT-21</v>
      </c>
    </row>
    <row r="27" spans="1:8" ht="15" thickBot="1" x14ac:dyDescent="0.4">
      <c r="A27" s="1" t="s">
        <v>5904</v>
      </c>
      <c r="B27" s="3" t="s">
        <v>5905</v>
      </c>
      <c r="C27" s="3">
        <v>72</v>
      </c>
      <c r="D27">
        <v>4004</v>
      </c>
      <c r="E27" t="str">
        <f t="shared" si="8"/>
        <v>Avellino (Italian province)</v>
      </c>
      <c r="F27" t="str">
        <f t="shared" si="9"/>
        <v>Avellino</v>
      </c>
      <c r="G27" t="str">
        <f t="shared" si="10"/>
        <v>IT-AV</v>
      </c>
      <c r="H27" t="str">
        <f t="shared" si="11"/>
        <v>IT-72</v>
      </c>
    </row>
    <row r="28" spans="1:8" ht="44" thickBot="1" x14ac:dyDescent="0.4">
      <c r="A28" s="1" t="s">
        <v>5906</v>
      </c>
      <c r="B28" s="3" t="s">
        <v>5907</v>
      </c>
      <c r="C28" s="3">
        <v>75</v>
      </c>
      <c r="D28">
        <v>4004</v>
      </c>
      <c r="E28" t="str">
        <f t="shared" si="8"/>
        <v>Barletta-Andria-Trani (Italian province)</v>
      </c>
      <c r="F28" t="str">
        <f t="shared" si="9"/>
        <v>Barletta-Andria-Trani</v>
      </c>
      <c r="G28" t="str">
        <f t="shared" si="10"/>
        <v>IT-BT</v>
      </c>
      <c r="H28" t="str">
        <f t="shared" si="11"/>
        <v>IT-75</v>
      </c>
    </row>
    <row r="29" spans="1:8" ht="15" thickBot="1" x14ac:dyDescent="0.4">
      <c r="A29" s="1" t="s">
        <v>5908</v>
      </c>
      <c r="B29" s="3" t="s">
        <v>5909</v>
      </c>
      <c r="C29" s="3">
        <v>34</v>
      </c>
      <c r="D29">
        <v>4004</v>
      </c>
      <c r="E29" t="str">
        <f t="shared" si="8"/>
        <v>Belluno (Italian province)</v>
      </c>
      <c r="F29" t="str">
        <f t="shared" si="9"/>
        <v>Belluno</v>
      </c>
      <c r="G29" t="str">
        <f t="shared" si="10"/>
        <v>IT-BL</v>
      </c>
      <c r="H29" t="str">
        <f t="shared" si="11"/>
        <v>IT-34</v>
      </c>
    </row>
    <row r="30" spans="1:8" ht="29.5" thickBot="1" x14ac:dyDescent="0.4">
      <c r="A30" s="1" t="s">
        <v>5910</v>
      </c>
      <c r="B30" s="3" t="s">
        <v>5911</v>
      </c>
      <c r="C30" s="3">
        <v>72</v>
      </c>
      <c r="D30">
        <v>4004</v>
      </c>
      <c r="E30" t="str">
        <f t="shared" si="8"/>
        <v>Benevento (Italian province)</v>
      </c>
      <c r="F30" t="str">
        <f t="shared" si="9"/>
        <v>Benevento</v>
      </c>
      <c r="G30" t="str">
        <f t="shared" si="10"/>
        <v>IT-BN</v>
      </c>
      <c r="H30" t="str">
        <f t="shared" si="11"/>
        <v>IT-72</v>
      </c>
    </row>
    <row r="31" spans="1:8" ht="15" thickBot="1" x14ac:dyDescent="0.4">
      <c r="A31" s="1" t="s">
        <v>5912</v>
      </c>
      <c r="B31" s="3" t="s">
        <v>5913</v>
      </c>
      <c r="C31" s="3">
        <v>25</v>
      </c>
      <c r="D31">
        <v>4004</v>
      </c>
      <c r="E31" t="str">
        <f t="shared" si="8"/>
        <v>Bergamo (Italian province)</v>
      </c>
      <c r="F31" t="str">
        <f t="shared" si="9"/>
        <v>Bergamo</v>
      </c>
      <c r="G31" t="str">
        <f t="shared" si="10"/>
        <v>IT-BG</v>
      </c>
      <c r="H31" t="str">
        <f t="shared" si="11"/>
        <v>IT-25</v>
      </c>
    </row>
    <row r="32" spans="1:8" ht="15" thickBot="1" x14ac:dyDescent="0.4">
      <c r="A32" s="1" t="s">
        <v>5914</v>
      </c>
      <c r="B32" s="3" t="s">
        <v>5915</v>
      </c>
      <c r="C32" s="3">
        <v>21</v>
      </c>
      <c r="D32">
        <v>4004</v>
      </c>
      <c r="E32" t="str">
        <f t="shared" si="8"/>
        <v>Biella (Italian province)</v>
      </c>
      <c r="F32" t="str">
        <f t="shared" si="9"/>
        <v>Biella</v>
      </c>
      <c r="G32" t="str">
        <f t="shared" si="10"/>
        <v>IT-BI</v>
      </c>
      <c r="H32" t="str">
        <f t="shared" si="11"/>
        <v>IT-21</v>
      </c>
    </row>
    <row r="33" spans="1:8" ht="15" thickBot="1" x14ac:dyDescent="0.4">
      <c r="A33" s="1" t="s">
        <v>5916</v>
      </c>
      <c r="B33" s="3" t="s">
        <v>5917</v>
      </c>
      <c r="C33" s="3">
        <v>25</v>
      </c>
      <c r="D33">
        <v>4004</v>
      </c>
      <c r="E33" t="str">
        <f t="shared" si="8"/>
        <v>Brescia (Italian province)</v>
      </c>
      <c r="F33" t="str">
        <f t="shared" si="9"/>
        <v>Brescia</v>
      </c>
      <c r="G33" t="str">
        <f t="shared" si="10"/>
        <v>IT-BS</v>
      </c>
      <c r="H33" t="str">
        <f t="shared" si="11"/>
        <v>IT-25</v>
      </c>
    </row>
    <row r="34" spans="1:8" ht="15" thickBot="1" x14ac:dyDescent="0.4">
      <c r="A34" s="1" t="s">
        <v>5918</v>
      </c>
      <c r="B34" s="3" t="s">
        <v>5919</v>
      </c>
      <c r="C34" s="3">
        <v>75</v>
      </c>
      <c r="D34">
        <v>4004</v>
      </c>
      <c r="E34" t="str">
        <f t="shared" si="8"/>
        <v>Brindisi (Italian province)</v>
      </c>
      <c r="F34" t="str">
        <f t="shared" si="9"/>
        <v>Brindisi</v>
      </c>
      <c r="G34" t="str">
        <f t="shared" si="10"/>
        <v>IT-BR</v>
      </c>
      <c r="H34" t="str">
        <f t="shared" si="11"/>
        <v>IT-75</v>
      </c>
    </row>
    <row r="35" spans="1:8" ht="29.5" thickBot="1" x14ac:dyDescent="0.4">
      <c r="A35" s="1" t="s">
        <v>5920</v>
      </c>
      <c r="B35" s="3" t="s">
        <v>5921</v>
      </c>
      <c r="C35" s="3">
        <v>67</v>
      </c>
      <c r="D35">
        <v>4004</v>
      </c>
      <c r="E35" t="str">
        <f t="shared" si="8"/>
        <v>Campobasso (Italian province)</v>
      </c>
      <c r="F35" t="str">
        <f t="shared" si="9"/>
        <v>Campobasso</v>
      </c>
      <c r="G35" t="str">
        <f t="shared" si="10"/>
        <v>IT-CB</v>
      </c>
      <c r="H35" t="str">
        <f t="shared" si="11"/>
        <v>IT-67</v>
      </c>
    </row>
    <row r="36" spans="1:8" ht="15" thickBot="1" x14ac:dyDescent="0.4">
      <c r="A36" s="1" t="s">
        <v>5922</v>
      </c>
      <c r="B36" s="3" t="s">
        <v>5923</v>
      </c>
      <c r="C36" s="3">
        <v>72</v>
      </c>
      <c r="D36">
        <v>4004</v>
      </c>
      <c r="E36" t="str">
        <f t="shared" si="8"/>
        <v>Caserta (Italian province)</v>
      </c>
      <c r="F36" t="str">
        <f t="shared" si="9"/>
        <v>Caserta</v>
      </c>
      <c r="G36" t="str">
        <f t="shared" si="10"/>
        <v>IT-CE</v>
      </c>
      <c r="H36" t="str">
        <f t="shared" si="11"/>
        <v>IT-72</v>
      </c>
    </row>
    <row r="37" spans="1:8" ht="29.5" thickBot="1" x14ac:dyDescent="0.4">
      <c r="A37" s="1" t="s">
        <v>5924</v>
      </c>
      <c r="B37" s="3" t="s">
        <v>5925</v>
      </c>
      <c r="C37" s="3">
        <v>78</v>
      </c>
      <c r="D37">
        <v>4004</v>
      </c>
      <c r="E37" t="str">
        <f t="shared" si="8"/>
        <v>Catanzaro (Italian province)</v>
      </c>
      <c r="F37" t="str">
        <f t="shared" si="9"/>
        <v>Catanzaro</v>
      </c>
      <c r="G37" t="str">
        <f t="shared" si="10"/>
        <v>IT-CZ</v>
      </c>
      <c r="H37" t="str">
        <f t="shared" si="11"/>
        <v>IT-78</v>
      </c>
    </row>
    <row r="38" spans="1:8" ht="15" thickBot="1" x14ac:dyDescent="0.4">
      <c r="A38" s="1" t="s">
        <v>5926</v>
      </c>
      <c r="B38" s="3" t="s">
        <v>5927</v>
      </c>
      <c r="C38" s="3">
        <v>65</v>
      </c>
      <c r="D38">
        <v>4004</v>
      </c>
      <c r="E38" t="str">
        <f t="shared" si="8"/>
        <v>Chieti (Italian province)</v>
      </c>
      <c r="F38" t="str">
        <f t="shared" si="9"/>
        <v>Chieti</v>
      </c>
      <c r="G38" t="str">
        <f t="shared" si="10"/>
        <v>IT-CH</v>
      </c>
      <c r="H38" t="str">
        <f t="shared" si="11"/>
        <v>IT-65</v>
      </c>
    </row>
    <row r="39" spans="1:8" ht="15" thickBot="1" x14ac:dyDescent="0.4">
      <c r="A39" s="1" t="s">
        <v>5928</v>
      </c>
      <c r="B39" s="3" t="s">
        <v>5929</v>
      </c>
      <c r="C39" s="3">
        <v>25</v>
      </c>
      <c r="D39">
        <v>4004</v>
      </c>
      <c r="E39" t="str">
        <f t="shared" si="8"/>
        <v>Como (Italian province)</v>
      </c>
      <c r="F39" t="str">
        <f t="shared" si="9"/>
        <v>Como</v>
      </c>
      <c r="G39" t="str">
        <f t="shared" si="10"/>
        <v>IT-CO</v>
      </c>
      <c r="H39" t="str">
        <f t="shared" si="11"/>
        <v>IT-25</v>
      </c>
    </row>
    <row r="40" spans="1:8" ht="15" thickBot="1" x14ac:dyDescent="0.4">
      <c r="A40" s="1" t="s">
        <v>5930</v>
      </c>
      <c r="B40" s="3" t="s">
        <v>5931</v>
      </c>
      <c r="C40" s="3">
        <v>78</v>
      </c>
      <c r="D40">
        <v>4004</v>
      </c>
      <c r="E40" t="str">
        <f t="shared" si="8"/>
        <v>Cosenza (Italian province)</v>
      </c>
      <c r="F40" t="str">
        <f t="shared" si="9"/>
        <v>Cosenza</v>
      </c>
      <c r="G40" t="str">
        <f t="shared" si="10"/>
        <v>IT-CS</v>
      </c>
      <c r="H40" t="str">
        <f t="shared" si="11"/>
        <v>IT-78</v>
      </c>
    </row>
    <row r="41" spans="1:8" ht="15" thickBot="1" x14ac:dyDescent="0.4">
      <c r="A41" s="1" t="s">
        <v>5932</v>
      </c>
      <c r="B41" s="3" t="s">
        <v>5933</v>
      </c>
      <c r="C41" s="3">
        <v>25</v>
      </c>
      <c r="D41">
        <v>4004</v>
      </c>
      <c r="E41" t="str">
        <f t="shared" si="8"/>
        <v>Cremona (Italian province)</v>
      </c>
      <c r="F41" t="str">
        <f t="shared" si="9"/>
        <v>Cremona</v>
      </c>
      <c r="G41" t="str">
        <f t="shared" si="10"/>
        <v>IT-CR</v>
      </c>
      <c r="H41" t="str">
        <f t="shared" si="11"/>
        <v>IT-25</v>
      </c>
    </row>
    <row r="42" spans="1:8" ht="15" thickBot="1" x14ac:dyDescent="0.4">
      <c r="A42" s="1" t="s">
        <v>5934</v>
      </c>
      <c r="B42" s="3" t="s">
        <v>5935</v>
      </c>
      <c r="C42" s="3">
        <v>78</v>
      </c>
      <c r="D42">
        <v>4004</v>
      </c>
      <c r="E42" t="str">
        <f t="shared" si="8"/>
        <v>Crotone (Italian province)</v>
      </c>
      <c r="F42" t="str">
        <f t="shared" si="9"/>
        <v>Crotone</v>
      </c>
      <c r="G42" t="str">
        <f t="shared" si="10"/>
        <v>IT-KR</v>
      </c>
      <c r="H42" t="str">
        <f t="shared" si="11"/>
        <v>IT-78</v>
      </c>
    </row>
    <row r="43" spans="1:8" ht="15" thickBot="1" x14ac:dyDescent="0.4">
      <c r="A43" s="1" t="s">
        <v>5936</v>
      </c>
      <c r="B43" s="3" t="s">
        <v>5937</v>
      </c>
      <c r="C43" s="3">
        <v>21</v>
      </c>
      <c r="D43">
        <v>4004</v>
      </c>
      <c r="E43" t="str">
        <f t="shared" si="8"/>
        <v>Cuneo (Italian province)</v>
      </c>
      <c r="F43" t="str">
        <f t="shared" si="9"/>
        <v>Cuneo</v>
      </c>
      <c r="G43" t="str">
        <f t="shared" si="10"/>
        <v>IT-CN</v>
      </c>
      <c r="H43" t="str">
        <f t="shared" si="11"/>
        <v>IT-21</v>
      </c>
    </row>
    <row r="44" spans="1:8" ht="15" thickBot="1" x14ac:dyDescent="0.4">
      <c r="A44" s="1" t="s">
        <v>5938</v>
      </c>
      <c r="B44" s="3" t="s">
        <v>5939</v>
      </c>
      <c r="C44" s="3">
        <v>57</v>
      </c>
      <c r="D44">
        <v>4004</v>
      </c>
      <c r="E44" t="str">
        <f t="shared" si="8"/>
        <v>Fermo (Italian province)</v>
      </c>
      <c r="F44" t="str">
        <f t="shared" si="9"/>
        <v>Fermo</v>
      </c>
      <c r="G44" t="str">
        <f t="shared" si="10"/>
        <v>IT-FM</v>
      </c>
      <c r="H44" t="str">
        <f t="shared" si="11"/>
        <v>IT-57</v>
      </c>
    </row>
    <row r="45" spans="1:8" ht="15" thickBot="1" x14ac:dyDescent="0.4">
      <c r="A45" s="1" t="s">
        <v>5940</v>
      </c>
      <c r="B45" s="3" t="s">
        <v>5941</v>
      </c>
      <c r="C45" s="3">
        <v>45</v>
      </c>
      <c r="D45">
        <v>4004</v>
      </c>
      <c r="E45" t="str">
        <f t="shared" si="8"/>
        <v>Ferrara (Italian province)</v>
      </c>
      <c r="F45" t="str">
        <f t="shared" si="9"/>
        <v>Ferrara</v>
      </c>
      <c r="G45" t="str">
        <f t="shared" si="10"/>
        <v>IT-FE</v>
      </c>
      <c r="H45" t="str">
        <f t="shared" si="11"/>
        <v>IT-45</v>
      </c>
    </row>
    <row r="46" spans="1:8" ht="15" thickBot="1" x14ac:dyDescent="0.4">
      <c r="A46" s="1" t="s">
        <v>5942</v>
      </c>
      <c r="B46" s="3" t="s">
        <v>5943</v>
      </c>
      <c r="C46" s="3">
        <v>75</v>
      </c>
      <c r="D46">
        <v>4004</v>
      </c>
      <c r="E46" t="str">
        <f t="shared" si="8"/>
        <v>Foggia (Italian province)</v>
      </c>
      <c r="F46" t="str">
        <f t="shared" si="9"/>
        <v>Foggia</v>
      </c>
      <c r="G46" t="str">
        <f t="shared" si="10"/>
        <v>IT-FG</v>
      </c>
      <c r="H46" t="str">
        <f t="shared" si="11"/>
        <v>IT-75</v>
      </c>
    </row>
    <row r="47" spans="1:8" ht="29.5" thickBot="1" x14ac:dyDescent="0.4">
      <c r="A47" s="1" t="s">
        <v>5944</v>
      </c>
      <c r="B47" s="3" t="s">
        <v>5945</v>
      </c>
      <c r="C47" s="3">
        <v>45</v>
      </c>
      <c r="D47">
        <v>4004</v>
      </c>
      <c r="E47" t="str">
        <f t="shared" si="8"/>
        <v>Forlì-Cesena (Italian province)</v>
      </c>
      <c r="F47" t="str">
        <f t="shared" si="9"/>
        <v>Forlì-Cesena</v>
      </c>
      <c r="G47" t="str">
        <f t="shared" si="10"/>
        <v>IT-FC</v>
      </c>
      <c r="H47" t="str">
        <f t="shared" si="11"/>
        <v>IT-45</v>
      </c>
    </row>
    <row r="48" spans="1:8" ht="29.5" thickBot="1" x14ac:dyDescent="0.4">
      <c r="A48" s="1" t="s">
        <v>5946</v>
      </c>
      <c r="B48" s="3" t="s">
        <v>5947</v>
      </c>
      <c r="C48" s="3">
        <v>62</v>
      </c>
      <c r="D48">
        <v>4004</v>
      </c>
      <c r="E48" t="str">
        <f t="shared" si="8"/>
        <v>Frosinone (Italian province)</v>
      </c>
      <c r="F48" t="str">
        <f t="shared" si="9"/>
        <v>Frosinone</v>
      </c>
      <c r="G48" t="str">
        <f t="shared" si="10"/>
        <v>IT-FR</v>
      </c>
      <c r="H48" t="str">
        <f t="shared" si="11"/>
        <v>IT-62</v>
      </c>
    </row>
    <row r="49" spans="1:8" ht="15" thickBot="1" x14ac:dyDescent="0.4">
      <c r="A49" s="1" t="s">
        <v>5948</v>
      </c>
      <c r="B49" s="3" t="s">
        <v>5949</v>
      </c>
      <c r="C49" s="3">
        <v>52</v>
      </c>
      <c r="D49">
        <v>4004</v>
      </c>
      <c r="E49" t="str">
        <f t="shared" si="8"/>
        <v>Grosseto (Italian province)</v>
      </c>
      <c r="F49" t="str">
        <f t="shared" si="9"/>
        <v>Grosseto</v>
      </c>
      <c r="G49" t="str">
        <f t="shared" si="10"/>
        <v>IT-GR</v>
      </c>
      <c r="H49" t="str">
        <f t="shared" si="11"/>
        <v>IT-52</v>
      </c>
    </row>
    <row r="50" spans="1:8" ht="15" thickBot="1" x14ac:dyDescent="0.4">
      <c r="A50" s="1" t="s">
        <v>5950</v>
      </c>
      <c r="B50" s="3" t="s">
        <v>5951</v>
      </c>
      <c r="C50" s="3">
        <v>42</v>
      </c>
      <c r="D50">
        <v>4004</v>
      </c>
      <c r="E50" t="str">
        <f t="shared" si="8"/>
        <v>Imperia (Italian province)</v>
      </c>
      <c r="F50" t="str">
        <f t="shared" si="9"/>
        <v>Imperia</v>
      </c>
      <c r="G50" t="str">
        <f t="shared" si="10"/>
        <v>IT-IM</v>
      </c>
      <c r="H50" t="str">
        <f t="shared" si="11"/>
        <v>IT-42</v>
      </c>
    </row>
    <row r="51" spans="1:8" ht="15" thickBot="1" x14ac:dyDescent="0.4">
      <c r="A51" s="1" t="s">
        <v>5952</v>
      </c>
      <c r="B51" s="3" t="s">
        <v>5953</v>
      </c>
      <c r="C51" s="3">
        <v>67</v>
      </c>
      <c r="D51">
        <v>4004</v>
      </c>
      <c r="E51" t="str">
        <f t="shared" si="8"/>
        <v>Isernia (Italian province)</v>
      </c>
      <c r="F51" t="str">
        <f t="shared" si="9"/>
        <v>Isernia</v>
      </c>
      <c r="G51" t="str">
        <f t="shared" si="10"/>
        <v>IT-IS</v>
      </c>
      <c r="H51" t="str">
        <f t="shared" si="11"/>
        <v>IT-67</v>
      </c>
    </row>
    <row r="52" spans="1:8" ht="15" thickBot="1" x14ac:dyDescent="0.4">
      <c r="A52" s="1" t="s">
        <v>5954</v>
      </c>
      <c r="B52" s="3" t="s">
        <v>5955</v>
      </c>
      <c r="C52" s="3">
        <v>42</v>
      </c>
      <c r="D52">
        <v>4004</v>
      </c>
      <c r="E52" t="str">
        <f t="shared" si="8"/>
        <v>La Spezia (Italian province)</v>
      </c>
      <c r="F52" t="str">
        <f t="shared" si="9"/>
        <v>La Spezia</v>
      </c>
      <c r="G52" t="str">
        <f t="shared" si="10"/>
        <v>IT-SP</v>
      </c>
      <c r="H52" t="str">
        <f t="shared" si="11"/>
        <v>IT-42</v>
      </c>
    </row>
    <row r="53" spans="1:8" ht="15" thickBot="1" x14ac:dyDescent="0.4">
      <c r="A53" s="1" t="s">
        <v>5956</v>
      </c>
      <c r="B53" s="3" t="s">
        <v>5957</v>
      </c>
      <c r="C53" s="3">
        <v>65</v>
      </c>
      <c r="D53">
        <v>4004</v>
      </c>
      <c r="E53" t="str">
        <f t="shared" si="8"/>
        <v>L'Aquila (Italian province)</v>
      </c>
      <c r="F53" t="str">
        <f t="shared" si="9"/>
        <v>L'Aquila</v>
      </c>
      <c r="G53" t="str">
        <f t="shared" si="10"/>
        <v>IT-AQ</v>
      </c>
      <c r="H53" t="str">
        <f t="shared" si="11"/>
        <v>IT-65</v>
      </c>
    </row>
    <row r="54" spans="1:8" ht="15" thickBot="1" x14ac:dyDescent="0.4">
      <c r="A54" s="1" t="s">
        <v>5958</v>
      </c>
      <c r="B54" s="3" t="s">
        <v>5959</v>
      </c>
      <c r="C54" s="3">
        <v>62</v>
      </c>
      <c r="D54">
        <v>4004</v>
      </c>
      <c r="E54" t="str">
        <f t="shared" si="8"/>
        <v>Latina (Italian province)</v>
      </c>
      <c r="F54" t="str">
        <f t="shared" si="9"/>
        <v>Latina</v>
      </c>
      <c r="G54" t="str">
        <f t="shared" si="10"/>
        <v>IT-LT</v>
      </c>
      <c r="H54" t="str">
        <f t="shared" si="11"/>
        <v>IT-62</v>
      </c>
    </row>
    <row r="55" spans="1:8" ht="15" thickBot="1" x14ac:dyDescent="0.4">
      <c r="A55" s="1" t="s">
        <v>5960</v>
      </c>
      <c r="B55" s="3" t="s">
        <v>5961</v>
      </c>
      <c r="C55" s="3">
        <v>75</v>
      </c>
      <c r="D55">
        <v>4004</v>
      </c>
      <c r="E55" t="str">
        <f t="shared" si="8"/>
        <v>Lecce (Italian province)</v>
      </c>
      <c r="F55" t="str">
        <f t="shared" si="9"/>
        <v>Lecce</v>
      </c>
      <c r="G55" t="str">
        <f t="shared" si="10"/>
        <v>IT-LE</v>
      </c>
      <c r="H55" t="str">
        <f t="shared" si="11"/>
        <v>IT-75</v>
      </c>
    </row>
    <row r="56" spans="1:8" ht="15" thickBot="1" x14ac:dyDescent="0.4">
      <c r="A56" s="1" t="s">
        <v>5962</v>
      </c>
      <c r="B56" s="3" t="s">
        <v>5963</v>
      </c>
      <c r="C56" s="3">
        <v>25</v>
      </c>
      <c r="D56">
        <v>4004</v>
      </c>
      <c r="E56" t="str">
        <f t="shared" si="8"/>
        <v>Lecco (Italian province)</v>
      </c>
      <c r="F56" t="str">
        <f t="shared" si="9"/>
        <v>Lecco</v>
      </c>
      <c r="G56" t="str">
        <f t="shared" si="10"/>
        <v>IT-LC</v>
      </c>
      <c r="H56" t="str">
        <f t="shared" si="11"/>
        <v>IT-25</v>
      </c>
    </row>
    <row r="57" spans="1:8" ht="15" thickBot="1" x14ac:dyDescent="0.4">
      <c r="A57" s="1" t="s">
        <v>5964</v>
      </c>
      <c r="B57" s="3" t="s">
        <v>5965</v>
      </c>
      <c r="C57" s="3">
        <v>52</v>
      </c>
      <c r="D57">
        <v>4004</v>
      </c>
      <c r="E57" t="str">
        <f t="shared" si="8"/>
        <v>Livorno (Italian province)</v>
      </c>
      <c r="F57" t="str">
        <f t="shared" si="9"/>
        <v>Livorno</v>
      </c>
      <c r="G57" t="str">
        <f t="shared" si="10"/>
        <v>IT-LI</v>
      </c>
      <c r="H57" t="str">
        <f t="shared" si="11"/>
        <v>IT-52</v>
      </c>
    </row>
    <row r="58" spans="1:8" ht="15" thickBot="1" x14ac:dyDescent="0.4">
      <c r="A58" s="1" t="s">
        <v>5966</v>
      </c>
      <c r="B58" s="3" t="s">
        <v>5967</v>
      </c>
      <c r="C58" s="3">
        <v>25</v>
      </c>
      <c r="D58">
        <v>4004</v>
      </c>
      <c r="E58" t="str">
        <f t="shared" si="8"/>
        <v>Lodi (Italian province)</v>
      </c>
      <c r="F58" t="str">
        <f t="shared" si="9"/>
        <v>Lodi</v>
      </c>
      <c r="G58" t="str">
        <f t="shared" si="10"/>
        <v>IT-LO</v>
      </c>
      <c r="H58" t="str">
        <f t="shared" si="11"/>
        <v>IT-25</v>
      </c>
    </row>
    <row r="59" spans="1:8" ht="15" thickBot="1" x14ac:dyDescent="0.4">
      <c r="A59" s="1" t="s">
        <v>5968</v>
      </c>
      <c r="B59" s="3" t="s">
        <v>5969</v>
      </c>
      <c r="C59" s="3">
        <v>52</v>
      </c>
      <c r="D59">
        <v>4004</v>
      </c>
      <c r="E59" t="str">
        <f t="shared" si="8"/>
        <v>Lucca (Italian province)</v>
      </c>
      <c r="F59" t="str">
        <f t="shared" si="9"/>
        <v>Lucca</v>
      </c>
      <c r="G59" t="str">
        <f t="shared" si="10"/>
        <v>IT-LU</v>
      </c>
      <c r="H59" t="str">
        <f t="shared" si="11"/>
        <v>IT-52</v>
      </c>
    </row>
    <row r="60" spans="1:8" ht="15" thickBot="1" x14ac:dyDescent="0.4">
      <c r="A60" s="1" t="s">
        <v>5970</v>
      </c>
      <c r="B60" s="3" t="s">
        <v>5971</v>
      </c>
      <c r="C60" s="3">
        <v>57</v>
      </c>
      <c r="D60">
        <v>4004</v>
      </c>
      <c r="E60" t="str">
        <f t="shared" si="8"/>
        <v>Macerata (Italian province)</v>
      </c>
      <c r="F60" t="str">
        <f t="shared" si="9"/>
        <v>Macerata</v>
      </c>
      <c r="G60" t="str">
        <f t="shared" si="10"/>
        <v>IT-MC</v>
      </c>
      <c r="H60" t="str">
        <f t="shared" si="11"/>
        <v>IT-57</v>
      </c>
    </row>
    <row r="61" spans="1:8" ht="15" thickBot="1" x14ac:dyDescent="0.4">
      <c r="A61" s="1" t="s">
        <v>5972</v>
      </c>
      <c r="B61" s="3" t="s">
        <v>5973</v>
      </c>
      <c r="C61" s="3">
        <v>25</v>
      </c>
      <c r="D61">
        <v>4004</v>
      </c>
      <c r="E61" t="str">
        <f t="shared" si="8"/>
        <v>Mantova (Italian province)</v>
      </c>
      <c r="F61" t="str">
        <f t="shared" si="9"/>
        <v>Mantova</v>
      </c>
      <c r="G61" t="str">
        <f t="shared" si="10"/>
        <v>IT-MN</v>
      </c>
      <c r="H61" t="str">
        <f t="shared" si="11"/>
        <v>IT-25</v>
      </c>
    </row>
    <row r="62" spans="1:8" ht="29.5" thickBot="1" x14ac:dyDescent="0.4">
      <c r="A62" s="1" t="s">
        <v>5974</v>
      </c>
      <c r="B62" s="3" t="s">
        <v>5975</v>
      </c>
      <c r="C62" s="3">
        <v>52</v>
      </c>
      <c r="D62">
        <v>4004</v>
      </c>
      <c r="E62" t="str">
        <f t="shared" si="8"/>
        <v>Massa-Carrara (Italian province)</v>
      </c>
      <c r="F62" t="str">
        <f t="shared" si="9"/>
        <v>Massa-Carrara</v>
      </c>
      <c r="G62" t="str">
        <f t="shared" si="10"/>
        <v>IT-MS</v>
      </c>
      <c r="H62" t="str">
        <f t="shared" si="11"/>
        <v>IT-52</v>
      </c>
    </row>
    <row r="63" spans="1:8" ht="15" thickBot="1" x14ac:dyDescent="0.4">
      <c r="A63" s="1" t="s">
        <v>5976</v>
      </c>
      <c r="B63" s="3" t="s">
        <v>5977</v>
      </c>
      <c r="C63" s="3">
        <v>77</v>
      </c>
      <c r="D63">
        <v>4004</v>
      </c>
      <c r="E63" t="str">
        <f t="shared" si="8"/>
        <v>Matera (Italian province)</v>
      </c>
      <c r="F63" t="str">
        <f t="shared" si="9"/>
        <v>Matera</v>
      </c>
      <c r="G63" t="str">
        <f t="shared" si="10"/>
        <v>IT-MT</v>
      </c>
      <c r="H63" t="str">
        <f t="shared" si="11"/>
        <v>IT-77</v>
      </c>
    </row>
    <row r="64" spans="1:8" ht="15" thickBot="1" x14ac:dyDescent="0.4">
      <c r="A64" s="1" t="s">
        <v>5978</v>
      </c>
      <c r="B64" s="3" t="s">
        <v>5979</v>
      </c>
      <c r="C64" s="3">
        <v>45</v>
      </c>
      <c r="D64">
        <v>4004</v>
      </c>
      <c r="E64" t="str">
        <f t="shared" si="8"/>
        <v>Modena (Italian province)</v>
      </c>
      <c r="F64" t="str">
        <f t="shared" si="9"/>
        <v>Modena</v>
      </c>
      <c r="G64" t="str">
        <f t="shared" si="10"/>
        <v>IT-MO</v>
      </c>
      <c r="H64" t="str">
        <f t="shared" si="11"/>
        <v>IT-45</v>
      </c>
    </row>
    <row r="65" spans="1:8" ht="29.5" thickBot="1" x14ac:dyDescent="0.4">
      <c r="A65" s="1" t="s">
        <v>5980</v>
      </c>
      <c r="B65" s="3" t="s">
        <v>5981</v>
      </c>
      <c r="C65" s="3">
        <v>25</v>
      </c>
      <c r="D65">
        <v>4004</v>
      </c>
      <c r="E65" t="str">
        <f t="shared" si="8"/>
        <v>Monza e Brianza (Italian province)</v>
      </c>
      <c r="F65" t="str">
        <f t="shared" si="9"/>
        <v>Monza e Brianza</v>
      </c>
      <c r="G65" t="str">
        <f t="shared" si="10"/>
        <v>IT-MB</v>
      </c>
      <c r="H65" t="str">
        <f t="shared" si="11"/>
        <v>IT-25</v>
      </c>
    </row>
    <row r="66" spans="1:8" ht="15" thickBot="1" x14ac:dyDescent="0.4">
      <c r="A66" s="1" t="s">
        <v>5982</v>
      </c>
      <c r="B66" s="3" t="s">
        <v>5983</v>
      </c>
      <c r="C66" s="3">
        <v>21</v>
      </c>
      <c r="D66">
        <v>4004</v>
      </c>
      <c r="E66" t="str">
        <f t="shared" si="8"/>
        <v>Novara (Italian province)</v>
      </c>
      <c r="F66" t="str">
        <f t="shared" si="9"/>
        <v>Novara</v>
      </c>
      <c r="G66" t="str">
        <f t="shared" si="10"/>
        <v>IT-NO</v>
      </c>
      <c r="H66" t="str">
        <f t="shared" si="11"/>
        <v>IT-21</v>
      </c>
    </row>
    <row r="67" spans="1:8" ht="15" thickBot="1" x14ac:dyDescent="0.4">
      <c r="A67" s="1" t="s">
        <v>5984</v>
      </c>
      <c r="B67" s="3" t="s">
        <v>5985</v>
      </c>
      <c r="C67" s="3">
        <v>88</v>
      </c>
      <c r="D67">
        <v>4004</v>
      </c>
      <c r="E67" t="str">
        <f t="shared" si="8"/>
        <v>Nuoro (Italian province)</v>
      </c>
      <c r="F67" t="str">
        <f t="shared" si="9"/>
        <v>Nuoro</v>
      </c>
      <c r="G67" t="str">
        <f t="shared" si="10"/>
        <v>IT-NU</v>
      </c>
      <c r="H67" t="str">
        <f t="shared" si="11"/>
        <v>IT-88</v>
      </c>
    </row>
    <row r="68" spans="1:8" ht="15" thickBot="1" x14ac:dyDescent="0.4">
      <c r="A68" s="1" t="s">
        <v>5986</v>
      </c>
      <c r="B68" s="3" t="s">
        <v>5987</v>
      </c>
      <c r="C68" s="3">
        <v>88</v>
      </c>
      <c r="D68">
        <v>4004</v>
      </c>
      <c r="E68" t="str">
        <f t="shared" si="8"/>
        <v>Oristano (Italian province)</v>
      </c>
      <c r="F68" t="str">
        <f t="shared" si="9"/>
        <v>Oristano</v>
      </c>
      <c r="G68" t="str">
        <f t="shared" si="10"/>
        <v>IT-OR</v>
      </c>
      <c r="H68" t="str">
        <f t="shared" si="11"/>
        <v>IT-88</v>
      </c>
    </row>
    <row r="69" spans="1:8" ht="15" thickBot="1" x14ac:dyDescent="0.4">
      <c r="A69" s="1" t="s">
        <v>5988</v>
      </c>
      <c r="B69" s="3" t="s">
        <v>5989</v>
      </c>
      <c r="C69" s="3">
        <v>34</v>
      </c>
      <c r="D69">
        <v>4004</v>
      </c>
      <c r="E69" t="str">
        <f t="shared" si="8"/>
        <v>Padova (Italian province)</v>
      </c>
      <c r="F69" t="str">
        <f t="shared" si="9"/>
        <v>Padova</v>
      </c>
      <c r="G69" t="str">
        <f t="shared" si="10"/>
        <v>IT-PD</v>
      </c>
      <c r="H69" t="str">
        <f t="shared" si="11"/>
        <v>IT-34</v>
      </c>
    </row>
    <row r="70" spans="1:8" ht="15" thickBot="1" x14ac:dyDescent="0.4">
      <c r="A70" s="1" t="s">
        <v>5990</v>
      </c>
      <c r="B70" s="3" t="s">
        <v>5991</v>
      </c>
      <c r="C70" s="3">
        <v>45</v>
      </c>
      <c r="D70">
        <v>4004</v>
      </c>
      <c r="E70" t="str">
        <f t="shared" si="8"/>
        <v>Parma (Italian province)</v>
      </c>
      <c r="F70" t="str">
        <f t="shared" si="9"/>
        <v>Parma</v>
      </c>
      <c r="G70" t="str">
        <f t="shared" si="10"/>
        <v>IT-PR</v>
      </c>
      <c r="H70" t="str">
        <f t="shared" si="11"/>
        <v>IT-45</v>
      </c>
    </row>
    <row r="71" spans="1:8" ht="15" thickBot="1" x14ac:dyDescent="0.4">
      <c r="A71" s="1" t="s">
        <v>5992</v>
      </c>
      <c r="B71" s="3" t="s">
        <v>5993</v>
      </c>
      <c r="C71" s="3">
        <v>25</v>
      </c>
      <c r="D71">
        <v>4004</v>
      </c>
      <c r="E71" t="str">
        <f t="shared" si="8"/>
        <v>Pavia (Italian province)</v>
      </c>
      <c r="F71" t="str">
        <f t="shared" si="9"/>
        <v>Pavia</v>
      </c>
      <c r="G71" t="str">
        <f t="shared" si="10"/>
        <v>IT-PV</v>
      </c>
      <c r="H71" t="str">
        <f t="shared" si="11"/>
        <v>IT-25</v>
      </c>
    </row>
    <row r="72" spans="1:8" ht="15" thickBot="1" x14ac:dyDescent="0.4">
      <c r="A72" s="1" t="s">
        <v>5994</v>
      </c>
      <c r="B72" s="3" t="s">
        <v>5995</v>
      </c>
      <c r="C72" s="3">
        <v>55</v>
      </c>
      <c r="D72">
        <v>4004</v>
      </c>
      <c r="E72" t="str">
        <f t="shared" si="8"/>
        <v>Perugia (Italian province)</v>
      </c>
      <c r="F72" t="str">
        <f t="shared" si="9"/>
        <v>Perugia</v>
      </c>
      <c r="G72" t="str">
        <f t="shared" si="10"/>
        <v>IT-PG</v>
      </c>
      <c r="H72" t="str">
        <f t="shared" si="11"/>
        <v>IT-55</v>
      </c>
    </row>
    <row r="73" spans="1:8" ht="29.5" thickBot="1" x14ac:dyDescent="0.4">
      <c r="A73" s="1" t="s">
        <v>5996</v>
      </c>
      <c r="B73" s="3" t="s">
        <v>5997</v>
      </c>
      <c r="C73" s="3">
        <v>57</v>
      </c>
      <c r="D73">
        <v>4004</v>
      </c>
      <c r="E73" t="str">
        <f t="shared" si="8"/>
        <v>Pesaro e Urbino (Italian province)</v>
      </c>
      <c r="F73" t="str">
        <f t="shared" si="9"/>
        <v>Pesaro e Urbino</v>
      </c>
      <c r="G73" t="str">
        <f t="shared" si="10"/>
        <v>IT-PU</v>
      </c>
      <c r="H73" t="str">
        <f t="shared" si="11"/>
        <v>IT-57</v>
      </c>
    </row>
    <row r="74" spans="1:8" ht="15" thickBot="1" x14ac:dyDescent="0.4">
      <c r="A74" s="1" t="s">
        <v>5998</v>
      </c>
      <c r="B74" s="3" t="s">
        <v>5999</v>
      </c>
      <c r="C74" s="3">
        <v>65</v>
      </c>
      <c r="D74">
        <v>4004</v>
      </c>
      <c r="E74" t="str">
        <f t="shared" si="8"/>
        <v>Pescara (Italian province)</v>
      </c>
      <c r="F74" t="str">
        <f t="shared" si="9"/>
        <v>Pescara</v>
      </c>
      <c r="G74" t="str">
        <f t="shared" si="10"/>
        <v>IT-PE</v>
      </c>
      <c r="H74" t="str">
        <f t="shared" si="11"/>
        <v>IT-65</v>
      </c>
    </row>
    <row r="75" spans="1:8" ht="15" thickBot="1" x14ac:dyDescent="0.4">
      <c r="A75" s="1" t="s">
        <v>6000</v>
      </c>
      <c r="B75" s="3" t="s">
        <v>6001</v>
      </c>
      <c r="C75" s="3">
        <v>45</v>
      </c>
      <c r="D75">
        <v>4004</v>
      </c>
      <c r="E75" t="str">
        <f t="shared" si="8"/>
        <v>Piacenza (Italian province)</v>
      </c>
      <c r="F75" t="str">
        <f t="shared" si="9"/>
        <v>Piacenza</v>
      </c>
      <c r="G75" t="str">
        <f t="shared" si="10"/>
        <v>IT-PC</v>
      </c>
      <c r="H75" t="str">
        <f t="shared" si="11"/>
        <v>IT-45</v>
      </c>
    </row>
    <row r="76" spans="1:8" ht="15" thickBot="1" x14ac:dyDescent="0.4">
      <c r="A76" s="1" t="s">
        <v>6002</v>
      </c>
      <c r="B76" s="3" t="s">
        <v>6003</v>
      </c>
      <c r="C76" s="3">
        <v>52</v>
      </c>
      <c r="D76">
        <v>4004</v>
      </c>
      <c r="E76" t="str">
        <f t="shared" si="8"/>
        <v>Pisa (Italian province)</v>
      </c>
      <c r="F76" t="str">
        <f t="shared" si="9"/>
        <v>Pisa</v>
      </c>
      <c r="G76" t="str">
        <f t="shared" si="10"/>
        <v>IT-PI</v>
      </c>
      <c r="H76" t="str">
        <f t="shared" si="11"/>
        <v>IT-52</v>
      </c>
    </row>
    <row r="77" spans="1:8" ht="15" thickBot="1" x14ac:dyDescent="0.4">
      <c r="A77" s="1" t="s">
        <v>6004</v>
      </c>
      <c r="B77" s="3" t="s">
        <v>6005</v>
      </c>
      <c r="C77" s="3">
        <v>52</v>
      </c>
      <c r="D77">
        <v>4004</v>
      </c>
      <c r="E77" t="str">
        <f t="shared" si="8"/>
        <v>Pistoia (Italian province)</v>
      </c>
      <c r="F77" t="str">
        <f t="shared" si="9"/>
        <v>Pistoia</v>
      </c>
      <c r="G77" t="str">
        <f t="shared" si="10"/>
        <v>IT-PT</v>
      </c>
      <c r="H77" t="str">
        <f t="shared" si="11"/>
        <v>IT-52</v>
      </c>
    </row>
    <row r="78" spans="1:8" ht="15" thickBot="1" x14ac:dyDescent="0.4">
      <c r="A78" s="1" t="s">
        <v>6006</v>
      </c>
      <c r="B78" s="3" t="s">
        <v>6007</v>
      </c>
      <c r="C78" s="3">
        <v>77</v>
      </c>
      <c r="D78">
        <v>4004</v>
      </c>
      <c r="E78" t="str">
        <f t="shared" si="8"/>
        <v>Potenza (Italian province)</v>
      </c>
      <c r="F78" t="str">
        <f t="shared" si="9"/>
        <v>Potenza</v>
      </c>
      <c r="G78" t="str">
        <f t="shared" si="10"/>
        <v>IT-PZ</v>
      </c>
      <c r="H78" t="str">
        <f t="shared" si="11"/>
        <v>IT-77</v>
      </c>
    </row>
    <row r="79" spans="1:8" ht="15" thickBot="1" x14ac:dyDescent="0.4">
      <c r="A79" s="1" t="s">
        <v>6008</v>
      </c>
      <c r="B79" s="3" t="s">
        <v>6009</v>
      </c>
      <c r="C79" s="3">
        <v>52</v>
      </c>
      <c r="D79">
        <v>4004</v>
      </c>
      <c r="E79" t="str">
        <f t="shared" si="8"/>
        <v>Prato (Italian province)</v>
      </c>
      <c r="F79" t="str">
        <f t="shared" si="9"/>
        <v>Prato</v>
      </c>
      <c r="G79" t="str">
        <f t="shared" si="10"/>
        <v>IT-PO</v>
      </c>
      <c r="H79" t="str">
        <f t="shared" si="11"/>
        <v>IT-52</v>
      </c>
    </row>
    <row r="80" spans="1:8" ht="15" thickBot="1" x14ac:dyDescent="0.4">
      <c r="A80" s="1" t="s">
        <v>6010</v>
      </c>
      <c r="B80" s="3" t="s">
        <v>6011</v>
      </c>
      <c r="C80" s="3">
        <v>45</v>
      </c>
      <c r="D80">
        <v>4004</v>
      </c>
      <c r="E80" t="str">
        <f t="shared" si="8"/>
        <v>Ravenna (Italian province)</v>
      </c>
      <c r="F80" t="str">
        <f t="shared" si="9"/>
        <v>Ravenna</v>
      </c>
      <c r="G80" t="str">
        <f t="shared" si="10"/>
        <v>IT-RA</v>
      </c>
      <c r="H80" t="str">
        <f t="shared" si="11"/>
        <v>IT-45</v>
      </c>
    </row>
    <row r="81" spans="1:8" ht="29.5" thickBot="1" x14ac:dyDescent="0.4">
      <c r="A81" s="1" t="s">
        <v>6012</v>
      </c>
      <c r="B81" s="3" t="s">
        <v>6013</v>
      </c>
      <c r="C81" s="3">
        <v>45</v>
      </c>
      <c r="D81">
        <v>4004</v>
      </c>
      <c r="E81" t="str">
        <f t="shared" si="8"/>
        <v>Reggio Emilia (Italian province)</v>
      </c>
      <c r="F81" t="str">
        <f t="shared" si="9"/>
        <v>Reggio Emilia</v>
      </c>
      <c r="G81" t="str">
        <f t="shared" si="10"/>
        <v>IT-RE</v>
      </c>
      <c r="H81" t="str">
        <f t="shared" si="11"/>
        <v>IT-45</v>
      </c>
    </row>
    <row r="82" spans="1:8" ht="15" thickBot="1" x14ac:dyDescent="0.4">
      <c r="A82" s="1" t="s">
        <v>6014</v>
      </c>
      <c r="B82" s="3" t="s">
        <v>6015</v>
      </c>
      <c r="C82" s="3">
        <v>62</v>
      </c>
      <c r="D82">
        <v>4004</v>
      </c>
      <c r="E82" t="str">
        <f t="shared" si="8"/>
        <v>Rieti (Italian province)</v>
      </c>
      <c r="F82" t="str">
        <f t="shared" si="9"/>
        <v>Rieti</v>
      </c>
      <c r="G82" t="str">
        <f t="shared" si="10"/>
        <v>IT-RI</v>
      </c>
      <c r="H82" t="str">
        <f t="shared" si="11"/>
        <v>IT-62</v>
      </c>
    </row>
    <row r="83" spans="1:8" ht="15" thickBot="1" x14ac:dyDescent="0.4">
      <c r="A83" s="1" t="s">
        <v>6016</v>
      </c>
      <c r="B83" s="3" t="s">
        <v>6017</v>
      </c>
      <c r="C83" s="3">
        <v>45</v>
      </c>
      <c r="D83">
        <v>4004</v>
      </c>
      <c r="E83" t="str">
        <f t="shared" si="8"/>
        <v>Rimini (Italian province)</v>
      </c>
      <c r="F83" t="str">
        <f t="shared" si="9"/>
        <v>Rimini</v>
      </c>
      <c r="G83" t="str">
        <f t="shared" si="10"/>
        <v>IT-RN</v>
      </c>
      <c r="H83" t="str">
        <f t="shared" si="11"/>
        <v>IT-45</v>
      </c>
    </row>
    <row r="84" spans="1:8" ht="15" thickBot="1" x14ac:dyDescent="0.4">
      <c r="A84" s="1" t="s">
        <v>6018</v>
      </c>
      <c r="B84" s="3" t="s">
        <v>6019</v>
      </c>
      <c r="C84" s="3">
        <v>34</v>
      </c>
      <c r="D84">
        <v>4004</v>
      </c>
      <c r="E84" t="str">
        <f t="shared" si="8"/>
        <v>Rovigo (Italian province)</v>
      </c>
      <c r="F84" t="str">
        <f t="shared" si="9"/>
        <v>Rovigo</v>
      </c>
      <c r="G84" t="str">
        <f t="shared" si="10"/>
        <v>IT-RO</v>
      </c>
      <c r="H84" t="str">
        <f t="shared" si="11"/>
        <v>IT-34</v>
      </c>
    </row>
    <row r="85" spans="1:8" ht="15" thickBot="1" x14ac:dyDescent="0.4">
      <c r="A85" s="1" t="s">
        <v>6020</v>
      </c>
      <c r="B85" s="3" t="s">
        <v>6021</v>
      </c>
      <c r="C85" s="3">
        <v>72</v>
      </c>
      <c r="D85">
        <v>4004</v>
      </c>
      <c r="E85" t="str">
        <f t="shared" si="8"/>
        <v>Salerno (Italian province)</v>
      </c>
      <c r="F85" t="str">
        <f t="shared" si="9"/>
        <v>Salerno</v>
      </c>
      <c r="G85" t="str">
        <f t="shared" si="10"/>
        <v>IT-SA</v>
      </c>
      <c r="H85" t="str">
        <f t="shared" si="11"/>
        <v>IT-72</v>
      </c>
    </row>
    <row r="86" spans="1:8" ht="15" thickBot="1" x14ac:dyDescent="0.4">
      <c r="A86" s="1" t="s">
        <v>6022</v>
      </c>
      <c r="B86" s="3" t="s">
        <v>6023</v>
      </c>
      <c r="C86" s="3">
        <v>88</v>
      </c>
      <c r="D86">
        <v>4004</v>
      </c>
      <c r="E86" t="str">
        <f t="shared" si="8"/>
        <v>Sassari (Italian province)</v>
      </c>
      <c r="F86" t="str">
        <f t="shared" si="9"/>
        <v>Sassari</v>
      </c>
      <c r="G86" t="str">
        <f t="shared" si="10"/>
        <v>IT-SS</v>
      </c>
      <c r="H86" t="str">
        <f t="shared" si="11"/>
        <v>IT-88</v>
      </c>
    </row>
    <row r="87" spans="1:8" ht="15" thickBot="1" x14ac:dyDescent="0.4">
      <c r="A87" s="1" t="s">
        <v>6024</v>
      </c>
      <c r="B87" s="3" t="s">
        <v>6025</v>
      </c>
      <c r="C87" s="3">
        <v>42</v>
      </c>
      <c r="D87">
        <v>4004</v>
      </c>
      <c r="E87" t="str">
        <f t="shared" ref="E87:E101" si="12">_xlfn.CONCAT(B87," (Italian province)")</f>
        <v>Savona (Italian province)</v>
      </c>
      <c r="F87" t="str">
        <f t="shared" ref="F87:F101" si="13">B87</f>
        <v>Savona</v>
      </c>
      <c r="G87" t="str">
        <f t="shared" ref="G87:G101" si="14">A87</f>
        <v>IT-SV</v>
      </c>
      <c r="H87" t="str">
        <f t="shared" ref="H87:H101" si="15">_xlfn.CONCAT("IT-",C87)</f>
        <v>IT-42</v>
      </c>
    </row>
    <row r="88" spans="1:8" ht="15" thickBot="1" x14ac:dyDescent="0.4">
      <c r="A88" s="1" t="s">
        <v>6026</v>
      </c>
      <c r="B88" s="3" t="s">
        <v>6027</v>
      </c>
      <c r="C88" s="3">
        <v>52</v>
      </c>
      <c r="D88">
        <v>4004</v>
      </c>
      <c r="E88" t="str">
        <f t="shared" si="12"/>
        <v>Siena (Italian province)</v>
      </c>
      <c r="F88" t="str">
        <f t="shared" si="13"/>
        <v>Siena</v>
      </c>
      <c r="G88" t="str">
        <f t="shared" si="14"/>
        <v>IT-SI</v>
      </c>
      <c r="H88" t="str">
        <f t="shared" si="15"/>
        <v>IT-52</v>
      </c>
    </row>
    <row r="89" spans="1:8" ht="15" thickBot="1" x14ac:dyDescent="0.4">
      <c r="A89" s="1" t="s">
        <v>6028</v>
      </c>
      <c r="B89" s="3" t="s">
        <v>6029</v>
      </c>
      <c r="C89" s="3">
        <v>25</v>
      </c>
      <c r="D89">
        <v>4004</v>
      </c>
      <c r="E89" t="str">
        <f t="shared" si="12"/>
        <v>Sondrio (Italian province)</v>
      </c>
      <c r="F89" t="str">
        <f t="shared" si="13"/>
        <v>Sondrio</v>
      </c>
      <c r="G89" t="str">
        <f t="shared" si="14"/>
        <v>IT-SO</v>
      </c>
      <c r="H89" t="str">
        <f t="shared" si="15"/>
        <v>IT-25</v>
      </c>
    </row>
    <row r="90" spans="1:8" ht="29.5" thickBot="1" x14ac:dyDescent="0.4">
      <c r="A90" s="1" t="s">
        <v>6030</v>
      </c>
      <c r="B90" s="3" t="s">
        <v>6031</v>
      </c>
      <c r="C90" s="3">
        <v>88</v>
      </c>
      <c r="D90">
        <v>4004</v>
      </c>
      <c r="E90" t="str">
        <f t="shared" si="12"/>
        <v>Sud Sardegna (Italian province)</v>
      </c>
      <c r="F90" t="str">
        <f t="shared" si="13"/>
        <v>Sud Sardegna</v>
      </c>
      <c r="G90" t="str">
        <f t="shared" si="14"/>
        <v>IT-SU</v>
      </c>
      <c r="H90" t="str">
        <f t="shared" si="15"/>
        <v>IT-88</v>
      </c>
    </row>
    <row r="91" spans="1:8" ht="15" thickBot="1" x14ac:dyDescent="0.4">
      <c r="A91" s="1" t="s">
        <v>6032</v>
      </c>
      <c r="B91" s="3" t="s">
        <v>6033</v>
      </c>
      <c r="C91" s="3">
        <v>75</v>
      </c>
      <c r="D91">
        <v>4004</v>
      </c>
      <c r="E91" t="str">
        <f t="shared" si="12"/>
        <v>Taranto (Italian province)</v>
      </c>
      <c r="F91" t="str">
        <f t="shared" si="13"/>
        <v>Taranto</v>
      </c>
      <c r="G91" t="str">
        <f t="shared" si="14"/>
        <v>IT-TA</v>
      </c>
      <c r="H91" t="str">
        <f t="shared" si="15"/>
        <v>IT-75</v>
      </c>
    </row>
    <row r="92" spans="1:8" ht="15" thickBot="1" x14ac:dyDescent="0.4">
      <c r="A92" s="1" t="s">
        <v>6034</v>
      </c>
      <c r="B92" s="3" t="s">
        <v>6035</v>
      </c>
      <c r="C92" s="3">
        <v>65</v>
      </c>
      <c r="D92">
        <v>4004</v>
      </c>
      <c r="E92" t="str">
        <f t="shared" si="12"/>
        <v>Teramo (Italian province)</v>
      </c>
      <c r="F92" t="str">
        <f t="shared" si="13"/>
        <v>Teramo</v>
      </c>
      <c r="G92" t="str">
        <f t="shared" si="14"/>
        <v>IT-TE</v>
      </c>
      <c r="H92" t="str">
        <f t="shared" si="15"/>
        <v>IT-65</v>
      </c>
    </row>
    <row r="93" spans="1:8" ht="15" thickBot="1" x14ac:dyDescent="0.4">
      <c r="A93" s="1" t="s">
        <v>6036</v>
      </c>
      <c r="B93" s="3" t="s">
        <v>6037</v>
      </c>
      <c r="C93" s="3">
        <v>55</v>
      </c>
      <c r="D93">
        <v>4004</v>
      </c>
      <c r="E93" t="str">
        <f t="shared" si="12"/>
        <v>Terni (Italian province)</v>
      </c>
      <c r="F93" t="str">
        <f t="shared" si="13"/>
        <v>Terni</v>
      </c>
      <c r="G93" t="str">
        <f t="shared" si="14"/>
        <v>IT-TR</v>
      </c>
      <c r="H93" t="str">
        <f t="shared" si="15"/>
        <v>IT-55</v>
      </c>
    </row>
    <row r="94" spans="1:8" ht="15" thickBot="1" x14ac:dyDescent="0.4">
      <c r="A94" s="1" t="s">
        <v>6038</v>
      </c>
      <c r="B94" s="3" t="s">
        <v>6039</v>
      </c>
      <c r="C94" s="3">
        <v>34</v>
      </c>
      <c r="D94">
        <v>4004</v>
      </c>
      <c r="E94" t="str">
        <f t="shared" si="12"/>
        <v>Treviso (Italian province)</v>
      </c>
      <c r="F94" t="str">
        <f t="shared" si="13"/>
        <v>Treviso</v>
      </c>
      <c r="G94" t="str">
        <f t="shared" si="14"/>
        <v>IT-TV</v>
      </c>
      <c r="H94" t="str">
        <f t="shared" si="15"/>
        <v>IT-34</v>
      </c>
    </row>
    <row r="95" spans="1:8" ht="15" thickBot="1" x14ac:dyDescent="0.4">
      <c r="A95" s="1" t="s">
        <v>6040</v>
      </c>
      <c r="B95" s="3" t="s">
        <v>6041</v>
      </c>
      <c r="C95" s="3">
        <v>25</v>
      </c>
      <c r="D95">
        <v>4004</v>
      </c>
      <c r="E95" t="str">
        <f t="shared" si="12"/>
        <v>Varese (Italian province)</v>
      </c>
      <c r="F95" t="str">
        <f t="shared" si="13"/>
        <v>Varese</v>
      </c>
      <c r="G95" t="str">
        <f t="shared" si="14"/>
        <v>IT-VA</v>
      </c>
      <c r="H95" t="str">
        <f t="shared" si="15"/>
        <v>IT-25</v>
      </c>
    </row>
    <row r="96" spans="1:8" ht="44" thickBot="1" x14ac:dyDescent="0.4">
      <c r="A96" s="1" t="s">
        <v>6042</v>
      </c>
      <c r="B96" s="3" t="s">
        <v>6043</v>
      </c>
      <c r="C96" s="3">
        <v>21</v>
      </c>
      <c r="D96">
        <v>4004</v>
      </c>
      <c r="E96" t="str">
        <f t="shared" si="12"/>
        <v>Verbano-Cusio-Ossola (Italian province)</v>
      </c>
      <c r="F96" t="str">
        <f t="shared" si="13"/>
        <v>Verbano-Cusio-Ossola</v>
      </c>
      <c r="G96" t="str">
        <f t="shared" si="14"/>
        <v>IT-VB</v>
      </c>
      <c r="H96" t="str">
        <f t="shared" si="15"/>
        <v>IT-21</v>
      </c>
    </row>
    <row r="97" spans="1:8" ht="15" thickBot="1" x14ac:dyDescent="0.4">
      <c r="A97" s="1" t="s">
        <v>6044</v>
      </c>
      <c r="B97" s="3" t="s">
        <v>6045</v>
      </c>
      <c r="C97" s="3">
        <v>21</v>
      </c>
      <c r="D97">
        <v>4004</v>
      </c>
      <c r="E97" t="str">
        <f t="shared" si="12"/>
        <v>Vercelli (Italian province)</v>
      </c>
      <c r="F97" t="str">
        <f t="shared" si="13"/>
        <v>Vercelli</v>
      </c>
      <c r="G97" t="str">
        <f t="shared" si="14"/>
        <v>IT-VC</v>
      </c>
      <c r="H97" t="str">
        <f t="shared" si="15"/>
        <v>IT-21</v>
      </c>
    </row>
    <row r="98" spans="1:8" ht="15" thickBot="1" x14ac:dyDescent="0.4">
      <c r="A98" s="1" t="s">
        <v>6046</v>
      </c>
      <c r="B98" s="3" t="s">
        <v>6047</v>
      </c>
      <c r="C98" s="3">
        <v>34</v>
      </c>
      <c r="D98">
        <v>4004</v>
      </c>
      <c r="E98" t="str">
        <f t="shared" si="12"/>
        <v>Verona (Italian province)</v>
      </c>
      <c r="F98" t="str">
        <f t="shared" si="13"/>
        <v>Verona</v>
      </c>
      <c r="G98" t="str">
        <f t="shared" si="14"/>
        <v>IT-VR</v>
      </c>
      <c r="H98" t="str">
        <f t="shared" si="15"/>
        <v>IT-34</v>
      </c>
    </row>
    <row r="99" spans="1:8" ht="29.5" thickBot="1" x14ac:dyDescent="0.4">
      <c r="A99" s="1" t="s">
        <v>6048</v>
      </c>
      <c r="B99" s="3" t="s">
        <v>6049</v>
      </c>
      <c r="C99" s="3">
        <v>78</v>
      </c>
      <c r="D99">
        <v>4004</v>
      </c>
      <c r="E99" t="str">
        <f t="shared" si="12"/>
        <v>Vibo Valentia (Italian province)</v>
      </c>
      <c r="F99" t="str">
        <f t="shared" si="13"/>
        <v>Vibo Valentia</v>
      </c>
      <c r="G99" t="str">
        <f t="shared" si="14"/>
        <v>IT-VV</v>
      </c>
      <c r="H99" t="str">
        <f t="shared" si="15"/>
        <v>IT-78</v>
      </c>
    </row>
    <row r="100" spans="1:8" ht="15" thickBot="1" x14ac:dyDescent="0.4">
      <c r="A100" s="1" t="s">
        <v>6050</v>
      </c>
      <c r="B100" s="3" t="s">
        <v>6051</v>
      </c>
      <c r="C100" s="3">
        <v>34</v>
      </c>
      <c r="D100">
        <v>4004</v>
      </c>
      <c r="E100" t="str">
        <f t="shared" si="12"/>
        <v>Vicenza (Italian province)</v>
      </c>
      <c r="F100" t="str">
        <f t="shared" si="13"/>
        <v>Vicenza</v>
      </c>
      <c r="G100" t="str">
        <f t="shared" si="14"/>
        <v>IT-VI</v>
      </c>
      <c r="H100" t="str">
        <f t="shared" si="15"/>
        <v>IT-34</v>
      </c>
    </row>
    <row r="101" spans="1:8" ht="15" thickBot="1" x14ac:dyDescent="0.4">
      <c r="A101" s="1" t="s">
        <v>6052</v>
      </c>
      <c r="B101" s="3" t="s">
        <v>6053</v>
      </c>
      <c r="C101" s="3">
        <v>62</v>
      </c>
      <c r="D101">
        <v>4004</v>
      </c>
      <c r="E101" t="str">
        <f t="shared" si="12"/>
        <v>Viterbo (Italian province)</v>
      </c>
      <c r="F101" t="str">
        <f t="shared" si="13"/>
        <v>Viterbo</v>
      </c>
      <c r="G101" t="str">
        <f t="shared" si="14"/>
        <v>IT-VT</v>
      </c>
      <c r="H101" t="str">
        <f t="shared" si="15"/>
        <v>IT-62</v>
      </c>
    </row>
    <row r="102" spans="1:8" ht="15" thickBot="1" x14ac:dyDescent="0.4">
      <c r="A102" s="1" t="s">
        <v>6054</v>
      </c>
      <c r="B102" s="2" t="s">
        <v>6057</v>
      </c>
      <c r="C102" s="3">
        <v>32</v>
      </c>
      <c r="D102">
        <v>4004</v>
      </c>
      <c r="E102" t="str">
        <f>_xlfn.CONCAT(B102," (Italian autonomous province)")</f>
        <v>Bolzano (Italian autonomous province)</v>
      </c>
      <c r="F102" t="str">
        <f t="shared" ref="F102:F103" si="16">B102</f>
        <v>Bolzano</v>
      </c>
      <c r="G102" t="str">
        <f t="shared" ref="G102:G103" si="17">A102</f>
        <v>IT-BZ</v>
      </c>
      <c r="H102" t="str">
        <f t="shared" ref="H102:H103" si="18">_xlfn.CONCAT("IT-",C102)</f>
        <v>IT-32</v>
      </c>
    </row>
    <row r="103" spans="1:8" ht="15" thickBot="1" x14ac:dyDescent="0.4">
      <c r="A103" s="1" t="s">
        <v>6055</v>
      </c>
      <c r="B103" s="3" t="s">
        <v>6056</v>
      </c>
      <c r="C103" s="3">
        <v>32</v>
      </c>
      <c r="D103">
        <v>4004</v>
      </c>
      <c r="E103" t="str">
        <f>_xlfn.CONCAT(B103," (Italian autonomous province)")</f>
        <v>Trento (Italian autonomous province)</v>
      </c>
      <c r="F103" t="str">
        <f t="shared" si="16"/>
        <v>Trento</v>
      </c>
      <c r="G103" t="str">
        <f t="shared" si="17"/>
        <v>IT-TN</v>
      </c>
      <c r="H103" t="str">
        <f t="shared" si="18"/>
        <v>IT-32</v>
      </c>
    </row>
    <row r="104" spans="1:8" ht="29.5" thickBot="1" x14ac:dyDescent="0.4">
      <c r="A104" s="1" t="s">
        <v>6058</v>
      </c>
      <c r="B104" s="3" t="s">
        <v>6059</v>
      </c>
      <c r="C104" s="3">
        <v>82</v>
      </c>
      <c r="D104">
        <v>4004</v>
      </c>
      <c r="E104" t="str">
        <f>_xlfn.CONCAT(B104," (Italian free municipal consortium)")</f>
        <v>Agrigento (Italian free municipal consortium)</v>
      </c>
      <c r="F104" t="str">
        <f t="shared" ref="F104" si="19">B104</f>
        <v>Agrigento</v>
      </c>
      <c r="G104" t="str">
        <f t="shared" ref="G104" si="20">A104</f>
        <v>IT-AG</v>
      </c>
      <c r="H104" t="str">
        <f t="shared" ref="H104" si="21">_xlfn.CONCAT("IT-",C104)</f>
        <v>IT-82</v>
      </c>
    </row>
    <row r="105" spans="1:8" ht="29.5" thickBot="1" x14ac:dyDescent="0.4">
      <c r="A105" s="1" t="s">
        <v>6060</v>
      </c>
      <c r="B105" s="3" t="s">
        <v>6061</v>
      </c>
      <c r="C105" s="3">
        <v>82</v>
      </c>
      <c r="D105">
        <v>4004</v>
      </c>
      <c r="E105" t="str">
        <f t="shared" ref="E105:E109" si="22">_xlfn.CONCAT(B105," (Italian free municipal consortium)")</f>
        <v>Caltanissetta (Italian free municipal consortium)</v>
      </c>
      <c r="F105" t="str">
        <f t="shared" ref="F105:F109" si="23">B105</f>
        <v>Caltanissetta</v>
      </c>
      <c r="G105" t="str">
        <f t="shared" ref="G105:G109" si="24">A105</f>
        <v>IT-CL</v>
      </c>
      <c r="H105" t="str">
        <f t="shared" ref="H105:H109" si="25">_xlfn.CONCAT("IT-",C105)</f>
        <v>IT-82</v>
      </c>
    </row>
    <row r="106" spans="1:8" ht="15" thickBot="1" x14ac:dyDescent="0.4">
      <c r="A106" s="1" t="s">
        <v>6062</v>
      </c>
      <c r="B106" s="3" t="s">
        <v>6063</v>
      </c>
      <c r="C106" s="3">
        <v>82</v>
      </c>
      <c r="D106">
        <v>4004</v>
      </c>
      <c r="E106" t="str">
        <f t="shared" si="22"/>
        <v>Enna (Italian free municipal consortium)</v>
      </c>
      <c r="F106" t="str">
        <f t="shared" si="23"/>
        <v>Enna</v>
      </c>
      <c r="G106" t="str">
        <f t="shared" si="24"/>
        <v>IT-EN</v>
      </c>
      <c r="H106" t="str">
        <f t="shared" si="25"/>
        <v>IT-82</v>
      </c>
    </row>
    <row r="107" spans="1:8" ht="15" thickBot="1" x14ac:dyDescent="0.4">
      <c r="A107" s="1" t="s">
        <v>6064</v>
      </c>
      <c r="B107" s="3" t="s">
        <v>6065</v>
      </c>
      <c r="C107" s="3">
        <v>82</v>
      </c>
      <c r="D107">
        <v>4004</v>
      </c>
      <c r="E107" t="str">
        <f t="shared" si="22"/>
        <v>Ragusa (Italian free municipal consortium)</v>
      </c>
      <c r="F107" t="str">
        <f t="shared" si="23"/>
        <v>Ragusa</v>
      </c>
      <c r="G107" t="str">
        <f t="shared" si="24"/>
        <v>IT-RG</v>
      </c>
      <c r="H107" t="str">
        <f t="shared" si="25"/>
        <v>IT-82</v>
      </c>
    </row>
    <row r="108" spans="1:8" ht="15" thickBot="1" x14ac:dyDescent="0.4">
      <c r="A108" s="1" t="s">
        <v>6066</v>
      </c>
      <c r="B108" s="3" t="s">
        <v>6067</v>
      </c>
      <c r="C108" s="3">
        <v>82</v>
      </c>
      <c r="D108">
        <v>4004</v>
      </c>
      <c r="E108" t="str">
        <f t="shared" si="22"/>
        <v>Siracusa (Italian free municipal consortium)</v>
      </c>
      <c r="F108" t="str">
        <f t="shared" si="23"/>
        <v>Siracusa</v>
      </c>
      <c r="G108" t="str">
        <f t="shared" si="24"/>
        <v>IT-SR</v>
      </c>
      <c r="H108" t="str">
        <f t="shared" si="25"/>
        <v>IT-82</v>
      </c>
    </row>
    <row r="109" spans="1:8" ht="15" thickBot="1" x14ac:dyDescent="0.4">
      <c r="A109" s="1" t="s">
        <v>6068</v>
      </c>
      <c r="B109" s="3" t="s">
        <v>6069</v>
      </c>
      <c r="C109" s="3">
        <v>82</v>
      </c>
      <c r="D109">
        <v>4004</v>
      </c>
      <c r="E109" t="str">
        <f t="shared" si="22"/>
        <v>Trapani (Italian free municipal consortium)</v>
      </c>
      <c r="F109" t="str">
        <f t="shared" si="23"/>
        <v>Trapani</v>
      </c>
      <c r="G109" t="str">
        <f t="shared" si="24"/>
        <v>IT-TP</v>
      </c>
      <c r="H109" t="str">
        <f t="shared" si="25"/>
        <v>IT-82</v>
      </c>
    </row>
    <row r="110" spans="1:8" ht="15" thickBot="1" x14ac:dyDescent="0.4">
      <c r="A110" s="1" t="s">
        <v>6070</v>
      </c>
      <c r="B110" s="3" t="s">
        <v>4751</v>
      </c>
      <c r="C110" s="3">
        <v>75</v>
      </c>
      <c r="D110">
        <v>4004</v>
      </c>
      <c r="E110" t="str">
        <f>_xlfn.CONCAT(B110," (Italian metropolitan city)")</f>
        <v>Bari (Italian metropolitan city)</v>
      </c>
      <c r="F110" t="str">
        <f t="shared" ref="F110" si="26">B110</f>
        <v>Bari</v>
      </c>
      <c r="G110" t="str">
        <f t="shared" ref="G110" si="27">A110</f>
        <v>IT-BA</v>
      </c>
      <c r="H110" t="str">
        <f t="shared" ref="H110" si="28">_xlfn.CONCAT("IT-",C110)</f>
        <v>IT-75</v>
      </c>
    </row>
    <row r="111" spans="1:8" ht="15" thickBot="1" x14ac:dyDescent="0.4">
      <c r="A111" s="1" t="s">
        <v>6071</v>
      </c>
      <c r="B111" s="3" t="s">
        <v>6072</v>
      </c>
      <c r="C111" s="3">
        <v>45</v>
      </c>
      <c r="D111">
        <v>4004</v>
      </c>
      <c r="E111" t="str">
        <f t="shared" ref="E111:E123" si="29">_xlfn.CONCAT(B111," (Italian metropolitan city)")</f>
        <v>Bologna (Italian metropolitan city)</v>
      </c>
      <c r="F111" t="str">
        <f t="shared" ref="F111:F123" si="30">B111</f>
        <v>Bologna</v>
      </c>
      <c r="G111" t="str">
        <f t="shared" ref="G111:G123" si="31">A111</f>
        <v>IT-BO</v>
      </c>
      <c r="H111" t="str">
        <f t="shared" ref="H111:H123" si="32">_xlfn.CONCAT("IT-",C111)</f>
        <v>IT-45</v>
      </c>
    </row>
    <row r="112" spans="1:8" ht="15" thickBot="1" x14ac:dyDescent="0.4">
      <c r="A112" s="1" t="s">
        <v>6073</v>
      </c>
      <c r="B112" s="3" t="s">
        <v>6074</v>
      </c>
      <c r="C112" s="3">
        <v>88</v>
      </c>
      <c r="D112">
        <v>4004</v>
      </c>
      <c r="E112" t="str">
        <f t="shared" si="29"/>
        <v>Cagliari (Italian metropolitan city)</v>
      </c>
      <c r="F112" t="str">
        <f t="shared" si="30"/>
        <v>Cagliari</v>
      </c>
      <c r="G112" t="str">
        <f t="shared" si="31"/>
        <v>IT-CA</v>
      </c>
      <c r="H112" t="str">
        <f t="shared" si="32"/>
        <v>IT-88</v>
      </c>
    </row>
    <row r="113" spans="1:8" ht="15" thickBot="1" x14ac:dyDescent="0.4">
      <c r="A113" s="1" t="s">
        <v>6075</v>
      </c>
      <c r="B113" s="3" t="s">
        <v>6076</v>
      </c>
      <c r="C113" s="3">
        <v>82</v>
      </c>
      <c r="D113">
        <v>4004</v>
      </c>
      <c r="E113" t="str">
        <f t="shared" si="29"/>
        <v>Catania (Italian metropolitan city)</v>
      </c>
      <c r="F113" t="str">
        <f t="shared" si="30"/>
        <v>Catania</v>
      </c>
      <c r="G113" t="str">
        <f t="shared" si="31"/>
        <v>IT-CT</v>
      </c>
      <c r="H113" t="str">
        <f t="shared" si="32"/>
        <v>IT-82</v>
      </c>
    </row>
    <row r="114" spans="1:8" ht="15" thickBot="1" x14ac:dyDescent="0.4">
      <c r="A114" s="1" t="s">
        <v>6077</v>
      </c>
      <c r="B114" s="3" t="s">
        <v>6078</v>
      </c>
      <c r="C114" s="3">
        <v>52</v>
      </c>
      <c r="D114">
        <v>4004</v>
      </c>
      <c r="E114" t="str">
        <f t="shared" si="29"/>
        <v>Firenze (Italian metropolitan city)</v>
      </c>
      <c r="F114" t="str">
        <f t="shared" si="30"/>
        <v>Firenze</v>
      </c>
      <c r="G114" t="str">
        <f t="shared" si="31"/>
        <v>IT-FI</v>
      </c>
      <c r="H114" t="str">
        <f t="shared" si="32"/>
        <v>IT-52</v>
      </c>
    </row>
    <row r="115" spans="1:8" ht="15" thickBot="1" x14ac:dyDescent="0.4">
      <c r="A115" s="1" t="s">
        <v>6079</v>
      </c>
      <c r="B115" s="3" t="s">
        <v>6080</v>
      </c>
      <c r="C115" s="3">
        <v>42</v>
      </c>
      <c r="D115">
        <v>4004</v>
      </c>
      <c r="E115" t="str">
        <f t="shared" si="29"/>
        <v>Genova (Italian metropolitan city)</v>
      </c>
      <c r="F115" t="str">
        <f t="shared" si="30"/>
        <v>Genova</v>
      </c>
      <c r="G115" t="str">
        <f t="shared" si="31"/>
        <v>IT-GE</v>
      </c>
      <c r="H115" t="str">
        <f t="shared" si="32"/>
        <v>IT-42</v>
      </c>
    </row>
    <row r="116" spans="1:8" ht="15" thickBot="1" x14ac:dyDescent="0.4">
      <c r="A116" s="1" t="s">
        <v>6081</v>
      </c>
      <c r="B116" s="3" t="s">
        <v>6082</v>
      </c>
      <c r="C116" s="3">
        <v>82</v>
      </c>
      <c r="D116">
        <v>4004</v>
      </c>
      <c r="E116" t="str">
        <f t="shared" si="29"/>
        <v>Messina (Italian metropolitan city)</v>
      </c>
      <c r="F116" t="str">
        <f t="shared" si="30"/>
        <v>Messina</v>
      </c>
      <c r="G116" t="str">
        <f t="shared" si="31"/>
        <v>IT-ME</v>
      </c>
      <c r="H116" t="str">
        <f t="shared" si="32"/>
        <v>IT-82</v>
      </c>
    </row>
    <row r="117" spans="1:8" ht="15" thickBot="1" x14ac:dyDescent="0.4">
      <c r="A117" s="1" t="s">
        <v>6083</v>
      </c>
      <c r="B117" s="3" t="s">
        <v>6084</v>
      </c>
      <c r="C117" s="3">
        <v>25</v>
      </c>
      <c r="D117">
        <v>4004</v>
      </c>
      <c r="E117" t="str">
        <f t="shared" si="29"/>
        <v>Milano (Italian metropolitan city)</v>
      </c>
      <c r="F117" t="str">
        <f t="shared" si="30"/>
        <v>Milano</v>
      </c>
      <c r="G117" t="str">
        <f t="shared" si="31"/>
        <v>IT-MI</v>
      </c>
      <c r="H117" t="str">
        <f t="shared" si="32"/>
        <v>IT-25</v>
      </c>
    </row>
    <row r="118" spans="1:8" ht="15" thickBot="1" x14ac:dyDescent="0.4">
      <c r="A118" s="1" t="s">
        <v>6085</v>
      </c>
      <c r="B118" s="3" t="s">
        <v>6086</v>
      </c>
      <c r="C118" s="3">
        <v>72</v>
      </c>
      <c r="D118">
        <v>4004</v>
      </c>
      <c r="E118" t="str">
        <f t="shared" si="29"/>
        <v>Napoli (Italian metropolitan city)</v>
      </c>
      <c r="F118" t="str">
        <f t="shared" si="30"/>
        <v>Napoli</v>
      </c>
      <c r="G118" t="str">
        <f t="shared" si="31"/>
        <v>IT-NA</v>
      </c>
      <c r="H118" t="str">
        <f t="shared" si="32"/>
        <v>IT-72</v>
      </c>
    </row>
    <row r="119" spans="1:8" ht="15" thickBot="1" x14ac:dyDescent="0.4">
      <c r="A119" s="1" t="s">
        <v>6087</v>
      </c>
      <c r="B119" s="3" t="s">
        <v>6088</v>
      </c>
      <c r="C119" s="3">
        <v>82</v>
      </c>
      <c r="D119">
        <v>4004</v>
      </c>
      <c r="E119" t="str">
        <f t="shared" si="29"/>
        <v>Palermo (Italian metropolitan city)</v>
      </c>
      <c r="F119" t="str">
        <f t="shared" si="30"/>
        <v>Palermo</v>
      </c>
      <c r="G119" t="str">
        <f t="shared" si="31"/>
        <v>IT-PA</v>
      </c>
      <c r="H119" t="str">
        <f t="shared" si="32"/>
        <v>IT-82</v>
      </c>
    </row>
    <row r="120" spans="1:8" ht="29.5" thickBot="1" x14ac:dyDescent="0.4">
      <c r="A120" s="1" t="s">
        <v>6089</v>
      </c>
      <c r="B120" s="3" t="s">
        <v>6090</v>
      </c>
      <c r="C120" s="3">
        <v>78</v>
      </c>
      <c r="D120">
        <v>4004</v>
      </c>
      <c r="E120" t="str">
        <f t="shared" si="29"/>
        <v>Reggio Calabria (Italian metropolitan city)</v>
      </c>
      <c r="F120" t="str">
        <f t="shared" si="30"/>
        <v>Reggio Calabria</v>
      </c>
      <c r="G120" t="str">
        <f t="shared" si="31"/>
        <v>IT-RC</v>
      </c>
      <c r="H120" t="str">
        <f t="shared" si="32"/>
        <v>IT-78</v>
      </c>
    </row>
    <row r="121" spans="1:8" ht="15" thickBot="1" x14ac:dyDescent="0.4">
      <c r="A121" s="1" t="s">
        <v>6091</v>
      </c>
      <c r="B121" s="3" t="s">
        <v>6092</v>
      </c>
      <c r="C121" s="3">
        <v>62</v>
      </c>
      <c r="D121">
        <v>4004</v>
      </c>
      <c r="E121" t="str">
        <f t="shared" si="29"/>
        <v>Roma (Italian metropolitan city)</v>
      </c>
      <c r="F121" t="str">
        <f t="shared" si="30"/>
        <v>Roma</v>
      </c>
      <c r="G121" t="str">
        <f t="shared" si="31"/>
        <v>IT-RM</v>
      </c>
      <c r="H121" t="str">
        <f t="shared" si="32"/>
        <v>IT-62</v>
      </c>
    </row>
    <row r="122" spans="1:8" ht="15" thickBot="1" x14ac:dyDescent="0.4">
      <c r="A122" s="1" t="s">
        <v>6093</v>
      </c>
      <c r="B122" s="3" t="s">
        <v>6094</v>
      </c>
      <c r="C122" s="3">
        <v>21</v>
      </c>
      <c r="D122">
        <v>4004</v>
      </c>
      <c r="E122" t="str">
        <f t="shared" si="29"/>
        <v>Torino (Italian metropolitan city)</v>
      </c>
      <c r="F122" t="str">
        <f t="shared" si="30"/>
        <v>Torino</v>
      </c>
      <c r="G122" t="str">
        <f t="shared" si="31"/>
        <v>IT-TO</v>
      </c>
      <c r="H122" t="str">
        <f t="shared" si="32"/>
        <v>IT-21</v>
      </c>
    </row>
    <row r="123" spans="1:8" ht="15" thickBot="1" x14ac:dyDescent="0.4">
      <c r="A123" s="1" t="s">
        <v>6095</v>
      </c>
      <c r="B123" s="3" t="s">
        <v>6096</v>
      </c>
      <c r="C123" s="3">
        <v>34</v>
      </c>
      <c r="D123">
        <v>4004</v>
      </c>
      <c r="E123" t="str">
        <f t="shared" si="29"/>
        <v>Venezia (Italian metropolitan city)</v>
      </c>
      <c r="F123" t="str">
        <f t="shared" si="30"/>
        <v>Venezia</v>
      </c>
      <c r="G123" t="str">
        <f t="shared" si="31"/>
        <v>IT-VE</v>
      </c>
      <c r="H123" t="str">
        <f t="shared" si="32"/>
        <v>IT-34</v>
      </c>
    </row>
  </sheetData>
  <hyperlinks>
    <hyperlink ref="B1" r:id="rId1" tooltip="Abruzzo" display="https://en.wikipedia.org/wiki/Abruzzo" xr:uid="{BA5AF72B-62CF-4259-9A92-8D0BB60C225D}"/>
    <hyperlink ref="B2" r:id="rId2" tooltip="Basilicata" display="https://en.wikipedia.org/wiki/Basilicata" xr:uid="{DFA7ED19-9E29-4497-8974-80D9A2712DEC}"/>
    <hyperlink ref="B3" r:id="rId3" tooltip="Calabria" display="https://en.wikipedia.org/wiki/Calabria" xr:uid="{02E28480-49F2-4614-A53B-383A9DC1964F}"/>
    <hyperlink ref="B4" r:id="rId4" tooltip="Campania" display="https://en.wikipedia.org/wiki/Campania" xr:uid="{F230EFE2-BD95-4494-8950-886B5D2887FA}"/>
    <hyperlink ref="B5" r:id="rId5" tooltip="Emilia-Romagna" display="https://en.wikipedia.org/wiki/Emilia-Romagna" xr:uid="{9E0EAF96-0B59-40DD-A80A-A91F37683F72}"/>
    <hyperlink ref="B6" r:id="rId6" tooltip="Lazio" display="https://en.wikipedia.org/wiki/Lazio" xr:uid="{1A055745-F30C-41D4-A543-163C84E84F33}"/>
    <hyperlink ref="B7" r:id="rId7" tooltip="Liguria" display="https://en.wikipedia.org/wiki/Liguria" xr:uid="{1DD113B6-62CE-4B23-BB96-4D228782617E}"/>
    <hyperlink ref="B8" r:id="rId8" tooltip="Lombardy" display="https://en.wikipedia.org/wiki/Lombardy" xr:uid="{5969747B-0E94-49E1-B454-CAB089556A68}"/>
    <hyperlink ref="B9" r:id="rId9" tooltip="Marche" display="https://en.wikipedia.org/wiki/Marche" xr:uid="{F3C2B79F-1349-4DAB-8A76-08CB2C711FA0}"/>
    <hyperlink ref="B10" r:id="rId10" tooltip="Molise" display="https://en.wikipedia.org/wiki/Molise" xr:uid="{3FC1F620-9DE0-4220-94A8-AA340C3FC011}"/>
    <hyperlink ref="B11" r:id="rId11" tooltip="Piedmont" display="https://en.wikipedia.org/wiki/Piedmont" xr:uid="{A1EE1AE8-9F05-444E-B800-49272441709E}"/>
    <hyperlink ref="B12" r:id="rId12" tooltip="Apulia" display="https://en.wikipedia.org/wiki/Apulia" xr:uid="{26537794-F997-4C5F-9D29-3A945B674394}"/>
    <hyperlink ref="B13" r:id="rId13" tooltip="Tuscany" display="https://en.wikipedia.org/wiki/Tuscany" xr:uid="{EA73FFAC-3600-4543-9DB9-B9991F5F3089}"/>
    <hyperlink ref="B14" r:id="rId14" tooltip="Umbria" display="https://en.wikipedia.org/wiki/Umbria" xr:uid="{6DE1FF32-7344-42F0-B29C-D045EBBFA661}"/>
    <hyperlink ref="B15" r:id="rId15" tooltip="Veneto" display="https://en.wikipedia.org/wiki/Veneto" xr:uid="{37078681-3257-476F-BAB2-5F69F9D3565D}"/>
    <hyperlink ref="B16" r:id="rId16" tooltip="Friuli Venezia Giulia" display="https://en.wikipedia.org/wiki/Friuli_Venezia_Giulia" xr:uid="{63CE981D-A3BA-41DB-AB47-5BB916EBDE6F}"/>
    <hyperlink ref="B17" r:id="rId17" tooltip="Sardinia" display="https://en.wikipedia.org/wiki/Sardinia" xr:uid="{EE3066AD-6EDF-4003-A67D-1BBB7A961510}"/>
    <hyperlink ref="B18" r:id="rId18" tooltip="Sicily" display="https://en.wikipedia.org/wiki/Sicily" xr:uid="{D4969F28-9B26-4593-BC55-0C8840A6AAE4}"/>
    <hyperlink ref="B22" r:id="rId19" tooltip="Province of Alessandria" display="https://en.wikipedia.org/wiki/Province_of_Alessandria" xr:uid="{416490C1-E7FD-4182-8513-EB2407A579BF}"/>
    <hyperlink ref="C22" r:id="rId20" tooltip="Piedmont" display="https://en.wikipedia.org/wiki/Piedmont" xr:uid="{7772F28F-C9A5-4B74-B83F-C0D395D780BB}"/>
    <hyperlink ref="B23" r:id="rId21" tooltip="Province of Ancona" display="https://en.wikipedia.org/wiki/Province_of_Ancona" xr:uid="{2E222E37-6826-48A1-9374-307C9A205617}"/>
    <hyperlink ref="C23" r:id="rId22" tooltip="Marche" display="https://en.wikipedia.org/wiki/Marche" xr:uid="{D7819C89-8FE8-4B33-A15C-7C899F4E4C35}"/>
    <hyperlink ref="B24" r:id="rId23" tooltip="Province of Arezzo" display="https://en.wikipedia.org/wiki/Province_of_Arezzo" xr:uid="{686DEC30-AA86-410C-BF89-A1ACD0B29B3A}"/>
    <hyperlink ref="C24" r:id="rId24" tooltip="Tuscany" display="https://en.wikipedia.org/wiki/Tuscany" xr:uid="{FF30C513-0432-4E18-8FF1-52055E2108AB}"/>
    <hyperlink ref="B25" r:id="rId25" tooltip="Province of Ascoli Piceno" display="https://en.wikipedia.org/wiki/Province_of_Ascoli_Piceno" xr:uid="{3FD3FF2F-9C8B-49F0-9DB0-D051C58321A0}"/>
    <hyperlink ref="C25" r:id="rId26" tooltip="Marche" display="https://en.wikipedia.org/wiki/Marche" xr:uid="{AABD963E-A697-43FA-A8F3-0355DBCA98B4}"/>
    <hyperlink ref="B26" r:id="rId27" tooltip="Province of Asti" display="https://en.wikipedia.org/wiki/Province_of_Asti" xr:uid="{301F38EE-CC4D-413C-B5F9-82CB3D29E754}"/>
    <hyperlink ref="C26" r:id="rId28" tooltip="Piedmont" display="https://en.wikipedia.org/wiki/Piedmont" xr:uid="{43D06B37-238D-4776-AAC5-8502180C59CC}"/>
    <hyperlink ref="B27" r:id="rId29" tooltip="Province of Avellino" display="https://en.wikipedia.org/wiki/Province_of_Avellino" xr:uid="{1DE33F71-0B79-4F7A-8CE7-442AC7E10CA2}"/>
    <hyperlink ref="C27" r:id="rId30" tooltip="Campania" display="https://en.wikipedia.org/wiki/Campania" xr:uid="{E7B94F02-60F5-414A-9272-0F374C74C7DE}"/>
    <hyperlink ref="B28" r:id="rId31" tooltip="Province of Barletta-Andria-Trani" display="https://en.wikipedia.org/wiki/Province_of_Barletta-Andria-Trani" xr:uid="{626059F7-AA87-415D-8F7F-9421E40C6949}"/>
    <hyperlink ref="C28" r:id="rId32" tooltip="Apulia" display="https://en.wikipedia.org/wiki/Apulia" xr:uid="{9129CCA0-8CA1-4EA3-917B-57871BD78324}"/>
    <hyperlink ref="B29" r:id="rId33" tooltip="Province of Belluno" display="https://en.wikipedia.org/wiki/Province_of_Belluno" xr:uid="{A1CF36B7-6498-4CF2-B778-6110FDA42D13}"/>
    <hyperlink ref="C29" r:id="rId34" tooltip="Veneto" display="https://en.wikipedia.org/wiki/Veneto" xr:uid="{DE81C398-39B1-4D15-A14D-63FDB49EE60E}"/>
    <hyperlink ref="B30" r:id="rId35" tooltip="Province of Benevento" display="https://en.wikipedia.org/wiki/Province_of_Benevento" xr:uid="{6026A675-99F8-48B3-A3E6-FC12BF213FB7}"/>
    <hyperlink ref="C30" r:id="rId36" tooltip="Campania" display="https://en.wikipedia.org/wiki/Campania" xr:uid="{F205FBDC-6030-451B-B54C-66ABE349EB40}"/>
    <hyperlink ref="B31" r:id="rId37" tooltip="Province of Bergamo" display="https://en.wikipedia.org/wiki/Province_of_Bergamo" xr:uid="{EDC759E5-23FB-4709-B287-DDF76A498C26}"/>
    <hyperlink ref="C31" r:id="rId38" tooltip="Lombardy" display="https://en.wikipedia.org/wiki/Lombardy" xr:uid="{5FF2340A-A9DC-4185-A73E-593976AE2442}"/>
    <hyperlink ref="B32" r:id="rId39" tooltip="Province of Biella" display="https://en.wikipedia.org/wiki/Province_of_Biella" xr:uid="{B2892894-0861-4021-93FE-025E41599D3E}"/>
    <hyperlink ref="C32" r:id="rId40" tooltip="Piedmont" display="https://en.wikipedia.org/wiki/Piedmont" xr:uid="{B22C8941-48B6-48CA-AFE9-7CEBC41659CC}"/>
    <hyperlink ref="B33" r:id="rId41" tooltip="Province of Brescia" display="https://en.wikipedia.org/wiki/Province_of_Brescia" xr:uid="{41B7F7B8-FF27-4F8A-9D56-C33E4BD49E4D}"/>
    <hyperlink ref="C33" r:id="rId42" tooltip="Lombardy" display="https://en.wikipedia.org/wiki/Lombardy" xr:uid="{770FE8BE-7A3C-4D41-817C-F8AB2049FE4A}"/>
    <hyperlink ref="B34" r:id="rId43" tooltip="Province of Brindisi" display="https://en.wikipedia.org/wiki/Province_of_Brindisi" xr:uid="{BE2D5B44-8537-466E-8E47-8E8A13BC62CA}"/>
    <hyperlink ref="C34" r:id="rId44" tooltip="Apulia" display="https://en.wikipedia.org/wiki/Apulia" xr:uid="{8C045136-8E8D-4055-9CE0-04C8A60FD9CF}"/>
    <hyperlink ref="B35" r:id="rId45" tooltip="Province of Campobasso" display="https://en.wikipedia.org/wiki/Province_of_Campobasso" xr:uid="{DD9FE267-F3EB-4841-A7FB-BD03FD99FF60}"/>
    <hyperlink ref="C35" r:id="rId46" tooltip="Molise" display="https://en.wikipedia.org/wiki/Molise" xr:uid="{140E00B9-E616-4F67-A379-3CABAA4BA24C}"/>
    <hyperlink ref="B36" r:id="rId47" tooltip="Province of Caserta" display="https://en.wikipedia.org/wiki/Province_of_Caserta" xr:uid="{9D4F29EE-1197-4325-9E12-D3BDECA6A7B2}"/>
    <hyperlink ref="C36" r:id="rId48" tooltip="Campania" display="https://en.wikipedia.org/wiki/Campania" xr:uid="{63A593AD-CB0B-44A4-AAF7-2E36DFFE0B5D}"/>
    <hyperlink ref="B37" r:id="rId49" tooltip="Province of Catanzaro" display="https://en.wikipedia.org/wiki/Province_of_Catanzaro" xr:uid="{CF910FEA-81B9-4F5A-A902-FE580C5B6441}"/>
    <hyperlink ref="C37" r:id="rId50" tooltip="Calabria" display="https://en.wikipedia.org/wiki/Calabria" xr:uid="{39B00B90-6B42-4772-A219-B36E41B9ABAB}"/>
    <hyperlink ref="B38" r:id="rId51" tooltip="Province of Chieti" display="https://en.wikipedia.org/wiki/Province_of_Chieti" xr:uid="{CBBED9E8-ACDB-40A9-A867-2904B89E4799}"/>
    <hyperlink ref="C38" r:id="rId52" tooltip="Abruzzo" display="https://en.wikipedia.org/wiki/Abruzzo" xr:uid="{03657D68-5ACC-4157-9CB5-229BD25BA5E3}"/>
    <hyperlink ref="B39" r:id="rId53" tooltip="Province of Como" display="https://en.wikipedia.org/wiki/Province_of_Como" xr:uid="{90FF5210-6EC0-46ED-B56D-3283A328733D}"/>
    <hyperlink ref="C39" r:id="rId54" tooltip="Lombardy" display="https://en.wikipedia.org/wiki/Lombardy" xr:uid="{7C848178-5C26-4699-877E-D302A74F3ABC}"/>
    <hyperlink ref="B40" r:id="rId55" tooltip="Province of Cosenza" display="https://en.wikipedia.org/wiki/Province_of_Cosenza" xr:uid="{5C1D2BBE-854E-4031-BC97-7C7DEE8EDD01}"/>
    <hyperlink ref="C40" r:id="rId56" tooltip="Calabria" display="https://en.wikipedia.org/wiki/Calabria" xr:uid="{DF2FE466-93FF-4090-A9CF-FAD42B3F05E3}"/>
    <hyperlink ref="B41" r:id="rId57" tooltip="Province of Cremona" display="https://en.wikipedia.org/wiki/Province_of_Cremona" xr:uid="{48C34767-830D-47AD-A8E3-5D2CC4E4D4AA}"/>
    <hyperlink ref="C41" r:id="rId58" tooltip="Lombardy" display="https://en.wikipedia.org/wiki/Lombardy" xr:uid="{B68193B8-5CAD-4E4B-A272-327E8C9EEE45}"/>
    <hyperlink ref="B42" r:id="rId59" tooltip="Province of Crotone" display="https://en.wikipedia.org/wiki/Province_of_Crotone" xr:uid="{62781DEF-1FE2-4B95-AF1D-A70BD3E635D2}"/>
    <hyperlink ref="C42" r:id="rId60" tooltip="Calabria" display="https://en.wikipedia.org/wiki/Calabria" xr:uid="{A11636CE-B446-45D4-8202-A9CFCFCB22F6}"/>
    <hyperlink ref="B43" r:id="rId61" tooltip="Province of Cuneo" display="https://en.wikipedia.org/wiki/Province_of_Cuneo" xr:uid="{C4DBEA26-EB9A-4DB8-8A04-51AF915E867E}"/>
    <hyperlink ref="C43" r:id="rId62" tooltip="Piedmont" display="https://en.wikipedia.org/wiki/Piedmont" xr:uid="{651C7E5A-141F-459F-8147-1E7A1563FF9E}"/>
    <hyperlink ref="B44" r:id="rId63" tooltip="Province of Fermo" display="https://en.wikipedia.org/wiki/Province_of_Fermo" xr:uid="{E4C4F994-9973-4FF2-997B-FC6116749BBB}"/>
    <hyperlink ref="C44" r:id="rId64" tooltip="Marche" display="https://en.wikipedia.org/wiki/Marche" xr:uid="{83DCD8FF-2BCB-4C95-93D8-49A003A3EB0B}"/>
    <hyperlink ref="B45" r:id="rId65" tooltip="Province of Ferrara" display="https://en.wikipedia.org/wiki/Province_of_Ferrara" xr:uid="{323F7A9F-8134-4CC9-9CF0-FEC0A4E9E247}"/>
    <hyperlink ref="C45" r:id="rId66" tooltip="Emilia–Romagna" display="https://en.wikipedia.org/wiki/Emilia%E2%80%93Romagna" xr:uid="{0916C9EF-0858-4EB2-9746-EC8353F23173}"/>
    <hyperlink ref="B46" r:id="rId67" tooltip="Province of Foggia" display="https://en.wikipedia.org/wiki/Province_of_Foggia" xr:uid="{A3756F9C-9311-45AB-B78B-B6614D6379A1}"/>
    <hyperlink ref="C46" r:id="rId68" tooltip="Apulia" display="https://en.wikipedia.org/wiki/Apulia" xr:uid="{2482E8B1-7950-4516-92B1-A8B512C35638}"/>
    <hyperlink ref="B47" r:id="rId69" tooltip="Province of Forlì-Cesena" display="https://en.wikipedia.org/wiki/Province_of_Forl%C3%AC-Cesena" xr:uid="{844B855E-9B00-423E-9F01-BE25F37C966D}"/>
    <hyperlink ref="C47" r:id="rId70" tooltip="Emilia–Romagna" display="https://en.wikipedia.org/wiki/Emilia%E2%80%93Romagna" xr:uid="{3DE24A70-7E6F-46FA-9A4E-DF9629EBF898}"/>
    <hyperlink ref="B48" r:id="rId71" tooltip="Province of Frosinone" display="https://en.wikipedia.org/wiki/Province_of_Frosinone" xr:uid="{7F74A682-DAED-4CF1-BBC8-50E3FC1B1C3D}"/>
    <hyperlink ref="C48" r:id="rId72" tooltip="Lazio" display="https://en.wikipedia.org/wiki/Lazio" xr:uid="{F01309B2-00CC-47B4-9D6F-4CABFC215FEF}"/>
    <hyperlink ref="B49" r:id="rId73" tooltip="Province of Grosseto" display="https://en.wikipedia.org/wiki/Province_of_Grosseto" xr:uid="{DA9B0B02-30E2-430A-B7B8-E2633BE42767}"/>
    <hyperlink ref="C49" r:id="rId74" tooltip="Tuscany" display="https://en.wikipedia.org/wiki/Tuscany" xr:uid="{628A050A-BB13-4782-811C-B2954E8B8EF8}"/>
    <hyperlink ref="B50" r:id="rId75" tooltip="Province of Imperia" display="https://en.wikipedia.org/wiki/Province_of_Imperia" xr:uid="{162047B6-F6C4-45D3-A5F1-0BAEE13A2764}"/>
    <hyperlink ref="C50" r:id="rId76" tooltip="Liguria" display="https://en.wikipedia.org/wiki/Liguria" xr:uid="{6E5D5E8D-8ADC-43C0-AAE6-44697F35EC3F}"/>
    <hyperlink ref="B51" r:id="rId77" tooltip="Province of Isernia" display="https://en.wikipedia.org/wiki/Province_of_Isernia" xr:uid="{F61F3D85-19AA-4F99-A700-150F5AFCD213}"/>
    <hyperlink ref="C51" r:id="rId78" tooltip="Molise" display="https://en.wikipedia.org/wiki/Molise" xr:uid="{5AE4B81C-16A0-487E-8039-79A57FBC7354}"/>
    <hyperlink ref="B52" r:id="rId79" tooltip="Province of La Spezia" display="https://en.wikipedia.org/wiki/Province_of_La_Spezia" xr:uid="{2C86F3CA-09E1-44B5-A39D-4F5F1A8F3F68}"/>
    <hyperlink ref="C52" r:id="rId80" tooltip="Liguria" display="https://en.wikipedia.org/wiki/Liguria" xr:uid="{6BDB3725-3092-4AFF-B5D5-218C3F627AC6}"/>
    <hyperlink ref="B53" r:id="rId81" tooltip="Province of L'Aquila" display="https://en.wikipedia.org/wiki/Province_of_L%27Aquila" xr:uid="{A5D217AD-5785-46A1-B9E5-8ED249B5B08C}"/>
    <hyperlink ref="C53" r:id="rId82" tooltip="Abruzzo" display="https://en.wikipedia.org/wiki/Abruzzo" xr:uid="{8158F033-DC58-46EE-96E3-4D7D79A4C53D}"/>
    <hyperlink ref="B54" r:id="rId83" tooltip="Province of Latina" display="https://en.wikipedia.org/wiki/Province_of_Latina" xr:uid="{97105858-2418-49E6-B985-5301CC663F31}"/>
    <hyperlink ref="C54" r:id="rId84" tooltip="Lazio" display="https://en.wikipedia.org/wiki/Lazio" xr:uid="{E6530687-724F-4B08-B360-7C7C6E08675A}"/>
    <hyperlink ref="B55" r:id="rId85" tooltip="Province of Lecce" display="https://en.wikipedia.org/wiki/Province_of_Lecce" xr:uid="{5E469A82-2EC6-418C-AAC5-9C0341841BD5}"/>
    <hyperlink ref="C55" r:id="rId86" tooltip="Apulia" display="https://en.wikipedia.org/wiki/Apulia" xr:uid="{3FBBF86F-DCCC-46E2-BEBB-4D34DE671DA6}"/>
    <hyperlink ref="B56" r:id="rId87" tooltip="Province of Lecco" display="https://en.wikipedia.org/wiki/Province_of_Lecco" xr:uid="{7BDFAD0A-C912-4DBB-A850-1B295F383137}"/>
    <hyperlink ref="C56" r:id="rId88" tooltip="Lombardy" display="https://en.wikipedia.org/wiki/Lombardy" xr:uid="{7C2BC11C-1059-4872-9C35-003D42B792E5}"/>
    <hyperlink ref="B57" r:id="rId89" tooltip="Province of Livorno" display="https://en.wikipedia.org/wiki/Province_of_Livorno" xr:uid="{E32A7D14-A188-48DF-BC11-AA410BD3E861}"/>
    <hyperlink ref="C57" r:id="rId90" tooltip="Tuscany" display="https://en.wikipedia.org/wiki/Tuscany" xr:uid="{D3242EC8-CA06-4232-8D44-EEC8E37519F0}"/>
    <hyperlink ref="B58" r:id="rId91" tooltip="Province of Lodi" display="https://en.wikipedia.org/wiki/Province_of_Lodi" xr:uid="{05F3317E-8FAE-454F-8749-F4E78818F349}"/>
    <hyperlink ref="C58" r:id="rId92" tooltip="Lombardy" display="https://en.wikipedia.org/wiki/Lombardy" xr:uid="{1C2DC61C-5BCD-420E-9D58-785CF8077DD0}"/>
    <hyperlink ref="B59" r:id="rId93" tooltip="Province of Lucca" display="https://en.wikipedia.org/wiki/Province_of_Lucca" xr:uid="{022C3CFF-6855-4375-BEAC-0ED0AD9B4E2C}"/>
    <hyperlink ref="C59" r:id="rId94" tooltip="Tuscany" display="https://en.wikipedia.org/wiki/Tuscany" xr:uid="{230EFC2F-4C4C-42BE-A04F-72E954914CAD}"/>
    <hyperlink ref="B60" r:id="rId95" tooltip="Province of Macerata" display="https://en.wikipedia.org/wiki/Province_of_Macerata" xr:uid="{CBFBBF9A-032D-4260-AD37-5C39C8D6130E}"/>
    <hyperlink ref="C60" r:id="rId96" tooltip="Marche" display="https://en.wikipedia.org/wiki/Marche" xr:uid="{B04E149A-2468-4704-B16B-1A588E403C7F}"/>
    <hyperlink ref="B61" r:id="rId97" tooltip="Province of Mantova" display="https://en.wikipedia.org/wiki/Province_of_Mantova" xr:uid="{351F7B4F-C975-4394-9409-767C066DD2CE}"/>
    <hyperlink ref="C61" r:id="rId98" tooltip="Lombardy" display="https://en.wikipedia.org/wiki/Lombardy" xr:uid="{F0803BAA-6BCC-47EC-B16A-791B5A980DC8}"/>
    <hyperlink ref="B62" r:id="rId99" tooltip="Province of Massa and Carrara" display="https://en.wikipedia.org/wiki/Province_of_Massa_and_Carrara" xr:uid="{07B15A84-92A4-4FD2-A53E-08D5656A6D42}"/>
    <hyperlink ref="C62" r:id="rId100" tooltip="Tuscany" display="https://en.wikipedia.org/wiki/Tuscany" xr:uid="{867B9EC6-FF60-4F23-8362-66E8106ED11B}"/>
    <hyperlink ref="B63" r:id="rId101" tooltip="Province of Matera" display="https://en.wikipedia.org/wiki/Province_of_Matera" xr:uid="{5FBE5A21-575F-4C0F-B7E3-6A4500CE2624}"/>
    <hyperlink ref="C63" r:id="rId102" tooltip="Basilicata" display="https://en.wikipedia.org/wiki/Basilicata" xr:uid="{F1050F51-5351-4D49-AB4F-97C4568FE0AF}"/>
    <hyperlink ref="B64" r:id="rId103" tooltip="Province of Modena" display="https://en.wikipedia.org/wiki/Province_of_Modena" xr:uid="{47243D81-C6BD-40D9-9605-23C2EB9672A6}"/>
    <hyperlink ref="C64" r:id="rId104" tooltip="Emilia–Romagna" display="https://en.wikipedia.org/wiki/Emilia%E2%80%93Romagna" xr:uid="{B2DBD0F7-2EE7-4673-A80C-3DA980CF8C95}"/>
    <hyperlink ref="B65" r:id="rId105" tooltip="Province of Monza and Brianza" display="https://en.wikipedia.org/wiki/Province_of_Monza_and_Brianza" xr:uid="{EDBBDB94-06EA-40CB-B729-D1527DE9166A}"/>
    <hyperlink ref="C65" r:id="rId106" tooltip="Lombardy" display="https://en.wikipedia.org/wiki/Lombardy" xr:uid="{1AADC928-F8D2-4E10-B8EB-0A6ABBFF04B0}"/>
    <hyperlink ref="B66" r:id="rId107" tooltip="Province of Novara" display="https://en.wikipedia.org/wiki/Province_of_Novara" xr:uid="{D7BFB6FA-AC6F-4D55-B5EC-D99F264548E0}"/>
    <hyperlink ref="C66" r:id="rId108" tooltip="Piedmont" display="https://en.wikipedia.org/wiki/Piedmont" xr:uid="{B2B28E0B-9F4C-4CD1-94BB-B969E7D3C39D}"/>
    <hyperlink ref="B67" r:id="rId109" tooltip="Province of Nuoro" display="https://en.wikipedia.org/wiki/Province_of_Nuoro" xr:uid="{0C9A65C8-0D6B-419B-956F-5F0ED4255F5E}"/>
    <hyperlink ref="C67" r:id="rId110" tooltip="Sardinia" display="https://en.wikipedia.org/wiki/Sardinia" xr:uid="{00AF698E-DF72-456C-A0B9-36DAAEB32D11}"/>
    <hyperlink ref="B68" r:id="rId111" tooltip="Province of Oristano" display="https://en.wikipedia.org/wiki/Province_of_Oristano" xr:uid="{E134498D-04A8-40A5-92B2-0EBA27C762FD}"/>
    <hyperlink ref="C68" r:id="rId112" tooltip="Sardinia" display="https://en.wikipedia.org/wiki/Sardinia" xr:uid="{F4F5A440-60E8-41DB-B299-BD1BFD2A2AA2}"/>
    <hyperlink ref="B69" r:id="rId113" tooltip="Province of Padua" display="https://en.wikipedia.org/wiki/Province_of_Padua" xr:uid="{670C4AA4-AC9B-4B42-9334-177510CCC4FA}"/>
    <hyperlink ref="C69" r:id="rId114" tooltip="Veneto" display="https://en.wikipedia.org/wiki/Veneto" xr:uid="{0E730A98-E643-486C-8C3F-4E678D3FA7E0}"/>
    <hyperlink ref="B70" r:id="rId115" tooltip="Province of Parma" display="https://en.wikipedia.org/wiki/Province_of_Parma" xr:uid="{500B4917-BDE3-4EE0-A19B-2D3E0F283A75}"/>
    <hyperlink ref="C70" r:id="rId116" tooltip="Emilia–Romagna" display="https://en.wikipedia.org/wiki/Emilia%E2%80%93Romagna" xr:uid="{C8A1898B-F2CC-414F-B74B-C34E87FE14EB}"/>
    <hyperlink ref="B71" r:id="rId117" tooltip="Province of Pavia" display="https://en.wikipedia.org/wiki/Province_of_Pavia" xr:uid="{7B9783AB-B2F2-438C-882D-5FD40B7EDD23}"/>
    <hyperlink ref="C71" r:id="rId118" tooltip="Lombardy" display="https://en.wikipedia.org/wiki/Lombardy" xr:uid="{15109504-AAC8-4627-8B52-852B27CCBC8E}"/>
    <hyperlink ref="B72" r:id="rId119" tooltip="Province of Perugia" display="https://en.wikipedia.org/wiki/Province_of_Perugia" xr:uid="{A9566814-3582-417C-9158-1A8C983D6EEF}"/>
    <hyperlink ref="C72" r:id="rId120" tooltip="Umbria" display="https://en.wikipedia.org/wiki/Umbria" xr:uid="{4BCA5074-D004-40D0-A6D9-B3DCF84AD685}"/>
    <hyperlink ref="B73" r:id="rId121" tooltip="Province of Pesaro and Urbino" display="https://en.wikipedia.org/wiki/Province_of_Pesaro_and_Urbino" xr:uid="{C6E477AC-285E-433C-BDD0-F3BBF9D30417}"/>
    <hyperlink ref="C73" r:id="rId122" tooltip="Marche" display="https://en.wikipedia.org/wiki/Marche" xr:uid="{245747FD-3EB9-4978-B740-523664E953FA}"/>
    <hyperlink ref="B74" r:id="rId123" tooltip="Province of Pescara" display="https://en.wikipedia.org/wiki/Province_of_Pescara" xr:uid="{A412A012-F152-46E2-8BDF-3436D503F4D5}"/>
    <hyperlink ref="C74" r:id="rId124" tooltip="Abruzzo" display="https://en.wikipedia.org/wiki/Abruzzo" xr:uid="{FDBCC7F0-19DB-4E68-BC07-E7CFF9652931}"/>
    <hyperlink ref="B75" r:id="rId125" tooltip="Province of Piacenza" display="https://en.wikipedia.org/wiki/Province_of_Piacenza" xr:uid="{D8790D39-FEFA-48F8-8107-77B218FD6BF1}"/>
    <hyperlink ref="C75" r:id="rId126" tooltip="Emilia–Romagna" display="https://en.wikipedia.org/wiki/Emilia%E2%80%93Romagna" xr:uid="{57CAFD79-4840-4B70-BE37-559F766A2838}"/>
    <hyperlink ref="B76" r:id="rId127" tooltip="Province of Pisa" display="https://en.wikipedia.org/wiki/Province_of_Pisa" xr:uid="{6A1D514C-D07F-4830-A78C-882C2D54BD46}"/>
    <hyperlink ref="C76" r:id="rId128" tooltip="Tuscany" display="https://en.wikipedia.org/wiki/Tuscany" xr:uid="{16459ACE-A56D-4E06-BB4C-6BA6194A8198}"/>
    <hyperlink ref="B77" r:id="rId129" tooltip="Province of Pistoia" display="https://en.wikipedia.org/wiki/Province_of_Pistoia" xr:uid="{8B43D928-C00D-4BC7-B915-CD3A3D4FB636}"/>
    <hyperlink ref="C77" r:id="rId130" tooltip="Tuscany" display="https://en.wikipedia.org/wiki/Tuscany" xr:uid="{764ED9A3-EED9-4F99-B60B-C541EF3C1742}"/>
    <hyperlink ref="B78" r:id="rId131" tooltip="Province of Potenza" display="https://en.wikipedia.org/wiki/Province_of_Potenza" xr:uid="{F9321355-C4F5-43D5-9162-AE136C2B37FC}"/>
    <hyperlink ref="C78" r:id="rId132" tooltip="Basilicata" display="https://en.wikipedia.org/wiki/Basilicata" xr:uid="{5030920F-A8AC-4758-939B-F6ADB4B97928}"/>
    <hyperlink ref="B79" r:id="rId133" tooltip="Province of Prato" display="https://en.wikipedia.org/wiki/Province_of_Prato" xr:uid="{41FB62CA-4E0E-42D8-BEA1-4AE5C0D68DD9}"/>
    <hyperlink ref="C79" r:id="rId134" tooltip="Tuscany" display="https://en.wikipedia.org/wiki/Tuscany" xr:uid="{77D04F52-422E-4658-BE67-91617C479C59}"/>
    <hyperlink ref="B80" r:id="rId135" tooltip="Province of Ravenna" display="https://en.wikipedia.org/wiki/Province_of_Ravenna" xr:uid="{82367C1A-795E-4673-B20A-3AC88DB850B9}"/>
    <hyperlink ref="C80" r:id="rId136" tooltip="Emilia–Romagna" display="https://en.wikipedia.org/wiki/Emilia%E2%80%93Romagna" xr:uid="{4E95E9B5-22FA-479A-94F6-773C9F89C427}"/>
    <hyperlink ref="B81" r:id="rId137" tooltip="Province of Reggio Emilia" display="https://en.wikipedia.org/wiki/Province_of_Reggio_Emilia" xr:uid="{BEEBC180-1A3C-4CAC-A555-ABC72D5827E0}"/>
    <hyperlink ref="C81" r:id="rId138" tooltip="Emilia–Romagna" display="https://en.wikipedia.org/wiki/Emilia%E2%80%93Romagna" xr:uid="{F0E33297-F179-42DC-9EF5-2578EA9EFE1E}"/>
    <hyperlink ref="B82" r:id="rId139" tooltip="Province of Rieti" display="https://en.wikipedia.org/wiki/Province_of_Rieti" xr:uid="{90B25BDA-7119-4F7E-9237-2D4E477F2D19}"/>
    <hyperlink ref="C82" r:id="rId140" tooltip="Lazio" display="https://en.wikipedia.org/wiki/Lazio" xr:uid="{E38EB868-D512-4841-B181-6C268FCB84D4}"/>
    <hyperlink ref="B83" r:id="rId141" tooltip="Province of Rimini" display="https://en.wikipedia.org/wiki/Province_of_Rimini" xr:uid="{58B47651-7D27-45AC-BF3B-D07BC4519CAD}"/>
    <hyperlink ref="C83" r:id="rId142" tooltip="Emilia–Romagna" display="https://en.wikipedia.org/wiki/Emilia%E2%80%93Romagna" xr:uid="{9B935B97-8010-4420-9C89-620EE6C3C813}"/>
    <hyperlink ref="B84" r:id="rId143" tooltip="Province of Rovigo" display="https://en.wikipedia.org/wiki/Province_of_Rovigo" xr:uid="{AF332CC8-5C2A-42BC-A86E-A3A6D11926A1}"/>
    <hyperlink ref="C84" r:id="rId144" tooltip="Veneto" display="https://en.wikipedia.org/wiki/Veneto" xr:uid="{8F3CDC6D-6BA2-48A9-8E8D-5E0623EF0493}"/>
    <hyperlink ref="B85" r:id="rId145" tooltip="Province of Salerno" display="https://en.wikipedia.org/wiki/Province_of_Salerno" xr:uid="{41A2A07C-E04D-4F94-B4E3-64197EEB36AC}"/>
    <hyperlink ref="C85" r:id="rId146" tooltip="Campania" display="https://en.wikipedia.org/wiki/Campania" xr:uid="{677AA703-2087-4582-976A-3A82CF1CAF0B}"/>
    <hyperlink ref="B86" r:id="rId147" tooltip="Province of Sassari" display="https://en.wikipedia.org/wiki/Province_of_Sassari" xr:uid="{F7F53D19-1054-4153-8D4F-895415B46676}"/>
    <hyperlink ref="C86" r:id="rId148" tooltip="Sardinia" display="https://en.wikipedia.org/wiki/Sardinia" xr:uid="{5BF14581-D40A-4016-803E-26FF598C1226}"/>
    <hyperlink ref="B87" r:id="rId149" tooltip="Province of Savona" display="https://en.wikipedia.org/wiki/Province_of_Savona" xr:uid="{8884F7EE-10D0-447E-95F7-8CB786EDCEA2}"/>
    <hyperlink ref="C87" r:id="rId150" tooltip="Liguria" display="https://en.wikipedia.org/wiki/Liguria" xr:uid="{FA4811B1-BCDE-4FBF-951A-90403531DD9A}"/>
    <hyperlink ref="B88" r:id="rId151" tooltip="Province of Siena" display="https://en.wikipedia.org/wiki/Province_of_Siena" xr:uid="{0681DCA5-D0A6-4457-996B-AB73032740D9}"/>
    <hyperlink ref="C88" r:id="rId152" tooltip="Tuscany" display="https://en.wikipedia.org/wiki/Tuscany" xr:uid="{9E236310-1058-4E8B-9B99-7C9498C8D2F8}"/>
    <hyperlink ref="B89" r:id="rId153" tooltip="Province of Sondrio" display="https://en.wikipedia.org/wiki/Province_of_Sondrio" xr:uid="{B706683D-8C25-4D91-A906-CC876D108B4B}"/>
    <hyperlink ref="C89" r:id="rId154" tooltip="Lombardy" display="https://en.wikipedia.org/wiki/Lombardy" xr:uid="{AD616B1D-11F1-4695-A0FB-CC4651E49632}"/>
    <hyperlink ref="B90" r:id="rId155" tooltip="Province of South Sardinia" display="https://en.wikipedia.org/wiki/Province_of_South_Sardinia" xr:uid="{E7BD166E-AF8C-425E-A278-2DB341B926E5}"/>
    <hyperlink ref="C90" r:id="rId156" tooltip="Sardinia" display="https://en.wikipedia.org/wiki/Sardinia" xr:uid="{7C658F9F-7C90-45AF-9D79-67C82F3A274E}"/>
    <hyperlink ref="B91" r:id="rId157" tooltip="Province of Taranto" display="https://en.wikipedia.org/wiki/Province_of_Taranto" xr:uid="{031AFAAA-9070-4EC5-8AC6-148626E6E6B7}"/>
    <hyperlink ref="C91" r:id="rId158" tooltip="Apulia" display="https://en.wikipedia.org/wiki/Apulia" xr:uid="{F63532BB-BDEA-414A-947F-39E6FE4F0039}"/>
    <hyperlink ref="B92" r:id="rId159" tooltip="Province of Teramo" display="https://en.wikipedia.org/wiki/Province_of_Teramo" xr:uid="{EE40056F-CB9C-4D94-819B-15A33FB585C9}"/>
    <hyperlink ref="C92" r:id="rId160" tooltip="Abruzzo" display="https://en.wikipedia.org/wiki/Abruzzo" xr:uid="{D23475B8-F551-43FB-9427-28E95D72F270}"/>
    <hyperlink ref="B93" r:id="rId161" tooltip="Province of Terni" display="https://en.wikipedia.org/wiki/Province_of_Terni" xr:uid="{1C9EF1B8-A7B9-4185-8ECB-30483C6CDBB0}"/>
    <hyperlink ref="C93" r:id="rId162" tooltip="Umbria" display="https://en.wikipedia.org/wiki/Umbria" xr:uid="{8FB48E17-822F-42F2-B330-7EB0050BA85C}"/>
    <hyperlink ref="B94" r:id="rId163" tooltip="Province of Treviso" display="https://en.wikipedia.org/wiki/Province_of_Treviso" xr:uid="{CC4D729D-B0E9-4DEF-B396-A74F75CB4915}"/>
    <hyperlink ref="C94" r:id="rId164" tooltip="Veneto" display="https://en.wikipedia.org/wiki/Veneto" xr:uid="{1F7B53BD-29A9-4BB4-A5B6-98E1A4C76C0C}"/>
    <hyperlink ref="B95" r:id="rId165" tooltip="Province of Varese" display="https://en.wikipedia.org/wiki/Province_of_Varese" xr:uid="{030F681A-44DD-4A86-91D1-DE9489BB4D70}"/>
    <hyperlink ref="C95" r:id="rId166" tooltip="Lombardy" display="https://en.wikipedia.org/wiki/Lombardy" xr:uid="{1CA1D85C-BC02-4382-A844-07248D35C32B}"/>
    <hyperlink ref="B96" r:id="rId167" tooltip="Province of Verbano-Cusio-Ossola" display="https://en.wikipedia.org/wiki/Province_of_Verbano-Cusio-Ossola" xr:uid="{AA7259F1-E96B-4794-A8BF-7FBD768785B7}"/>
    <hyperlink ref="C96" r:id="rId168" tooltip="Piedmont" display="https://en.wikipedia.org/wiki/Piedmont" xr:uid="{CA987301-22A9-47BF-9F94-645D2A30889D}"/>
    <hyperlink ref="B97" r:id="rId169" tooltip="Province of Vercelli" display="https://en.wikipedia.org/wiki/Province_of_Vercelli" xr:uid="{842C17FA-7F7F-4500-B357-C10BEE154B0C}"/>
    <hyperlink ref="C97" r:id="rId170" tooltip="Piedmont" display="https://en.wikipedia.org/wiki/Piedmont" xr:uid="{C1E5D538-E324-4B4F-9230-26EF3B94B81F}"/>
    <hyperlink ref="B98" r:id="rId171" tooltip="Province of Verona" display="https://en.wikipedia.org/wiki/Province_of_Verona" xr:uid="{68BC130C-C082-44E5-8071-0D041D9F2966}"/>
    <hyperlink ref="C98" r:id="rId172" tooltip="Veneto" display="https://en.wikipedia.org/wiki/Veneto" xr:uid="{C46465AF-1580-4A4D-855A-FCE6DA61EFA2}"/>
    <hyperlink ref="B99" r:id="rId173" tooltip="Province of Vibo Valentia" display="https://en.wikipedia.org/wiki/Province_of_Vibo_Valentia" xr:uid="{63C3D12C-5707-49B9-8B70-2DD6DC735EE1}"/>
    <hyperlink ref="C99" r:id="rId174" tooltip="Calabria" display="https://en.wikipedia.org/wiki/Calabria" xr:uid="{0AB5CCE9-C7BD-4514-8745-3DB7C5DF9D1F}"/>
    <hyperlink ref="B100" r:id="rId175" tooltip="Province of Vicenza" display="https://en.wikipedia.org/wiki/Province_of_Vicenza" xr:uid="{64DD54FB-99A6-4004-A25D-DC8EDA439E1E}"/>
    <hyperlink ref="C100" r:id="rId176" tooltip="Veneto" display="https://en.wikipedia.org/wiki/Veneto" xr:uid="{4F99A7B3-4D43-45AA-89D7-9C837F4E7DD9}"/>
    <hyperlink ref="B101" r:id="rId177" tooltip="Province of Viterbo" display="https://en.wikipedia.org/wiki/Province_of_Viterbo" xr:uid="{0CA272C8-787F-4694-AAFE-49CEE469AD15}"/>
    <hyperlink ref="C101" r:id="rId178" tooltip="Lazio" display="https://en.wikipedia.org/wiki/Lazio" xr:uid="{8F44EED1-2EB1-4258-AEB6-643DB6143A83}"/>
    <hyperlink ref="C102" r:id="rId179" tooltip="Trentino-Alto Adige/Südtirol" display="https://en.wikipedia.org/wiki/Trentino-Alto_Adige/S%C3%BCdtirol" xr:uid="{99E30EFC-658F-4038-9399-FA0FDCEA1D58}"/>
    <hyperlink ref="B103" r:id="rId180" tooltip="Province of Trento" display="https://en.wikipedia.org/wiki/Province_of_Trento" xr:uid="{C3A6AB73-06C8-4C9C-A41B-41A6373FCD52}"/>
    <hyperlink ref="C103" r:id="rId181" tooltip="Trentino-Alto Adige/Südtirol" display="https://en.wikipedia.org/wiki/Trentino-Alto_Adige/S%C3%BCdtirol" xr:uid="{03AEFDA7-FC99-4A9D-B61A-C51B4D66EB17}"/>
    <hyperlink ref="B104" r:id="rId182" tooltip="Province of Agrigento" display="https://en.wikipedia.org/wiki/Province_of_Agrigento" xr:uid="{56FF97B9-96E3-4150-A487-92F8D5391BCA}"/>
    <hyperlink ref="C104" r:id="rId183" tooltip="Sicily" display="https://en.wikipedia.org/wiki/Sicily" xr:uid="{ED10734C-E021-4650-9743-7D9AFC831CF0}"/>
    <hyperlink ref="B105" r:id="rId184" tooltip="Province of Caltanissetta" display="https://en.wikipedia.org/wiki/Province_of_Caltanissetta" xr:uid="{30836423-4353-42CC-9A7B-9F4DC95AFE48}"/>
    <hyperlink ref="C105" r:id="rId185" tooltip="Sicily" display="https://en.wikipedia.org/wiki/Sicily" xr:uid="{28BC6B85-9FD1-4AD6-B1A7-D28F1C6CF67A}"/>
    <hyperlink ref="B106" r:id="rId186" tooltip="Province of Enna" display="https://en.wikipedia.org/wiki/Province_of_Enna" xr:uid="{7E08B5C7-17AE-4EFC-9232-9B0E6CC67D25}"/>
    <hyperlink ref="C106" r:id="rId187" tooltip="Sicily" display="https://en.wikipedia.org/wiki/Sicily" xr:uid="{93F06159-7D9B-4A11-B7B1-4BE23CAC1E1A}"/>
    <hyperlink ref="B107" r:id="rId188" tooltip="Province of Ragusa" display="https://en.wikipedia.org/wiki/Province_of_Ragusa" xr:uid="{B704187D-AFEA-40CB-9AB8-E8027816DF44}"/>
    <hyperlink ref="C107" r:id="rId189" tooltip="Sicily" display="https://en.wikipedia.org/wiki/Sicily" xr:uid="{32D35158-3451-4EA6-9CC6-12BA7936C2F4}"/>
    <hyperlink ref="B108" r:id="rId190" tooltip="Province of Syracuse" display="https://en.wikipedia.org/wiki/Province_of_Syracuse" xr:uid="{C8701160-6D09-413D-8A37-3F65ACC72357}"/>
    <hyperlink ref="C108" r:id="rId191" tooltip="Sicily" display="https://en.wikipedia.org/wiki/Sicily" xr:uid="{D1142085-34D0-4195-9188-0393B1E5316D}"/>
    <hyperlink ref="B109" r:id="rId192" tooltip="Province of Trapani" display="https://en.wikipedia.org/wiki/Province_of_Trapani" xr:uid="{CB4F7C87-62D0-4CAF-8681-9A03B2EEE3F5}"/>
    <hyperlink ref="C109" r:id="rId193" tooltip="Sicily" display="https://en.wikipedia.org/wiki/Sicily" xr:uid="{55B846F0-3F44-444D-9B60-930D7396464A}"/>
    <hyperlink ref="B110" r:id="rId194" tooltip="Metropolitan City of Bari" display="https://en.wikipedia.org/wiki/Metropolitan_City_of_Bari" xr:uid="{87F8A277-B6DC-4872-B271-3CE832F41B11}"/>
    <hyperlink ref="C110" r:id="rId195" tooltip="Apulia" display="https://en.wikipedia.org/wiki/Apulia" xr:uid="{CA0F355A-1A61-4458-8C3E-6B06C70FE2D2}"/>
    <hyperlink ref="B111" r:id="rId196" tooltip="Metropolitan City of Bologna" display="https://en.wikipedia.org/wiki/Metropolitan_City_of_Bologna" xr:uid="{73671448-EC18-4DA6-AB2B-AC3070F53BF9}"/>
    <hyperlink ref="C111" r:id="rId197" tooltip="Emilia–Romagna" display="https://en.wikipedia.org/wiki/Emilia%E2%80%93Romagna" xr:uid="{FB73AE8D-95BC-42F6-A9AE-5C445C74DE58}"/>
    <hyperlink ref="B112" r:id="rId198" tooltip="Metropolitan City of Cagliari" display="https://en.wikipedia.org/wiki/Metropolitan_City_of_Cagliari" xr:uid="{A44A47F9-291C-4BB3-A549-67DB1D17178A}"/>
    <hyperlink ref="C112" r:id="rId199" tooltip="Sardinia" display="https://en.wikipedia.org/wiki/Sardinia" xr:uid="{9A29D6B7-19BD-4A79-8854-A7520725B2C0}"/>
    <hyperlink ref="B113" r:id="rId200" tooltip="Metropolitan City of Catania" display="https://en.wikipedia.org/wiki/Metropolitan_City_of_Catania" xr:uid="{204374C6-8F83-446A-9BBB-ADCB21DDFFEF}"/>
    <hyperlink ref="C113" r:id="rId201" tooltip="Sicily" display="https://en.wikipedia.org/wiki/Sicily" xr:uid="{D2D86A11-C4F1-4BCB-80A6-939F40A140A6}"/>
    <hyperlink ref="B114" r:id="rId202" tooltip="Metropolitan City of Florence" display="https://en.wikipedia.org/wiki/Metropolitan_City_of_Florence" xr:uid="{39349B0C-8495-4240-BD73-E761FF2E76E7}"/>
    <hyperlink ref="C114" r:id="rId203" tooltip="Tuscany" display="https://en.wikipedia.org/wiki/Tuscany" xr:uid="{DA52D279-193E-4F39-B83C-F178B47C4DCB}"/>
    <hyperlink ref="B115" r:id="rId204" tooltip="Metropolitan City of Genoa" display="https://en.wikipedia.org/wiki/Metropolitan_City_of_Genoa" xr:uid="{B903CD34-98B5-471C-970D-1D243A587DBC}"/>
    <hyperlink ref="C115" r:id="rId205" tooltip="Liguria" display="https://en.wikipedia.org/wiki/Liguria" xr:uid="{D313551E-B377-48C0-B572-02E3BA9BA9AA}"/>
    <hyperlink ref="B116" r:id="rId206" tooltip="Metropolitan City of Messina" display="https://en.wikipedia.org/wiki/Metropolitan_City_of_Messina" xr:uid="{A0803DCC-A6BC-40BC-ACC8-23759DC675F7}"/>
    <hyperlink ref="C116" r:id="rId207" tooltip="Sicily" display="https://en.wikipedia.org/wiki/Sicily" xr:uid="{9C287A33-65B5-436B-B29C-CC466F232236}"/>
    <hyperlink ref="B117" r:id="rId208" tooltip="Metropolitan City of Milan" display="https://en.wikipedia.org/wiki/Metropolitan_City_of_Milan" xr:uid="{9BEF478C-6A6D-4029-9CA6-1DA91391FE2D}"/>
    <hyperlink ref="C117" r:id="rId209" tooltip="Lombardy" display="https://en.wikipedia.org/wiki/Lombardy" xr:uid="{3399229A-BBDE-4539-974D-BEDF2C5CA0B7}"/>
    <hyperlink ref="B118" r:id="rId210" tooltip="Metropolitan City of Naples" display="https://en.wikipedia.org/wiki/Metropolitan_City_of_Naples" xr:uid="{4B1BC21A-C47D-4885-86F3-A1F6DE529685}"/>
    <hyperlink ref="C118" r:id="rId211" tooltip="Campania" display="https://en.wikipedia.org/wiki/Campania" xr:uid="{E0F91D2F-6315-4391-9588-4BD0BC4649F8}"/>
    <hyperlink ref="B119" r:id="rId212" tooltip="Metropolitan City of Palermo" display="https://en.wikipedia.org/wiki/Metropolitan_City_of_Palermo" xr:uid="{85E2FC30-AFD8-4AE7-903E-2DAABCFE173E}"/>
    <hyperlink ref="C119" r:id="rId213" tooltip="Sicily" display="https://en.wikipedia.org/wiki/Sicily" xr:uid="{956C52D0-D766-41E9-8718-7E6BF2C3659E}"/>
    <hyperlink ref="B120" r:id="rId214" tooltip="Metropolitan City of Reggio Calabria" display="https://en.wikipedia.org/wiki/Metropolitan_City_of_Reggio_Calabria" xr:uid="{86048F9E-15C7-4D4E-870C-E68FB292040E}"/>
    <hyperlink ref="C120" r:id="rId215" tooltip="Calabria" display="https://en.wikipedia.org/wiki/Calabria" xr:uid="{D810F1C7-6E2A-4855-9A1E-C8D230F0590E}"/>
    <hyperlink ref="B121" r:id="rId216" tooltip="Metropolitan City of Rome" display="https://en.wikipedia.org/wiki/Metropolitan_City_of_Rome" xr:uid="{54697522-70AA-4A8D-A5D3-4D8AD7FCFEAE}"/>
    <hyperlink ref="C121" r:id="rId217" tooltip="Lazio" display="https://en.wikipedia.org/wiki/Lazio" xr:uid="{08E345FA-E47C-493D-90B6-F1F107CF0A28}"/>
    <hyperlink ref="B122" r:id="rId218" tooltip="Metropolitan City of Turin" display="https://en.wikipedia.org/wiki/Metropolitan_City_of_Turin" xr:uid="{1DB6E82C-36D1-40C2-A118-6B2504D88B21}"/>
    <hyperlink ref="C122" r:id="rId219" tooltip="Piedmont" display="https://en.wikipedia.org/wiki/Piedmont" xr:uid="{6958EADD-9733-4C48-BF72-2220796495A8}"/>
    <hyperlink ref="B123" r:id="rId220" tooltip="Metropolitan City of Venice" display="https://en.wikipedia.org/wiki/Metropolitan_City_of_Venice" xr:uid="{B6C2AB5A-AA1E-4CC7-9206-5C0A93D990F3}"/>
    <hyperlink ref="C123" r:id="rId221" tooltip="Veneto" display="https://en.wikipedia.org/wiki/Veneto" xr:uid="{4534935C-F852-47C0-9951-9887C4BCAAB4}"/>
  </hyperlinks>
  <pageMargins left="0.7" right="0.7" top="0.75" bottom="0.75" header="0.3" footer="0.3"/>
  <drawing r:id="rId222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BE7EA-7E99-4D24-8132-A6AD49C46A95}">
  <dimension ref="A1:H70"/>
  <sheetViews>
    <sheetView topLeftCell="A48" workbookViewId="0">
      <selection activeCell="D21" sqref="D21:H70"/>
    </sheetView>
  </sheetViews>
  <sheetFormatPr defaultRowHeight="14.5" x14ac:dyDescent="0.35"/>
  <cols>
    <col min="2" max="2" width="21.08984375" customWidth="1"/>
    <col min="5" max="5" width="25.36328125" bestFit="1" customWidth="1"/>
    <col min="6" max="6" width="58.7265625" bestFit="1" customWidth="1"/>
    <col min="7" max="7" width="9" bestFit="1" customWidth="1"/>
    <col min="8" max="8" width="5.81640625" bestFit="1" customWidth="1"/>
  </cols>
  <sheetData>
    <row r="1" spans="1:8" ht="29.5" thickBot="1" x14ac:dyDescent="0.4">
      <c r="A1" s="1" t="s">
        <v>6097</v>
      </c>
      <c r="B1" s="3" t="s">
        <v>6098</v>
      </c>
      <c r="C1" s="6" t="s">
        <v>6099</v>
      </c>
      <c r="D1" s="6" t="s">
        <v>6100</v>
      </c>
      <c r="E1">
        <v>4012</v>
      </c>
      <c r="F1" t="str">
        <f>_xlfn.CONCAT(C1," (Spanish ",D1,")")</f>
        <v>Andalusia (Spanish autonomous community)</v>
      </c>
      <c r="G1" t="str">
        <f>C1</f>
        <v>Andalusia</v>
      </c>
      <c r="H1" t="str">
        <f>A1</f>
        <v>ES-AN</v>
      </c>
    </row>
    <row r="2" spans="1:8" ht="18.5" thickBot="1" x14ac:dyDescent="0.4">
      <c r="A2" s="1" t="s">
        <v>6101</v>
      </c>
      <c r="B2" s="3" t="s">
        <v>6102</v>
      </c>
      <c r="C2" s="6" t="s">
        <v>6103</v>
      </c>
      <c r="D2" s="6" t="s">
        <v>6100</v>
      </c>
      <c r="E2">
        <v>4012</v>
      </c>
      <c r="F2" t="str">
        <f t="shared" ref="F2:F19" si="0">_xlfn.CONCAT(C2," (Spanish ",D2,")")</f>
        <v>Aragon (Spanish autonomous community)</v>
      </c>
      <c r="G2" t="str">
        <f t="shared" ref="G2:G19" si="1">C2</f>
        <v>Aragon</v>
      </c>
      <c r="H2" t="str">
        <f t="shared" ref="H2:H19" si="2">A2</f>
        <v>ES-AR</v>
      </c>
    </row>
    <row r="3" spans="1:8" ht="58.5" thickBot="1" x14ac:dyDescent="0.4">
      <c r="A3" s="1" t="s">
        <v>6104</v>
      </c>
      <c r="B3" s="3" t="s">
        <v>6105</v>
      </c>
      <c r="C3" s="6" t="s">
        <v>6106</v>
      </c>
      <c r="D3" s="6" t="s">
        <v>6100</v>
      </c>
      <c r="E3">
        <v>4012</v>
      </c>
      <c r="F3" t="str">
        <f t="shared" si="0"/>
        <v>Principality of Asturias (Spanish autonomous community)</v>
      </c>
      <c r="G3" t="str">
        <f t="shared" si="1"/>
        <v>Principality of Asturias</v>
      </c>
      <c r="H3" t="str">
        <f t="shared" si="2"/>
        <v>ES-AS</v>
      </c>
    </row>
    <row r="4" spans="1:8" ht="18.5" thickBot="1" x14ac:dyDescent="0.4">
      <c r="A4" s="1" t="s">
        <v>6107</v>
      </c>
      <c r="B4" s="3" t="s">
        <v>6108</v>
      </c>
      <c r="C4" s="6" t="s">
        <v>6109</v>
      </c>
      <c r="D4" s="6" t="s">
        <v>6100</v>
      </c>
      <c r="E4">
        <v>4012</v>
      </c>
      <c r="F4" t="str">
        <f t="shared" si="0"/>
        <v>Canary Islands (Spanish autonomous community)</v>
      </c>
      <c r="G4" t="str">
        <f t="shared" si="1"/>
        <v>Canary Islands</v>
      </c>
      <c r="H4" t="str">
        <f t="shared" si="2"/>
        <v>ES-CN</v>
      </c>
    </row>
    <row r="5" spans="1:8" ht="29.5" thickBot="1" x14ac:dyDescent="0.4">
      <c r="A5" s="1" t="s">
        <v>6110</v>
      </c>
      <c r="B5" s="3" t="s">
        <v>6111</v>
      </c>
      <c r="C5" s="6" t="s">
        <v>6112</v>
      </c>
      <c r="D5" s="6" t="s">
        <v>6100</v>
      </c>
      <c r="E5">
        <v>4012</v>
      </c>
      <c r="F5" t="str">
        <f t="shared" si="0"/>
        <v>Cantabria (Spanish autonomous community)</v>
      </c>
      <c r="G5" t="str">
        <f t="shared" si="1"/>
        <v>Cantabria</v>
      </c>
      <c r="H5" t="str">
        <f t="shared" si="2"/>
        <v>ES-CB</v>
      </c>
    </row>
    <row r="6" spans="1:8" ht="29.5" thickBot="1" x14ac:dyDescent="0.4">
      <c r="A6" s="1" t="s">
        <v>6113</v>
      </c>
      <c r="B6" s="3" t="s">
        <v>6114</v>
      </c>
      <c r="C6" s="6" t="s">
        <v>6115</v>
      </c>
      <c r="D6" s="6" t="s">
        <v>6100</v>
      </c>
      <c r="E6">
        <v>4012</v>
      </c>
      <c r="F6" t="str">
        <f t="shared" si="0"/>
        <v>Castile and León (Spanish autonomous community)</v>
      </c>
      <c r="G6" t="str">
        <f t="shared" si="1"/>
        <v>Castile and León</v>
      </c>
      <c r="H6" t="str">
        <f t="shared" si="2"/>
        <v>ES-CL</v>
      </c>
    </row>
    <row r="7" spans="1:8" ht="44" thickBot="1" x14ac:dyDescent="0.4">
      <c r="A7" s="1" t="s">
        <v>6116</v>
      </c>
      <c r="B7" s="3" t="s">
        <v>6117</v>
      </c>
      <c r="C7" s="6" t="s">
        <v>6118</v>
      </c>
      <c r="D7" s="6" t="s">
        <v>6100</v>
      </c>
      <c r="E7">
        <v>4012</v>
      </c>
      <c r="F7" t="str">
        <f t="shared" si="0"/>
        <v>Castile-La Mancha (Spanish autonomous community)</v>
      </c>
      <c r="G7" t="str">
        <f t="shared" si="1"/>
        <v>Castile-La Mancha</v>
      </c>
      <c r="H7" t="str">
        <f t="shared" si="2"/>
        <v>ES-CM</v>
      </c>
    </row>
    <row r="8" spans="1:8" ht="58.5" thickBot="1" x14ac:dyDescent="0.4">
      <c r="A8" s="1" t="s">
        <v>6119</v>
      </c>
      <c r="B8" s="3" t="s">
        <v>6120</v>
      </c>
      <c r="C8" s="6" t="s">
        <v>6121</v>
      </c>
      <c r="D8" s="6" t="s">
        <v>6100</v>
      </c>
      <c r="E8">
        <v>4012</v>
      </c>
      <c r="F8" t="str">
        <f t="shared" si="0"/>
        <v>Catalonia (Spanish autonomous community)</v>
      </c>
      <c r="G8" t="str">
        <f t="shared" si="1"/>
        <v>Catalonia</v>
      </c>
      <c r="H8" t="str">
        <f t="shared" si="2"/>
        <v>ES-CT</v>
      </c>
    </row>
    <row r="9" spans="1:8" ht="27.5" thickBot="1" x14ac:dyDescent="0.4">
      <c r="A9" s="1" t="s">
        <v>6122</v>
      </c>
      <c r="B9" s="3" t="s">
        <v>6123</v>
      </c>
      <c r="C9" s="6" t="s">
        <v>6124</v>
      </c>
      <c r="D9" s="6" t="s">
        <v>6125</v>
      </c>
      <c r="E9">
        <v>4012</v>
      </c>
      <c r="F9" t="str">
        <f t="shared" si="0"/>
        <v>Ceuta (Spanish autonomous city in North Africa)</v>
      </c>
      <c r="G9" t="str">
        <f t="shared" si="1"/>
        <v>Ceuta</v>
      </c>
      <c r="H9" t="str">
        <f t="shared" si="2"/>
        <v>ES-CE</v>
      </c>
    </row>
    <row r="10" spans="1:8" ht="29.5" thickBot="1" x14ac:dyDescent="0.4">
      <c r="A10" s="1" t="s">
        <v>6126</v>
      </c>
      <c r="B10" s="3" t="s">
        <v>6127</v>
      </c>
      <c r="C10" s="6" t="s">
        <v>6128</v>
      </c>
      <c r="D10" s="6" t="s">
        <v>6100</v>
      </c>
      <c r="E10">
        <v>4012</v>
      </c>
      <c r="F10" t="str">
        <f t="shared" si="0"/>
        <v>Extremadura (Spanish autonomous community)</v>
      </c>
      <c r="G10" t="str">
        <f t="shared" si="1"/>
        <v>Extremadura</v>
      </c>
      <c r="H10" t="str">
        <f t="shared" si="2"/>
        <v>ES-EX</v>
      </c>
    </row>
    <row r="11" spans="1:8" ht="44" thickBot="1" x14ac:dyDescent="0.4">
      <c r="A11" s="1" t="s">
        <v>6129</v>
      </c>
      <c r="B11" s="3" t="s">
        <v>6130</v>
      </c>
      <c r="C11" s="6" t="s">
        <v>6131</v>
      </c>
      <c r="D11" s="6" t="s">
        <v>6100</v>
      </c>
      <c r="E11">
        <v>4012</v>
      </c>
      <c r="F11" t="str">
        <f t="shared" si="0"/>
        <v>Galicia (Spanish autonomous community)</v>
      </c>
      <c r="G11" t="str">
        <f t="shared" si="1"/>
        <v>Galicia</v>
      </c>
      <c r="H11" t="str">
        <f t="shared" si="2"/>
        <v>ES-GA</v>
      </c>
    </row>
    <row r="12" spans="1:8" ht="58.5" thickBot="1" x14ac:dyDescent="0.4">
      <c r="A12" s="1" t="s">
        <v>6132</v>
      </c>
      <c r="B12" s="3" t="s">
        <v>6133</v>
      </c>
      <c r="C12" s="6" t="s">
        <v>6134</v>
      </c>
      <c r="D12" s="6" t="s">
        <v>6100</v>
      </c>
      <c r="E12">
        <v>4012</v>
      </c>
      <c r="F12" t="str">
        <f t="shared" si="0"/>
        <v>Balearic Islands (Spanish autonomous community)</v>
      </c>
      <c r="G12" t="str">
        <f t="shared" si="1"/>
        <v>Balearic Islands</v>
      </c>
      <c r="H12" t="str">
        <f t="shared" si="2"/>
        <v>ES-IB</v>
      </c>
    </row>
    <row r="13" spans="1:8" ht="18.5" thickBot="1" x14ac:dyDescent="0.4">
      <c r="A13" s="1" t="s">
        <v>6135</v>
      </c>
      <c r="B13" s="3" t="s">
        <v>1545</v>
      </c>
      <c r="C13" s="6" t="s">
        <v>6136</v>
      </c>
      <c r="D13" s="6" t="s">
        <v>6100</v>
      </c>
      <c r="E13">
        <v>4012</v>
      </c>
      <c r="F13" t="str">
        <f t="shared" si="0"/>
        <v>La Rioja (Spanish autonomous community)</v>
      </c>
      <c r="G13" t="str">
        <f t="shared" si="1"/>
        <v>La Rioja</v>
      </c>
      <c r="H13" t="str">
        <f t="shared" si="2"/>
        <v>ES-RI</v>
      </c>
    </row>
    <row r="14" spans="1:8" ht="44" thickBot="1" x14ac:dyDescent="0.4">
      <c r="A14" s="1" t="s">
        <v>6137</v>
      </c>
      <c r="B14" s="3" t="s">
        <v>6138</v>
      </c>
      <c r="C14" s="6" t="s">
        <v>6139</v>
      </c>
      <c r="D14" s="6" t="s">
        <v>6100</v>
      </c>
      <c r="E14">
        <v>4012</v>
      </c>
      <c r="F14" t="str">
        <f t="shared" si="0"/>
        <v>Community of Madrid (Spanish autonomous community)</v>
      </c>
      <c r="G14" t="str">
        <f t="shared" si="1"/>
        <v>Community of Madrid</v>
      </c>
      <c r="H14" t="str">
        <f t="shared" si="2"/>
        <v>ES-MD</v>
      </c>
    </row>
    <row r="15" spans="1:8" ht="27.5" thickBot="1" x14ac:dyDescent="0.4">
      <c r="A15" s="1" t="s">
        <v>6140</v>
      </c>
      <c r="B15" s="3" t="s">
        <v>6141</v>
      </c>
      <c r="C15" s="6" t="s">
        <v>6142</v>
      </c>
      <c r="D15" s="6" t="s">
        <v>6125</v>
      </c>
      <c r="E15">
        <v>4012</v>
      </c>
      <c r="F15" t="str">
        <f t="shared" si="0"/>
        <v>Melilla (Spanish autonomous city in North Africa)</v>
      </c>
      <c r="G15" t="str">
        <f t="shared" si="1"/>
        <v>Melilla</v>
      </c>
      <c r="H15" t="str">
        <f t="shared" si="2"/>
        <v>ES-ML</v>
      </c>
    </row>
    <row r="16" spans="1:8" ht="44" thickBot="1" x14ac:dyDescent="0.4">
      <c r="A16" s="1" t="s">
        <v>6143</v>
      </c>
      <c r="B16" s="3" t="s">
        <v>6144</v>
      </c>
      <c r="C16" s="6" t="s">
        <v>6145</v>
      </c>
      <c r="D16" s="6" t="s">
        <v>6100</v>
      </c>
      <c r="E16">
        <v>4012</v>
      </c>
      <c r="F16" t="str">
        <f t="shared" si="0"/>
        <v>Region of Murcia (Spanish autonomous community)</v>
      </c>
      <c r="G16" t="str">
        <f t="shared" si="1"/>
        <v>Region of Murcia</v>
      </c>
      <c r="H16" t="str">
        <f t="shared" si="2"/>
        <v>ES-MC</v>
      </c>
    </row>
    <row r="17" spans="1:8" ht="73" thickBot="1" x14ac:dyDescent="0.4">
      <c r="A17" s="8" t="s">
        <v>6146</v>
      </c>
      <c r="B17" s="15" t="s">
        <v>6147</v>
      </c>
      <c r="C17" s="9" t="s">
        <v>6148</v>
      </c>
      <c r="D17" s="9" t="s">
        <v>6100</v>
      </c>
      <c r="E17">
        <v>4012</v>
      </c>
      <c r="F17" t="str">
        <f t="shared" si="0"/>
        <v>Chartered Community of Navarre (Spanish autonomous community)</v>
      </c>
      <c r="G17" t="str">
        <f t="shared" si="1"/>
        <v>Chartered Community of Navarre</v>
      </c>
      <c r="H17" t="str">
        <f t="shared" si="2"/>
        <v>ES-NC</v>
      </c>
    </row>
    <row r="18" spans="1:8" ht="29.5" thickBot="1" x14ac:dyDescent="0.4">
      <c r="A18" s="8" t="s">
        <v>6149</v>
      </c>
      <c r="B18" s="15" t="s">
        <v>6150</v>
      </c>
      <c r="C18" s="9" t="s">
        <v>6151</v>
      </c>
      <c r="D18" s="9" t="s">
        <v>6100</v>
      </c>
      <c r="E18">
        <v>4012</v>
      </c>
      <c r="F18" t="str">
        <f t="shared" si="0"/>
        <v>Basque Country (Spanish autonomous community)</v>
      </c>
      <c r="G18" t="str">
        <f t="shared" si="1"/>
        <v>Basque Country</v>
      </c>
      <c r="H18" t="str">
        <f t="shared" si="2"/>
        <v>ES-PV</v>
      </c>
    </row>
    <row r="19" spans="1:8" ht="58" x14ac:dyDescent="0.35">
      <c r="A19" s="8" t="s">
        <v>6152</v>
      </c>
      <c r="B19" s="15" t="s">
        <v>6153</v>
      </c>
      <c r="C19" s="9" t="s">
        <v>6154</v>
      </c>
      <c r="D19" s="9" t="s">
        <v>6100</v>
      </c>
      <c r="E19">
        <v>4012</v>
      </c>
      <c r="F19" t="str">
        <f t="shared" si="0"/>
        <v>Valencian Community (Spanish autonomous community)</v>
      </c>
      <c r="G19" t="str">
        <f t="shared" si="1"/>
        <v>Valencian Community</v>
      </c>
      <c r="H19" t="str">
        <f t="shared" si="2"/>
        <v>ES-VC</v>
      </c>
    </row>
    <row r="20" spans="1:8" ht="15" thickBot="1" x14ac:dyDescent="0.4"/>
    <row r="21" spans="1:8" ht="15" thickBot="1" x14ac:dyDescent="0.4">
      <c r="A21" s="1" t="s">
        <v>6155</v>
      </c>
      <c r="B21" s="3" t="s">
        <v>6255</v>
      </c>
      <c r="C21" s="3" t="s">
        <v>6156</v>
      </c>
      <c r="D21">
        <v>4012</v>
      </c>
      <c r="E21" t="str">
        <f>_xlfn.CONCAT(B21," (Spanish province)")</f>
        <v>La Coruña (Spanish province)</v>
      </c>
      <c r="F21" t="str">
        <f t="shared" ref="F21" si="3">B21</f>
        <v>La Coruña</v>
      </c>
      <c r="G21" t="str">
        <f>A21</f>
        <v>ES-C</v>
      </c>
      <c r="H21" t="str">
        <f>_xlfn.CONCAT("ES-",C21)</f>
        <v>ES-GA</v>
      </c>
    </row>
    <row r="22" spans="1:8" ht="15" thickBot="1" x14ac:dyDescent="0.4">
      <c r="A22" s="8" t="s">
        <v>6157</v>
      </c>
      <c r="B22" s="15" t="s">
        <v>6158</v>
      </c>
      <c r="C22" s="15" t="s">
        <v>6159</v>
      </c>
      <c r="D22">
        <v>4012</v>
      </c>
      <c r="E22" t="str">
        <f t="shared" ref="E22:E70" si="4">_xlfn.CONCAT(B22," (Spanish province)")</f>
        <v>Álava (Spanish province)</v>
      </c>
      <c r="F22" t="str">
        <f t="shared" ref="F22:F70" si="5">B22</f>
        <v>Álava</v>
      </c>
      <c r="G22" t="str">
        <f t="shared" ref="G22:G70" si="6">A22</f>
        <v>ES-VI</v>
      </c>
      <c r="H22" t="str">
        <f t="shared" ref="H22:H70" si="7">_xlfn.CONCAT("ES-",C22)</f>
        <v>ES-PV</v>
      </c>
    </row>
    <row r="23" spans="1:8" ht="15" thickBot="1" x14ac:dyDescent="0.4">
      <c r="A23" s="1" t="s">
        <v>6160</v>
      </c>
      <c r="B23" s="3" t="s">
        <v>6161</v>
      </c>
      <c r="C23" s="3" t="s">
        <v>6162</v>
      </c>
      <c r="D23">
        <v>4012</v>
      </c>
      <c r="E23" t="str">
        <f t="shared" si="4"/>
        <v>Albacete (Spanish province)</v>
      </c>
      <c r="F23" t="str">
        <f t="shared" si="5"/>
        <v>Albacete</v>
      </c>
      <c r="G23" t="str">
        <f t="shared" si="6"/>
        <v>ES-AB</v>
      </c>
      <c r="H23" t="str">
        <f t="shared" si="7"/>
        <v>ES-CM</v>
      </c>
    </row>
    <row r="24" spans="1:8" ht="15" thickBot="1" x14ac:dyDescent="0.4">
      <c r="A24" s="8" t="s">
        <v>6163</v>
      </c>
      <c r="B24" s="15" t="s">
        <v>6164</v>
      </c>
      <c r="C24" s="15" t="s">
        <v>6165</v>
      </c>
      <c r="D24">
        <v>4012</v>
      </c>
      <c r="E24" t="str">
        <f t="shared" si="4"/>
        <v>Alicante (Spanish province)</v>
      </c>
      <c r="F24" t="str">
        <f t="shared" si="5"/>
        <v>Alicante</v>
      </c>
      <c r="G24" t="str">
        <f t="shared" si="6"/>
        <v>ES-A</v>
      </c>
      <c r="H24" t="str">
        <f t="shared" si="7"/>
        <v>ES-VC</v>
      </c>
    </row>
    <row r="25" spans="1:8" ht="15" thickBot="1" x14ac:dyDescent="0.4">
      <c r="A25" s="1" t="s">
        <v>6166</v>
      </c>
      <c r="B25" s="3" t="s">
        <v>6167</v>
      </c>
      <c r="C25" s="3" t="s">
        <v>6168</v>
      </c>
      <c r="D25">
        <v>4012</v>
      </c>
      <c r="E25" t="str">
        <f t="shared" si="4"/>
        <v>Almería (Spanish province)</v>
      </c>
      <c r="F25" t="str">
        <f t="shared" si="5"/>
        <v>Almería</v>
      </c>
      <c r="G25" t="str">
        <f t="shared" si="6"/>
        <v>ES-AL</v>
      </c>
      <c r="H25" t="str">
        <f t="shared" si="7"/>
        <v>ES-AN</v>
      </c>
    </row>
    <row r="26" spans="1:8" ht="15" thickBot="1" x14ac:dyDescent="0.4">
      <c r="A26" s="1" t="s">
        <v>6169</v>
      </c>
      <c r="B26" s="3" t="s">
        <v>6170</v>
      </c>
      <c r="C26" s="3" t="s">
        <v>6171</v>
      </c>
      <c r="D26">
        <v>4012</v>
      </c>
      <c r="E26" t="str">
        <f t="shared" si="4"/>
        <v>Asturias (Spanish province)</v>
      </c>
      <c r="F26" t="str">
        <f t="shared" si="5"/>
        <v>Asturias</v>
      </c>
      <c r="G26" t="str">
        <f t="shared" si="6"/>
        <v>ES-O</v>
      </c>
      <c r="H26" t="str">
        <f t="shared" si="7"/>
        <v>ES-AS</v>
      </c>
    </row>
    <row r="27" spans="1:8" ht="15" thickBot="1" x14ac:dyDescent="0.4">
      <c r="A27" s="1" t="s">
        <v>6172</v>
      </c>
      <c r="B27" s="3" t="s">
        <v>6173</v>
      </c>
      <c r="C27" s="3" t="s">
        <v>6174</v>
      </c>
      <c r="D27">
        <v>4012</v>
      </c>
      <c r="E27" t="str">
        <f t="shared" si="4"/>
        <v>Ávila (Spanish province)</v>
      </c>
      <c r="F27" t="str">
        <f t="shared" si="5"/>
        <v>Ávila</v>
      </c>
      <c r="G27" t="str">
        <f t="shared" si="6"/>
        <v>ES-AV</v>
      </c>
      <c r="H27" t="str">
        <f t="shared" si="7"/>
        <v>ES-CL</v>
      </c>
    </row>
    <row r="28" spans="1:8" ht="15" thickBot="1" x14ac:dyDescent="0.4">
      <c r="A28" s="1" t="s">
        <v>6175</v>
      </c>
      <c r="B28" s="3" t="s">
        <v>6176</v>
      </c>
      <c r="C28" s="3" t="s">
        <v>6177</v>
      </c>
      <c r="D28">
        <v>4012</v>
      </c>
      <c r="E28" t="str">
        <f t="shared" si="4"/>
        <v>Badajoz (Spanish province)</v>
      </c>
      <c r="F28" t="str">
        <f t="shared" si="5"/>
        <v>Badajoz</v>
      </c>
      <c r="G28" t="str">
        <f t="shared" si="6"/>
        <v>ES-BA</v>
      </c>
      <c r="H28" t="str">
        <f t="shared" si="7"/>
        <v>ES-EX</v>
      </c>
    </row>
    <row r="29" spans="1:8" ht="15" thickBot="1" x14ac:dyDescent="0.4">
      <c r="A29" s="1" t="s">
        <v>6178</v>
      </c>
      <c r="B29" s="3" t="s">
        <v>6263</v>
      </c>
      <c r="C29" s="3" t="s">
        <v>6179</v>
      </c>
      <c r="D29">
        <v>4012</v>
      </c>
      <c r="E29" t="str">
        <f t="shared" si="4"/>
        <v>Barcelona (Spanish province)</v>
      </c>
      <c r="F29" t="str">
        <f t="shared" si="5"/>
        <v>Barcelona</v>
      </c>
      <c r="G29" t="str">
        <f t="shared" si="6"/>
        <v>ES-B</v>
      </c>
      <c r="H29" t="str">
        <f t="shared" si="7"/>
        <v>ES-CT</v>
      </c>
    </row>
    <row r="30" spans="1:8" ht="15" thickBot="1" x14ac:dyDescent="0.4">
      <c r="A30" s="1" t="s">
        <v>6180</v>
      </c>
      <c r="B30" s="3" t="s">
        <v>6262</v>
      </c>
      <c r="C30" s="3" t="s">
        <v>6159</v>
      </c>
      <c r="D30">
        <v>4012</v>
      </c>
      <c r="E30" t="str">
        <f t="shared" si="4"/>
        <v>Bizkaia (Spanish province)</v>
      </c>
      <c r="F30" t="str">
        <f t="shared" si="5"/>
        <v>Bizkaia</v>
      </c>
      <c r="G30" t="str">
        <f t="shared" si="6"/>
        <v>ES-BI</v>
      </c>
      <c r="H30" t="str">
        <f t="shared" si="7"/>
        <v>ES-PV</v>
      </c>
    </row>
    <row r="31" spans="1:8" ht="15" thickBot="1" x14ac:dyDescent="0.4">
      <c r="A31" s="1" t="s">
        <v>6181</v>
      </c>
      <c r="B31" s="3" t="s">
        <v>6182</v>
      </c>
      <c r="C31" s="3" t="s">
        <v>6174</v>
      </c>
      <c r="D31">
        <v>4012</v>
      </c>
      <c r="E31" t="str">
        <f t="shared" si="4"/>
        <v>Burgos (Spanish province)</v>
      </c>
      <c r="F31" t="str">
        <f t="shared" si="5"/>
        <v>Burgos</v>
      </c>
      <c r="G31" t="str">
        <f t="shared" si="6"/>
        <v>ES-BU</v>
      </c>
      <c r="H31" t="str">
        <f t="shared" si="7"/>
        <v>ES-CL</v>
      </c>
    </row>
    <row r="32" spans="1:8" ht="15" thickBot="1" x14ac:dyDescent="0.4">
      <c r="A32" s="1" t="s">
        <v>6183</v>
      </c>
      <c r="B32" s="3" t="s">
        <v>6184</v>
      </c>
      <c r="C32" s="3" t="s">
        <v>6177</v>
      </c>
      <c r="D32">
        <v>4012</v>
      </c>
      <c r="E32" t="str">
        <f t="shared" si="4"/>
        <v>Cáceres (Spanish province)</v>
      </c>
      <c r="F32" t="str">
        <f t="shared" si="5"/>
        <v>Cáceres</v>
      </c>
      <c r="G32" t="str">
        <f t="shared" si="6"/>
        <v>ES-CC</v>
      </c>
      <c r="H32" t="str">
        <f t="shared" si="7"/>
        <v>ES-EX</v>
      </c>
    </row>
    <row r="33" spans="1:8" ht="15" thickBot="1" x14ac:dyDescent="0.4">
      <c r="A33" s="1" t="s">
        <v>6185</v>
      </c>
      <c r="B33" s="3" t="s">
        <v>6186</v>
      </c>
      <c r="C33" s="3" t="s">
        <v>6168</v>
      </c>
      <c r="D33">
        <v>4012</v>
      </c>
      <c r="E33" t="str">
        <f t="shared" si="4"/>
        <v>Cádiz (Spanish province)</v>
      </c>
      <c r="F33" t="str">
        <f t="shared" si="5"/>
        <v>Cádiz</v>
      </c>
      <c r="G33" t="str">
        <f t="shared" si="6"/>
        <v>ES-CA</v>
      </c>
      <c r="H33" t="str">
        <f t="shared" si="7"/>
        <v>ES-AN</v>
      </c>
    </row>
    <row r="34" spans="1:8" ht="15" thickBot="1" x14ac:dyDescent="0.4">
      <c r="A34" s="1" t="s">
        <v>6187</v>
      </c>
      <c r="B34" s="3" t="s">
        <v>6112</v>
      </c>
      <c r="C34" s="3" t="s">
        <v>6188</v>
      </c>
      <c r="D34">
        <v>4012</v>
      </c>
      <c r="E34" t="str">
        <f t="shared" si="4"/>
        <v>Cantabria (Spanish province)</v>
      </c>
      <c r="F34" t="str">
        <f t="shared" si="5"/>
        <v>Cantabria</v>
      </c>
      <c r="G34" t="str">
        <f t="shared" si="6"/>
        <v>ES-S</v>
      </c>
      <c r="H34" t="str">
        <f t="shared" si="7"/>
        <v>ES-CB</v>
      </c>
    </row>
    <row r="35" spans="1:8" ht="15" thickBot="1" x14ac:dyDescent="0.4">
      <c r="A35" s="8" t="s">
        <v>6189</v>
      </c>
      <c r="B35" s="15" t="s">
        <v>6190</v>
      </c>
      <c r="C35" s="15" t="s">
        <v>6165</v>
      </c>
      <c r="D35">
        <v>4012</v>
      </c>
      <c r="E35" t="str">
        <f t="shared" si="4"/>
        <v>Castellón (Spanish province)</v>
      </c>
      <c r="F35" t="str">
        <f t="shared" si="5"/>
        <v>Castellón</v>
      </c>
      <c r="G35" t="str">
        <f t="shared" si="6"/>
        <v>ES-CS</v>
      </c>
      <c r="H35" t="str">
        <f t="shared" si="7"/>
        <v>ES-VC</v>
      </c>
    </row>
    <row r="36" spans="1:8" ht="15" thickBot="1" x14ac:dyDescent="0.4">
      <c r="A36" s="1" t="s">
        <v>6191</v>
      </c>
      <c r="B36" s="3" t="s">
        <v>6192</v>
      </c>
      <c r="C36" s="3" t="s">
        <v>6162</v>
      </c>
      <c r="D36">
        <v>4012</v>
      </c>
      <c r="E36" t="str">
        <f t="shared" si="4"/>
        <v>Ciudad Real (Spanish province)</v>
      </c>
      <c r="F36" t="str">
        <f t="shared" si="5"/>
        <v>Ciudad Real</v>
      </c>
      <c r="G36" t="str">
        <f t="shared" si="6"/>
        <v>ES-CR</v>
      </c>
      <c r="H36" t="str">
        <f t="shared" si="7"/>
        <v>ES-CM</v>
      </c>
    </row>
    <row r="37" spans="1:8" ht="15" thickBot="1" x14ac:dyDescent="0.4">
      <c r="A37" s="1" t="s">
        <v>6193</v>
      </c>
      <c r="B37" s="3" t="s">
        <v>1429</v>
      </c>
      <c r="C37" s="3" t="s">
        <v>6168</v>
      </c>
      <c r="D37">
        <v>4012</v>
      </c>
      <c r="E37" t="str">
        <f t="shared" si="4"/>
        <v>Córdoba (Spanish province)</v>
      </c>
      <c r="F37" t="str">
        <f t="shared" si="5"/>
        <v>Córdoba</v>
      </c>
      <c r="G37" t="str">
        <f t="shared" si="6"/>
        <v>ES-CO</v>
      </c>
      <c r="H37" t="str">
        <f t="shared" si="7"/>
        <v>ES-AN</v>
      </c>
    </row>
    <row r="38" spans="1:8" ht="15" thickBot="1" x14ac:dyDescent="0.4">
      <c r="A38" s="1" t="s">
        <v>6194</v>
      </c>
      <c r="B38" s="3" t="s">
        <v>6195</v>
      </c>
      <c r="C38" s="3" t="s">
        <v>6162</v>
      </c>
      <c r="D38">
        <v>4012</v>
      </c>
      <c r="E38" t="str">
        <f t="shared" si="4"/>
        <v>Cuenca (Spanish province)</v>
      </c>
      <c r="F38" t="str">
        <f t="shared" si="5"/>
        <v>Cuenca</v>
      </c>
      <c r="G38" t="str">
        <f t="shared" si="6"/>
        <v>ES-CU</v>
      </c>
      <c r="H38" t="str">
        <f t="shared" si="7"/>
        <v>ES-CM</v>
      </c>
    </row>
    <row r="39" spans="1:8" ht="15" thickBot="1" x14ac:dyDescent="0.4">
      <c r="A39" s="1" t="s">
        <v>6196</v>
      </c>
      <c r="B39" s="3" t="s">
        <v>6261</v>
      </c>
      <c r="C39" s="3" t="s">
        <v>6159</v>
      </c>
      <c r="D39">
        <v>4012</v>
      </c>
      <c r="E39" t="str">
        <f t="shared" si="4"/>
        <v>Gipuzkoa (Spanish province)</v>
      </c>
      <c r="F39" t="str">
        <f t="shared" si="5"/>
        <v>Gipuzkoa</v>
      </c>
      <c r="G39" t="str">
        <f t="shared" si="6"/>
        <v>ES-SS</v>
      </c>
      <c r="H39" t="str">
        <f t="shared" si="7"/>
        <v>ES-PV</v>
      </c>
    </row>
    <row r="40" spans="1:8" ht="15" thickBot="1" x14ac:dyDescent="0.4">
      <c r="A40" s="1" t="s">
        <v>6197</v>
      </c>
      <c r="B40" s="3" t="s">
        <v>6256</v>
      </c>
      <c r="C40" s="3" t="s">
        <v>6179</v>
      </c>
      <c r="D40">
        <v>4012</v>
      </c>
      <c r="E40" t="str">
        <f t="shared" si="4"/>
        <v>Gerona (Spanish province)</v>
      </c>
      <c r="F40" t="str">
        <f t="shared" si="5"/>
        <v>Gerona</v>
      </c>
      <c r="G40" t="str">
        <f t="shared" si="6"/>
        <v>ES-GI</v>
      </c>
      <c r="H40" t="str">
        <f t="shared" si="7"/>
        <v>ES-CT</v>
      </c>
    </row>
    <row r="41" spans="1:8" ht="15" thickBot="1" x14ac:dyDescent="0.4">
      <c r="A41" s="1" t="s">
        <v>6198</v>
      </c>
      <c r="B41" s="3" t="s">
        <v>3788</v>
      </c>
      <c r="C41" s="3" t="s">
        <v>6168</v>
      </c>
      <c r="D41">
        <v>4012</v>
      </c>
      <c r="E41" t="str">
        <f t="shared" si="4"/>
        <v>Granada (Spanish province)</v>
      </c>
      <c r="F41" t="str">
        <f t="shared" si="5"/>
        <v>Granada</v>
      </c>
      <c r="G41" t="str">
        <f t="shared" si="6"/>
        <v>ES-GR</v>
      </c>
      <c r="H41" t="str">
        <f t="shared" si="7"/>
        <v>ES-AN</v>
      </c>
    </row>
    <row r="42" spans="1:8" ht="15" thickBot="1" x14ac:dyDescent="0.4">
      <c r="A42" s="1" t="s">
        <v>6199</v>
      </c>
      <c r="B42" s="3" t="s">
        <v>6200</v>
      </c>
      <c r="C42" s="3" t="s">
        <v>6162</v>
      </c>
      <c r="D42">
        <v>4012</v>
      </c>
      <c r="E42" t="str">
        <f t="shared" si="4"/>
        <v>Guadalajara (Spanish province)</v>
      </c>
      <c r="F42" t="str">
        <f t="shared" si="5"/>
        <v>Guadalajara</v>
      </c>
      <c r="G42" t="str">
        <f t="shared" si="6"/>
        <v>ES-GU</v>
      </c>
      <c r="H42" t="str">
        <f t="shared" si="7"/>
        <v>ES-CM</v>
      </c>
    </row>
    <row r="43" spans="1:8" ht="15" thickBot="1" x14ac:dyDescent="0.4">
      <c r="A43" s="1" t="s">
        <v>6201</v>
      </c>
      <c r="B43" s="3" t="s">
        <v>6202</v>
      </c>
      <c r="C43" s="3" t="s">
        <v>6168</v>
      </c>
      <c r="D43">
        <v>4012</v>
      </c>
      <c r="E43" t="str">
        <f t="shared" si="4"/>
        <v>Huelva (Spanish province)</v>
      </c>
      <c r="F43" t="str">
        <f t="shared" si="5"/>
        <v>Huelva</v>
      </c>
      <c r="G43" t="str">
        <f t="shared" si="6"/>
        <v>ES-H</v>
      </c>
      <c r="H43" t="str">
        <f t="shared" si="7"/>
        <v>ES-AN</v>
      </c>
    </row>
    <row r="44" spans="1:8" ht="15" thickBot="1" x14ac:dyDescent="0.4">
      <c r="A44" s="1" t="s">
        <v>6203</v>
      </c>
      <c r="B44" s="3" t="s">
        <v>6204</v>
      </c>
      <c r="C44" s="3" t="s">
        <v>6205</v>
      </c>
      <c r="D44">
        <v>4012</v>
      </c>
      <c r="E44" t="str">
        <f t="shared" si="4"/>
        <v>Huesca (Spanish province)</v>
      </c>
      <c r="F44" t="str">
        <f t="shared" si="5"/>
        <v>Huesca</v>
      </c>
      <c r="G44" t="str">
        <f t="shared" si="6"/>
        <v>ES-HU</v>
      </c>
      <c r="H44" t="str">
        <f t="shared" si="7"/>
        <v>ES-AR</v>
      </c>
    </row>
    <row r="45" spans="1:8" ht="15" thickBot="1" x14ac:dyDescent="0.4">
      <c r="A45" s="1" t="s">
        <v>6206</v>
      </c>
      <c r="B45" s="3" t="s">
        <v>6258</v>
      </c>
      <c r="C45" s="3" t="s">
        <v>6207</v>
      </c>
      <c r="D45">
        <v>4012</v>
      </c>
      <c r="E45" t="str">
        <f t="shared" si="4"/>
        <v>Islas Baleares (Spanish province)</v>
      </c>
      <c r="F45" t="str">
        <f t="shared" si="5"/>
        <v>Islas Baleares</v>
      </c>
      <c r="G45" t="str">
        <f t="shared" si="6"/>
        <v>ES-PM</v>
      </c>
      <c r="H45" t="str">
        <f t="shared" si="7"/>
        <v>ES-IB</v>
      </c>
    </row>
    <row r="46" spans="1:8" ht="15" thickBot="1" x14ac:dyDescent="0.4">
      <c r="A46" s="1" t="s">
        <v>6208</v>
      </c>
      <c r="B46" s="3" t="s">
        <v>6209</v>
      </c>
      <c r="C46" s="3" t="s">
        <v>6168</v>
      </c>
      <c r="D46">
        <v>4012</v>
      </c>
      <c r="E46" t="str">
        <f t="shared" si="4"/>
        <v>Jaén (Spanish province)</v>
      </c>
      <c r="F46" t="str">
        <f t="shared" si="5"/>
        <v>Jaén</v>
      </c>
      <c r="G46" t="str">
        <f t="shared" si="6"/>
        <v>ES-J</v>
      </c>
      <c r="H46" t="str">
        <f t="shared" si="7"/>
        <v>ES-AN</v>
      </c>
    </row>
    <row r="47" spans="1:8" ht="15" thickBot="1" x14ac:dyDescent="0.4">
      <c r="A47" s="1" t="s">
        <v>6210</v>
      </c>
      <c r="B47" s="3" t="s">
        <v>6136</v>
      </c>
      <c r="C47" s="3" t="s">
        <v>6211</v>
      </c>
      <c r="D47">
        <v>4012</v>
      </c>
      <c r="E47" t="str">
        <f t="shared" si="4"/>
        <v>La Rioja (Spanish province)</v>
      </c>
      <c r="F47" t="str">
        <f t="shared" si="5"/>
        <v>La Rioja</v>
      </c>
      <c r="G47" t="str">
        <f t="shared" si="6"/>
        <v>ES-LO</v>
      </c>
      <c r="H47" t="str">
        <f t="shared" si="7"/>
        <v>ES-RI</v>
      </c>
    </row>
    <row r="48" spans="1:8" ht="15" thickBot="1" x14ac:dyDescent="0.4">
      <c r="A48" s="1" t="s">
        <v>6212</v>
      </c>
      <c r="B48" s="3" t="s">
        <v>6213</v>
      </c>
      <c r="C48" s="3" t="s">
        <v>6214</v>
      </c>
      <c r="D48">
        <v>4012</v>
      </c>
      <c r="E48" t="str">
        <f t="shared" si="4"/>
        <v>Las Palmas (Spanish province)</v>
      </c>
      <c r="F48" t="str">
        <f t="shared" si="5"/>
        <v>Las Palmas</v>
      </c>
      <c r="G48" t="str">
        <f t="shared" si="6"/>
        <v>ES-GC</v>
      </c>
      <c r="H48" t="str">
        <f t="shared" si="7"/>
        <v>ES-CN</v>
      </c>
    </row>
    <row r="49" spans="1:8" ht="15" thickBot="1" x14ac:dyDescent="0.4">
      <c r="A49" s="1" t="s">
        <v>6215</v>
      </c>
      <c r="B49" s="3" t="s">
        <v>3792</v>
      </c>
      <c r="C49" s="3" t="s">
        <v>6174</v>
      </c>
      <c r="D49">
        <v>4012</v>
      </c>
      <c r="E49" t="str">
        <f t="shared" si="4"/>
        <v>León (Spanish province)</v>
      </c>
      <c r="F49" t="str">
        <f t="shared" si="5"/>
        <v>León</v>
      </c>
      <c r="G49" t="str">
        <f t="shared" si="6"/>
        <v>ES-LE</v>
      </c>
      <c r="H49" t="str">
        <f t="shared" si="7"/>
        <v>ES-CL</v>
      </c>
    </row>
    <row r="50" spans="1:8" ht="15" thickBot="1" x14ac:dyDescent="0.4">
      <c r="A50" s="1" t="s">
        <v>6216</v>
      </c>
      <c r="B50" s="3" t="s">
        <v>6259</v>
      </c>
      <c r="C50" s="3" t="s">
        <v>6179</v>
      </c>
      <c r="D50">
        <v>4012</v>
      </c>
      <c r="E50" t="str">
        <f t="shared" si="4"/>
        <v>Lérida (Spanish province)</v>
      </c>
      <c r="F50" t="str">
        <f t="shared" si="5"/>
        <v>Lérida</v>
      </c>
      <c r="G50" t="str">
        <f t="shared" si="6"/>
        <v>ES-L</v>
      </c>
      <c r="H50" t="str">
        <f t="shared" si="7"/>
        <v>ES-CT</v>
      </c>
    </row>
    <row r="51" spans="1:8" ht="15" thickBot="1" x14ac:dyDescent="0.4">
      <c r="A51" s="1" t="s">
        <v>6217</v>
      </c>
      <c r="B51" s="3" t="s">
        <v>6260</v>
      </c>
      <c r="C51" s="3" t="s">
        <v>6156</v>
      </c>
      <c r="D51">
        <v>4012</v>
      </c>
      <c r="E51" t="str">
        <f t="shared" si="4"/>
        <v>Lugo (Spanish province)</v>
      </c>
      <c r="F51" t="str">
        <f t="shared" si="5"/>
        <v>Lugo</v>
      </c>
      <c r="G51" t="str">
        <f t="shared" si="6"/>
        <v>ES-LU</v>
      </c>
      <c r="H51" t="str">
        <f t="shared" si="7"/>
        <v>ES-GA</v>
      </c>
    </row>
    <row r="52" spans="1:8" ht="15" thickBot="1" x14ac:dyDescent="0.4">
      <c r="A52" s="1" t="s">
        <v>6218</v>
      </c>
      <c r="B52" s="3" t="s">
        <v>6219</v>
      </c>
      <c r="C52" s="3" t="s">
        <v>6220</v>
      </c>
      <c r="D52">
        <v>4012</v>
      </c>
      <c r="E52" t="str">
        <f t="shared" si="4"/>
        <v>Madrid (Spanish province)</v>
      </c>
      <c r="F52" t="str">
        <f t="shared" si="5"/>
        <v>Madrid</v>
      </c>
      <c r="G52" t="str">
        <f t="shared" si="6"/>
        <v>ES-M</v>
      </c>
      <c r="H52" t="str">
        <f t="shared" si="7"/>
        <v>ES-MD</v>
      </c>
    </row>
    <row r="53" spans="1:8" ht="15" thickBot="1" x14ac:dyDescent="0.4">
      <c r="A53" s="1" t="s">
        <v>6221</v>
      </c>
      <c r="B53" s="3" t="s">
        <v>6222</v>
      </c>
      <c r="C53" s="3" t="s">
        <v>6168</v>
      </c>
      <c r="D53">
        <v>4012</v>
      </c>
      <c r="E53" t="str">
        <f t="shared" si="4"/>
        <v>Málaga (Spanish province)</v>
      </c>
      <c r="F53" t="str">
        <f t="shared" si="5"/>
        <v>Málaga</v>
      </c>
      <c r="G53" t="str">
        <f t="shared" si="6"/>
        <v>ES-MA</v>
      </c>
      <c r="H53" t="str">
        <f t="shared" si="7"/>
        <v>ES-AN</v>
      </c>
    </row>
    <row r="54" spans="1:8" ht="15" thickBot="1" x14ac:dyDescent="0.4">
      <c r="A54" s="1" t="s">
        <v>6223</v>
      </c>
      <c r="B54" s="3" t="s">
        <v>6224</v>
      </c>
      <c r="C54" s="3" t="s">
        <v>6225</v>
      </c>
      <c r="D54">
        <v>4012</v>
      </c>
      <c r="E54" t="str">
        <f t="shared" si="4"/>
        <v>Murcia (Spanish province)</v>
      </c>
      <c r="F54" t="str">
        <f t="shared" si="5"/>
        <v>Murcia</v>
      </c>
      <c r="G54" t="str">
        <f t="shared" si="6"/>
        <v>ES-MU</v>
      </c>
      <c r="H54" t="str">
        <f t="shared" si="7"/>
        <v>ES-MC</v>
      </c>
    </row>
    <row r="55" spans="1:8" ht="15" thickBot="1" x14ac:dyDescent="0.4">
      <c r="A55" s="8" t="s">
        <v>6226</v>
      </c>
      <c r="B55" s="15" t="s">
        <v>6227</v>
      </c>
      <c r="C55" s="15" t="s">
        <v>6228</v>
      </c>
      <c r="D55">
        <v>4012</v>
      </c>
      <c r="E55" t="str">
        <f t="shared" si="4"/>
        <v>Navarra (Spanish province)</v>
      </c>
      <c r="F55" t="str">
        <f t="shared" si="5"/>
        <v>Navarra</v>
      </c>
      <c r="G55" t="str">
        <f t="shared" si="6"/>
        <v>ES-NA</v>
      </c>
      <c r="H55" t="str">
        <f t="shared" si="7"/>
        <v>ES-NC</v>
      </c>
    </row>
    <row r="56" spans="1:8" ht="15" thickBot="1" x14ac:dyDescent="0.4">
      <c r="A56" s="1" t="s">
        <v>6229</v>
      </c>
      <c r="B56" s="3" t="s">
        <v>6257</v>
      </c>
      <c r="C56" s="3" t="s">
        <v>6156</v>
      </c>
      <c r="D56">
        <v>4012</v>
      </c>
      <c r="E56" t="str">
        <f t="shared" si="4"/>
        <v>Orense (Spanish province)</v>
      </c>
      <c r="F56" t="str">
        <f t="shared" si="5"/>
        <v>Orense</v>
      </c>
      <c r="G56" t="str">
        <f t="shared" si="6"/>
        <v>ES-OR</v>
      </c>
      <c r="H56" t="str">
        <f t="shared" si="7"/>
        <v>ES-GA</v>
      </c>
    </row>
    <row r="57" spans="1:8" ht="15" thickBot="1" x14ac:dyDescent="0.4">
      <c r="A57" s="1" t="s">
        <v>6230</v>
      </c>
      <c r="B57" s="3" t="s">
        <v>6231</v>
      </c>
      <c r="C57" s="3" t="s">
        <v>6174</v>
      </c>
      <c r="D57">
        <v>4012</v>
      </c>
      <c r="E57" t="str">
        <f t="shared" si="4"/>
        <v>Palencia (Spanish province)</v>
      </c>
      <c r="F57" t="str">
        <f t="shared" si="5"/>
        <v>Palencia</v>
      </c>
      <c r="G57" t="str">
        <f t="shared" si="6"/>
        <v>ES-P</v>
      </c>
      <c r="H57" t="str">
        <f t="shared" si="7"/>
        <v>ES-CL</v>
      </c>
    </row>
    <row r="58" spans="1:8" ht="15" thickBot="1" x14ac:dyDescent="0.4">
      <c r="A58" s="1" t="s">
        <v>6232</v>
      </c>
      <c r="B58" s="3" t="s">
        <v>6264</v>
      </c>
      <c r="C58" s="3" t="s">
        <v>6156</v>
      </c>
      <c r="D58">
        <v>4012</v>
      </c>
      <c r="E58" t="str">
        <f t="shared" si="4"/>
        <v>Pontevedra (Spanish province)</v>
      </c>
      <c r="F58" t="str">
        <f t="shared" si="5"/>
        <v>Pontevedra</v>
      </c>
      <c r="G58" t="str">
        <f t="shared" si="6"/>
        <v>ES-PO</v>
      </c>
      <c r="H58" t="str">
        <f t="shared" si="7"/>
        <v>ES-GA</v>
      </c>
    </row>
    <row r="59" spans="1:8" ht="15" thickBot="1" x14ac:dyDescent="0.4">
      <c r="A59" s="1" t="s">
        <v>6233</v>
      </c>
      <c r="B59" s="3" t="s">
        <v>6234</v>
      </c>
      <c r="C59" s="3" t="s">
        <v>6174</v>
      </c>
      <c r="D59">
        <v>4012</v>
      </c>
      <c r="E59" t="str">
        <f t="shared" si="4"/>
        <v>Salamanca (Spanish province)</v>
      </c>
      <c r="F59" t="str">
        <f t="shared" si="5"/>
        <v>Salamanca</v>
      </c>
      <c r="G59" t="str">
        <f t="shared" si="6"/>
        <v>ES-SA</v>
      </c>
      <c r="H59" t="str">
        <f t="shared" si="7"/>
        <v>ES-CL</v>
      </c>
    </row>
    <row r="60" spans="1:8" ht="15" thickBot="1" x14ac:dyDescent="0.4">
      <c r="A60" s="1" t="s">
        <v>6235</v>
      </c>
      <c r="B60" s="3" t="s">
        <v>6236</v>
      </c>
      <c r="C60" s="3" t="s">
        <v>6214</v>
      </c>
      <c r="D60">
        <v>4012</v>
      </c>
      <c r="E60" t="str">
        <f t="shared" si="4"/>
        <v>Santa Cruz de Tenerife (Spanish province)</v>
      </c>
      <c r="F60" t="str">
        <f t="shared" si="5"/>
        <v>Santa Cruz de Tenerife</v>
      </c>
      <c r="G60" t="str">
        <f t="shared" si="6"/>
        <v>ES-TF</v>
      </c>
      <c r="H60" t="str">
        <f t="shared" si="7"/>
        <v>ES-CN</v>
      </c>
    </row>
    <row r="61" spans="1:8" ht="15" thickBot="1" x14ac:dyDescent="0.4">
      <c r="A61" s="1" t="s">
        <v>6237</v>
      </c>
      <c r="B61" s="3" t="s">
        <v>6238</v>
      </c>
      <c r="C61" s="3" t="s">
        <v>6174</v>
      </c>
      <c r="D61">
        <v>4012</v>
      </c>
      <c r="E61" t="str">
        <f t="shared" si="4"/>
        <v>Segovia (Spanish province)</v>
      </c>
      <c r="F61" t="str">
        <f t="shared" si="5"/>
        <v>Segovia</v>
      </c>
      <c r="G61" t="str">
        <f t="shared" si="6"/>
        <v>ES-SG</v>
      </c>
      <c r="H61" t="str">
        <f t="shared" si="7"/>
        <v>ES-CL</v>
      </c>
    </row>
    <row r="62" spans="1:8" ht="15" thickBot="1" x14ac:dyDescent="0.4">
      <c r="A62" s="1" t="s">
        <v>6239</v>
      </c>
      <c r="B62" s="3" t="s">
        <v>6240</v>
      </c>
      <c r="C62" s="3" t="s">
        <v>6168</v>
      </c>
      <c r="D62">
        <v>4012</v>
      </c>
      <c r="E62" t="str">
        <f t="shared" si="4"/>
        <v>Sevilla (Spanish province)</v>
      </c>
      <c r="F62" t="str">
        <f t="shared" si="5"/>
        <v>Sevilla</v>
      </c>
      <c r="G62" t="str">
        <f t="shared" si="6"/>
        <v>ES-SE</v>
      </c>
      <c r="H62" t="str">
        <f t="shared" si="7"/>
        <v>ES-AN</v>
      </c>
    </row>
    <row r="63" spans="1:8" ht="15" thickBot="1" x14ac:dyDescent="0.4">
      <c r="A63" s="1" t="s">
        <v>6241</v>
      </c>
      <c r="B63" s="3" t="s">
        <v>6242</v>
      </c>
      <c r="C63" s="3" t="s">
        <v>6174</v>
      </c>
      <c r="D63">
        <v>4012</v>
      </c>
      <c r="E63" t="str">
        <f t="shared" si="4"/>
        <v>Soria (Spanish province)</v>
      </c>
      <c r="F63" t="str">
        <f t="shared" si="5"/>
        <v>Soria</v>
      </c>
      <c r="G63" t="str">
        <f t="shared" si="6"/>
        <v>ES-SO</v>
      </c>
      <c r="H63" t="str">
        <f t="shared" si="7"/>
        <v>ES-CL</v>
      </c>
    </row>
    <row r="64" spans="1:8" ht="15" thickBot="1" x14ac:dyDescent="0.4">
      <c r="A64" s="1" t="s">
        <v>6243</v>
      </c>
      <c r="B64" s="3" t="s">
        <v>6265</v>
      </c>
      <c r="C64" s="3" t="s">
        <v>6179</v>
      </c>
      <c r="D64">
        <v>4012</v>
      </c>
      <c r="E64" t="str">
        <f t="shared" si="4"/>
        <v>Tarragona (Spanish province)</v>
      </c>
      <c r="F64" t="str">
        <f t="shared" si="5"/>
        <v>Tarragona</v>
      </c>
      <c r="G64" t="str">
        <f t="shared" si="6"/>
        <v>ES-T</v>
      </c>
      <c r="H64" t="str">
        <f t="shared" si="7"/>
        <v>ES-CT</v>
      </c>
    </row>
    <row r="65" spans="1:8" ht="15" thickBot="1" x14ac:dyDescent="0.4">
      <c r="A65" s="1" t="s">
        <v>6244</v>
      </c>
      <c r="B65" s="3" t="s">
        <v>6245</v>
      </c>
      <c r="C65" s="3" t="s">
        <v>6205</v>
      </c>
      <c r="D65">
        <v>4012</v>
      </c>
      <c r="E65" t="str">
        <f t="shared" si="4"/>
        <v>Teruel (Spanish province)</v>
      </c>
      <c r="F65" t="str">
        <f t="shared" si="5"/>
        <v>Teruel</v>
      </c>
      <c r="G65" t="str">
        <f t="shared" si="6"/>
        <v>ES-TE</v>
      </c>
      <c r="H65" t="str">
        <f t="shared" si="7"/>
        <v>ES-AR</v>
      </c>
    </row>
    <row r="66" spans="1:8" ht="15" thickBot="1" x14ac:dyDescent="0.4">
      <c r="A66" s="1" t="s">
        <v>6246</v>
      </c>
      <c r="B66" s="3" t="s">
        <v>1835</v>
      </c>
      <c r="C66" s="3" t="s">
        <v>6162</v>
      </c>
      <c r="D66">
        <v>4012</v>
      </c>
      <c r="E66" t="str">
        <f t="shared" si="4"/>
        <v>Toledo (Spanish province)</v>
      </c>
      <c r="F66" t="str">
        <f t="shared" si="5"/>
        <v>Toledo</v>
      </c>
      <c r="G66" t="str">
        <f t="shared" si="6"/>
        <v>ES-TO</v>
      </c>
      <c r="H66" t="str">
        <f t="shared" si="7"/>
        <v>ES-CM</v>
      </c>
    </row>
    <row r="67" spans="1:8" ht="15" thickBot="1" x14ac:dyDescent="0.4">
      <c r="A67" s="8" t="s">
        <v>6247</v>
      </c>
      <c r="B67" s="15" t="s">
        <v>6248</v>
      </c>
      <c r="C67" s="15" t="s">
        <v>6165</v>
      </c>
      <c r="D67">
        <v>4012</v>
      </c>
      <c r="E67" t="str">
        <f t="shared" si="4"/>
        <v>Valencia (Spanish province)</v>
      </c>
      <c r="F67" t="str">
        <f t="shared" si="5"/>
        <v>Valencia</v>
      </c>
      <c r="G67" t="str">
        <f t="shared" si="6"/>
        <v>ES-V</v>
      </c>
      <c r="H67" t="str">
        <f t="shared" si="7"/>
        <v>ES-VC</v>
      </c>
    </row>
    <row r="68" spans="1:8" ht="15" thickBot="1" x14ac:dyDescent="0.4">
      <c r="A68" s="1" t="s">
        <v>6249</v>
      </c>
      <c r="B68" s="3" t="s">
        <v>6250</v>
      </c>
      <c r="C68" s="3" t="s">
        <v>6174</v>
      </c>
      <c r="D68">
        <v>4012</v>
      </c>
      <c r="E68" t="str">
        <f t="shared" si="4"/>
        <v>Valladolid (Spanish province)</v>
      </c>
      <c r="F68" t="str">
        <f t="shared" si="5"/>
        <v>Valladolid</v>
      </c>
      <c r="G68" t="str">
        <f t="shared" si="6"/>
        <v>ES-VA</v>
      </c>
      <c r="H68" t="str">
        <f t="shared" si="7"/>
        <v>ES-CL</v>
      </c>
    </row>
    <row r="69" spans="1:8" ht="15" thickBot="1" x14ac:dyDescent="0.4">
      <c r="A69" s="1" t="s">
        <v>6251</v>
      </c>
      <c r="B69" s="3" t="s">
        <v>6252</v>
      </c>
      <c r="C69" s="3" t="s">
        <v>6174</v>
      </c>
      <c r="D69">
        <v>4012</v>
      </c>
      <c r="E69" t="str">
        <f t="shared" si="4"/>
        <v>Zamora (Spanish province)</v>
      </c>
      <c r="F69" t="str">
        <f t="shared" si="5"/>
        <v>Zamora</v>
      </c>
      <c r="G69" t="str">
        <f t="shared" si="6"/>
        <v>ES-ZA</v>
      </c>
      <c r="H69" t="str">
        <f t="shared" si="7"/>
        <v>ES-CL</v>
      </c>
    </row>
    <row r="70" spans="1:8" ht="15" thickBot="1" x14ac:dyDescent="0.4">
      <c r="A70" s="1" t="s">
        <v>6253</v>
      </c>
      <c r="B70" s="3" t="s">
        <v>6254</v>
      </c>
      <c r="C70" s="3" t="s">
        <v>6205</v>
      </c>
      <c r="D70">
        <v>4012</v>
      </c>
      <c r="E70" t="str">
        <f t="shared" si="4"/>
        <v>Zaragoza (Spanish province)</v>
      </c>
      <c r="F70" t="str">
        <f t="shared" si="5"/>
        <v>Zaragoza</v>
      </c>
      <c r="G70" t="str">
        <f t="shared" si="6"/>
        <v>ES-Z</v>
      </c>
      <c r="H70" t="str">
        <f t="shared" si="7"/>
        <v>ES-AR</v>
      </c>
    </row>
  </sheetData>
  <hyperlinks>
    <hyperlink ref="B1" r:id="rId1" tooltip="Andalusia" display="https://en.wikipedia.org/wiki/Andalusia" xr:uid="{6D7AB89A-DD62-4204-8F5B-A3ED831605D3}"/>
    <hyperlink ref="B2" r:id="rId2" tooltip="Aragon" display="https://en.wikipedia.org/wiki/Aragon" xr:uid="{D7743133-5C5C-4B22-918C-A37C81DAE91D}"/>
    <hyperlink ref="B3" r:id="rId3" tooltip="Asturias" display="https://en.wikipedia.org/wiki/Asturias" xr:uid="{43FA291B-58AC-4E9F-B11D-A3987BE68EFB}"/>
    <hyperlink ref="B4" r:id="rId4" tooltip="Canary Islands" display="https://en.wikipedia.org/wiki/Canary_Islands" xr:uid="{F72BB715-CADE-479E-9557-4B7530F7E64D}"/>
    <hyperlink ref="B5" r:id="rId5" tooltip="Cantabria" display="https://en.wikipedia.org/wiki/Cantabria" xr:uid="{58ABDC98-CA7F-472D-A042-78236FB3B127}"/>
    <hyperlink ref="B6" r:id="rId6" tooltip="Castile and León" display="https://en.wikipedia.org/wiki/Castile_and_Le%C3%B3n" xr:uid="{68D3D9A2-B232-451C-821A-79A31F7CF2BF}"/>
    <hyperlink ref="B7" r:id="rId7" tooltip="Castilla–La Mancha" display="https://en.wikipedia.org/wiki/Castilla%E2%80%93La_Mancha" xr:uid="{98C3AF44-E53C-440B-B3CF-1E031CCAE30A}"/>
    <hyperlink ref="B8" r:id="rId8" tooltip="Catalonia" display="https://en.wikipedia.org/wiki/Catalonia" xr:uid="{EBC72DC8-DC41-4880-98E3-395398DB5418}"/>
    <hyperlink ref="B9" r:id="rId9" tooltip="Ceuta" display="https://en.wikipedia.org/wiki/Ceuta" xr:uid="{FE11AE49-6A0A-49FD-AD00-BBC546541374}"/>
    <hyperlink ref="B10" r:id="rId10" tooltip="Extremadura" display="https://en.wikipedia.org/wiki/Extremadura" xr:uid="{1AC6D504-4B20-4833-8978-292D1458A943}"/>
    <hyperlink ref="B11" r:id="rId11" tooltip="Galicia (Spain)" display="https://en.wikipedia.org/wiki/Galicia_(Spain)" xr:uid="{62A97D0D-9C9C-4BBE-92E1-9667DBFD75E9}"/>
    <hyperlink ref="B12" r:id="rId12" tooltip="Balearic Islands" display="https://en.wikipedia.org/wiki/Balearic_Islands" xr:uid="{2221E916-06F9-41BD-8D84-14176DC0C860}"/>
    <hyperlink ref="B13" r:id="rId13" tooltip="La Rioja" display="https://en.wikipedia.org/wiki/La_Rioja" xr:uid="{EFEDB036-4EE8-4340-897D-0D9D8DFBECF8}"/>
    <hyperlink ref="B14" r:id="rId14" tooltip="Community of Madrid" display="https://en.wikipedia.org/wiki/Community_of_Madrid" xr:uid="{C65B12E0-9771-4453-92E7-E48AA6665CAB}"/>
    <hyperlink ref="B15" r:id="rId15" tooltip="Melilla" display="https://en.wikipedia.org/wiki/Melilla" xr:uid="{AE5C3D95-4508-4468-B768-028B293FA7EC}"/>
    <hyperlink ref="B16" r:id="rId16" tooltip="Region of Murcia" display="https://en.wikipedia.org/wiki/Region_of_Murcia" xr:uid="{9A49262D-9E4F-4C1E-B7DB-82262C2F2FC9}"/>
    <hyperlink ref="B17" r:id="rId17" tooltip="Navarre" display="https://en.wikipedia.org/wiki/Navarre" xr:uid="{FD0BB636-B90A-4158-A10A-A1ABC8A90BC7}"/>
    <hyperlink ref="B18" r:id="rId18" tooltip="Basque Country (autonomous community)" display="https://en.wikipedia.org/wiki/Basque_Country_(autonomous_community)" xr:uid="{B3BB60BF-6D80-4BEB-9F8D-CF638E6AE6CD}"/>
    <hyperlink ref="B19" r:id="rId19" tooltip="Valencian Community" display="https://en.wikipedia.org/wiki/Valencian_Community" xr:uid="{26C8B388-82E2-4906-90D0-ADDEF52F2FC4}"/>
    <hyperlink ref="B21" r:id="rId20" tooltip="Province of A Coruña" display="https://en.wikipedia.org/wiki/Province_of_A_Coru%C3%B1a" xr:uid="{F5E9A514-D76C-45CE-91D9-E9B6950F16CC}"/>
    <hyperlink ref="C21" r:id="rId21" tooltip="Galicia (Spain)" display="https://en.wikipedia.org/wiki/Galicia_(Spain)" xr:uid="{ABBA9CC8-F978-4C1E-ACF5-8914B82948E8}"/>
    <hyperlink ref="B22" r:id="rId22" tooltip="Province of Álava" display="https://en.wikipedia.org/wiki/Province_of_%C3%81lava" xr:uid="{8DF0759B-E377-4862-B2AE-C53FA2129E84}"/>
    <hyperlink ref="C22" r:id="rId23" tooltip="Basque Country (autonomous community)" display="https://en.wikipedia.org/wiki/Basque_Country_(autonomous_community)" xr:uid="{C8163C1B-F452-4F70-BA6C-06F151E46D33}"/>
    <hyperlink ref="B23" r:id="rId24" tooltip="Province of Albacete" display="https://en.wikipedia.org/wiki/Province_of_Albacete" xr:uid="{57900624-C00D-4966-AC9C-3B43B2503489}"/>
    <hyperlink ref="C23" r:id="rId25" tooltip="Castile–La Mancha" display="https://en.wikipedia.org/wiki/Castile%E2%80%93La_Mancha" xr:uid="{1C16246F-0952-46A9-95E0-28641BB14A3A}"/>
    <hyperlink ref="B24" r:id="rId26" tooltip="Province of Alicante" display="https://en.wikipedia.org/wiki/Province_of_Alicante" xr:uid="{A067D843-BE52-4CFE-9870-E50FED3282CA}"/>
    <hyperlink ref="C24" r:id="rId27" tooltip="Valencian Community" display="https://en.wikipedia.org/wiki/Valencian_Community" xr:uid="{3C94E1A9-FFB3-4803-8B87-0B97148573A2}"/>
    <hyperlink ref="B25" r:id="rId28" tooltip="Province of Almería" display="https://en.wikipedia.org/wiki/Province_of_Almer%C3%ADa" xr:uid="{DBE9FBDF-E068-4AD7-ADE9-52362295A85A}"/>
    <hyperlink ref="C25" r:id="rId29" tooltip="Andalusia" display="https://en.wikipedia.org/wiki/Andalusia" xr:uid="{3BAB8A2D-5E76-48E3-B489-12217E440872}"/>
    <hyperlink ref="B26" r:id="rId30" tooltip="Province of Asturias" display="https://en.wikipedia.org/wiki/Province_of_Asturias" xr:uid="{E3C2EE0C-6434-449B-9778-36B4AE6AD703}"/>
    <hyperlink ref="C26" r:id="rId31" tooltip="Asturias" display="https://en.wikipedia.org/wiki/Asturias" xr:uid="{CCBF19C7-00D0-42FE-8B0C-BF5E392FE800}"/>
    <hyperlink ref="B27" r:id="rId32" tooltip="Province of Ávila" display="https://en.wikipedia.org/wiki/Province_of_%C3%81vila" xr:uid="{6C61373A-738F-4A9C-8E50-10D8A1AE76B9}"/>
    <hyperlink ref="C27" r:id="rId33" tooltip="Castile and León" display="https://en.wikipedia.org/wiki/Castile_and_Le%C3%B3n" xr:uid="{05DFA3D0-75D9-4738-B301-027C042F59A9}"/>
    <hyperlink ref="B28" r:id="rId34" tooltip="Province of Badajoz" display="https://en.wikipedia.org/wiki/Province_of_Badajoz" xr:uid="{14393970-D69F-44AB-8DB8-F2ECF8A83DA7}"/>
    <hyperlink ref="C28" r:id="rId35" tooltip="Extremadura" display="https://en.wikipedia.org/wiki/Extremadura" xr:uid="{145B369B-9E0C-433F-B0B6-61881ACAA318}"/>
    <hyperlink ref="B29" r:id="rId36" tooltip="Province of Barcelona" display="https://en.wikipedia.org/wiki/Province_of_Barcelona" xr:uid="{4CB76F78-B802-465B-BB92-30DDB209B595}"/>
    <hyperlink ref="C29" r:id="rId37" tooltip="Catalonia" display="https://en.wikipedia.org/wiki/Catalonia" xr:uid="{F74A7AF8-2703-4E05-B7A9-5CF3C4E19F2D}"/>
    <hyperlink ref="B30" r:id="rId38" tooltip="Province of Bizkaia" display="https://en.wikipedia.org/wiki/Province_of_Bizkaia" xr:uid="{F6539F37-58CF-475C-95B6-48C14D2C8D02}"/>
    <hyperlink ref="C30" r:id="rId39" tooltip="Basque Country (autonomous community)" display="https://en.wikipedia.org/wiki/Basque_Country_(autonomous_community)" xr:uid="{7D50B691-06F6-451E-A017-CA65EAA1CB8F}"/>
    <hyperlink ref="B31" r:id="rId40" tooltip="Province of Burgos" display="https://en.wikipedia.org/wiki/Province_of_Burgos" xr:uid="{0945533C-E1C2-40E0-96BF-29BE3B60B0AE}"/>
    <hyperlink ref="C31" r:id="rId41" tooltip="Castile and León" display="https://en.wikipedia.org/wiki/Castile_and_Le%C3%B3n" xr:uid="{8562E02D-7239-439A-A7F5-5D4E4D975B1E}"/>
    <hyperlink ref="B32" r:id="rId42" tooltip="Province of Cáceres" display="https://en.wikipedia.org/wiki/Province_of_C%C3%A1ceres" xr:uid="{89818F76-7636-41AD-8A5C-E8693572051E}"/>
    <hyperlink ref="C32" r:id="rId43" tooltip="Extremadura" display="https://en.wikipedia.org/wiki/Extremadura" xr:uid="{E5882DF8-2955-4759-9ABA-2FD04BFA52E6}"/>
    <hyperlink ref="B33" r:id="rId44" tooltip="Province of Cádiz" display="https://en.wikipedia.org/wiki/Province_of_C%C3%A1diz" xr:uid="{A654740B-A497-42C3-A6DE-E789DF4E2883}"/>
    <hyperlink ref="C33" r:id="rId45" tooltip="Andalusia" display="https://en.wikipedia.org/wiki/Andalusia" xr:uid="{BA1B3FA7-C977-4025-8027-A08D896C8216}"/>
    <hyperlink ref="B34" r:id="rId46" tooltip="Province of Cantabria" display="https://en.wikipedia.org/wiki/Province_of_Cantabria" xr:uid="{7669DF4F-7D96-4713-B732-710A08B444E1}"/>
    <hyperlink ref="C34" r:id="rId47" tooltip="Cantabria" display="https://en.wikipedia.org/wiki/Cantabria" xr:uid="{6E182939-7C17-4532-91F8-E4CE7F12C4EB}"/>
    <hyperlink ref="B35" r:id="rId48" tooltip="Province of Castellón" display="https://en.wikipedia.org/wiki/Province_of_Castell%C3%B3n" xr:uid="{00BF753F-906A-4DEA-9FE8-CF5CCF509976}"/>
    <hyperlink ref="C35" r:id="rId49" tooltip="Valencian Community" display="https://en.wikipedia.org/wiki/Valencian_Community" xr:uid="{87DAFAA0-7158-42D6-8E49-AFAB515DF755}"/>
    <hyperlink ref="B36" r:id="rId50" tooltip="Province of Ciudad Real" display="https://en.wikipedia.org/wiki/Province_of_Ciudad_Real" xr:uid="{5C38E338-2ACC-431C-9B0E-B00B707B5B4B}"/>
    <hyperlink ref="C36" r:id="rId51" tooltip="Castile–La Mancha" display="https://en.wikipedia.org/wiki/Castile%E2%80%93La_Mancha" xr:uid="{D5BD1739-6AB4-445A-8F83-1D12AF981A36}"/>
    <hyperlink ref="B37" r:id="rId52" tooltip="Province of Córdoba (Spain)" display="https://en.wikipedia.org/wiki/Province_of_C%C3%B3rdoba_(Spain)" xr:uid="{13D39964-3B7E-4E39-9E90-E491C656D682}"/>
    <hyperlink ref="C37" r:id="rId53" tooltip="Andalusia" display="https://en.wikipedia.org/wiki/Andalusia" xr:uid="{ACACA85D-CC1B-4B19-B797-8B8CF6563E4D}"/>
    <hyperlink ref="B38" r:id="rId54" tooltip="Province of Cuenca (Spain)" display="https://en.wikipedia.org/wiki/Province_of_Cuenca_(Spain)" xr:uid="{A5D0F9CA-F775-4E35-8FB7-5C99CBDA6564}"/>
    <hyperlink ref="C38" r:id="rId55" tooltip="Castile–La Mancha" display="https://en.wikipedia.org/wiki/Castile%E2%80%93La_Mancha" xr:uid="{53F4411B-57AF-4788-9065-0CB0A37B08E4}"/>
    <hyperlink ref="B39" r:id="rId56" tooltip="Province of Gipuzkoa" display="https://en.wikipedia.org/wiki/Province_of_Gipuzkoa" xr:uid="{377ADDA0-5311-4D64-A3AF-6315E65C00B3}"/>
    <hyperlink ref="C39" r:id="rId57" tooltip="Basque Country (autonomous community)" display="https://en.wikipedia.org/wiki/Basque_Country_(autonomous_community)" xr:uid="{00BD969B-A873-4B05-BBFE-6A3A65B2C166}"/>
    <hyperlink ref="B40" r:id="rId58" tooltip="Province of Girona" display="https://en.wikipedia.org/wiki/Province_of_Girona" xr:uid="{F3C3C10D-5ABE-4CCC-AF29-C2C59B70BC29}"/>
    <hyperlink ref="C40" r:id="rId59" tooltip="Catalonia" display="https://en.wikipedia.org/wiki/Catalonia" xr:uid="{10271474-A580-403F-8C9D-21663881E6B1}"/>
    <hyperlink ref="B41" r:id="rId60" tooltip="Province of Granada" display="https://en.wikipedia.org/wiki/Province_of_Granada" xr:uid="{FFC64FA0-ED44-41AD-BC71-0B496863A1C7}"/>
    <hyperlink ref="C41" r:id="rId61" tooltip="Andalusia" display="https://en.wikipedia.org/wiki/Andalusia" xr:uid="{7EF2EEF4-D19D-4119-BFC7-8233EB690F64}"/>
    <hyperlink ref="B42" r:id="rId62" tooltip="Province of Guadalajara" display="https://en.wikipedia.org/wiki/Province_of_Guadalajara" xr:uid="{FEADABE2-A6B5-4CD3-A19E-F8BFD43F0AE4}"/>
    <hyperlink ref="C42" r:id="rId63" tooltip="Castile–La Mancha" display="https://en.wikipedia.org/wiki/Castile%E2%80%93La_Mancha" xr:uid="{197FB01F-E03E-4205-B9C9-4467161EC516}"/>
    <hyperlink ref="B43" r:id="rId64" tooltip="Province of Huelva" display="https://en.wikipedia.org/wiki/Province_of_Huelva" xr:uid="{971F3CE9-F64E-49DC-BC93-3533562D2F04}"/>
    <hyperlink ref="C43" r:id="rId65" tooltip="Andalusia" display="https://en.wikipedia.org/wiki/Andalusia" xr:uid="{0212ACFA-16CD-44E7-822F-73148171404D}"/>
    <hyperlink ref="B44" r:id="rId66" tooltip="Province of Huesca" display="https://en.wikipedia.org/wiki/Province_of_Huesca" xr:uid="{C284BF8A-F7F4-42C2-877D-2EBFCFB4CC69}"/>
    <hyperlink ref="C44" r:id="rId67" tooltip="Aragon" display="https://en.wikipedia.org/wiki/Aragon" xr:uid="{C9461B2C-07C7-47D7-95DD-85F929FB8261}"/>
    <hyperlink ref="B45" r:id="rId68" tooltip="Province of Balears" display="https://en.wikipedia.org/wiki/Province_of_Balears" xr:uid="{9FE96DC1-8237-4C47-9857-C3A8EC785FAB}"/>
    <hyperlink ref="C45" r:id="rId69" tooltip="Balearic Islands" display="https://en.wikipedia.org/wiki/Balearic_Islands" xr:uid="{4F03C0BA-B0A8-4429-9B97-954345FBBB8C}"/>
    <hyperlink ref="B46" r:id="rId70" tooltip="Province of Jaén (Spain)" display="https://en.wikipedia.org/wiki/Province_of_Ja%C3%A9n_(Spain)" xr:uid="{F26F3B8D-ACAB-4D94-8E68-6388EF21AAAF}"/>
    <hyperlink ref="C46" r:id="rId71" tooltip="Andalusia" display="https://en.wikipedia.org/wiki/Andalusia" xr:uid="{B60336AE-5C90-4FC6-A635-37DFDA251099}"/>
    <hyperlink ref="B47" r:id="rId72" tooltip="Province of La Rioja (Spain)" display="https://en.wikipedia.org/wiki/Province_of_La_Rioja_(Spain)" xr:uid="{DE7FD7ED-988E-4B81-BD15-4ADAAD597DF5}"/>
    <hyperlink ref="C47" r:id="rId73" tooltip="La Rioja (Spain)" display="https://en.wikipedia.org/wiki/La_Rioja_(Spain)" xr:uid="{40243897-919E-4139-AAAF-9834B98F3C7E}"/>
    <hyperlink ref="B48" r:id="rId74" tooltip="Province of Las Palmas" display="https://en.wikipedia.org/wiki/Province_of_Las_Palmas" xr:uid="{EAAE3958-B149-44F0-A3D1-55D163C47614}"/>
    <hyperlink ref="C48" r:id="rId75" tooltip="Canary Islands" display="https://en.wikipedia.org/wiki/Canary_Islands" xr:uid="{189674B8-0901-4268-A8E5-14DAE2F3ACF0}"/>
    <hyperlink ref="B49" r:id="rId76" tooltip="Province of León" display="https://en.wikipedia.org/wiki/Province_of_Le%C3%B3n" xr:uid="{C78CF18A-A14C-443B-A09A-BB12ED8284C3}"/>
    <hyperlink ref="C49" r:id="rId77" tooltip="Castile and León" display="https://en.wikipedia.org/wiki/Castile_and_Le%C3%B3n" xr:uid="{E8A2C97C-94F0-4CD7-93EF-D86F96C40557}"/>
    <hyperlink ref="B50" r:id="rId78" tooltip="Province of Lleida" display="https://en.wikipedia.org/wiki/Province_of_Lleida" xr:uid="{EE926B30-6C95-462F-9C69-C60B77A5488A}"/>
    <hyperlink ref="C50" r:id="rId79" tooltip="Catalonia" display="https://en.wikipedia.org/wiki/Catalonia" xr:uid="{9201DAF5-E369-4C1B-9028-3AACFFC3BD84}"/>
    <hyperlink ref="B51" r:id="rId80" tooltip="Province of Lugo" display="https://en.wikipedia.org/wiki/Province_of_Lugo" xr:uid="{C3FD5F66-933C-427A-AA95-5156B22E73C0}"/>
    <hyperlink ref="C51" r:id="rId81" tooltip="Galicia (Spain)" display="https://en.wikipedia.org/wiki/Galicia_(Spain)" xr:uid="{354FEE2B-03F7-4C64-8C4E-AED08E430F5C}"/>
    <hyperlink ref="B52" r:id="rId82" tooltip="Province of Madrid" display="https://en.wikipedia.org/wiki/Province_of_Madrid" xr:uid="{9DBE910C-EA41-45AB-A752-109EB3A83841}"/>
    <hyperlink ref="C52" r:id="rId83" tooltip="Community of Madrid" display="https://en.wikipedia.org/wiki/Community_of_Madrid" xr:uid="{835ED279-D3D1-4E9E-B35F-7467BB791F41}"/>
    <hyperlink ref="B53" r:id="rId84" tooltip="Province of Málaga" display="https://en.wikipedia.org/wiki/Province_of_M%C3%A1laga" xr:uid="{7ABE7ECF-72F6-42D8-B832-62CB8993FABB}"/>
    <hyperlink ref="C53" r:id="rId85" tooltip="Andalusia" display="https://en.wikipedia.org/wiki/Andalusia" xr:uid="{46DD71DF-78C9-4F4F-8FEC-5C78A72F6CAF}"/>
    <hyperlink ref="B54" r:id="rId86" tooltip="Province of Murcia" display="https://en.wikipedia.org/wiki/Province_of_Murcia" xr:uid="{5F4C7EED-8AC5-4CC6-B03B-352398B2092A}"/>
    <hyperlink ref="C54" r:id="rId87" tooltip="Region of Murcia" display="https://en.wikipedia.org/wiki/Region_of_Murcia" xr:uid="{A68C195F-E9E9-4A90-91EF-750F9864B601}"/>
    <hyperlink ref="B55" r:id="rId88" tooltip="Province of Navarra" display="https://en.wikipedia.org/wiki/Province_of_Navarra" xr:uid="{563EE04E-80B5-45C2-BE42-1A885EE9EE57}"/>
    <hyperlink ref="C55" r:id="rId89" tooltip="Navarre" display="https://en.wikipedia.org/wiki/Navarre" xr:uid="{63030AD1-CFBB-4758-81C2-5423851A42B2}"/>
    <hyperlink ref="B56" r:id="rId90" tooltip="Province of Ourense" display="https://en.wikipedia.org/wiki/Province_of_Ourense" xr:uid="{3CC3DD58-3058-4692-BB2E-23206243898A}"/>
    <hyperlink ref="C56" r:id="rId91" tooltip="Galicia (Spain)" display="https://en.wikipedia.org/wiki/Galicia_(Spain)" xr:uid="{AB34D7FB-0ECA-4D9B-99B0-3F62591B941A}"/>
    <hyperlink ref="B57" r:id="rId92" tooltip="Province of Palencia" display="https://en.wikipedia.org/wiki/Province_of_Palencia" xr:uid="{6B26B15D-F9ED-40B8-A71A-EBE9786EF3AA}"/>
    <hyperlink ref="C57" r:id="rId93" tooltip="Castile and León" display="https://en.wikipedia.org/wiki/Castile_and_Le%C3%B3n" xr:uid="{B18B2F3C-1494-4C3B-A448-7B967EE8918C}"/>
    <hyperlink ref="B58" r:id="rId94" tooltip="Province of Pontevedra" display="https://en.wikipedia.org/wiki/Province_of_Pontevedra" xr:uid="{C749CB81-B619-47DF-BA8D-C897156E08F3}"/>
    <hyperlink ref="C58" r:id="rId95" tooltip="Galicia (Spain)" display="https://en.wikipedia.org/wiki/Galicia_(Spain)" xr:uid="{3C640423-B9D8-44BA-8990-DEE24F52E09F}"/>
    <hyperlink ref="B59" r:id="rId96" tooltip="Province of Salamanca" display="https://en.wikipedia.org/wiki/Province_of_Salamanca" xr:uid="{D1DB06D1-A762-4D14-AA60-18B4B6798721}"/>
    <hyperlink ref="C59" r:id="rId97" tooltip="Castile and León" display="https://en.wikipedia.org/wiki/Castile_and_Le%C3%B3n" xr:uid="{25DE20D4-937D-4DB1-ACA8-A275BE10626D}"/>
    <hyperlink ref="B60" r:id="rId98" tooltip="Province of Santa Cruz de Tenerife" display="https://en.wikipedia.org/wiki/Province_of_Santa_Cruz_de_Tenerife" xr:uid="{459F6F83-80C1-454F-A42B-32FBF4D185E6}"/>
    <hyperlink ref="C60" r:id="rId99" tooltip="Canary Islands" display="https://en.wikipedia.org/wiki/Canary_Islands" xr:uid="{CB9E6A9F-1FDB-4E98-AC28-F29C9E6CC21B}"/>
    <hyperlink ref="B61" r:id="rId100" tooltip="Province of Segovia" display="https://en.wikipedia.org/wiki/Province_of_Segovia" xr:uid="{BE475D2E-91B4-4323-AA76-662DAF2C89C1}"/>
    <hyperlink ref="C61" r:id="rId101" tooltip="Castile and León" display="https://en.wikipedia.org/wiki/Castile_and_Le%C3%B3n" xr:uid="{BC2CBE31-6683-4AF4-AC77-3C09EE6464EA}"/>
    <hyperlink ref="B62" r:id="rId102" tooltip="Province of Sevilla" display="https://en.wikipedia.org/wiki/Province_of_Sevilla" xr:uid="{63042D31-70E4-4E9B-AA46-FB6E3EE6FE0B}"/>
    <hyperlink ref="C62" r:id="rId103" tooltip="Andalusia" display="https://en.wikipedia.org/wiki/Andalusia" xr:uid="{A5EAA706-61AE-48DA-8099-33855F4300EE}"/>
    <hyperlink ref="B63" r:id="rId104" tooltip="Province of Soria" display="https://en.wikipedia.org/wiki/Province_of_Soria" xr:uid="{0A751853-C671-492B-8AFD-281DE81B0EAB}"/>
    <hyperlink ref="C63" r:id="rId105" tooltip="Castile and León" display="https://en.wikipedia.org/wiki/Castile_and_Le%C3%B3n" xr:uid="{012C5147-BF4D-4679-9151-DAADE09D1E4C}"/>
    <hyperlink ref="B64" r:id="rId106" tooltip="Province of Tarragona" display="https://en.wikipedia.org/wiki/Province_of_Tarragona" xr:uid="{03B9D830-17C6-4391-BF44-E14D49777443}"/>
    <hyperlink ref="C64" r:id="rId107" tooltip="Catalonia" display="https://en.wikipedia.org/wiki/Catalonia" xr:uid="{A80096F7-FCCA-44C1-9911-ED351F6DDC6D}"/>
    <hyperlink ref="B65" r:id="rId108" tooltip="Province of Teruel" display="https://en.wikipedia.org/wiki/Province_of_Teruel" xr:uid="{53929208-25C4-4A13-A95F-43C4592C2EF5}"/>
    <hyperlink ref="C65" r:id="rId109" tooltip="Aragon" display="https://en.wikipedia.org/wiki/Aragon" xr:uid="{DB8AA2C8-3007-4407-A14B-2A8F690F721C}"/>
    <hyperlink ref="B66" r:id="rId110" tooltip="Province of Toledo" display="https://en.wikipedia.org/wiki/Province_of_Toledo" xr:uid="{79C9C682-0BCD-4063-99AA-8D0730AE2D12}"/>
    <hyperlink ref="C66" r:id="rId111" tooltip="Castile–La Mancha" display="https://en.wikipedia.org/wiki/Castile%E2%80%93La_Mancha" xr:uid="{806AEDAA-A7B1-4EAE-9629-B9A68B37F0BE}"/>
    <hyperlink ref="B67" r:id="rId112" tooltip="Province of Valencia" display="https://en.wikipedia.org/wiki/Province_of_Valencia" xr:uid="{F56C386F-2078-454E-8677-BB71C0614AD2}"/>
    <hyperlink ref="C67" r:id="rId113" tooltip="Valencian Community" display="https://en.wikipedia.org/wiki/Valencian_Community" xr:uid="{A3971778-9542-465B-9C9A-F02806AB8775}"/>
    <hyperlink ref="B68" r:id="rId114" tooltip="Province of Valladolid" display="https://en.wikipedia.org/wiki/Province_of_Valladolid" xr:uid="{F36B4A98-A7A2-4B2A-AB70-2EA97EB26717}"/>
    <hyperlink ref="C68" r:id="rId115" tooltip="Castile and León" display="https://en.wikipedia.org/wiki/Castile_and_Le%C3%B3n" xr:uid="{6ABDA626-2559-4527-88B6-6415205D7F63}"/>
    <hyperlink ref="B69" r:id="rId116" tooltip="Province of Zamora" display="https://en.wikipedia.org/wiki/Province_of_Zamora" xr:uid="{EB14A704-4D7A-468B-81EC-E17442DFAD60}"/>
    <hyperlink ref="C69" r:id="rId117" tooltip="Castile and León" display="https://en.wikipedia.org/wiki/Castile_and_Le%C3%B3n" xr:uid="{7996350B-8108-423C-9C70-F3889D6C801E}"/>
    <hyperlink ref="B70" r:id="rId118" tooltip="Province of Zaragoza" display="https://en.wikipedia.org/wiki/Province_of_Zaragoza" xr:uid="{C21211C2-C822-48E5-8CA1-B7F893A4B5D4}"/>
    <hyperlink ref="C70" r:id="rId119" tooltip="Aragon" display="https://en.wikipedia.org/wiki/Aragon" xr:uid="{F220ACBD-0373-495B-98C5-E42929E96D0E}"/>
  </hyperlinks>
  <pageMargins left="0.7" right="0.7" top="0.75" bottom="0.75" header="0.3" footer="0.3"/>
  <drawing r:id="rId120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3CEC7-AD57-4AD9-809F-C18D74CDDE42}">
  <dimension ref="A1:J79"/>
  <sheetViews>
    <sheetView topLeftCell="A61" workbookViewId="0">
      <selection activeCell="F71" sqref="F71:J77"/>
    </sheetView>
  </sheetViews>
  <sheetFormatPr defaultRowHeight="14.5" x14ac:dyDescent="0.35"/>
  <cols>
    <col min="2" max="2" width="15.7265625" customWidth="1"/>
    <col min="5" max="5" width="35.90625" bestFit="1" customWidth="1"/>
    <col min="6" max="6" width="4.81640625" bestFit="1" customWidth="1"/>
    <col min="7" max="7" width="31.90625" bestFit="1" customWidth="1"/>
    <col min="8" max="8" width="9.90625" bestFit="1" customWidth="1"/>
    <col min="9" max="9" width="7.7265625" bestFit="1" customWidth="1"/>
  </cols>
  <sheetData>
    <row r="1" spans="1:9" ht="15" thickBot="1" x14ac:dyDescent="0.4">
      <c r="A1" s="1" t="s">
        <v>6266</v>
      </c>
      <c r="B1" s="3" t="s">
        <v>6267</v>
      </c>
      <c r="C1" s="6" t="s">
        <v>6268</v>
      </c>
      <c r="D1" s="6" t="s">
        <v>344</v>
      </c>
      <c r="E1" s="6"/>
      <c r="F1">
        <v>4025</v>
      </c>
      <c r="G1" t="str">
        <f>_xlfn.CONCAT(B1, " (Azerbajiani ",D1,")")</f>
        <v>Bakı (Azerbajiani municipality)</v>
      </c>
      <c r="H1" t="str">
        <f>B1</f>
        <v>Bakı</v>
      </c>
      <c r="I1" t="str">
        <f>A1</f>
        <v>AZ-BA</v>
      </c>
    </row>
    <row r="2" spans="1:9" ht="15" thickBot="1" x14ac:dyDescent="0.4">
      <c r="A2" s="1" t="s">
        <v>6269</v>
      </c>
      <c r="B2" s="3" t="s">
        <v>6270</v>
      </c>
      <c r="C2" s="6" t="s">
        <v>6271</v>
      </c>
      <c r="D2" s="6" t="s">
        <v>344</v>
      </c>
      <c r="E2" s="6"/>
      <c r="F2">
        <v>4025</v>
      </c>
      <c r="G2" t="str">
        <f t="shared" ref="G2:G65" si="0">_xlfn.CONCAT(B2, " (Azerbajiani ",D2,")")</f>
        <v>Gəncə (Azerbajiani municipality)</v>
      </c>
      <c r="H2" t="str">
        <f t="shared" ref="H2:H65" si="1">B2</f>
        <v>Gəncə</v>
      </c>
      <c r="I2" t="str">
        <f t="shared" ref="I2:I65" si="2">A2</f>
        <v>AZ-GA</v>
      </c>
    </row>
    <row r="3" spans="1:9" ht="15" thickBot="1" x14ac:dyDescent="0.4">
      <c r="A3" s="1" t="s">
        <v>6272</v>
      </c>
      <c r="B3" s="3" t="s">
        <v>6273</v>
      </c>
      <c r="C3" s="6" t="s">
        <v>6274</v>
      </c>
      <c r="D3" s="6" t="s">
        <v>344</v>
      </c>
      <c r="E3" s="6"/>
      <c r="F3">
        <v>4025</v>
      </c>
      <c r="G3" t="str">
        <f t="shared" si="0"/>
        <v>Lənkəran (Azerbajiani municipality)</v>
      </c>
      <c r="H3" t="str">
        <f t="shared" si="1"/>
        <v>Lənkəran</v>
      </c>
      <c r="I3" t="str">
        <f t="shared" si="2"/>
        <v>AZ-LA</v>
      </c>
    </row>
    <row r="4" spans="1:9" ht="29.5" thickBot="1" x14ac:dyDescent="0.4">
      <c r="A4" s="1" t="s">
        <v>6275</v>
      </c>
      <c r="B4" s="3" t="s">
        <v>6276</v>
      </c>
      <c r="C4" s="6" t="s">
        <v>6277</v>
      </c>
      <c r="D4" s="6" t="s">
        <v>344</v>
      </c>
      <c r="E4" s="6"/>
      <c r="F4">
        <v>4025</v>
      </c>
      <c r="G4" t="str">
        <f t="shared" si="0"/>
        <v>Mingəçevir (Azerbajiani municipality)</v>
      </c>
      <c r="H4" t="str">
        <f t="shared" si="1"/>
        <v>Mingəçevir</v>
      </c>
      <c r="I4" t="str">
        <f t="shared" si="2"/>
        <v>AZ-MI</v>
      </c>
    </row>
    <row r="5" spans="1:9" ht="15" thickBot="1" x14ac:dyDescent="0.4">
      <c r="A5" s="1" t="s">
        <v>6278</v>
      </c>
      <c r="B5" s="3" t="s">
        <v>6279</v>
      </c>
      <c r="C5" s="6" t="s">
        <v>6279</v>
      </c>
      <c r="D5" s="6" t="s">
        <v>344</v>
      </c>
      <c r="E5" s="6"/>
      <c r="F5">
        <v>4025</v>
      </c>
      <c r="G5" t="str">
        <f t="shared" si="0"/>
        <v>Naftalan (Azerbajiani municipality)</v>
      </c>
      <c r="H5" t="str">
        <f t="shared" si="1"/>
        <v>Naftalan</v>
      </c>
      <c r="I5" t="str">
        <f t="shared" si="2"/>
        <v>AZ-NA</v>
      </c>
    </row>
    <row r="6" spans="1:9" ht="15" thickBot="1" x14ac:dyDescent="0.4">
      <c r="A6" s="1" t="s">
        <v>6284</v>
      </c>
      <c r="B6" s="3" t="s">
        <v>6285</v>
      </c>
      <c r="C6" s="6" t="s">
        <v>6286</v>
      </c>
      <c r="D6" s="6" t="s">
        <v>344</v>
      </c>
      <c r="E6" s="6"/>
      <c r="F6">
        <v>4025</v>
      </c>
      <c r="G6" t="str">
        <f t="shared" si="0"/>
        <v>Şəki (Azerbajiani municipality)</v>
      </c>
      <c r="H6" t="str">
        <f t="shared" si="1"/>
        <v>Şəki</v>
      </c>
      <c r="I6" t="str">
        <f t="shared" si="2"/>
        <v>AZ-SA</v>
      </c>
    </row>
    <row r="7" spans="1:9" ht="15" thickBot="1" x14ac:dyDescent="0.4">
      <c r="A7" s="1" t="s">
        <v>6287</v>
      </c>
      <c r="B7" s="3" t="s">
        <v>6288</v>
      </c>
      <c r="C7" s="6" t="s">
        <v>6289</v>
      </c>
      <c r="D7" s="6" t="s">
        <v>344</v>
      </c>
      <c r="E7" s="6"/>
      <c r="F7">
        <v>4025</v>
      </c>
      <c r="G7" t="str">
        <f t="shared" si="0"/>
        <v>Şirvan (Azerbajiani municipality)</v>
      </c>
      <c r="H7" t="str">
        <f t="shared" si="1"/>
        <v>Şirvan</v>
      </c>
      <c r="I7" t="str">
        <f t="shared" si="2"/>
        <v>AZ-SR</v>
      </c>
    </row>
    <row r="8" spans="1:9" ht="15" thickBot="1" x14ac:dyDescent="0.4">
      <c r="A8" s="1" t="s">
        <v>6290</v>
      </c>
      <c r="B8" s="3" t="s">
        <v>6291</v>
      </c>
      <c r="C8" s="6" t="s">
        <v>6291</v>
      </c>
      <c r="D8" s="6" t="s">
        <v>344</v>
      </c>
      <c r="E8" s="6"/>
      <c r="F8">
        <v>4025</v>
      </c>
      <c r="G8" t="str">
        <f t="shared" si="0"/>
        <v>Sumqayıt (Azerbajiani municipality)</v>
      </c>
      <c r="H8" t="str">
        <f t="shared" si="1"/>
        <v>Sumqayıt</v>
      </c>
      <c r="I8" t="str">
        <f t="shared" si="2"/>
        <v>AZ-SM</v>
      </c>
    </row>
    <row r="9" spans="1:9" ht="29.5" thickBot="1" x14ac:dyDescent="0.4">
      <c r="A9" s="1" t="s">
        <v>6292</v>
      </c>
      <c r="B9" s="3" t="s">
        <v>6293</v>
      </c>
      <c r="C9" s="3" t="s">
        <v>6294</v>
      </c>
      <c r="D9" s="6" t="s">
        <v>344</v>
      </c>
      <c r="E9" s="6"/>
      <c r="F9">
        <v>4025</v>
      </c>
      <c r="G9" t="str">
        <f t="shared" si="0"/>
        <v>Xankəndi (Azerbajiani municipality)</v>
      </c>
      <c r="H9" t="str">
        <f t="shared" si="1"/>
        <v>Xankəndi</v>
      </c>
      <c r="I9" t="str">
        <f t="shared" si="2"/>
        <v>AZ-XA</v>
      </c>
    </row>
    <row r="10" spans="1:9" ht="15" thickBot="1" x14ac:dyDescent="0.4">
      <c r="A10" s="1" t="s">
        <v>6295</v>
      </c>
      <c r="B10" s="3" t="s">
        <v>6296</v>
      </c>
      <c r="C10" s="6" t="s">
        <v>6297</v>
      </c>
      <c r="D10" s="6" t="s">
        <v>344</v>
      </c>
      <c r="E10" s="6"/>
      <c r="F10">
        <v>4025</v>
      </c>
      <c r="G10" t="str">
        <f t="shared" si="0"/>
        <v>Yevlax (Azerbajiani municipality)</v>
      </c>
      <c r="H10" t="str">
        <f t="shared" si="1"/>
        <v>Yevlax</v>
      </c>
      <c r="I10" t="str">
        <f t="shared" si="2"/>
        <v>AZ-YE</v>
      </c>
    </row>
    <row r="11" spans="1:9" ht="15" thickBot="1" x14ac:dyDescent="0.4">
      <c r="A11" s="25" t="s">
        <v>6298</v>
      </c>
      <c r="B11" s="3" t="s">
        <v>6299</v>
      </c>
      <c r="C11" s="6" t="s">
        <v>6300</v>
      </c>
      <c r="D11" s="6" t="s">
        <v>6301</v>
      </c>
      <c r="E11" s="6"/>
      <c r="F11">
        <v>4025</v>
      </c>
      <c r="G11" t="str">
        <f t="shared" si="0"/>
        <v>Abşeron (Azerbajiani rayon)</v>
      </c>
      <c r="H11" t="str">
        <f t="shared" si="1"/>
        <v>Abşeron</v>
      </c>
      <c r="I11" t="str">
        <f t="shared" si="2"/>
        <v>AZ-ABS</v>
      </c>
    </row>
    <row r="12" spans="1:9" ht="15" thickBot="1" x14ac:dyDescent="0.4">
      <c r="A12" s="1" t="s">
        <v>6302</v>
      </c>
      <c r="B12" s="3" t="s">
        <v>6303</v>
      </c>
      <c r="C12" s="6" t="s">
        <v>6304</v>
      </c>
      <c r="D12" s="6" t="s">
        <v>6301</v>
      </c>
      <c r="E12" s="6"/>
      <c r="F12">
        <v>4025</v>
      </c>
      <c r="G12" t="str">
        <f t="shared" si="0"/>
        <v>Ağcabədi (Azerbajiani rayon)</v>
      </c>
      <c r="H12" t="str">
        <f t="shared" si="1"/>
        <v>Ağcabədi</v>
      </c>
      <c r="I12" t="str">
        <f t="shared" si="2"/>
        <v>AZ-AGC</v>
      </c>
    </row>
    <row r="13" spans="1:9" ht="15" thickBot="1" x14ac:dyDescent="0.4">
      <c r="A13" s="1" t="s">
        <v>6305</v>
      </c>
      <c r="B13" s="3" t="s">
        <v>6306</v>
      </c>
      <c r="C13" s="6" t="s">
        <v>6307</v>
      </c>
      <c r="D13" s="6" t="s">
        <v>6301</v>
      </c>
      <c r="E13" s="6"/>
      <c r="F13">
        <v>4025</v>
      </c>
      <c r="G13" t="str">
        <f t="shared" si="0"/>
        <v>Ağdam (Azerbajiani rayon)</v>
      </c>
      <c r="H13" t="str">
        <f t="shared" si="1"/>
        <v>Ağdam</v>
      </c>
      <c r="I13" t="str">
        <f t="shared" si="2"/>
        <v>AZ-AGM</v>
      </c>
    </row>
    <row r="14" spans="1:9" ht="15" thickBot="1" x14ac:dyDescent="0.4">
      <c r="A14" s="1" t="s">
        <v>6308</v>
      </c>
      <c r="B14" s="3" t="s">
        <v>6309</v>
      </c>
      <c r="C14" s="6" t="s">
        <v>6310</v>
      </c>
      <c r="D14" s="6" t="s">
        <v>6301</v>
      </c>
      <c r="E14" s="6"/>
      <c r="F14">
        <v>4025</v>
      </c>
      <c r="G14" t="str">
        <f t="shared" si="0"/>
        <v>Ağdaş (Azerbajiani rayon)</v>
      </c>
      <c r="H14" t="str">
        <f t="shared" si="1"/>
        <v>Ağdaş</v>
      </c>
      <c r="I14" t="str">
        <f t="shared" si="2"/>
        <v>AZ-AGS</v>
      </c>
    </row>
    <row r="15" spans="1:9" ht="15" thickBot="1" x14ac:dyDescent="0.4">
      <c r="A15" s="1" t="s">
        <v>6311</v>
      </c>
      <c r="B15" s="3" t="s">
        <v>6312</v>
      </c>
      <c r="C15" s="6" t="s">
        <v>6313</v>
      </c>
      <c r="D15" s="6" t="s">
        <v>6301</v>
      </c>
      <c r="E15" s="6"/>
      <c r="F15">
        <v>4025</v>
      </c>
      <c r="G15" t="str">
        <f t="shared" si="0"/>
        <v>Ağstafa (Azerbajiani rayon)</v>
      </c>
      <c r="H15" t="str">
        <f t="shared" si="1"/>
        <v>Ağstafa</v>
      </c>
      <c r="I15" t="str">
        <f t="shared" si="2"/>
        <v>AZ-AGA</v>
      </c>
    </row>
    <row r="16" spans="1:9" ht="15" thickBot="1" x14ac:dyDescent="0.4">
      <c r="A16" s="1" t="s">
        <v>6314</v>
      </c>
      <c r="B16" s="3" t="s">
        <v>6315</v>
      </c>
      <c r="C16" s="6" t="s">
        <v>6316</v>
      </c>
      <c r="D16" s="6" t="s">
        <v>6301</v>
      </c>
      <c r="E16" s="6"/>
      <c r="F16">
        <v>4025</v>
      </c>
      <c r="G16" t="str">
        <f t="shared" si="0"/>
        <v>Ağsu (Azerbajiani rayon)</v>
      </c>
      <c r="H16" t="str">
        <f t="shared" si="1"/>
        <v>Ağsu</v>
      </c>
      <c r="I16" t="str">
        <f t="shared" si="2"/>
        <v>AZ-AGU</v>
      </c>
    </row>
    <row r="17" spans="1:9" ht="15" thickBot="1" x14ac:dyDescent="0.4">
      <c r="A17" s="1" t="s">
        <v>6317</v>
      </c>
      <c r="B17" s="3" t="s">
        <v>6318</v>
      </c>
      <c r="C17" s="6" t="s">
        <v>6318</v>
      </c>
      <c r="D17" s="6" t="s">
        <v>6301</v>
      </c>
      <c r="E17" s="6"/>
      <c r="F17">
        <v>4025</v>
      </c>
      <c r="G17" t="str">
        <f t="shared" si="0"/>
        <v>Astara (Azerbajiani rayon)</v>
      </c>
      <c r="H17" t="str">
        <f t="shared" si="1"/>
        <v>Astara</v>
      </c>
      <c r="I17" t="str">
        <f t="shared" si="2"/>
        <v>AZ-AST</v>
      </c>
    </row>
    <row r="18" spans="1:9" ht="15" thickBot="1" x14ac:dyDescent="0.4">
      <c r="A18" s="1" t="s">
        <v>6322</v>
      </c>
      <c r="B18" s="3" t="s">
        <v>6323</v>
      </c>
      <c r="C18" s="6" t="s">
        <v>6324</v>
      </c>
      <c r="D18" s="6" t="s">
        <v>6301</v>
      </c>
      <c r="E18" s="6"/>
      <c r="F18">
        <v>4025</v>
      </c>
      <c r="G18" t="str">
        <f t="shared" si="0"/>
        <v>Balakən (Azerbajiani rayon)</v>
      </c>
      <c r="H18" t="str">
        <f t="shared" si="1"/>
        <v>Balakən</v>
      </c>
      <c r="I18" t="str">
        <f t="shared" si="2"/>
        <v>AZ-BAL</v>
      </c>
    </row>
    <row r="19" spans="1:9" ht="15" thickBot="1" x14ac:dyDescent="0.4">
      <c r="A19" s="1" t="s">
        <v>6325</v>
      </c>
      <c r="B19" s="3" t="s">
        <v>6326</v>
      </c>
      <c r="C19" s="6" t="s">
        <v>6327</v>
      </c>
      <c r="D19" s="6" t="s">
        <v>6301</v>
      </c>
      <c r="E19" s="6"/>
      <c r="F19">
        <v>4025</v>
      </c>
      <c r="G19" t="str">
        <f t="shared" si="0"/>
        <v>Bərdə (Azerbajiani rayon)</v>
      </c>
      <c r="H19" t="str">
        <f t="shared" si="1"/>
        <v>Bərdə</v>
      </c>
      <c r="I19" t="str">
        <f t="shared" si="2"/>
        <v>AZ-BAR</v>
      </c>
    </row>
    <row r="20" spans="1:9" ht="15" thickBot="1" x14ac:dyDescent="0.4">
      <c r="A20" s="1" t="s">
        <v>6328</v>
      </c>
      <c r="B20" s="3" t="s">
        <v>6329</v>
      </c>
      <c r="C20" s="6" t="s">
        <v>6330</v>
      </c>
      <c r="D20" s="6" t="s">
        <v>6301</v>
      </c>
      <c r="E20" s="6"/>
      <c r="F20">
        <v>4025</v>
      </c>
      <c r="G20" t="str">
        <f t="shared" si="0"/>
        <v>Beyləqan (Azerbajiani rayon)</v>
      </c>
      <c r="H20" t="str">
        <f t="shared" si="1"/>
        <v>Beyləqan</v>
      </c>
      <c r="I20" t="str">
        <f t="shared" si="2"/>
        <v>AZ-BEY</v>
      </c>
    </row>
    <row r="21" spans="1:9" ht="15" thickBot="1" x14ac:dyDescent="0.4">
      <c r="A21" s="1" t="s">
        <v>6331</v>
      </c>
      <c r="B21" s="3" t="s">
        <v>6332</v>
      </c>
      <c r="C21" s="6" t="s">
        <v>6333</v>
      </c>
      <c r="D21" s="6" t="s">
        <v>6301</v>
      </c>
      <c r="E21" s="6"/>
      <c r="F21">
        <v>4025</v>
      </c>
      <c r="G21" t="str">
        <f t="shared" si="0"/>
        <v>Biləsuvar (Azerbajiani rayon)</v>
      </c>
      <c r="H21" t="str">
        <f t="shared" si="1"/>
        <v>Biləsuvar</v>
      </c>
      <c r="I21" t="str">
        <f t="shared" si="2"/>
        <v>AZ-BIL</v>
      </c>
    </row>
    <row r="22" spans="1:9" ht="15" thickBot="1" x14ac:dyDescent="0.4">
      <c r="A22" s="1" t="s">
        <v>6334</v>
      </c>
      <c r="B22" s="3" t="s">
        <v>6335</v>
      </c>
      <c r="C22" s="6" t="s">
        <v>6336</v>
      </c>
      <c r="D22" s="6" t="s">
        <v>6301</v>
      </c>
      <c r="E22" s="6"/>
      <c r="F22">
        <v>4025</v>
      </c>
      <c r="G22" t="str">
        <f t="shared" si="0"/>
        <v>Cəbrayıl (Azerbajiani rayon)</v>
      </c>
      <c r="H22" t="str">
        <f t="shared" si="1"/>
        <v>Cəbrayıl</v>
      </c>
      <c r="I22" t="str">
        <f t="shared" si="2"/>
        <v>AZ-CAB</v>
      </c>
    </row>
    <row r="23" spans="1:9" ht="15" thickBot="1" x14ac:dyDescent="0.4">
      <c r="A23" s="1" t="s">
        <v>6337</v>
      </c>
      <c r="B23" s="3" t="s">
        <v>6338</v>
      </c>
      <c r="C23" s="6" t="s">
        <v>6339</v>
      </c>
      <c r="D23" s="6" t="s">
        <v>6301</v>
      </c>
      <c r="E23" s="6"/>
      <c r="F23">
        <v>4025</v>
      </c>
      <c r="G23" t="str">
        <f t="shared" si="0"/>
        <v>Cəlilabad (Azerbajiani rayon)</v>
      </c>
      <c r="H23" t="str">
        <f t="shared" si="1"/>
        <v>Cəlilabad</v>
      </c>
      <c r="I23" t="str">
        <f t="shared" si="2"/>
        <v>AZ-CAL</v>
      </c>
    </row>
    <row r="24" spans="1:9" ht="15" thickBot="1" x14ac:dyDescent="0.4">
      <c r="A24" s="1" t="s">
        <v>6343</v>
      </c>
      <c r="B24" s="3" t="s">
        <v>6344</v>
      </c>
      <c r="C24" s="6" t="s">
        <v>6345</v>
      </c>
      <c r="D24" s="6" t="s">
        <v>6301</v>
      </c>
      <c r="E24" s="6"/>
      <c r="F24">
        <v>4025</v>
      </c>
      <c r="G24" t="str">
        <f t="shared" si="0"/>
        <v>Daşkəsən (Azerbajiani rayon)</v>
      </c>
      <c r="H24" t="str">
        <f t="shared" si="1"/>
        <v>Daşkəsən</v>
      </c>
      <c r="I24" t="str">
        <f t="shared" si="2"/>
        <v>AZ-DAS</v>
      </c>
    </row>
    <row r="25" spans="1:9" ht="15" thickBot="1" x14ac:dyDescent="0.4">
      <c r="A25" s="1" t="s">
        <v>6346</v>
      </c>
      <c r="B25" s="3" t="s">
        <v>6347</v>
      </c>
      <c r="C25" s="6" t="s">
        <v>6348</v>
      </c>
      <c r="D25" s="6" t="s">
        <v>6301</v>
      </c>
      <c r="E25" s="6"/>
      <c r="F25">
        <v>4025</v>
      </c>
      <c r="G25" t="str">
        <f t="shared" si="0"/>
        <v>Füzuli (Azerbajiani rayon)</v>
      </c>
      <c r="H25" t="str">
        <f t="shared" si="1"/>
        <v>Füzuli</v>
      </c>
      <c r="I25" t="str">
        <f t="shared" si="2"/>
        <v>AZ-FUZ</v>
      </c>
    </row>
    <row r="26" spans="1:9" ht="15" thickBot="1" x14ac:dyDescent="0.4">
      <c r="A26" s="1" t="s">
        <v>6349</v>
      </c>
      <c r="B26" s="3" t="s">
        <v>6350</v>
      </c>
      <c r="C26" s="6" t="s">
        <v>6351</v>
      </c>
      <c r="D26" s="6" t="s">
        <v>6301</v>
      </c>
      <c r="E26" s="6"/>
      <c r="F26">
        <v>4025</v>
      </c>
      <c r="G26" t="str">
        <f t="shared" si="0"/>
        <v>Gədəbəy (Azerbajiani rayon)</v>
      </c>
      <c r="H26" t="str">
        <f t="shared" si="1"/>
        <v>Gədəbəy</v>
      </c>
      <c r="I26" t="str">
        <f t="shared" si="2"/>
        <v>AZ-GAD</v>
      </c>
    </row>
    <row r="27" spans="1:9" ht="29.5" thickBot="1" x14ac:dyDescent="0.4">
      <c r="A27" s="1" t="s">
        <v>6352</v>
      </c>
      <c r="B27" s="3" t="s">
        <v>6353</v>
      </c>
      <c r="C27" s="6" t="s">
        <v>6353</v>
      </c>
      <c r="D27" s="6" t="s">
        <v>6301</v>
      </c>
      <c r="E27" s="6"/>
      <c r="F27">
        <v>4025</v>
      </c>
      <c r="G27" t="str">
        <f t="shared" si="0"/>
        <v>Goranboy (Azerbajiani rayon)</v>
      </c>
      <c r="H27" t="str">
        <f t="shared" si="1"/>
        <v>Goranboy</v>
      </c>
      <c r="I27" t="str">
        <f t="shared" si="2"/>
        <v>AZ-GOR</v>
      </c>
    </row>
    <row r="28" spans="1:9" ht="15" thickBot="1" x14ac:dyDescent="0.4">
      <c r="A28" s="1" t="s">
        <v>6354</v>
      </c>
      <c r="B28" s="3" t="s">
        <v>6355</v>
      </c>
      <c r="C28" s="6" t="s">
        <v>6356</v>
      </c>
      <c r="D28" s="6" t="s">
        <v>6301</v>
      </c>
      <c r="E28" s="6"/>
      <c r="F28">
        <v>4025</v>
      </c>
      <c r="G28" t="str">
        <f t="shared" si="0"/>
        <v>Göyçay (Azerbajiani rayon)</v>
      </c>
      <c r="H28" t="str">
        <f t="shared" si="1"/>
        <v>Göyçay</v>
      </c>
      <c r="I28" t="str">
        <f t="shared" si="2"/>
        <v>AZ-GOY</v>
      </c>
    </row>
    <row r="29" spans="1:9" ht="15" thickBot="1" x14ac:dyDescent="0.4">
      <c r="A29" s="1" t="s">
        <v>6357</v>
      </c>
      <c r="B29" s="3" t="s">
        <v>6358</v>
      </c>
      <c r="C29" s="6" t="s">
        <v>6359</v>
      </c>
      <c r="D29" s="6" t="s">
        <v>6301</v>
      </c>
      <c r="E29" s="6"/>
      <c r="F29">
        <v>4025</v>
      </c>
      <c r="G29" t="str">
        <f t="shared" si="0"/>
        <v>Göygöl (Azerbajiani rayon)</v>
      </c>
      <c r="H29" t="str">
        <f t="shared" si="1"/>
        <v>Göygöl</v>
      </c>
      <c r="I29" t="str">
        <f t="shared" si="2"/>
        <v>AZ-GYG</v>
      </c>
    </row>
    <row r="30" spans="1:9" ht="29.5" thickBot="1" x14ac:dyDescent="0.4">
      <c r="A30" s="1" t="s">
        <v>6360</v>
      </c>
      <c r="B30" s="3" t="s">
        <v>6361</v>
      </c>
      <c r="C30" s="6" t="s">
        <v>6362</v>
      </c>
      <c r="D30" s="6" t="s">
        <v>6301</v>
      </c>
      <c r="E30" s="6"/>
      <c r="F30">
        <v>4025</v>
      </c>
      <c r="G30" t="str">
        <f t="shared" si="0"/>
        <v>Hacıqabul (Azerbajiani rayon)</v>
      </c>
      <c r="H30" t="str">
        <f t="shared" si="1"/>
        <v>Hacıqabul</v>
      </c>
      <c r="I30" t="str">
        <f t="shared" si="2"/>
        <v>AZ-HAC</v>
      </c>
    </row>
    <row r="31" spans="1:9" ht="15" thickBot="1" x14ac:dyDescent="0.4">
      <c r="A31" s="1" t="s">
        <v>6363</v>
      </c>
      <c r="B31" s="3" t="s">
        <v>6364</v>
      </c>
      <c r="C31" s="6" t="s">
        <v>6365</v>
      </c>
      <c r="D31" s="6" t="s">
        <v>6301</v>
      </c>
      <c r="E31" s="6"/>
      <c r="F31">
        <v>4025</v>
      </c>
      <c r="G31" t="str">
        <f t="shared" si="0"/>
        <v>İmişli (Azerbajiani rayon)</v>
      </c>
      <c r="H31" t="str">
        <f t="shared" si="1"/>
        <v>İmişli</v>
      </c>
      <c r="I31" t="str">
        <f t="shared" si="2"/>
        <v>AZ-IMI</v>
      </c>
    </row>
    <row r="32" spans="1:9" ht="15" thickBot="1" x14ac:dyDescent="0.4">
      <c r="A32" s="1" t="s">
        <v>6366</v>
      </c>
      <c r="B32" s="3" t="s">
        <v>6367</v>
      </c>
      <c r="C32" s="6" t="s">
        <v>6368</v>
      </c>
      <c r="D32" s="6" t="s">
        <v>6301</v>
      </c>
      <c r="E32" s="6"/>
      <c r="F32">
        <v>4025</v>
      </c>
      <c r="G32" t="str">
        <f t="shared" si="0"/>
        <v>İsmayıllı (Azerbajiani rayon)</v>
      </c>
      <c r="H32" t="str">
        <f t="shared" si="1"/>
        <v>İsmayıllı</v>
      </c>
      <c r="I32" t="str">
        <f t="shared" si="2"/>
        <v>AZ-ISM</v>
      </c>
    </row>
    <row r="33" spans="1:9" ht="15" thickBot="1" x14ac:dyDescent="0.4">
      <c r="A33" s="1" t="s">
        <v>6369</v>
      </c>
      <c r="B33" s="3" t="s">
        <v>6370</v>
      </c>
      <c r="C33" s="6" t="s">
        <v>6371</v>
      </c>
      <c r="D33" s="6" t="s">
        <v>6301</v>
      </c>
      <c r="E33" s="6"/>
      <c r="F33">
        <v>4025</v>
      </c>
      <c r="G33" t="str">
        <f t="shared" si="0"/>
        <v>Kəlbəcər (Azerbajiani rayon)</v>
      </c>
      <c r="H33" t="str">
        <f t="shared" si="1"/>
        <v>Kəlbəcər</v>
      </c>
      <c r="I33" t="str">
        <f t="shared" si="2"/>
        <v>AZ-KAL</v>
      </c>
    </row>
    <row r="34" spans="1:9" ht="15" thickBot="1" x14ac:dyDescent="0.4">
      <c r="A34" s="1" t="s">
        <v>6375</v>
      </c>
      <c r="B34" s="3" t="s">
        <v>6376</v>
      </c>
      <c r="C34" s="6" t="s">
        <v>6377</v>
      </c>
      <c r="D34" s="6" t="s">
        <v>6301</v>
      </c>
      <c r="E34" s="6"/>
      <c r="F34">
        <v>4025</v>
      </c>
      <c r="G34" t="str">
        <f t="shared" si="0"/>
        <v>Kürdəmir (Azerbajiani rayon)</v>
      </c>
      <c r="H34" t="str">
        <f t="shared" si="1"/>
        <v>Kürdəmir</v>
      </c>
      <c r="I34" t="str">
        <f t="shared" si="2"/>
        <v>AZ-KUR</v>
      </c>
    </row>
    <row r="35" spans="1:9" ht="15" thickBot="1" x14ac:dyDescent="0.4">
      <c r="A35" s="1" t="s">
        <v>6378</v>
      </c>
      <c r="B35" s="3" t="s">
        <v>6379</v>
      </c>
      <c r="C35" s="6" t="s">
        <v>6380</v>
      </c>
      <c r="D35" s="6" t="s">
        <v>6301</v>
      </c>
      <c r="E35" s="6"/>
      <c r="F35">
        <v>4025</v>
      </c>
      <c r="G35" t="str">
        <f t="shared" si="0"/>
        <v>Laçın (Azerbajiani rayon)</v>
      </c>
      <c r="H35" t="str">
        <f t="shared" si="1"/>
        <v>Laçın</v>
      </c>
      <c r="I35" t="str">
        <f t="shared" si="2"/>
        <v>AZ-LAC</v>
      </c>
    </row>
    <row r="36" spans="1:9" ht="15" thickBot="1" x14ac:dyDescent="0.4">
      <c r="A36" s="1" t="s">
        <v>6381</v>
      </c>
      <c r="B36" s="3" t="s">
        <v>6273</v>
      </c>
      <c r="C36" s="6" t="s">
        <v>6274</v>
      </c>
      <c r="D36" s="6" t="s">
        <v>6301</v>
      </c>
      <c r="E36" s="6"/>
      <c r="F36">
        <v>4025</v>
      </c>
      <c r="G36" t="str">
        <f t="shared" si="0"/>
        <v>Lənkəran (Azerbajiani rayon)</v>
      </c>
      <c r="H36" t="str">
        <f t="shared" si="1"/>
        <v>Lənkəran</v>
      </c>
      <c r="I36" t="str">
        <f t="shared" si="2"/>
        <v>AZ-LAN</v>
      </c>
    </row>
    <row r="37" spans="1:9" ht="15" thickBot="1" x14ac:dyDescent="0.4">
      <c r="A37" s="1" t="s">
        <v>6382</v>
      </c>
      <c r="B37" s="3" t="s">
        <v>6383</v>
      </c>
      <c r="C37" s="6" t="s">
        <v>6383</v>
      </c>
      <c r="D37" s="6" t="s">
        <v>6301</v>
      </c>
      <c r="E37" s="6"/>
      <c r="F37">
        <v>4025</v>
      </c>
      <c r="G37" t="str">
        <f t="shared" si="0"/>
        <v>Lerik (Azerbajiani rayon)</v>
      </c>
      <c r="H37" t="str">
        <f t="shared" si="1"/>
        <v>Lerik</v>
      </c>
      <c r="I37" t="str">
        <f t="shared" si="2"/>
        <v>AZ-LER</v>
      </c>
    </row>
    <row r="38" spans="1:9" ht="15" thickBot="1" x14ac:dyDescent="0.4">
      <c r="A38" s="1" t="s">
        <v>6384</v>
      </c>
      <c r="B38" s="3" t="s">
        <v>6385</v>
      </c>
      <c r="C38" s="6" t="s">
        <v>6386</v>
      </c>
      <c r="D38" s="6" t="s">
        <v>6301</v>
      </c>
      <c r="E38" s="6"/>
      <c r="F38">
        <v>4025</v>
      </c>
      <c r="G38" t="str">
        <f t="shared" si="0"/>
        <v>Masallı (Azerbajiani rayon)</v>
      </c>
      <c r="H38" t="str">
        <f t="shared" si="1"/>
        <v>Masallı</v>
      </c>
      <c r="I38" t="str">
        <f t="shared" si="2"/>
        <v>AZ-MAS</v>
      </c>
    </row>
    <row r="39" spans="1:9" ht="15" thickBot="1" x14ac:dyDescent="0.4">
      <c r="A39" s="1" t="s">
        <v>6387</v>
      </c>
      <c r="B39" s="3" t="s">
        <v>6388</v>
      </c>
      <c r="C39" s="6" t="s">
        <v>6389</v>
      </c>
      <c r="D39" s="6" t="s">
        <v>6301</v>
      </c>
      <c r="E39" s="6"/>
      <c r="F39">
        <v>4025</v>
      </c>
      <c r="G39" t="str">
        <f t="shared" si="0"/>
        <v>Neftçala (Azerbajiani rayon)</v>
      </c>
      <c r="H39" t="str">
        <f t="shared" si="1"/>
        <v>Neftçala</v>
      </c>
      <c r="I39" t="str">
        <f t="shared" si="2"/>
        <v>AZ-NEF</v>
      </c>
    </row>
    <row r="40" spans="1:9" ht="15" thickBot="1" x14ac:dyDescent="0.4">
      <c r="A40" s="1" t="s">
        <v>6390</v>
      </c>
      <c r="B40" s="3" t="s">
        <v>6391</v>
      </c>
      <c r="C40" s="6" t="s">
        <v>6392</v>
      </c>
      <c r="D40" s="6" t="s">
        <v>6301</v>
      </c>
      <c r="E40" s="6"/>
      <c r="F40">
        <v>4025</v>
      </c>
      <c r="G40" t="str">
        <f t="shared" si="0"/>
        <v>Oğuz (Azerbajiani rayon)</v>
      </c>
      <c r="H40" t="str">
        <f t="shared" si="1"/>
        <v>Oğuz</v>
      </c>
      <c r="I40" t="str">
        <f t="shared" si="2"/>
        <v>AZ-OGU</v>
      </c>
    </row>
    <row r="41" spans="1:9" ht="15" thickBot="1" x14ac:dyDescent="0.4">
      <c r="A41" s="1" t="s">
        <v>6395</v>
      </c>
      <c r="B41" s="3" t="s">
        <v>6396</v>
      </c>
      <c r="C41" s="6" t="s">
        <v>6397</v>
      </c>
      <c r="D41" s="6" t="s">
        <v>6301</v>
      </c>
      <c r="E41" s="6"/>
      <c r="F41">
        <v>4025</v>
      </c>
      <c r="G41" t="str">
        <f t="shared" si="0"/>
        <v>Qax (Azerbajiani rayon)</v>
      </c>
      <c r="H41" t="str">
        <f t="shared" si="1"/>
        <v>Qax</v>
      </c>
      <c r="I41" t="str">
        <f t="shared" si="2"/>
        <v>AZ-QAX</v>
      </c>
    </row>
    <row r="42" spans="1:9" ht="15" thickBot="1" x14ac:dyDescent="0.4">
      <c r="A42" s="1" t="s">
        <v>6398</v>
      </c>
      <c r="B42" s="3" t="s">
        <v>6399</v>
      </c>
      <c r="C42" s="6" t="s">
        <v>6400</v>
      </c>
      <c r="D42" s="6" t="s">
        <v>6301</v>
      </c>
      <c r="E42" s="6"/>
      <c r="F42">
        <v>4025</v>
      </c>
      <c r="G42" t="str">
        <f t="shared" si="0"/>
        <v>Qazax (Azerbajiani rayon)</v>
      </c>
      <c r="H42" t="str">
        <f t="shared" si="1"/>
        <v>Qazax</v>
      </c>
      <c r="I42" t="str">
        <f t="shared" si="2"/>
        <v>AZ-QAZ</v>
      </c>
    </row>
    <row r="43" spans="1:9" ht="15" thickBot="1" x14ac:dyDescent="0.4">
      <c r="A43" s="1" t="s">
        <v>6401</v>
      </c>
      <c r="B43" s="3" t="s">
        <v>6402</v>
      </c>
      <c r="C43" s="6" t="s">
        <v>6403</v>
      </c>
      <c r="D43" s="6" t="s">
        <v>6301</v>
      </c>
      <c r="E43" s="6"/>
      <c r="F43">
        <v>4025</v>
      </c>
      <c r="G43" t="str">
        <f t="shared" si="0"/>
        <v>Qəbələ (Azerbajiani rayon)</v>
      </c>
      <c r="H43" t="str">
        <f t="shared" si="1"/>
        <v>Qəbələ</v>
      </c>
      <c r="I43" t="str">
        <f t="shared" si="2"/>
        <v>AZ-QAB</v>
      </c>
    </row>
    <row r="44" spans="1:9" ht="29.5" thickBot="1" x14ac:dyDescent="0.4">
      <c r="A44" s="1" t="s">
        <v>6404</v>
      </c>
      <c r="B44" s="3" t="s">
        <v>6405</v>
      </c>
      <c r="C44" s="6" t="s">
        <v>6406</v>
      </c>
      <c r="D44" s="6" t="s">
        <v>6301</v>
      </c>
      <c r="E44" s="6"/>
      <c r="F44">
        <v>4025</v>
      </c>
      <c r="G44" t="str">
        <f t="shared" si="0"/>
        <v>Qobustan (Azerbajiani rayon)</v>
      </c>
      <c r="H44" t="str">
        <f t="shared" si="1"/>
        <v>Qobustan</v>
      </c>
      <c r="I44" t="str">
        <f t="shared" si="2"/>
        <v>AZ-QOB</v>
      </c>
    </row>
    <row r="45" spans="1:9" ht="15" thickBot="1" x14ac:dyDescent="0.4">
      <c r="A45" s="1" t="s">
        <v>6407</v>
      </c>
      <c r="B45" s="3" t="s">
        <v>6408</v>
      </c>
      <c r="C45" s="6" t="s">
        <v>6408</v>
      </c>
      <c r="D45" s="6" t="s">
        <v>6301</v>
      </c>
      <c r="E45" s="6"/>
      <c r="F45">
        <v>4025</v>
      </c>
      <c r="G45" t="str">
        <f t="shared" si="0"/>
        <v>Quba (Azerbajiani rayon)</v>
      </c>
      <c r="H45" t="str">
        <f t="shared" si="1"/>
        <v>Quba</v>
      </c>
      <c r="I45" t="str">
        <f t="shared" si="2"/>
        <v>AZ-QBA</v>
      </c>
    </row>
    <row r="46" spans="1:9" ht="15" thickBot="1" x14ac:dyDescent="0.4">
      <c r="A46" s="1" t="s">
        <v>6409</v>
      </c>
      <c r="B46" s="3" t="s">
        <v>6410</v>
      </c>
      <c r="C46" s="6" t="s">
        <v>6410</v>
      </c>
      <c r="D46" s="6" t="s">
        <v>6301</v>
      </c>
      <c r="E46" s="6"/>
      <c r="F46">
        <v>4025</v>
      </c>
      <c r="G46" t="str">
        <f t="shared" si="0"/>
        <v>Qubadlı (Azerbajiani rayon)</v>
      </c>
      <c r="H46" t="str">
        <f t="shared" si="1"/>
        <v>Qubadlı</v>
      </c>
      <c r="I46" t="str">
        <f t="shared" si="2"/>
        <v>AZ-QBI</v>
      </c>
    </row>
    <row r="47" spans="1:9" ht="15" thickBot="1" x14ac:dyDescent="0.4">
      <c r="A47" s="1" t="s">
        <v>6411</v>
      </c>
      <c r="B47" s="3" t="s">
        <v>6412</v>
      </c>
      <c r="C47" s="6" t="s">
        <v>6412</v>
      </c>
      <c r="D47" s="6" t="s">
        <v>6301</v>
      </c>
      <c r="E47" s="6"/>
      <c r="F47">
        <v>4025</v>
      </c>
      <c r="G47" t="str">
        <f t="shared" si="0"/>
        <v>Qusar (Azerbajiani rayon)</v>
      </c>
      <c r="H47" t="str">
        <f t="shared" si="1"/>
        <v>Qusar</v>
      </c>
      <c r="I47" t="str">
        <f t="shared" si="2"/>
        <v>AZ-QUS</v>
      </c>
    </row>
    <row r="48" spans="1:9" ht="15" thickBot="1" x14ac:dyDescent="0.4">
      <c r="A48" s="1" t="s">
        <v>6413</v>
      </c>
      <c r="B48" s="3" t="s">
        <v>6414</v>
      </c>
      <c r="C48" s="6" t="s">
        <v>6415</v>
      </c>
      <c r="D48" s="6" t="s">
        <v>6301</v>
      </c>
      <c r="E48" s="6"/>
      <c r="F48">
        <v>4025</v>
      </c>
      <c r="G48" t="str">
        <f t="shared" si="0"/>
        <v>Saatlı (Azerbajiani rayon)</v>
      </c>
      <c r="H48" t="str">
        <f t="shared" si="1"/>
        <v>Saatlı</v>
      </c>
      <c r="I48" t="str">
        <f t="shared" si="2"/>
        <v>AZ-SAT</v>
      </c>
    </row>
    <row r="49" spans="1:9" ht="29.5" thickBot="1" x14ac:dyDescent="0.4">
      <c r="A49" s="1" t="s">
        <v>6416</v>
      </c>
      <c r="B49" s="3" t="s">
        <v>6417</v>
      </c>
      <c r="C49" s="6" t="s">
        <v>6417</v>
      </c>
      <c r="D49" s="6" t="s">
        <v>6301</v>
      </c>
      <c r="E49" s="6"/>
      <c r="F49">
        <v>4025</v>
      </c>
      <c r="G49" t="str">
        <f t="shared" si="0"/>
        <v>Sabirabad (Azerbajiani rayon)</v>
      </c>
      <c r="H49" t="str">
        <f t="shared" si="1"/>
        <v>Sabirabad</v>
      </c>
      <c r="I49" t="str">
        <f t="shared" si="2"/>
        <v>AZ-SAB</v>
      </c>
    </row>
    <row r="50" spans="1:9" ht="15" thickBot="1" x14ac:dyDescent="0.4">
      <c r="A50" s="1" t="s">
        <v>6418</v>
      </c>
      <c r="B50" s="3" t="s">
        <v>6419</v>
      </c>
      <c r="C50" s="6" t="s">
        <v>6420</v>
      </c>
      <c r="D50" s="6" t="s">
        <v>6301</v>
      </c>
      <c r="E50" s="6"/>
      <c r="F50">
        <v>4025</v>
      </c>
      <c r="G50" t="str">
        <f t="shared" si="0"/>
        <v>Şabran (Azerbajiani rayon)</v>
      </c>
      <c r="H50" t="str">
        <f t="shared" si="1"/>
        <v>Şabran</v>
      </c>
      <c r="I50" t="str">
        <f t="shared" si="2"/>
        <v>AZ-SBN</v>
      </c>
    </row>
    <row r="51" spans="1:9" ht="15" thickBot="1" x14ac:dyDescent="0.4">
      <c r="A51" s="1" t="s">
        <v>6424</v>
      </c>
      <c r="B51" s="3" t="s">
        <v>6425</v>
      </c>
      <c r="C51" s="6" t="s">
        <v>6425</v>
      </c>
      <c r="D51" s="6" t="s">
        <v>6301</v>
      </c>
      <c r="E51" s="6"/>
      <c r="F51">
        <v>4025</v>
      </c>
      <c r="G51" t="str">
        <f t="shared" si="0"/>
        <v>Salyan (Azerbajiani rayon)</v>
      </c>
      <c r="H51" t="str">
        <f t="shared" si="1"/>
        <v>Salyan</v>
      </c>
      <c r="I51" t="str">
        <f t="shared" si="2"/>
        <v>AZ-SAL</v>
      </c>
    </row>
    <row r="52" spans="1:9" ht="15" thickBot="1" x14ac:dyDescent="0.4">
      <c r="A52" s="1" t="s">
        <v>6426</v>
      </c>
      <c r="B52" s="3" t="s">
        <v>6427</v>
      </c>
      <c r="C52" s="6" t="s">
        <v>6428</v>
      </c>
      <c r="D52" s="6" t="s">
        <v>6301</v>
      </c>
      <c r="E52" s="6"/>
      <c r="F52">
        <v>4025</v>
      </c>
      <c r="G52" t="str">
        <f t="shared" si="0"/>
        <v>Şamaxı (Azerbajiani rayon)</v>
      </c>
      <c r="H52" t="str">
        <f t="shared" si="1"/>
        <v>Şamaxı</v>
      </c>
      <c r="I52" t="str">
        <f t="shared" si="2"/>
        <v>AZ-SMI</v>
      </c>
    </row>
    <row r="53" spans="1:9" ht="15" thickBot="1" x14ac:dyDescent="0.4">
      <c r="A53" s="1" t="s">
        <v>6429</v>
      </c>
      <c r="B53" s="3" t="s">
        <v>6430</v>
      </c>
      <c r="C53" s="6" t="s">
        <v>6431</v>
      </c>
      <c r="D53" s="6" t="s">
        <v>6301</v>
      </c>
      <c r="E53" s="6"/>
      <c r="F53">
        <v>4025</v>
      </c>
      <c r="G53" t="str">
        <f t="shared" si="0"/>
        <v>Samux (Azerbajiani rayon)</v>
      </c>
      <c r="H53" t="str">
        <f t="shared" si="1"/>
        <v>Samux</v>
      </c>
      <c r="I53" t="str">
        <f t="shared" si="2"/>
        <v>AZ-SMX</v>
      </c>
    </row>
    <row r="54" spans="1:9" ht="15" thickBot="1" x14ac:dyDescent="0.4">
      <c r="A54" s="1" t="s">
        <v>6435</v>
      </c>
      <c r="B54" s="3" t="s">
        <v>6285</v>
      </c>
      <c r="C54" s="6" t="s">
        <v>6286</v>
      </c>
      <c r="D54" s="6" t="s">
        <v>6301</v>
      </c>
      <c r="E54" s="6"/>
      <c r="F54">
        <v>4025</v>
      </c>
      <c r="G54" t="str">
        <f t="shared" si="0"/>
        <v>Şəki (Azerbajiani rayon)</v>
      </c>
      <c r="H54" t="str">
        <f t="shared" si="1"/>
        <v>Şəki</v>
      </c>
      <c r="I54" t="str">
        <f t="shared" si="2"/>
        <v>AZ-SAK</v>
      </c>
    </row>
    <row r="55" spans="1:9" ht="15" thickBot="1" x14ac:dyDescent="0.4">
      <c r="A55" s="1" t="s">
        <v>6436</v>
      </c>
      <c r="B55" s="3" t="s">
        <v>6437</v>
      </c>
      <c r="C55" s="6" t="s">
        <v>6438</v>
      </c>
      <c r="D55" s="6" t="s">
        <v>6301</v>
      </c>
      <c r="E55" s="6"/>
      <c r="F55">
        <v>4025</v>
      </c>
      <c r="G55" t="str">
        <f t="shared" si="0"/>
        <v>Şəmkir (Azerbajiani rayon)</v>
      </c>
      <c r="H55" t="str">
        <f t="shared" si="1"/>
        <v>Şəmkir</v>
      </c>
      <c r="I55" t="str">
        <f t="shared" si="2"/>
        <v>AZ-SKR</v>
      </c>
    </row>
    <row r="56" spans="1:9" ht="15" thickBot="1" x14ac:dyDescent="0.4">
      <c r="A56" s="1" t="s">
        <v>6442</v>
      </c>
      <c r="B56" s="3" t="s">
        <v>6443</v>
      </c>
      <c r="C56" s="6" t="s">
        <v>6444</v>
      </c>
      <c r="D56" s="6" t="s">
        <v>6301</v>
      </c>
      <c r="E56" s="6"/>
      <c r="F56">
        <v>4025</v>
      </c>
      <c r="G56" t="str">
        <f t="shared" si="0"/>
        <v>Siyəzən (Azerbajiani rayon)</v>
      </c>
      <c r="H56" t="str">
        <f t="shared" si="1"/>
        <v>Siyəzən</v>
      </c>
      <c r="I56" t="str">
        <f t="shared" si="2"/>
        <v>AZ-SIY</v>
      </c>
    </row>
    <row r="57" spans="1:9" ht="15" thickBot="1" x14ac:dyDescent="0.4">
      <c r="A57" s="1" t="s">
        <v>6445</v>
      </c>
      <c r="B57" s="3" t="s">
        <v>6446</v>
      </c>
      <c r="C57" s="6" t="s">
        <v>6447</v>
      </c>
      <c r="D57" s="6" t="s">
        <v>6301</v>
      </c>
      <c r="E57" s="6"/>
      <c r="F57">
        <v>4025</v>
      </c>
      <c r="G57" t="str">
        <f t="shared" si="0"/>
        <v>Şuşa (Azerbajiani rayon)</v>
      </c>
      <c r="H57" t="str">
        <f t="shared" si="1"/>
        <v>Şuşa</v>
      </c>
      <c r="I57" t="str">
        <f t="shared" si="2"/>
        <v>AZ-SUS</v>
      </c>
    </row>
    <row r="58" spans="1:9" ht="15" thickBot="1" x14ac:dyDescent="0.4">
      <c r="A58" s="1" t="s">
        <v>6448</v>
      </c>
      <c r="B58" s="3" t="s">
        <v>6449</v>
      </c>
      <c r="C58" s="6" t="s">
        <v>6450</v>
      </c>
      <c r="D58" s="6" t="s">
        <v>6301</v>
      </c>
      <c r="E58" s="6"/>
      <c r="F58">
        <v>4025</v>
      </c>
      <c r="G58" t="str">
        <f t="shared" si="0"/>
        <v>Tərtər (Azerbajiani rayon)</v>
      </c>
      <c r="H58" t="str">
        <f t="shared" si="1"/>
        <v>Tərtər</v>
      </c>
      <c r="I58" t="str">
        <f t="shared" si="2"/>
        <v>AZ-TAR</v>
      </c>
    </row>
    <row r="59" spans="1:9" ht="15" thickBot="1" x14ac:dyDescent="0.4">
      <c r="A59" s="1" t="s">
        <v>6451</v>
      </c>
      <c r="B59" s="3" t="s">
        <v>6452</v>
      </c>
      <c r="C59" s="6" t="s">
        <v>6452</v>
      </c>
      <c r="D59" s="6" t="s">
        <v>6301</v>
      </c>
      <c r="E59" s="6"/>
      <c r="F59">
        <v>4025</v>
      </c>
      <c r="G59" t="str">
        <f t="shared" si="0"/>
        <v>Tovuz (Azerbajiani rayon)</v>
      </c>
      <c r="H59" t="str">
        <f t="shared" si="1"/>
        <v>Tovuz</v>
      </c>
      <c r="I59" t="str">
        <f t="shared" si="2"/>
        <v>AZ-TOV</v>
      </c>
    </row>
    <row r="60" spans="1:9" ht="15" thickBot="1" x14ac:dyDescent="0.4">
      <c r="A60" s="1" t="s">
        <v>6453</v>
      </c>
      <c r="B60" s="3" t="s">
        <v>6454</v>
      </c>
      <c r="C60" s="6" t="s">
        <v>6455</v>
      </c>
      <c r="D60" s="6" t="s">
        <v>6301</v>
      </c>
      <c r="E60" s="6"/>
      <c r="F60">
        <v>4025</v>
      </c>
      <c r="G60" t="str">
        <f t="shared" si="0"/>
        <v>Ucar (Azerbajiani rayon)</v>
      </c>
      <c r="H60" t="str">
        <f t="shared" si="1"/>
        <v>Ucar</v>
      </c>
      <c r="I60" t="str">
        <f t="shared" si="2"/>
        <v>AZ-UCA</v>
      </c>
    </row>
    <row r="61" spans="1:9" ht="15" thickBot="1" x14ac:dyDescent="0.4">
      <c r="A61" s="1" t="s">
        <v>6456</v>
      </c>
      <c r="B61" s="3" t="s">
        <v>6457</v>
      </c>
      <c r="C61" s="6" t="s">
        <v>6458</v>
      </c>
      <c r="D61" s="6" t="s">
        <v>6301</v>
      </c>
      <c r="E61" s="6"/>
      <c r="F61">
        <v>4025</v>
      </c>
      <c r="G61" t="str">
        <f t="shared" si="0"/>
        <v>Xaçmaz (Azerbajiani rayon)</v>
      </c>
      <c r="H61" t="str">
        <f t="shared" si="1"/>
        <v>Xaçmaz</v>
      </c>
      <c r="I61" t="str">
        <f t="shared" si="2"/>
        <v>AZ-XAC</v>
      </c>
    </row>
    <row r="62" spans="1:9" ht="15" thickBot="1" x14ac:dyDescent="0.4">
      <c r="A62" s="1" t="s">
        <v>6459</v>
      </c>
      <c r="B62" s="3" t="s">
        <v>6460</v>
      </c>
      <c r="C62" s="6" t="s">
        <v>6461</v>
      </c>
      <c r="D62" s="6" t="s">
        <v>6301</v>
      </c>
      <c r="E62" s="6"/>
      <c r="F62">
        <v>4025</v>
      </c>
      <c r="G62" t="str">
        <f t="shared" si="0"/>
        <v>Xızı (Azerbajiani rayon)</v>
      </c>
      <c r="H62" t="str">
        <f t="shared" si="1"/>
        <v>Xızı</v>
      </c>
      <c r="I62" t="str">
        <f t="shared" si="2"/>
        <v>AZ-XIZ</v>
      </c>
    </row>
    <row r="63" spans="1:9" ht="15" thickBot="1" x14ac:dyDescent="0.4">
      <c r="A63" s="1" t="s">
        <v>6462</v>
      </c>
      <c r="B63" s="3" t="s">
        <v>6463</v>
      </c>
      <c r="C63" s="6" t="s">
        <v>6464</v>
      </c>
      <c r="D63" s="6" t="s">
        <v>6301</v>
      </c>
      <c r="E63" s="6"/>
      <c r="F63">
        <v>4025</v>
      </c>
      <c r="G63" t="str">
        <f t="shared" si="0"/>
        <v>Xocalı (Azerbajiani rayon)</v>
      </c>
      <c r="H63" t="str">
        <f t="shared" si="1"/>
        <v>Xocalı</v>
      </c>
      <c r="I63" t="str">
        <f t="shared" si="2"/>
        <v>AZ-XCI</v>
      </c>
    </row>
    <row r="64" spans="1:9" ht="29.5" thickBot="1" x14ac:dyDescent="0.4">
      <c r="A64" s="1" t="s">
        <v>6465</v>
      </c>
      <c r="B64" s="3" t="s">
        <v>6466</v>
      </c>
      <c r="C64" s="6" t="s">
        <v>6467</v>
      </c>
      <c r="D64" s="6" t="s">
        <v>6301</v>
      </c>
      <c r="E64" s="6"/>
      <c r="F64">
        <v>4025</v>
      </c>
      <c r="G64" t="str">
        <f t="shared" si="0"/>
        <v>Xocavənd (Azerbajiani rayon)</v>
      </c>
      <c r="H64" t="str">
        <f t="shared" si="1"/>
        <v>Xocavənd</v>
      </c>
      <c r="I64" t="str">
        <f t="shared" si="2"/>
        <v>AZ-XVD</v>
      </c>
    </row>
    <row r="65" spans="1:10" ht="15" thickBot="1" x14ac:dyDescent="0.4">
      <c r="A65" s="1" t="s">
        <v>6468</v>
      </c>
      <c r="B65" s="3" t="s">
        <v>6469</v>
      </c>
      <c r="C65" s="6" t="s">
        <v>6470</v>
      </c>
      <c r="D65" s="6" t="s">
        <v>6301</v>
      </c>
      <c r="E65" s="6"/>
      <c r="F65">
        <v>4025</v>
      </c>
      <c r="G65" t="str">
        <f t="shared" si="0"/>
        <v>Yardımlı (Azerbajiani rayon)</v>
      </c>
      <c r="H65" t="str">
        <f t="shared" si="1"/>
        <v>Yardımlı</v>
      </c>
      <c r="I65" t="str">
        <f t="shared" si="2"/>
        <v>AZ-YAR</v>
      </c>
    </row>
    <row r="66" spans="1:10" ht="15" thickBot="1" x14ac:dyDescent="0.4">
      <c r="A66" s="1" t="s">
        <v>6471</v>
      </c>
      <c r="B66" s="3" t="s">
        <v>6296</v>
      </c>
      <c r="C66" s="6" t="s">
        <v>6297</v>
      </c>
      <c r="D66" s="6" t="s">
        <v>6301</v>
      </c>
      <c r="E66" s="6"/>
      <c r="F66">
        <v>4025</v>
      </c>
      <c r="G66" t="str">
        <f t="shared" ref="G66:G77" si="3">_xlfn.CONCAT(B66, " (Azerbajiani ",D66,")")</f>
        <v>Yevlax (Azerbajiani rayon)</v>
      </c>
      <c r="H66" t="str">
        <f t="shared" ref="H66:H77" si="4">B66</f>
        <v>Yevlax</v>
      </c>
      <c r="I66" t="str">
        <f t="shared" ref="I66:I77" si="5">A66</f>
        <v>AZ-YEV</v>
      </c>
    </row>
    <row r="67" spans="1:10" ht="15" thickBot="1" x14ac:dyDescent="0.4">
      <c r="A67" s="1" t="s">
        <v>6472</v>
      </c>
      <c r="B67" s="3" t="s">
        <v>6473</v>
      </c>
      <c r="C67" s="6" t="s">
        <v>6473</v>
      </c>
      <c r="D67" s="6" t="s">
        <v>6301</v>
      </c>
      <c r="E67" s="6"/>
      <c r="F67">
        <v>4025</v>
      </c>
      <c r="G67" t="str">
        <f t="shared" si="3"/>
        <v>Zaqatala (Azerbajiani rayon)</v>
      </c>
      <c r="H67" t="str">
        <f t="shared" si="4"/>
        <v>Zaqatala</v>
      </c>
      <c r="I67" t="str">
        <f t="shared" si="5"/>
        <v>AZ-ZAQ</v>
      </c>
    </row>
    <row r="68" spans="1:10" ht="15" thickBot="1" x14ac:dyDescent="0.4">
      <c r="A68" s="1" t="s">
        <v>6474</v>
      </c>
      <c r="B68" s="3" t="s">
        <v>6475</v>
      </c>
      <c r="C68" s="6" t="s">
        <v>6476</v>
      </c>
      <c r="D68" s="6" t="s">
        <v>6301</v>
      </c>
      <c r="E68" s="6"/>
      <c r="F68">
        <v>4025</v>
      </c>
      <c r="G68" t="str">
        <f t="shared" si="3"/>
        <v>Zəngilan (Azerbajiani rayon)</v>
      </c>
      <c r="H68" t="str">
        <f t="shared" si="4"/>
        <v>Zəngilan</v>
      </c>
      <c r="I68" t="str">
        <f t="shared" si="5"/>
        <v>AZ-ZAN</v>
      </c>
    </row>
    <row r="69" spans="1:10" ht="15" thickBot="1" x14ac:dyDescent="0.4">
      <c r="A69" s="1" t="s">
        <v>6477</v>
      </c>
      <c r="B69" s="3" t="s">
        <v>6478</v>
      </c>
      <c r="C69" s="6" t="s">
        <v>6479</v>
      </c>
      <c r="D69" s="6" t="s">
        <v>6301</v>
      </c>
      <c r="E69" s="6"/>
      <c r="F69">
        <v>4025</v>
      </c>
      <c r="G69" t="str">
        <f t="shared" si="3"/>
        <v>Zərdab (Azerbajiani rayon)</v>
      </c>
      <c r="H69" t="str">
        <f t="shared" si="4"/>
        <v>Zərdab</v>
      </c>
      <c r="I69" t="str">
        <f t="shared" si="5"/>
        <v>AZ-ZAR</v>
      </c>
    </row>
    <row r="70" spans="1:10" ht="15" thickBot="1" x14ac:dyDescent="0.4">
      <c r="A70" s="1" t="s">
        <v>6280</v>
      </c>
      <c r="B70" s="3" t="s">
        <v>6281</v>
      </c>
      <c r="C70" s="6" t="s">
        <v>6282</v>
      </c>
      <c r="D70" s="6" t="s">
        <v>344</v>
      </c>
      <c r="E70" s="3" t="s">
        <v>6283</v>
      </c>
      <c r="F70">
        <v>4025</v>
      </c>
      <c r="G70" t="str">
        <f t="shared" si="3"/>
        <v>Naxçıvan (Azerbajiani municipality)</v>
      </c>
      <c r="H70" t="str">
        <f t="shared" si="4"/>
        <v>Naxçıvan</v>
      </c>
      <c r="I70" t="str">
        <f t="shared" si="5"/>
        <v>AZ-NV</v>
      </c>
    </row>
    <row r="71" spans="1:10" ht="15" thickBot="1" x14ac:dyDescent="0.4">
      <c r="A71" s="1" t="s">
        <v>6319</v>
      </c>
      <c r="B71" s="3" t="s">
        <v>6320</v>
      </c>
      <c r="C71" s="6" t="s">
        <v>6321</v>
      </c>
      <c r="D71" s="6" t="s">
        <v>6301</v>
      </c>
      <c r="E71" s="3" t="s">
        <v>6283</v>
      </c>
      <c r="F71">
        <v>4025</v>
      </c>
      <c r="G71" t="str">
        <f t="shared" si="3"/>
        <v>Babək (Azerbajiani rayon)</v>
      </c>
      <c r="H71" t="str">
        <f t="shared" si="4"/>
        <v>Babək</v>
      </c>
      <c r="I71" t="str">
        <f t="shared" si="5"/>
        <v>AZ-BAB</v>
      </c>
      <c r="J71" t="s">
        <v>6480</v>
      </c>
    </row>
    <row r="72" spans="1:10" ht="15" thickBot="1" x14ac:dyDescent="0.4">
      <c r="A72" s="1" t="s">
        <v>6340</v>
      </c>
      <c r="B72" s="3" t="s">
        <v>6341</v>
      </c>
      <c r="C72" s="6" t="s">
        <v>6342</v>
      </c>
      <c r="D72" s="6" t="s">
        <v>6301</v>
      </c>
      <c r="E72" s="3" t="s">
        <v>6283</v>
      </c>
      <c r="F72">
        <v>4025</v>
      </c>
      <c r="G72" t="str">
        <f t="shared" si="3"/>
        <v>Culfa (Azerbajiani rayon)</v>
      </c>
      <c r="H72" t="str">
        <f t="shared" si="4"/>
        <v>Culfa</v>
      </c>
      <c r="I72" t="str">
        <f t="shared" si="5"/>
        <v>AZ-CUL</v>
      </c>
      <c r="J72" t="s">
        <v>6480</v>
      </c>
    </row>
    <row r="73" spans="1:10" ht="15" thickBot="1" x14ac:dyDescent="0.4">
      <c r="A73" s="1" t="s">
        <v>6372</v>
      </c>
      <c r="B73" s="3" t="s">
        <v>6373</v>
      </c>
      <c r="C73" s="6" t="s">
        <v>6374</v>
      </c>
      <c r="D73" s="6" t="s">
        <v>6301</v>
      </c>
      <c r="E73" s="3" t="s">
        <v>6283</v>
      </c>
      <c r="F73">
        <v>4025</v>
      </c>
      <c r="G73" t="str">
        <f t="shared" si="3"/>
        <v>Kǝngǝrli (Azerbajiani rayon)</v>
      </c>
      <c r="H73" t="str">
        <f t="shared" si="4"/>
        <v>Kǝngǝrli</v>
      </c>
      <c r="I73" t="str">
        <f t="shared" si="5"/>
        <v>AZ-KAN</v>
      </c>
      <c r="J73" t="s">
        <v>6480</v>
      </c>
    </row>
    <row r="74" spans="1:10" ht="15" thickBot="1" x14ac:dyDescent="0.4">
      <c r="A74" s="1" t="s">
        <v>6393</v>
      </c>
      <c r="B74" s="3" t="s">
        <v>6394</v>
      </c>
      <c r="C74" s="6" t="s">
        <v>6394</v>
      </c>
      <c r="D74" s="6" t="s">
        <v>6301</v>
      </c>
      <c r="E74" s="3" t="s">
        <v>6283</v>
      </c>
      <c r="F74">
        <v>4025</v>
      </c>
      <c r="G74" t="str">
        <f t="shared" si="3"/>
        <v>Ordubad (Azerbajiani rayon)</v>
      </c>
      <c r="H74" t="str">
        <f t="shared" si="4"/>
        <v>Ordubad</v>
      </c>
      <c r="I74" t="str">
        <f t="shared" si="5"/>
        <v>AZ-ORD</v>
      </c>
      <c r="J74" t="s">
        <v>6480</v>
      </c>
    </row>
    <row r="75" spans="1:10" ht="15" thickBot="1" x14ac:dyDescent="0.4">
      <c r="A75" s="1" t="s">
        <v>6421</v>
      </c>
      <c r="B75" s="3" t="s">
        <v>6422</v>
      </c>
      <c r="C75" s="6" t="s">
        <v>6423</v>
      </c>
      <c r="D75" s="6" t="s">
        <v>6301</v>
      </c>
      <c r="E75" s="3" t="s">
        <v>6283</v>
      </c>
      <c r="F75">
        <v>4025</v>
      </c>
      <c r="G75" t="str">
        <f t="shared" si="3"/>
        <v>Şahbuz (Azerbajiani rayon)</v>
      </c>
      <c r="H75" t="str">
        <f t="shared" si="4"/>
        <v>Şahbuz</v>
      </c>
      <c r="I75" t="str">
        <f t="shared" si="5"/>
        <v>AZ-SAH</v>
      </c>
      <c r="J75" t="s">
        <v>6480</v>
      </c>
    </row>
    <row r="76" spans="1:10" ht="15" thickBot="1" x14ac:dyDescent="0.4">
      <c r="A76" s="1" t="s">
        <v>6432</v>
      </c>
      <c r="B76" s="3" t="s">
        <v>6433</v>
      </c>
      <c r="C76" s="6" t="s">
        <v>6434</v>
      </c>
      <c r="D76" s="6" t="s">
        <v>6301</v>
      </c>
      <c r="E76" s="3" t="s">
        <v>6283</v>
      </c>
      <c r="F76">
        <v>4025</v>
      </c>
      <c r="G76" t="str">
        <f t="shared" si="3"/>
        <v>Sədərək (Azerbajiani rayon)</v>
      </c>
      <c r="H76" t="str">
        <f t="shared" si="4"/>
        <v>Sədərək</v>
      </c>
      <c r="I76" t="str">
        <f t="shared" si="5"/>
        <v>AZ-SAD</v>
      </c>
      <c r="J76" t="s">
        <v>6480</v>
      </c>
    </row>
    <row r="77" spans="1:10" ht="15" thickBot="1" x14ac:dyDescent="0.4">
      <c r="A77" s="1" t="s">
        <v>6439</v>
      </c>
      <c r="B77" s="3" t="s">
        <v>6440</v>
      </c>
      <c r="C77" s="6" t="s">
        <v>6441</v>
      </c>
      <c r="D77" s="6" t="s">
        <v>6301</v>
      </c>
      <c r="E77" s="3" t="s">
        <v>6283</v>
      </c>
      <c r="F77">
        <v>4025</v>
      </c>
      <c r="G77" t="str">
        <f t="shared" si="3"/>
        <v>Şərur (Azerbajiani rayon)</v>
      </c>
      <c r="H77" t="str">
        <f t="shared" si="4"/>
        <v>Şərur</v>
      </c>
      <c r="I77" t="str">
        <f t="shared" si="5"/>
        <v>AZ-SAR</v>
      </c>
      <c r="J77" t="s">
        <v>6480</v>
      </c>
    </row>
    <row r="78" spans="1:10" ht="15" thickBot="1" x14ac:dyDescent="0.4"/>
    <row r="79" spans="1:10" ht="15" thickBot="1" x14ac:dyDescent="0.4">
      <c r="A79" s="1" t="s">
        <v>6480</v>
      </c>
      <c r="B79" s="3" t="s">
        <v>6281</v>
      </c>
      <c r="C79" s="6" t="s">
        <v>6282</v>
      </c>
      <c r="D79">
        <v>4025</v>
      </c>
      <c r="E79" t="str">
        <f>_xlfn.CONCAT(B79," (Azerbajiani automous republic)")</f>
        <v>Naxçıvan (Azerbajiani automous republic)</v>
      </c>
      <c r="F79" t="str">
        <f>B1</f>
        <v>Bakı</v>
      </c>
      <c r="G79" t="str">
        <f>A1</f>
        <v>AZ-BA</v>
      </c>
    </row>
  </sheetData>
  <sortState xmlns:xlrd2="http://schemas.microsoft.com/office/spreadsheetml/2017/richdata2" ref="A1:E77">
    <sortCondition ref="E1:E77"/>
  </sortState>
  <hyperlinks>
    <hyperlink ref="B1" r:id="rId1" tooltip="Bakı" display="https://en.wikipedia.org/wiki/Bak%C4%B1" xr:uid="{035CA6D7-A213-4C61-8A48-BFE17044F4B2}"/>
    <hyperlink ref="B2" r:id="rId2" tooltip="Ganja, Azerbaijan" display="https://en.wikipedia.org/wiki/Ganja,_Azerbaijan" xr:uid="{5A6F469C-A662-4305-8C81-1B782566727A}"/>
    <hyperlink ref="B3" r:id="rId3" tooltip="Lankaran" display="https://en.wikipedia.org/wiki/Lankaran" xr:uid="{10C5C974-B4BA-47B4-87B3-A7DE8BB44069}"/>
    <hyperlink ref="B4" r:id="rId4" tooltip="Mingəçevir" display="https://en.wikipedia.org/wiki/Ming%C9%99%C3%A7evir" xr:uid="{218BD62D-81A9-44B6-8058-C7F1B6A55A02}"/>
    <hyperlink ref="B5" r:id="rId5" tooltip="Naftalan, Azerbaijan" display="https://en.wikipedia.org/wiki/Naftalan,_Azerbaijan" xr:uid="{6F68A80A-265E-43B7-94DB-6E6BB516B0C9}"/>
    <hyperlink ref="B70" r:id="rId6" tooltip="Nakhchivan (city)" display="https://en.wikipedia.org/wiki/Nakhchivan_(city)" xr:uid="{5708EDD9-AD20-48A9-A9D7-D505291918CB}"/>
    <hyperlink ref="E70" r:id="rId7" tooltip="Nakhchivan Autonomous Republic" display="https://en.wikipedia.org/wiki/Nakhchivan_Autonomous_Republic" xr:uid="{3DE33151-C472-4019-9F27-67C9042819AD}"/>
    <hyperlink ref="B6" r:id="rId8" tooltip="Shaki, Azerbaijan" display="https://en.wikipedia.org/wiki/Shaki,_Azerbaijan" xr:uid="{4A401F2D-D566-489E-8B6F-DC4A44934A6D}"/>
    <hyperlink ref="B7" r:id="rId9" tooltip="Shirvan (city)" display="https://en.wikipedia.org/wiki/Shirvan_(city)" xr:uid="{2859D826-48E1-49CD-8434-70E8B06FDF31}"/>
    <hyperlink ref="B8" r:id="rId10" tooltip="Sumqayit" display="https://en.wikipedia.org/wiki/Sumqayit" xr:uid="{5623396B-29D4-4F12-AFE6-BCAC147CB891}"/>
    <hyperlink ref="B9" r:id="rId11" tooltip="Xankəndi" display="https://en.wikipedia.org/wiki/Xank%C9%99ndi" xr:uid="{16CEE7F8-FF7B-4952-A1D9-CB408774D039}"/>
    <hyperlink ref="C9" r:id="rId12" tooltip="Stepanakert" display="https://en.wikipedia.org/wiki/Stepanakert" xr:uid="{8BCE1544-4298-4363-994C-FA2800090721}"/>
    <hyperlink ref="B10" r:id="rId13" tooltip="Yevlax" display="https://en.wikipedia.org/wiki/Yevlax" xr:uid="{4CD4BA42-2D39-4A34-9596-4E8B7C7C00AD}"/>
    <hyperlink ref="B11" r:id="rId14" tooltip="Abşeron Rayon" display="https://en.wikipedia.org/wiki/Ab%C5%9Feron_Rayon" xr:uid="{981A6C50-FFCF-4E84-B129-7C544E184557}"/>
    <hyperlink ref="B12" r:id="rId15" tooltip="Ağcabədi Rayon" display="https://en.wikipedia.org/wiki/A%C4%9Fcab%C9%99di_Rayon" xr:uid="{5FD3479C-0D45-4E54-BFE0-3BF13EEA2473}"/>
    <hyperlink ref="B13" r:id="rId16" tooltip="Ağdam Rayon" display="https://en.wikipedia.org/wiki/A%C4%9Fdam_Rayon" xr:uid="{88B7802D-AC41-4B7F-9409-876785D80B6A}"/>
    <hyperlink ref="B14" r:id="rId17" tooltip="Ağdaş Rayon" display="https://en.wikipedia.org/wiki/A%C4%9Fda%C5%9F_Rayon" xr:uid="{7C184D12-B98C-491C-BC41-9D70E861182C}"/>
    <hyperlink ref="B15" r:id="rId18" tooltip="Ağstafa Rayon" display="https://en.wikipedia.org/wiki/A%C4%9Fstafa_Rayon" xr:uid="{8CE82CAF-D2FA-4F72-B82D-5FC9BC5C5A25}"/>
    <hyperlink ref="B16" r:id="rId19" tooltip="Ağsu Rayon" display="https://en.wikipedia.org/wiki/A%C4%9Fsu_Rayon" xr:uid="{156FF241-8033-405B-BADE-17CFD9E6B546}"/>
    <hyperlink ref="B17" r:id="rId20" tooltip="Astara Rayon" display="https://en.wikipedia.org/wiki/Astara_Rayon" xr:uid="{5FD4BE90-6FD2-4E26-8AC3-72FAEA7B0995}"/>
    <hyperlink ref="B71" r:id="rId21" tooltip="Babək Rayon" display="https://en.wikipedia.org/wiki/Bab%C9%99k_Rayon" xr:uid="{8C10DF4B-E442-4490-9968-4F33FE09BB97}"/>
    <hyperlink ref="E71" r:id="rId22" tooltip="Nakhchivan Autonomous Republic" display="https://en.wikipedia.org/wiki/Nakhchivan_Autonomous_Republic" xr:uid="{D7F03C8D-6237-4ABA-BF64-40343C550D14}"/>
    <hyperlink ref="B18" r:id="rId23" tooltip="Balakən Rayon" display="https://en.wikipedia.org/wiki/Balak%C9%99n_Rayon" xr:uid="{3D5891EF-FC72-4D59-ACBD-4F836707D6FE}"/>
    <hyperlink ref="B19" r:id="rId24" tooltip="Bərdə Rayon" display="https://en.wikipedia.org/wiki/B%C9%99rd%C9%99_Rayon" xr:uid="{F3FD6D7F-D860-4AB3-BE7F-42F0E1B2A9F5}"/>
    <hyperlink ref="B20" r:id="rId25" tooltip="Beyləqan Rayon" display="https://en.wikipedia.org/wiki/Beyl%C9%99qan_Rayon" xr:uid="{D0453711-6CC2-4475-953B-7E77609125FF}"/>
    <hyperlink ref="B21" r:id="rId26" tooltip="Biləsuvar Rayon" display="https://en.wikipedia.org/wiki/Bil%C9%99suvar_Rayon" xr:uid="{FA121E1C-8AFD-44BB-ADD9-9E62BD357D5F}"/>
    <hyperlink ref="B22" r:id="rId27" tooltip="Cəbrayıl Rayon" display="https://en.wikipedia.org/wiki/C%C9%99bray%C4%B1l_Rayon" xr:uid="{05602CC5-804A-46EE-9A41-4D6B3E334D42}"/>
    <hyperlink ref="B23" r:id="rId28" tooltip="Jalilabad District (Azerbaijan)" display="https://en.wikipedia.org/wiki/Jalilabad_District_(Azerbaijan)" xr:uid="{B202DB0C-BB99-4BB7-8D68-58ACD7AC8494}"/>
    <hyperlink ref="B72" r:id="rId29" tooltip="Culfa Rayon" display="https://en.wikipedia.org/wiki/Culfa_Rayon" xr:uid="{3DB0E7F8-EB06-4F82-BDDF-EFAD4241B3D4}"/>
    <hyperlink ref="E72" r:id="rId30" tooltip="Nakhchivan Autonomous Republic" display="https://en.wikipedia.org/wiki/Nakhchivan_Autonomous_Republic" xr:uid="{C4AF15FB-EC8A-4579-806B-436F915318D7}"/>
    <hyperlink ref="B24" r:id="rId31" tooltip="Daşkəsən Rayon" display="https://en.wikipedia.org/wiki/Da%C5%9Fk%C9%99s%C9%99n_Rayon" xr:uid="{F37D47F8-F7EF-40DD-BB8C-B38C3AD2856C}"/>
    <hyperlink ref="B25" r:id="rId32" tooltip="Füzuli Rayon" display="https://en.wikipedia.org/wiki/F%C3%BCzuli_Rayon" xr:uid="{A8F0478A-140B-48B6-8534-E6305144BA6B}"/>
    <hyperlink ref="B26" r:id="rId33" tooltip="Gədəbəy Rayon" display="https://en.wikipedia.org/wiki/G%C9%99d%C9%99b%C9%99y_Rayon" xr:uid="{9632D9D7-E05D-441A-8C01-C3A3843B34E3}"/>
    <hyperlink ref="B27" r:id="rId34" tooltip="Goranboy Rayon" display="https://en.wikipedia.org/wiki/Goranboy_Rayon" xr:uid="{3A65272D-62E2-473E-AF8D-70A0D81008ED}"/>
    <hyperlink ref="B28" r:id="rId35" tooltip="Göyçay Rayon" display="https://en.wikipedia.org/wiki/G%C3%B6y%C3%A7ay_Rayon" xr:uid="{0E41BE1A-0CE1-48E9-90FA-52B06DF06234}"/>
    <hyperlink ref="B29" r:id="rId36" tooltip="Goygol Rayon" display="https://en.wikipedia.org/wiki/Goygol_Rayon" xr:uid="{98FF4E16-44A7-4BE3-9A89-5EEDA1EA0BBA}"/>
    <hyperlink ref="B30" r:id="rId37" tooltip="Hacıqabul Rayon" display="https://en.wikipedia.org/wiki/Hac%C4%B1qabul_Rayon" xr:uid="{B7F60171-C384-4309-B3D0-FBAD9EF18254}"/>
    <hyperlink ref="B31" r:id="rId38" tooltip="İmişli Rayon" display="https://en.wikipedia.org/wiki/%C4%B0mi%C5%9Fli_Rayon" xr:uid="{8086D5F0-0218-46A1-900B-77D47C7C4E5E}"/>
    <hyperlink ref="B32" r:id="rId39" tooltip="İsmayıllı Rayon" display="https://en.wikipedia.org/wiki/%C4%B0smay%C4%B1ll%C4%B1_Rayon" xr:uid="{790A6E8B-6E9D-4D4B-BDBD-834EDF170943}"/>
    <hyperlink ref="B33" r:id="rId40" tooltip="Kəlbəcər Rayon" display="https://en.wikipedia.org/wiki/K%C9%99lb%C9%99c%C9%99r_Rayon" xr:uid="{8EC808DA-5AF1-42B4-B1E8-31F61B455CB5}"/>
    <hyperlink ref="B73" r:id="rId41" tooltip="Kangarli Rayon" display="https://en.wikipedia.org/wiki/Kangarli_Rayon" xr:uid="{FD0F75B9-4E2F-45BF-8401-C0217CC17122}"/>
    <hyperlink ref="E73" r:id="rId42" tooltip="Nakhchivan Autonomous Republic" display="https://en.wikipedia.org/wiki/Nakhchivan_Autonomous_Republic" xr:uid="{FCFA5DB5-BC30-48F4-BD1D-BE7716288217}"/>
    <hyperlink ref="B34" r:id="rId43" tooltip="Kürdəmir Rayon" display="https://en.wikipedia.org/wiki/K%C3%BCrd%C9%99mir_Rayon" xr:uid="{55CFED2F-3862-432B-8A8B-319BBDF69D78}"/>
    <hyperlink ref="B35" r:id="rId44" tooltip="Laçın Rayon" display="https://en.wikipedia.org/wiki/La%C3%A7%C4%B1n_Rayon" xr:uid="{85E328C1-164E-432D-9837-959BEAF87CA7}"/>
    <hyperlink ref="B36" r:id="rId45" tooltip="Lənkəran Rayon" display="https://en.wikipedia.org/wiki/L%C9%99nk%C9%99ran_Rayon" xr:uid="{CF965B75-5240-4B2E-B03F-B903CF65B85C}"/>
    <hyperlink ref="B37" r:id="rId46" tooltip="Lerik Rayon" display="https://en.wikipedia.org/wiki/Lerik_Rayon" xr:uid="{64EEA57F-6383-4286-A4CF-62EBA6FA3838}"/>
    <hyperlink ref="B38" r:id="rId47" tooltip="Masallı Rayon" display="https://en.wikipedia.org/wiki/Masall%C4%B1_Rayon" xr:uid="{BC645FBE-AD32-4D7B-9D26-9FD299661655}"/>
    <hyperlink ref="B39" r:id="rId48" tooltip="Neftçala Rayon" display="https://en.wikipedia.org/wiki/Neft%C3%A7ala_Rayon" xr:uid="{57A233C7-3991-4A2A-B9DD-8B7784ABA44F}"/>
    <hyperlink ref="B40" r:id="rId49" tooltip="Oğuz Rayon" display="https://en.wikipedia.org/wiki/O%C4%9Fuz_Rayon" xr:uid="{4B70F739-8A39-4457-989B-FE1B0DE784DB}"/>
    <hyperlink ref="B74" r:id="rId50" tooltip="Ordubad Rayon" display="https://en.wikipedia.org/wiki/Ordubad_Rayon" xr:uid="{FA5C6DF9-3B4A-436F-B1BF-AE05BBB36F92}"/>
    <hyperlink ref="E74" r:id="rId51" tooltip="Nakhchivan Autonomous Republic" display="https://en.wikipedia.org/wiki/Nakhchivan_Autonomous_Republic" xr:uid="{615DE061-42B9-4890-8D7B-541E4C56D135}"/>
    <hyperlink ref="B41" r:id="rId52" tooltip="Qax Rayon" display="https://en.wikipedia.org/wiki/Qax_Rayon" xr:uid="{107F2129-B1C7-44E2-9067-7100DD98C157}"/>
    <hyperlink ref="B42" r:id="rId53" tooltip="Qazax Rayon" display="https://en.wikipedia.org/wiki/Qazax_Rayon" xr:uid="{9FB2A6A0-E95A-4368-BD3E-ACFD64B5A3AF}"/>
    <hyperlink ref="B43" r:id="rId54" tooltip="Qəbələ Rayon" display="https://en.wikipedia.org/wiki/Q%C9%99b%C9%99l%C9%99_Rayon" xr:uid="{21D4A191-1DF6-4F56-BDBC-F144C7968DEC}"/>
    <hyperlink ref="B44" r:id="rId55" tooltip="Qobustan Rayon" display="https://en.wikipedia.org/wiki/Qobustan_Rayon" xr:uid="{6A9018D1-7A69-40FD-A07A-8F74206B91E3}"/>
    <hyperlink ref="B45" r:id="rId56" tooltip="Quba Rayon" display="https://en.wikipedia.org/wiki/Quba_Rayon" xr:uid="{3FA76FA0-D241-49C0-9A97-B81AB2EFAFA7}"/>
    <hyperlink ref="B46" r:id="rId57" tooltip="Qubadli District" display="https://en.wikipedia.org/wiki/Qubadli_District" xr:uid="{8E7CD4E3-FEA7-442A-A991-8897913E2578}"/>
    <hyperlink ref="B47" r:id="rId58" tooltip="Qusar Rayon" display="https://en.wikipedia.org/wiki/Qusar_Rayon" xr:uid="{E02B01D6-9794-433B-980A-F67C40490EA5}"/>
    <hyperlink ref="B48" r:id="rId59" tooltip="Saatlı Rayon" display="https://en.wikipedia.org/wiki/Saatl%C4%B1_Rayon" xr:uid="{70F8FB1E-510E-4B81-96ED-A5029006FB71}"/>
    <hyperlink ref="B49" r:id="rId60" tooltip="Sabirabad Rayon" display="https://en.wikipedia.org/wiki/Sabirabad_Rayon" xr:uid="{706A5891-39C0-430A-AC23-3CF5ED9E0A8B}"/>
    <hyperlink ref="B50" r:id="rId61" tooltip="Şabran Rayon" display="https://en.wikipedia.org/wiki/%C5%9Eabran_Rayon" xr:uid="{71BE6010-AB41-4520-AB2F-F14E3C8A54F1}"/>
    <hyperlink ref="B75" r:id="rId62" tooltip="Shabuz District" display="https://en.wikipedia.org/wiki/Shabuz_District" xr:uid="{FBDABF19-91A8-44CF-AF8E-A68D236AB5FC}"/>
    <hyperlink ref="E75" r:id="rId63" tooltip="Nakhchivan Autonomous Republic" display="https://en.wikipedia.org/wiki/Nakhchivan_Autonomous_Republic" xr:uid="{7AD86688-5686-4383-88E5-E5FC3D414901}"/>
    <hyperlink ref="B51" r:id="rId64" tooltip="Salyan Rayon" display="https://en.wikipedia.org/wiki/Salyan_Rayon" xr:uid="{046A689A-9E57-40A4-AFCC-3295150CE812}"/>
    <hyperlink ref="B52" r:id="rId65" tooltip="Şamaxı Rayon" display="https://en.wikipedia.org/wiki/%C5%9Eamax%C4%B1_Rayon" xr:uid="{8895B570-5FAE-4071-903C-CD86F0504228}"/>
    <hyperlink ref="B53" r:id="rId66" tooltip="Samux Rayon" display="https://en.wikipedia.org/wiki/Samux_Rayon" xr:uid="{01DA25C9-5D19-4904-AD9B-B66DE8EC069B}"/>
    <hyperlink ref="B76" r:id="rId67" tooltip="Sədərək Rayon" display="https://en.wikipedia.org/wiki/S%C9%99d%C9%99r%C9%99k_Rayon" xr:uid="{2709A94B-3FB7-42C9-B0E0-F3BE72F8D6D2}"/>
    <hyperlink ref="E76" r:id="rId68" tooltip="Nakhchivan Autonomous Republic" display="https://en.wikipedia.org/wiki/Nakhchivan_Autonomous_Republic" xr:uid="{4FEAB278-9CFF-4292-BAC2-C6792224B6D4}"/>
    <hyperlink ref="B54" r:id="rId69" tooltip="Şəki Rayon" display="https://en.wikipedia.org/wiki/%C5%9E%C9%99ki_Rayon" xr:uid="{55B3D457-D165-4784-82FC-494372DE1E3D}"/>
    <hyperlink ref="B55" r:id="rId70" tooltip="Şəmkir Rayon" display="https://en.wikipedia.org/wiki/%C5%9E%C9%99mkir_Rayon" xr:uid="{4762C007-7791-4336-AE0C-6D577FABBEF8}"/>
    <hyperlink ref="B77" r:id="rId71" tooltip="Şərur Rayon" display="https://en.wikipedia.org/wiki/%C5%9E%C9%99rur_Rayon" xr:uid="{E3BED36C-0D07-4E61-950E-727E16FEE64F}"/>
    <hyperlink ref="E77" r:id="rId72" tooltip="Nakhchivan Autonomous Republic" display="https://en.wikipedia.org/wiki/Nakhchivan_Autonomous_Republic" xr:uid="{1363DC7A-319E-4BF3-A862-EDC6A5846240}"/>
    <hyperlink ref="B56" r:id="rId73" tooltip="Siyəzən Rayon" display="https://en.wikipedia.org/wiki/Siy%C9%99z%C9%99n_Rayon" xr:uid="{C7E1073F-C2AA-4754-B7D1-041A8CF5A44E}"/>
    <hyperlink ref="B57" r:id="rId74" tooltip="Şuşa Rayon" display="https://en.wikipedia.org/wiki/%C5%9Eu%C5%9Fa_Rayon" xr:uid="{31A3B08C-BD90-4F8E-9D7D-C516776020C0}"/>
    <hyperlink ref="B58" r:id="rId75" tooltip="Tərtər Rayon" display="https://en.wikipedia.org/wiki/T%C9%99rt%C9%99r_Rayon" xr:uid="{28578886-DD23-42C6-B7C2-DDF9BDAFA450}"/>
    <hyperlink ref="B59" r:id="rId76" tooltip="Tovuz Rayon" display="https://en.wikipedia.org/wiki/Tovuz_Rayon" xr:uid="{551CF8C4-BDDB-40E8-B3E1-1FCA9CBC3C8D}"/>
    <hyperlink ref="B60" r:id="rId77" tooltip="Ucar Rayon" display="https://en.wikipedia.org/wiki/Ucar_Rayon" xr:uid="{44C2B975-2275-4FE5-8562-F2CF0FD70D68}"/>
    <hyperlink ref="B61" r:id="rId78" tooltip="Xaçmaz Rayon" display="https://en.wikipedia.org/wiki/Xa%C3%A7maz_Rayon" xr:uid="{BECF5F9A-E8A8-47D9-B6EA-C3E0809574B5}"/>
    <hyperlink ref="B62" r:id="rId79" tooltip="Xızı Rayon" display="https://en.wikipedia.org/wiki/X%C4%B1z%C4%B1_Rayon" xr:uid="{6E76C12B-0938-4E4B-9163-52DFE4C2F7DD}"/>
    <hyperlink ref="B63" r:id="rId80" tooltip="Xocalı Rayon" display="https://en.wikipedia.org/wiki/Xocal%C4%B1_Rayon" xr:uid="{CAA003DC-3C5F-4C95-BE27-D53A64C922B6}"/>
    <hyperlink ref="B64" r:id="rId81" tooltip="Xocavənd Rayon" display="https://en.wikipedia.org/wiki/Xocav%C9%99nd_Rayon" xr:uid="{C1B73353-8016-4EEC-A313-CB759C8F65AA}"/>
    <hyperlink ref="B65" r:id="rId82" tooltip="Yardımlı Rayon" display="https://en.wikipedia.org/wiki/Yard%C4%B1ml%C4%B1_Rayon" xr:uid="{7965D6AC-AFD0-4684-BC65-8A8935853366}"/>
    <hyperlink ref="B66" r:id="rId83" tooltip="Yevlax Rayon" display="https://en.wikipedia.org/wiki/Yevlax_Rayon" xr:uid="{162CA3E2-AAA1-4FAA-96C9-B00D3FB79623}"/>
    <hyperlink ref="B67" r:id="rId84" tooltip="Zaqatala Rayon" display="https://en.wikipedia.org/wiki/Zaqatala_Rayon" xr:uid="{22E6E806-4FD4-4F3A-A495-435E09292590}"/>
    <hyperlink ref="B68" r:id="rId85" tooltip="Zəngilan Rayon" display="https://en.wikipedia.org/wiki/Z%C9%99ngilan_Rayon" xr:uid="{A62B1569-F53B-4AF5-AAE7-509B841C042C}"/>
    <hyperlink ref="B69" r:id="rId86" tooltip="Zərdab Rayon" display="https://en.wikipedia.org/wiki/Z%C9%99rdab_Rayon" xr:uid="{8E34A425-A720-4E5C-9257-69594F81FDF8}"/>
    <hyperlink ref="B79" r:id="rId87" tooltip="Nakhchivan Autonomous Republic" display="https://en.wikipedia.org/wiki/Nakhchivan_Autonomous_Republic" xr:uid="{3EFA0D08-7D4C-416C-8464-C2165AB850F3}"/>
  </hyperlinks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39CDD-2BF4-4EFF-BBD6-0A18693357BD}">
  <dimension ref="A1:I15"/>
  <sheetViews>
    <sheetView topLeftCell="A2" workbookViewId="0">
      <selection activeCell="J20" sqref="J20"/>
    </sheetView>
  </sheetViews>
  <sheetFormatPr defaultRowHeight="14.5" x14ac:dyDescent="0.35"/>
  <cols>
    <col min="6" max="6" width="34.08984375" bestFit="1" customWidth="1"/>
    <col min="7" max="7" width="20.26953125" bestFit="1" customWidth="1"/>
  </cols>
  <sheetData>
    <row r="1" spans="1:9" ht="58.5" thickBot="1" x14ac:dyDescent="0.4">
      <c r="A1" s="1" t="s">
        <v>6481</v>
      </c>
      <c r="B1" s="3" t="s">
        <v>6482</v>
      </c>
      <c r="C1" s="6" t="s">
        <v>6483</v>
      </c>
      <c r="D1" s="6" t="s">
        <v>6484</v>
      </c>
      <c r="E1">
        <v>4017</v>
      </c>
      <c r="F1" t="str">
        <f>_xlfn.CONCAT(D1," (Belgian region)")</f>
        <v>Brussels-Capital Region (Belgian region)</v>
      </c>
      <c r="G1" t="str">
        <f>D1</f>
        <v>Brussels-Capital Region</v>
      </c>
      <c r="H1" t="str">
        <f>A1</f>
        <v>BE-BRU</v>
      </c>
    </row>
    <row r="2" spans="1:9" ht="58.5" thickBot="1" x14ac:dyDescent="0.4">
      <c r="A2" s="1" t="s">
        <v>6485</v>
      </c>
      <c r="B2" s="3" t="s">
        <v>6486</v>
      </c>
      <c r="C2" s="3" t="s">
        <v>6487</v>
      </c>
      <c r="D2" s="6" t="s">
        <v>6488</v>
      </c>
      <c r="E2">
        <v>4017</v>
      </c>
      <c r="F2" t="str">
        <f t="shared" ref="F2:F3" si="0">_xlfn.CONCAT(D2," (Belgian region)")</f>
        <v>Flemish Region (Belgian region)</v>
      </c>
      <c r="G2" t="str">
        <f t="shared" ref="G2:G3" si="1">D2</f>
        <v>Flemish Region</v>
      </c>
      <c r="H2" t="str">
        <f t="shared" ref="H2:H3" si="2">A2</f>
        <v>BE-VLG</v>
      </c>
    </row>
    <row r="3" spans="1:9" ht="18.5" thickBot="1" x14ac:dyDescent="0.4">
      <c r="A3" s="1" t="s">
        <v>6489</v>
      </c>
      <c r="B3" s="6" t="s">
        <v>6490</v>
      </c>
      <c r="C3" s="6" t="s">
        <v>6491</v>
      </c>
      <c r="D3" s="6" t="s">
        <v>6492</v>
      </c>
      <c r="E3">
        <v>4017</v>
      </c>
      <c r="F3" t="str">
        <f t="shared" si="0"/>
        <v>Walloon Region (Belgian region)</v>
      </c>
      <c r="G3" t="str">
        <f t="shared" si="1"/>
        <v>Walloon Region</v>
      </c>
      <c r="H3" t="str">
        <f t="shared" si="2"/>
        <v>BE-WAL</v>
      </c>
    </row>
    <row r="5" spans="1:9" ht="15" thickBot="1" x14ac:dyDescent="0.4"/>
    <row r="6" spans="1:9" ht="29.5" thickBot="1" x14ac:dyDescent="0.4">
      <c r="A6" s="1" t="s">
        <v>6493</v>
      </c>
      <c r="B6" s="3" t="s">
        <v>6505</v>
      </c>
      <c r="C6" s="3" t="s">
        <v>6494</v>
      </c>
      <c r="E6">
        <v>4017</v>
      </c>
      <c r="F6" t="str">
        <f>_xlfn.CONCAT(B6," (Belgian province)")</f>
        <v> Antwerpen (Belgian province)</v>
      </c>
      <c r="G6" t="str">
        <f>B6</f>
        <v> Antwerpen</v>
      </c>
      <c r="H6" t="str">
        <f>A6</f>
        <v>BE-VAN</v>
      </c>
      <c r="I6" t="str">
        <f>_xlfn.CONCAT("BE-",C6)</f>
        <v>BE-VLG</v>
      </c>
    </row>
    <row r="7" spans="1:9" ht="29.5" thickBot="1" x14ac:dyDescent="0.4">
      <c r="A7" s="1" t="s">
        <v>6495</v>
      </c>
      <c r="B7" s="3" t="s">
        <v>6506</v>
      </c>
      <c r="C7" s="3" t="s">
        <v>6496</v>
      </c>
      <c r="E7">
        <v>4017</v>
      </c>
      <c r="F7" t="str">
        <f t="shared" ref="F7:F15" si="3">_xlfn.CONCAT(B7," (Belgian province)")</f>
        <v> Brabant wallon (Belgian province)</v>
      </c>
      <c r="G7" t="str">
        <f t="shared" ref="G7:G15" si="4">B7</f>
        <v> Brabant wallon</v>
      </c>
      <c r="H7" t="str">
        <f t="shared" ref="H7:H15" si="5">A7</f>
        <v>BE-WBR</v>
      </c>
      <c r="I7" t="str">
        <f>_xlfn.CONCAT("BE-",C7)</f>
        <v>BE-WAL</v>
      </c>
    </row>
    <row r="8" spans="1:9" ht="15" thickBot="1" x14ac:dyDescent="0.4">
      <c r="A8" s="1" t="s">
        <v>6497</v>
      </c>
      <c r="B8" s="3" t="s">
        <v>6507</v>
      </c>
      <c r="C8" s="3" t="s">
        <v>6496</v>
      </c>
      <c r="E8">
        <v>4017</v>
      </c>
      <c r="F8" t="str">
        <f t="shared" si="3"/>
        <v> Hainaut (Belgian province)</v>
      </c>
      <c r="G8" t="str">
        <f t="shared" si="4"/>
        <v> Hainaut</v>
      </c>
      <c r="H8" t="str">
        <f t="shared" si="5"/>
        <v>BE-WHT</v>
      </c>
      <c r="I8" t="str">
        <f>_xlfn.CONCAT("BE-",C8)</f>
        <v>BE-WAL</v>
      </c>
    </row>
    <row r="9" spans="1:9" ht="15" thickBot="1" x14ac:dyDescent="0.4">
      <c r="A9" s="1" t="s">
        <v>6498</v>
      </c>
      <c r="B9" s="3" t="s">
        <v>6508</v>
      </c>
      <c r="C9" s="3" t="s">
        <v>6496</v>
      </c>
      <c r="E9">
        <v>4017</v>
      </c>
      <c r="F9" t="str">
        <f t="shared" si="3"/>
        <v> Liège (Belgian province)</v>
      </c>
      <c r="G9" t="str">
        <f t="shared" si="4"/>
        <v> Liège</v>
      </c>
      <c r="H9" t="str">
        <f t="shared" si="5"/>
        <v>BE-WLG</v>
      </c>
      <c r="I9" t="str">
        <f>_xlfn.CONCAT("BE-",C9)</f>
        <v>BE-WAL</v>
      </c>
    </row>
    <row r="10" spans="1:9" ht="15" thickBot="1" x14ac:dyDescent="0.4">
      <c r="A10" s="1" t="s">
        <v>6499</v>
      </c>
      <c r="B10" s="6" t="s">
        <v>6509</v>
      </c>
      <c r="C10" s="3" t="s">
        <v>6494</v>
      </c>
      <c r="E10">
        <v>4017</v>
      </c>
      <c r="F10" t="str">
        <f t="shared" si="3"/>
        <v> Limburg (Belgian province)</v>
      </c>
      <c r="G10" t="str">
        <f t="shared" si="4"/>
        <v> Limburg</v>
      </c>
      <c r="H10" t="str">
        <f t="shared" si="5"/>
        <v>BE-VLI</v>
      </c>
      <c r="I10" t="str">
        <f>_xlfn.CONCAT("BE-",C10)</f>
        <v>BE-VLG</v>
      </c>
    </row>
    <row r="11" spans="1:9" ht="29.5" thickBot="1" x14ac:dyDescent="0.4">
      <c r="A11" s="1" t="s">
        <v>6500</v>
      </c>
      <c r="B11" s="3" t="s">
        <v>6510</v>
      </c>
      <c r="C11" s="3" t="s">
        <v>6496</v>
      </c>
      <c r="E11">
        <v>4017</v>
      </c>
      <c r="F11" t="str">
        <f t="shared" si="3"/>
        <v> Luxembourg (Belgian province)</v>
      </c>
      <c r="G11" t="str">
        <f t="shared" si="4"/>
        <v> Luxembourg</v>
      </c>
      <c r="H11" t="str">
        <f t="shared" si="5"/>
        <v>BE-WLX</v>
      </c>
      <c r="I11" t="str">
        <f>_xlfn.CONCAT("BE-",C11)</f>
        <v>BE-WAL</v>
      </c>
    </row>
    <row r="12" spans="1:9" ht="15" thickBot="1" x14ac:dyDescent="0.4">
      <c r="A12" s="1" t="s">
        <v>6501</v>
      </c>
      <c r="B12" s="3" t="s">
        <v>6511</v>
      </c>
      <c r="C12" s="3" t="s">
        <v>6496</v>
      </c>
      <c r="E12">
        <v>4017</v>
      </c>
      <c r="F12" t="str">
        <f t="shared" si="3"/>
        <v> Namur (Belgian province)</v>
      </c>
      <c r="G12" t="str">
        <f t="shared" si="4"/>
        <v> Namur</v>
      </c>
      <c r="H12" t="str">
        <f t="shared" si="5"/>
        <v>BE-WNA</v>
      </c>
      <c r="I12" t="str">
        <f>_xlfn.CONCAT("BE-",C12)</f>
        <v>BE-WAL</v>
      </c>
    </row>
    <row r="13" spans="1:9" ht="44" thickBot="1" x14ac:dyDescent="0.4">
      <c r="A13" s="1" t="s">
        <v>6502</v>
      </c>
      <c r="B13" s="3" t="s">
        <v>6512</v>
      </c>
      <c r="C13" s="3" t="s">
        <v>6494</v>
      </c>
      <c r="E13">
        <v>4017</v>
      </c>
      <c r="F13" t="str">
        <f t="shared" si="3"/>
        <v> Oost-Vlaanderen (Belgian province)</v>
      </c>
      <c r="G13" t="str">
        <f t="shared" si="4"/>
        <v> Oost-Vlaanderen</v>
      </c>
      <c r="H13" t="str">
        <f t="shared" si="5"/>
        <v>BE-VOV</v>
      </c>
      <c r="I13" t="str">
        <f>_xlfn.CONCAT("BE-",C13)</f>
        <v>BE-VLG</v>
      </c>
    </row>
    <row r="14" spans="1:9" ht="18.5" thickBot="1" x14ac:dyDescent="0.4">
      <c r="A14" s="1" t="s">
        <v>6503</v>
      </c>
      <c r="B14" s="6" t="s">
        <v>6513</v>
      </c>
      <c r="C14" s="3" t="s">
        <v>6494</v>
      </c>
      <c r="E14">
        <v>4017</v>
      </c>
      <c r="F14" t="str">
        <f t="shared" si="3"/>
        <v> Vlaams-Brabant (Belgian province)</v>
      </c>
      <c r="G14" t="str">
        <f t="shared" si="4"/>
        <v> Vlaams-Brabant</v>
      </c>
      <c r="H14" t="str">
        <f t="shared" si="5"/>
        <v>BE-VBR</v>
      </c>
      <c r="I14" t="str">
        <f>_xlfn.CONCAT("BE-",C14)</f>
        <v>BE-VLG</v>
      </c>
    </row>
    <row r="15" spans="1:9" ht="44" thickBot="1" x14ac:dyDescent="0.4">
      <c r="A15" s="1" t="s">
        <v>6504</v>
      </c>
      <c r="B15" s="3" t="s">
        <v>6514</v>
      </c>
      <c r="C15" s="3" t="s">
        <v>6494</v>
      </c>
      <c r="E15">
        <v>4017</v>
      </c>
      <c r="F15" t="str">
        <f t="shared" si="3"/>
        <v> West-Vlaanderen (Belgian province)</v>
      </c>
      <c r="G15" t="str">
        <f t="shared" si="4"/>
        <v> West-Vlaanderen</v>
      </c>
      <c r="H15" t="str">
        <f t="shared" si="5"/>
        <v>BE-VWV</v>
      </c>
      <c r="I15" t="str">
        <f>_xlfn.CONCAT("BE-",C15)</f>
        <v>BE-VLG</v>
      </c>
    </row>
  </sheetData>
  <hyperlinks>
    <hyperlink ref="B1" r:id="rId1" tooltip="Brussels" display="https://en.wikipedia.org/wiki/Brussels" xr:uid="{02A6E9B0-71DA-4441-A7A6-3184E26C661E}"/>
    <hyperlink ref="B2" r:id="rId2" display="https://en.wikipedia.org/wiki/Flemish_Region" xr:uid="{47B2D14B-CF72-4996-9DA0-AB188C0F2D0B}"/>
    <hyperlink ref="C2" r:id="rId3" location="cite_note-2" display="https://en.wikipedia.org/wiki/ISO_3166-2:BE - cite_note-2" xr:uid="{4D223FEB-24E2-41E7-ACED-062B0AA92991}"/>
    <hyperlink ref="B6" r:id="rId4" tooltip="Antwerp Province" display="https://en.wikipedia.org/wiki/Antwerp_Province" xr:uid="{0BAD6B08-18AD-4A4F-85B9-82E247CF5BF1}"/>
    <hyperlink ref="C6" r:id="rId5" tooltip="Flemish Region (Belgium)" display="https://en.wikipedia.org/wiki/Flemish_Region_(Belgium)" xr:uid="{6E045585-DC6F-42BD-864C-66012DD56A2E}"/>
    <hyperlink ref="B7" r:id="rId6" tooltip="Walloon Brabant" display="https://en.wikipedia.org/wiki/Walloon_Brabant" xr:uid="{18FADB6D-47C2-43A2-BB91-3BB2146044FE}"/>
    <hyperlink ref="C7" r:id="rId7" tooltip="Walloon Region (Belgium)" display="https://en.wikipedia.org/wiki/Walloon_Region_(Belgium)" xr:uid="{585E43E2-B249-4B91-B98E-E9A4251068A0}"/>
    <hyperlink ref="B8" r:id="rId8" tooltip="Hainaut Province" display="https://en.wikipedia.org/wiki/Hainaut_Province" xr:uid="{8A3D507E-FB03-4F7D-8B30-DC5D3B1D7DD5}"/>
    <hyperlink ref="C8" r:id="rId9" tooltip="Walloon Region (Belgium)" display="https://en.wikipedia.org/wiki/Walloon_Region_(Belgium)" xr:uid="{8E26D104-A83F-4ADA-BDEF-EEB0C432C364}"/>
    <hyperlink ref="B9" r:id="rId10" tooltip="Liège Province" display="https://en.wikipedia.org/wiki/Li%C3%A8ge_Province" xr:uid="{95450C54-DAD0-44F6-9DDF-34A86899E6B8}"/>
    <hyperlink ref="C9" r:id="rId11" tooltip="Walloon Region (Belgium)" display="https://en.wikipedia.org/wiki/Walloon_Region_(Belgium)" xr:uid="{4F189FE3-7698-4C50-A2CB-32E96FF7D7B8}"/>
    <hyperlink ref="C10" r:id="rId12" tooltip="Flemish Region (Belgium)" display="https://en.wikipedia.org/wiki/Flemish_Region_(Belgium)" xr:uid="{7E287050-73A5-4944-97D5-1519E23CBA8A}"/>
    <hyperlink ref="B11" r:id="rId13" tooltip="Luxembourg (Belgium)" display="https://en.wikipedia.org/wiki/Luxembourg_(Belgium)" xr:uid="{3E1A195C-9E07-4DA9-BD0F-B5C5AB952089}"/>
    <hyperlink ref="C11" r:id="rId14" tooltip="Walloon Region (Belgium)" display="https://en.wikipedia.org/wiki/Walloon_Region_(Belgium)" xr:uid="{197389F6-063E-47F1-B1C9-2ECDA6AA3FBB}"/>
    <hyperlink ref="B12" r:id="rId15" tooltip="Namur Province" display="https://en.wikipedia.org/wiki/Namur_Province" xr:uid="{294692A6-F431-4EFF-961E-F3563B1436AD}"/>
    <hyperlink ref="C12" r:id="rId16" tooltip="Walloon Region (Belgium)" display="https://en.wikipedia.org/wiki/Walloon_Region_(Belgium)" xr:uid="{5F985845-3493-4124-A6F6-F884D2F9B519}"/>
    <hyperlink ref="B13" r:id="rId17" tooltip="East Flanders" display="https://en.wikipedia.org/wiki/East_Flanders" xr:uid="{76605AF2-18C1-4302-8F8E-36A5AB9F13DF}"/>
    <hyperlink ref="C13" r:id="rId18" tooltip="Flemish Region (Belgium)" display="https://en.wikipedia.org/wiki/Flemish_Region_(Belgium)" xr:uid="{304E38F9-D1A7-4D85-BA3D-EB278ED7BD53}"/>
    <hyperlink ref="C14" r:id="rId19" tooltip="Flemish Region (Belgium)" display="https://en.wikipedia.org/wiki/Flemish_Region_(Belgium)" xr:uid="{65E7F085-ED1C-42BB-92F0-97770B212051}"/>
    <hyperlink ref="B15" r:id="rId20" tooltip="West Flanders" display="https://en.wikipedia.org/wiki/West_Flanders" xr:uid="{1F080AD8-2539-4B68-91B1-2BDA4DC0C5DA}"/>
    <hyperlink ref="C15" r:id="rId21" tooltip="Flemish Region (Belgium)" display="https://en.wikipedia.org/wiki/Flemish_Region_(Belgium)" xr:uid="{A76D4F82-CC8A-4BEF-AA0B-FD5A00DAAF99}"/>
  </hyperlinks>
  <pageMargins left="0.7" right="0.7" top="0.75" bottom="0.75" header="0.3" footer="0.3"/>
  <drawing r:id="rId22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69292-B7C9-45D9-A052-249290A284DF}">
  <dimension ref="A1:H59"/>
  <sheetViews>
    <sheetView topLeftCell="A43" workbookViewId="0">
      <selection activeCell="D15" sqref="D15:H59"/>
    </sheetView>
  </sheetViews>
  <sheetFormatPr defaultRowHeight="14.5" x14ac:dyDescent="0.35"/>
  <cols>
    <col min="4" max="4" width="33.90625" bestFit="1" customWidth="1"/>
    <col min="5" max="5" width="22.1796875" bestFit="1" customWidth="1"/>
    <col min="6" max="6" width="5.453125" bestFit="1" customWidth="1"/>
  </cols>
  <sheetData>
    <row r="1" spans="1:8" ht="58.5" thickBot="1" x14ac:dyDescent="0.4">
      <c r="A1" s="1" t="s">
        <v>6515</v>
      </c>
      <c r="B1" s="3" t="s">
        <v>6516</v>
      </c>
      <c r="C1">
        <v>3837</v>
      </c>
      <c r="D1" t="str">
        <f>_xlfn.CONCAT(B1," (Burkinese region)")</f>
        <v>Boucle du Mouhoun (Burkinese region)</v>
      </c>
      <c r="E1" t="str">
        <f>B1</f>
        <v>Boucle du Mouhoun</v>
      </c>
      <c r="F1" t="str">
        <f>A1</f>
        <v>BF-01</v>
      </c>
    </row>
    <row r="2" spans="1:8" ht="15" thickBot="1" x14ac:dyDescent="0.4">
      <c r="A2" s="1" t="s">
        <v>6517</v>
      </c>
      <c r="B2" s="3" t="s">
        <v>6518</v>
      </c>
      <c r="C2">
        <v>3837</v>
      </c>
      <c r="D2" t="str">
        <f t="shared" ref="D2:D13" si="0">_xlfn.CONCAT(B2," (Burkinese region)")</f>
        <v>Cascades (Burkinese region)</v>
      </c>
      <c r="E2" t="str">
        <f t="shared" ref="E2:E13" si="1">B2</f>
        <v>Cascades</v>
      </c>
      <c r="F2" t="str">
        <f t="shared" ref="F2:F13" si="2">A2</f>
        <v>BF-02</v>
      </c>
    </row>
    <row r="3" spans="1:8" ht="15" thickBot="1" x14ac:dyDescent="0.4">
      <c r="A3" s="1" t="s">
        <v>6519</v>
      </c>
      <c r="B3" s="3" t="s">
        <v>2006</v>
      </c>
      <c r="C3">
        <v>3837</v>
      </c>
      <c r="D3" t="str">
        <f t="shared" si="0"/>
        <v>Centre (Burkinese region)</v>
      </c>
      <c r="E3" t="str">
        <f t="shared" si="1"/>
        <v>Centre</v>
      </c>
      <c r="F3" t="str">
        <f t="shared" si="2"/>
        <v>BF-03</v>
      </c>
    </row>
    <row r="4" spans="1:8" ht="29.5" thickBot="1" x14ac:dyDescent="0.4">
      <c r="A4" s="1" t="s">
        <v>6520</v>
      </c>
      <c r="B4" s="3" t="s">
        <v>6521</v>
      </c>
      <c r="C4">
        <v>3837</v>
      </c>
      <c r="D4" t="str">
        <f t="shared" si="0"/>
        <v>Centre-Est (Burkinese region)</v>
      </c>
      <c r="E4" t="str">
        <f t="shared" si="1"/>
        <v>Centre-Est</v>
      </c>
      <c r="F4" t="str">
        <f t="shared" si="2"/>
        <v>BF-04</v>
      </c>
    </row>
    <row r="5" spans="1:8" ht="29.5" thickBot="1" x14ac:dyDescent="0.4">
      <c r="A5" s="1" t="s">
        <v>6522</v>
      </c>
      <c r="B5" s="3" t="s">
        <v>6523</v>
      </c>
      <c r="C5">
        <v>3837</v>
      </c>
      <c r="D5" t="str">
        <f t="shared" si="0"/>
        <v>Centre-Nord (Burkinese region)</v>
      </c>
      <c r="E5" t="str">
        <f t="shared" si="1"/>
        <v>Centre-Nord</v>
      </c>
      <c r="F5" t="str">
        <f t="shared" si="2"/>
        <v>BF-05</v>
      </c>
    </row>
    <row r="6" spans="1:8" ht="29.5" thickBot="1" x14ac:dyDescent="0.4">
      <c r="A6" s="1" t="s">
        <v>6524</v>
      </c>
      <c r="B6" s="3" t="s">
        <v>6525</v>
      </c>
      <c r="C6">
        <v>3837</v>
      </c>
      <c r="D6" t="str">
        <f t="shared" si="0"/>
        <v>Centre-Ouest (Burkinese region)</v>
      </c>
      <c r="E6" t="str">
        <f t="shared" si="1"/>
        <v>Centre-Ouest</v>
      </c>
      <c r="F6" t="str">
        <f t="shared" si="2"/>
        <v>BF-06</v>
      </c>
    </row>
    <row r="7" spans="1:8" ht="29.5" thickBot="1" x14ac:dyDescent="0.4">
      <c r="A7" s="1" t="s">
        <v>6526</v>
      </c>
      <c r="B7" s="3" t="s">
        <v>6527</v>
      </c>
      <c r="C7">
        <v>3837</v>
      </c>
      <c r="D7" t="str">
        <f t="shared" si="0"/>
        <v>Centre-Sud (Burkinese region)</v>
      </c>
      <c r="E7" t="str">
        <f t="shared" si="1"/>
        <v>Centre-Sud</v>
      </c>
      <c r="F7" t="str">
        <f t="shared" si="2"/>
        <v>BF-07</v>
      </c>
    </row>
    <row r="8" spans="1:8" ht="15" thickBot="1" x14ac:dyDescent="0.4">
      <c r="A8" s="1" t="s">
        <v>6528</v>
      </c>
      <c r="B8" s="3" t="s">
        <v>2009</v>
      </c>
      <c r="C8">
        <v>3837</v>
      </c>
      <c r="D8" t="str">
        <f t="shared" si="0"/>
        <v>Est (Burkinese region)</v>
      </c>
      <c r="E8" t="str">
        <f t="shared" si="1"/>
        <v>Est</v>
      </c>
      <c r="F8" t="str">
        <f t="shared" si="2"/>
        <v>BF-08</v>
      </c>
    </row>
    <row r="9" spans="1:8" ht="29.5" thickBot="1" x14ac:dyDescent="0.4">
      <c r="A9" s="1" t="s">
        <v>6529</v>
      </c>
      <c r="B9" s="3" t="s">
        <v>6530</v>
      </c>
      <c r="C9">
        <v>3837</v>
      </c>
      <c r="D9" t="str">
        <f t="shared" si="0"/>
        <v>Hauts-Bassins (Burkinese region)</v>
      </c>
      <c r="E9" t="str">
        <f t="shared" si="1"/>
        <v>Hauts-Bassins</v>
      </c>
      <c r="F9" t="str">
        <f t="shared" si="2"/>
        <v>BF-09</v>
      </c>
    </row>
    <row r="10" spans="1:8" ht="15" thickBot="1" x14ac:dyDescent="0.4">
      <c r="A10" s="1" t="s">
        <v>6531</v>
      </c>
      <c r="B10" s="3" t="s">
        <v>2016</v>
      </c>
      <c r="C10">
        <v>3837</v>
      </c>
      <c r="D10" t="str">
        <f t="shared" si="0"/>
        <v>Nord (Burkinese region)</v>
      </c>
      <c r="E10" t="str">
        <f t="shared" si="1"/>
        <v>Nord</v>
      </c>
      <c r="F10" t="str">
        <f t="shared" si="2"/>
        <v>BF-10</v>
      </c>
    </row>
    <row r="11" spans="1:8" ht="29.5" thickBot="1" x14ac:dyDescent="0.4">
      <c r="A11" s="1" t="s">
        <v>6532</v>
      </c>
      <c r="B11" s="3" t="s">
        <v>6533</v>
      </c>
      <c r="C11">
        <v>3837</v>
      </c>
      <c r="D11" t="str">
        <f t="shared" si="0"/>
        <v>Plateau-Central (Burkinese region)</v>
      </c>
      <c r="E11" t="str">
        <f t="shared" si="1"/>
        <v>Plateau-Central</v>
      </c>
      <c r="F11" t="str">
        <f t="shared" si="2"/>
        <v>BF-11</v>
      </c>
    </row>
    <row r="12" spans="1:8" ht="15" thickBot="1" x14ac:dyDescent="0.4">
      <c r="A12" s="1" t="s">
        <v>6534</v>
      </c>
      <c r="B12" s="3" t="s">
        <v>6535</v>
      </c>
      <c r="C12">
        <v>3837</v>
      </c>
      <c r="D12" t="str">
        <f t="shared" si="0"/>
        <v>Sahel (Burkinese region)</v>
      </c>
      <c r="E12" t="str">
        <f t="shared" si="1"/>
        <v>Sahel</v>
      </c>
      <c r="F12" t="str">
        <f t="shared" si="2"/>
        <v>BF-12</v>
      </c>
    </row>
    <row r="13" spans="1:8" ht="29.5" thickBot="1" x14ac:dyDescent="0.4">
      <c r="A13" s="1" t="s">
        <v>6536</v>
      </c>
      <c r="B13" s="3" t="s">
        <v>2024</v>
      </c>
      <c r="C13">
        <v>3837</v>
      </c>
      <c r="D13" t="str">
        <f t="shared" si="0"/>
        <v>Sud-Ouest (Burkinese region)</v>
      </c>
      <c r="E13" t="str">
        <f t="shared" si="1"/>
        <v>Sud-Ouest</v>
      </c>
      <c r="F13" t="str">
        <f t="shared" si="2"/>
        <v>BF-13</v>
      </c>
    </row>
    <row r="14" spans="1:8" ht="15" thickBot="1" x14ac:dyDescent="0.4"/>
    <row r="15" spans="1:8" ht="15" thickBot="1" x14ac:dyDescent="0.4">
      <c r="A15" s="1" t="s">
        <v>6537</v>
      </c>
      <c r="B15" s="3" t="s">
        <v>6538</v>
      </c>
      <c r="C15" s="3">
        <v>1</v>
      </c>
      <c r="D15">
        <v>3837</v>
      </c>
      <c r="E15" t="str">
        <f>_xlfn.CONCAT(B15," (Burkinese province)")</f>
        <v>Balé (Burkinese province)</v>
      </c>
      <c r="F15" t="str">
        <f>B15</f>
        <v>Balé</v>
      </c>
      <c r="G15" t="str">
        <f>A15</f>
        <v>BF-BAL</v>
      </c>
      <c r="H15" t="str">
        <f>_xlfn.CONCAT("BF-",C15)</f>
        <v>BF-1</v>
      </c>
    </row>
    <row r="16" spans="1:8" ht="15" thickBot="1" x14ac:dyDescent="0.4">
      <c r="A16" s="1" t="s">
        <v>6539</v>
      </c>
      <c r="B16" s="3" t="s">
        <v>6540</v>
      </c>
      <c r="C16" s="3">
        <v>5</v>
      </c>
      <c r="D16">
        <v>3837</v>
      </c>
      <c r="E16" t="str">
        <f t="shared" ref="E16:E59" si="3">_xlfn.CONCAT(B16," (Burkinese province)")</f>
        <v>Bam (Burkinese province)</v>
      </c>
      <c r="F16" t="str">
        <f t="shared" ref="F16:F59" si="4">B16</f>
        <v>Bam</v>
      </c>
      <c r="G16" t="str">
        <f t="shared" ref="G16:G59" si="5">A16</f>
        <v>BF-BAM</v>
      </c>
      <c r="H16" t="str">
        <f t="shared" ref="H16:H59" si="6">_xlfn.CONCAT("BF-",C16)</f>
        <v>BF-5</v>
      </c>
    </row>
    <row r="17" spans="1:8" ht="15" thickBot="1" x14ac:dyDescent="0.4">
      <c r="A17" s="1" t="s">
        <v>6541</v>
      </c>
      <c r="B17" s="3" t="s">
        <v>6542</v>
      </c>
      <c r="C17" s="3">
        <v>1</v>
      </c>
      <c r="D17">
        <v>3837</v>
      </c>
      <c r="E17" t="str">
        <f t="shared" si="3"/>
        <v>Banwa (Burkinese province)</v>
      </c>
      <c r="F17" t="str">
        <f t="shared" si="4"/>
        <v>Banwa</v>
      </c>
      <c r="G17" t="str">
        <f t="shared" si="5"/>
        <v>BF-BAN</v>
      </c>
      <c r="H17" t="str">
        <f t="shared" si="6"/>
        <v>BF-1</v>
      </c>
    </row>
    <row r="18" spans="1:8" ht="15" thickBot="1" x14ac:dyDescent="0.4">
      <c r="A18" s="1" t="s">
        <v>6543</v>
      </c>
      <c r="B18" s="3" t="s">
        <v>6544</v>
      </c>
      <c r="C18" s="3">
        <v>7</v>
      </c>
      <c r="D18">
        <v>3837</v>
      </c>
      <c r="E18" t="str">
        <f t="shared" si="3"/>
        <v>Bazèga (Burkinese province)</v>
      </c>
      <c r="F18" t="str">
        <f t="shared" si="4"/>
        <v>Bazèga</v>
      </c>
      <c r="G18" t="str">
        <f t="shared" si="5"/>
        <v>BF-BAZ</v>
      </c>
      <c r="H18" t="str">
        <f t="shared" si="6"/>
        <v>BF-7</v>
      </c>
    </row>
    <row r="19" spans="1:8" ht="29.5" thickBot="1" x14ac:dyDescent="0.4">
      <c r="A19" s="1" t="s">
        <v>6545</v>
      </c>
      <c r="B19" s="3" t="s">
        <v>6546</v>
      </c>
      <c r="C19" s="3">
        <v>13</v>
      </c>
      <c r="D19">
        <v>3837</v>
      </c>
      <c r="E19" t="str">
        <f t="shared" si="3"/>
        <v>Bougouriba (Burkinese province)</v>
      </c>
      <c r="F19" t="str">
        <f t="shared" si="4"/>
        <v>Bougouriba</v>
      </c>
      <c r="G19" t="str">
        <f t="shared" si="5"/>
        <v>BF-BGR</v>
      </c>
      <c r="H19" t="str">
        <f t="shared" si="6"/>
        <v>BF-13</v>
      </c>
    </row>
    <row r="20" spans="1:8" ht="15" thickBot="1" x14ac:dyDescent="0.4">
      <c r="A20" s="1" t="s">
        <v>6547</v>
      </c>
      <c r="B20" s="3" t="s">
        <v>6548</v>
      </c>
      <c r="C20" s="3">
        <v>4</v>
      </c>
      <c r="D20">
        <v>3837</v>
      </c>
      <c r="E20" t="str">
        <f t="shared" si="3"/>
        <v>Boulgou (Burkinese province)</v>
      </c>
      <c r="F20" t="str">
        <f t="shared" si="4"/>
        <v>Boulgou</v>
      </c>
      <c r="G20" t="str">
        <f t="shared" si="5"/>
        <v>BF-BLG</v>
      </c>
      <c r="H20" t="str">
        <f t="shared" si="6"/>
        <v>BF-4</v>
      </c>
    </row>
    <row r="21" spans="1:8" ht="29.5" thickBot="1" x14ac:dyDescent="0.4">
      <c r="A21" s="1" t="s">
        <v>6549</v>
      </c>
      <c r="B21" s="3" t="s">
        <v>6550</v>
      </c>
      <c r="C21" s="3">
        <v>6</v>
      </c>
      <c r="D21">
        <v>3837</v>
      </c>
      <c r="E21" t="str">
        <f t="shared" si="3"/>
        <v>Boulkiemdé (Burkinese province)</v>
      </c>
      <c r="F21" t="str">
        <f t="shared" si="4"/>
        <v>Boulkiemdé</v>
      </c>
      <c r="G21" t="str">
        <f t="shared" si="5"/>
        <v>BF-BLK</v>
      </c>
      <c r="H21" t="str">
        <f t="shared" si="6"/>
        <v>BF-6</v>
      </c>
    </row>
    <row r="22" spans="1:8" ht="15" thickBot="1" x14ac:dyDescent="0.4">
      <c r="A22" s="1" t="s">
        <v>6551</v>
      </c>
      <c r="B22" s="3" t="s">
        <v>1980</v>
      </c>
      <c r="C22" s="3">
        <v>2</v>
      </c>
      <c r="D22">
        <v>3837</v>
      </c>
      <c r="E22" t="str">
        <f t="shared" si="3"/>
        <v>Comoé (Burkinese province)</v>
      </c>
      <c r="F22" t="str">
        <f t="shared" si="4"/>
        <v>Comoé</v>
      </c>
      <c r="G22" t="str">
        <f t="shared" si="5"/>
        <v>BF-COM</v>
      </c>
      <c r="H22" t="str">
        <f t="shared" si="6"/>
        <v>BF-2</v>
      </c>
    </row>
    <row r="23" spans="1:8" ht="29.5" thickBot="1" x14ac:dyDescent="0.4">
      <c r="A23" s="1" t="s">
        <v>6552</v>
      </c>
      <c r="B23" s="3" t="s">
        <v>6553</v>
      </c>
      <c r="C23" s="3">
        <v>11</v>
      </c>
      <c r="D23">
        <v>3837</v>
      </c>
      <c r="E23" t="str">
        <f t="shared" si="3"/>
        <v>Ganzourgou (Burkinese province)</v>
      </c>
      <c r="F23" t="str">
        <f t="shared" si="4"/>
        <v>Ganzourgou</v>
      </c>
      <c r="G23" t="str">
        <f t="shared" si="5"/>
        <v>BF-GAN</v>
      </c>
      <c r="H23" t="str">
        <f t="shared" si="6"/>
        <v>BF-11</v>
      </c>
    </row>
    <row r="24" spans="1:8" ht="15" thickBot="1" x14ac:dyDescent="0.4">
      <c r="A24" s="1" t="s">
        <v>6554</v>
      </c>
      <c r="B24" s="3" t="s">
        <v>6555</v>
      </c>
      <c r="C24" s="3">
        <v>8</v>
      </c>
      <c r="D24">
        <v>3837</v>
      </c>
      <c r="E24" t="str">
        <f t="shared" si="3"/>
        <v>Gnagna (Burkinese province)</v>
      </c>
      <c r="F24" t="str">
        <f t="shared" si="4"/>
        <v>Gnagna</v>
      </c>
      <c r="G24" t="str">
        <f t="shared" si="5"/>
        <v>BF-GNA</v>
      </c>
      <c r="H24" t="str">
        <f t="shared" si="6"/>
        <v>BF-8</v>
      </c>
    </row>
    <row r="25" spans="1:8" ht="15" thickBot="1" x14ac:dyDescent="0.4">
      <c r="A25" s="1" t="s">
        <v>6556</v>
      </c>
      <c r="B25" s="3" t="s">
        <v>6557</v>
      </c>
      <c r="C25" s="3">
        <v>8</v>
      </c>
      <c r="D25">
        <v>3837</v>
      </c>
      <c r="E25" t="str">
        <f t="shared" si="3"/>
        <v>Gourma (Burkinese province)</v>
      </c>
      <c r="F25" t="str">
        <f t="shared" si="4"/>
        <v>Gourma</v>
      </c>
      <c r="G25" t="str">
        <f t="shared" si="5"/>
        <v>BF-GOU</v>
      </c>
      <c r="H25" t="str">
        <f t="shared" si="6"/>
        <v>BF-8</v>
      </c>
    </row>
    <row r="26" spans="1:8" ht="15" thickBot="1" x14ac:dyDescent="0.4">
      <c r="A26" s="1" t="s">
        <v>6558</v>
      </c>
      <c r="B26" s="3" t="s">
        <v>6559</v>
      </c>
      <c r="C26" s="3">
        <v>9</v>
      </c>
      <c r="D26">
        <v>3837</v>
      </c>
      <c r="E26" t="str">
        <f t="shared" si="3"/>
        <v>Houet (Burkinese province)</v>
      </c>
      <c r="F26" t="str">
        <f t="shared" si="4"/>
        <v>Houet</v>
      </c>
      <c r="G26" t="str">
        <f t="shared" si="5"/>
        <v>BF-HOU</v>
      </c>
      <c r="H26" t="str">
        <f t="shared" si="6"/>
        <v>BF-9</v>
      </c>
    </row>
    <row r="27" spans="1:8" ht="15" thickBot="1" x14ac:dyDescent="0.4">
      <c r="A27" s="1" t="s">
        <v>6560</v>
      </c>
      <c r="B27" s="3" t="s">
        <v>6561</v>
      </c>
      <c r="C27" s="3">
        <v>13</v>
      </c>
      <c r="D27">
        <v>3837</v>
      </c>
      <c r="E27" t="str">
        <f t="shared" si="3"/>
        <v>Ioba (Burkinese province)</v>
      </c>
      <c r="F27" t="str">
        <f t="shared" si="4"/>
        <v>Ioba</v>
      </c>
      <c r="G27" t="str">
        <f t="shared" si="5"/>
        <v>BF-IOB</v>
      </c>
      <c r="H27" t="str">
        <f t="shared" si="6"/>
        <v>BF-13</v>
      </c>
    </row>
    <row r="28" spans="1:8" ht="15" thickBot="1" x14ac:dyDescent="0.4">
      <c r="A28" s="1" t="s">
        <v>6562</v>
      </c>
      <c r="B28" s="3" t="s">
        <v>6563</v>
      </c>
      <c r="C28" s="3">
        <v>3</v>
      </c>
      <c r="D28">
        <v>3837</v>
      </c>
      <c r="E28" t="str">
        <f t="shared" si="3"/>
        <v>Kadiogo (Burkinese province)</v>
      </c>
      <c r="F28" t="str">
        <f t="shared" si="4"/>
        <v>Kadiogo</v>
      </c>
      <c r="G28" t="str">
        <f t="shared" si="5"/>
        <v>BF-KAD</v>
      </c>
      <c r="H28" t="str">
        <f t="shared" si="6"/>
        <v>BF-3</v>
      </c>
    </row>
    <row r="29" spans="1:8" ht="29.5" thickBot="1" x14ac:dyDescent="0.4">
      <c r="A29" s="1" t="s">
        <v>6564</v>
      </c>
      <c r="B29" s="3" t="s">
        <v>6565</v>
      </c>
      <c r="C29" s="3">
        <v>9</v>
      </c>
      <c r="D29">
        <v>3837</v>
      </c>
      <c r="E29" t="str">
        <f t="shared" si="3"/>
        <v>Kénédougou (Burkinese province)</v>
      </c>
      <c r="F29" t="str">
        <f t="shared" si="4"/>
        <v>Kénédougou</v>
      </c>
      <c r="G29" t="str">
        <f t="shared" si="5"/>
        <v>BF-KEN</v>
      </c>
      <c r="H29" t="str">
        <f t="shared" si="6"/>
        <v>BF-9</v>
      </c>
    </row>
    <row r="30" spans="1:8" ht="29.5" thickBot="1" x14ac:dyDescent="0.4">
      <c r="A30" s="1" t="s">
        <v>6566</v>
      </c>
      <c r="B30" s="3" t="s">
        <v>6567</v>
      </c>
      <c r="C30" s="3">
        <v>8</v>
      </c>
      <c r="D30">
        <v>3837</v>
      </c>
      <c r="E30" t="str">
        <f t="shared" si="3"/>
        <v>Komondjari (Burkinese province)</v>
      </c>
      <c r="F30" t="str">
        <f t="shared" si="4"/>
        <v>Komondjari</v>
      </c>
      <c r="G30" t="str">
        <f t="shared" si="5"/>
        <v>BF-KMD</v>
      </c>
      <c r="H30" t="str">
        <f t="shared" si="6"/>
        <v>BF-8</v>
      </c>
    </row>
    <row r="31" spans="1:8" ht="29.5" thickBot="1" x14ac:dyDescent="0.4">
      <c r="A31" s="1" t="s">
        <v>6568</v>
      </c>
      <c r="B31" s="3" t="s">
        <v>6569</v>
      </c>
      <c r="C31" s="3">
        <v>8</v>
      </c>
      <c r="D31">
        <v>3837</v>
      </c>
      <c r="E31" t="str">
        <f t="shared" si="3"/>
        <v>Kompienga (Burkinese province)</v>
      </c>
      <c r="F31" t="str">
        <f t="shared" si="4"/>
        <v>Kompienga</v>
      </c>
      <c r="G31" t="str">
        <f t="shared" si="5"/>
        <v>BF-KMP</v>
      </c>
      <c r="H31" t="str">
        <f t="shared" si="6"/>
        <v>BF-8</v>
      </c>
    </row>
    <row r="32" spans="1:8" ht="15" thickBot="1" x14ac:dyDescent="0.4">
      <c r="A32" s="1" t="s">
        <v>6570</v>
      </c>
      <c r="B32" s="3" t="s">
        <v>6571</v>
      </c>
      <c r="C32" s="3">
        <v>1</v>
      </c>
      <c r="D32">
        <v>3837</v>
      </c>
      <c r="E32" t="str">
        <f t="shared" si="3"/>
        <v>Kossi (Burkinese province)</v>
      </c>
      <c r="F32" t="str">
        <f t="shared" si="4"/>
        <v>Kossi</v>
      </c>
      <c r="G32" t="str">
        <f t="shared" si="5"/>
        <v>BF-KOS</v>
      </c>
      <c r="H32" t="str">
        <f t="shared" si="6"/>
        <v>BF-1</v>
      </c>
    </row>
    <row r="33" spans="1:8" ht="29.5" thickBot="1" x14ac:dyDescent="0.4">
      <c r="A33" s="1" t="s">
        <v>6572</v>
      </c>
      <c r="B33" s="3" t="s">
        <v>6573</v>
      </c>
      <c r="C33" s="3">
        <v>4</v>
      </c>
      <c r="D33">
        <v>3837</v>
      </c>
      <c r="E33" t="str">
        <f t="shared" si="3"/>
        <v>Koulpélogo (Burkinese province)</v>
      </c>
      <c r="F33" t="str">
        <f t="shared" si="4"/>
        <v>Koulpélogo</v>
      </c>
      <c r="G33" t="str">
        <f t="shared" si="5"/>
        <v>BF-KOP</v>
      </c>
      <c r="H33" t="str">
        <f t="shared" si="6"/>
        <v>BF-4</v>
      </c>
    </row>
    <row r="34" spans="1:8" ht="29.5" thickBot="1" x14ac:dyDescent="0.4">
      <c r="A34" s="1" t="s">
        <v>6574</v>
      </c>
      <c r="B34" s="3" t="s">
        <v>6575</v>
      </c>
      <c r="C34" s="3">
        <v>4</v>
      </c>
      <c r="D34">
        <v>3837</v>
      </c>
      <c r="E34" t="str">
        <f t="shared" si="3"/>
        <v>Kouritenga (Burkinese province)</v>
      </c>
      <c r="F34" t="str">
        <f t="shared" si="4"/>
        <v>Kouritenga</v>
      </c>
      <c r="G34" t="str">
        <f t="shared" si="5"/>
        <v>BF-KOT</v>
      </c>
      <c r="H34" t="str">
        <f t="shared" si="6"/>
        <v>BF-4</v>
      </c>
    </row>
    <row r="35" spans="1:8" ht="29.5" thickBot="1" x14ac:dyDescent="0.4">
      <c r="A35" s="1" t="s">
        <v>6576</v>
      </c>
      <c r="B35" s="3" t="s">
        <v>6577</v>
      </c>
      <c r="C35" s="3">
        <v>11</v>
      </c>
      <c r="D35">
        <v>3837</v>
      </c>
      <c r="E35" t="str">
        <f t="shared" si="3"/>
        <v>Kourwéogo (Burkinese province)</v>
      </c>
      <c r="F35" t="str">
        <f t="shared" si="4"/>
        <v>Kourwéogo</v>
      </c>
      <c r="G35" t="str">
        <f t="shared" si="5"/>
        <v>BF-KOW</v>
      </c>
      <c r="H35" t="str">
        <f t="shared" si="6"/>
        <v>BF-11</v>
      </c>
    </row>
    <row r="36" spans="1:8" ht="15" thickBot="1" x14ac:dyDescent="0.4">
      <c r="A36" s="1" t="s">
        <v>6578</v>
      </c>
      <c r="B36" s="3" t="s">
        <v>6579</v>
      </c>
      <c r="C36" s="3">
        <v>2</v>
      </c>
      <c r="D36">
        <v>3837</v>
      </c>
      <c r="E36" t="str">
        <f t="shared" si="3"/>
        <v>Léraba (Burkinese province)</v>
      </c>
      <c r="F36" t="str">
        <f t="shared" si="4"/>
        <v>Léraba</v>
      </c>
      <c r="G36" t="str">
        <f t="shared" si="5"/>
        <v>BF-LER</v>
      </c>
      <c r="H36" t="str">
        <f t="shared" si="6"/>
        <v>BF-2</v>
      </c>
    </row>
    <row r="37" spans="1:8" ht="15" thickBot="1" x14ac:dyDescent="0.4">
      <c r="A37" s="1" t="s">
        <v>6580</v>
      </c>
      <c r="B37" s="3" t="s">
        <v>6581</v>
      </c>
      <c r="C37" s="3">
        <v>10</v>
      </c>
      <c r="D37">
        <v>3837</v>
      </c>
      <c r="E37" t="str">
        <f t="shared" si="3"/>
        <v>Loroum (Burkinese province)</v>
      </c>
      <c r="F37" t="str">
        <f t="shared" si="4"/>
        <v>Loroum</v>
      </c>
      <c r="G37" t="str">
        <f t="shared" si="5"/>
        <v>BF-LOR</v>
      </c>
      <c r="H37" t="str">
        <f t="shared" si="6"/>
        <v>BF-10</v>
      </c>
    </row>
    <row r="38" spans="1:8" ht="29.5" thickBot="1" x14ac:dyDescent="0.4">
      <c r="A38" s="1" t="s">
        <v>6582</v>
      </c>
      <c r="B38" s="3" t="s">
        <v>6583</v>
      </c>
      <c r="C38" s="3">
        <v>1</v>
      </c>
      <c r="D38">
        <v>3837</v>
      </c>
      <c r="E38" t="str">
        <f t="shared" si="3"/>
        <v>Mouhoun (Burkinese province)</v>
      </c>
      <c r="F38" t="str">
        <f t="shared" si="4"/>
        <v>Mouhoun</v>
      </c>
      <c r="G38" t="str">
        <f t="shared" si="5"/>
        <v>BF-MOU</v>
      </c>
      <c r="H38" t="str">
        <f t="shared" si="6"/>
        <v>BF-1</v>
      </c>
    </row>
    <row r="39" spans="1:8" ht="15" thickBot="1" x14ac:dyDescent="0.4">
      <c r="A39" s="1" t="s">
        <v>6584</v>
      </c>
      <c r="B39" s="3" t="s">
        <v>6585</v>
      </c>
      <c r="C39" s="3">
        <v>7</v>
      </c>
      <c r="D39">
        <v>3837</v>
      </c>
      <c r="E39" t="str">
        <f t="shared" si="3"/>
        <v>Nahouri (Burkinese province)</v>
      </c>
      <c r="F39" t="str">
        <f t="shared" si="4"/>
        <v>Nahouri</v>
      </c>
      <c r="G39" t="str">
        <f t="shared" si="5"/>
        <v>BF-NAO</v>
      </c>
      <c r="H39" t="str">
        <f t="shared" si="6"/>
        <v>BF-7</v>
      </c>
    </row>
    <row r="40" spans="1:8" ht="29.5" thickBot="1" x14ac:dyDescent="0.4">
      <c r="A40" s="1" t="s">
        <v>6586</v>
      </c>
      <c r="B40" s="3" t="s">
        <v>6587</v>
      </c>
      <c r="C40" s="3">
        <v>5</v>
      </c>
      <c r="D40">
        <v>3837</v>
      </c>
      <c r="E40" t="str">
        <f t="shared" si="3"/>
        <v>Namentenga (Burkinese province)</v>
      </c>
      <c r="F40" t="str">
        <f t="shared" si="4"/>
        <v>Namentenga</v>
      </c>
      <c r="G40" t="str">
        <f t="shared" si="5"/>
        <v>BF-NAM</v>
      </c>
      <c r="H40" t="str">
        <f t="shared" si="6"/>
        <v>BF-5</v>
      </c>
    </row>
    <row r="41" spans="1:8" ht="15" thickBot="1" x14ac:dyDescent="0.4">
      <c r="A41" s="1" t="s">
        <v>6588</v>
      </c>
      <c r="B41" s="3" t="s">
        <v>6589</v>
      </c>
      <c r="C41" s="3">
        <v>1</v>
      </c>
      <c r="D41">
        <v>3837</v>
      </c>
      <c r="E41" t="str">
        <f t="shared" si="3"/>
        <v>Nayala (Burkinese province)</v>
      </c>
      <c r="F41" t="str">
        <f t="shared" si="4"/>
        <v>Nayala</v>
      </c>
      <c r="G41" t="str">
        <f t="shared" si="5"/>
        <v>BF-NAY</v>
      </c>
      <c r="H41" t="str">
        <f t="shared" si="6"/>
        <v>BF-1</v>
      </c>
    </row>
    <row r="42" spans="1:8" ht="29.5" thickBot="1" x14ac:dyDescent="0.4">
      <c r="A42" s="1" t="s">
        <v>6590</v>
      </c>
      <c r="B42" s="3" t="s">
        <v>6591</v>
      </c>
      <c r="C42" s="3">
        <v>13</v>
      </c>
      <c r="D42">
        <v>3837</v>
      </c>
      <c r="E42" t="str">
        <f t="shared" si="3"/>
        <v>Noumbiel (Burkinese province)</v>
      </c>
      <c r="F42" t="str">
        <f t="shared" si="4"/>
        <v>Noumbiel</v>
      </c>
      <c r="G42" t="str">
        <f t="shared" si="5"/>
        <v>BF-NOU</v>
      </c>
      <c r="H42" t="str">
        <f t="shared" si="6"/>
        <v>BF-13</v>
      </c>
    </row>
    <row r="43" spans="1:8" ht="29.5" thickBot="1" x14ac:dyDescent="0.4">
      <c r="A43" s="1" t="s">
        <v>6592</v>
      </c>
      <c r="B43" s="3" t="s">
        <v>6593</v>
      </c>
      <c r="C43" s="3">
        <v>11</v>
      </c>
      <c r="D43">
        <v>3837</v>
      </c>
      <c r="E43" t="str">
        <f t="shared" si="3"/>
        <v>Oubritenga (Burkinese province)</v>
      </c>
      <c r="F43" t="str">
        <f t="shared" si="4"/>
        <v>Oubritenga</v>
      </c>
      <c r="G43" t="str">
        <f t="shared" si="5"/>
        <v>BF-OUB</v>
      </c>
      <c r="H43" t="str">
        <f t="shared" si="6"/>
        <v>BF-11</v>
      </c>
    </row>
    <row r="44" spans="1:8" ht="15" thickBot="1" x14ac:dyDescent="0.4">
      <c r="A44" s="1" t="s">
        <v>6594</v>
      </c>
      <c r="B44" s="3" t="s">
        <v>6595</v>
      </c>
      <c r="C44" s="3">
        <v>12</v>
      </c>
      <c r="D44">
        <v>3837</v>
      </c>
      <c r="E44" t="str">
        <f t="shared" si="3"/>
        <v>Oudalan (Burkinese province)</v>
      </c>
      <c r="F44" t="str">
        <f t="shared" si="4"/>
        <v>Oudalan</v>
      </c>
      <c r="G44" t="str">
        <f t="shared" si="5"/>
        <v>BF-OUD</v>
      </c>
      <c r="H44" t="str">
        <f t="shared" si="6"/>
        <v>BF-12</v>
      </c>
    </row>
    <row r="45" spans="1:8" ht="15" thickBot="1" x14ac:dyDescent="0.4">
      <c r="A45" s="1" t="s">
        <v>6596</v>
      </c>
      <c r="B45" s="3" t="s">
        <v>6597</v>
      </c>
      <c r="C45" s="3">
        <v>10</v>
      </c>
      <c r="D45">
        <v>3837</v>
      </c>
      <c r="E45" t="str">
        <f t="shared" si="3"/>
        <v>Passoré (Burkinese province)</v>
      </c>
      <c r="F45" t="str">
        <f t="shared" si="4"/>
        <v>Passoré</v>
      </c>
      <c r="G45" t="str">
        <f t="shared" si="5"/>
        <v>BF-PAS</v>
      </c>
      <c r="H45" t="str">
        <f t="shared" si="6"/>
        <v>BF-10</v>
      </c>
    </row>
    <row r="46" spans="1:8" ht="15" thickBot="1" x14ac:dyDescent="0.4">
      <c r="A46" s="1" t="s">
        <v>6598</v>
      </c>
      <c r="B46" s="3" t="s">
        <v>6599</v>
      </c>
      <c r="C46" s="3">
        <v>13</v>
      </c>
      <c r="D46">
        <v>3837</v>
      </c>
      <c r="E46" t="str">
        <f t="shared" si="3"/>
        <v>Poni (Burkinese province)</v>
      </c>
      <c r="F46" t="str">
        <f t="shared" si="4"/>
        <v>Poni</v>
      </c>
      <c r="G46" t="str">
        <f t="shared" si="5"/>
        <v>BF-PON</v>
      </c>
      <c r="H46" t="str">
        <f t="shared" si="6"/>
        <v>BF-13</v>
      </c>
    </row>
    <row r="47" spans="1:8" ht="15" thickBot="1" x14ac:dyDescent="0.4">
      <c r="A47" s="1" t="s">
        <v>6600</v>
      </c>
      <c r="B47" s="3" t="s">
        <v>6601</v>
      </c>
      <c r="C47" s="3">
        <v>6</v>
      </c>
      <c r="D47">
        <v>3837</v>
      </c>
      <c r="E47" t="str">
        <f t="shared" si="3"/>
        <v>Sanguié (Burkinese province)</v>
      </c>
      <c r="F47" t="str">
        <f t="shared" si="4"/>
        <v>Sanguié</v>
      </c>
      <c r="G47" t="str">
        <f t="shared" si="5"/>
        <v>BF-SNG</v>
      </c>
      <c r="H47" t="str">
        <f t="shared" si="6"/>
        <v>BF-6</v>
      </c>
    </row>
    <row r="48" spans="1:8" ht="29.5" thickBot="1" x14ac:dyDescent="0.4">
      <c r="A48" s="1" t="s">
        <v>6602</v>
      </c>
      <c r="B48" s="3" t="s">
        <v>6603</v>
      </c>
      <c r="C48" s="3">
        <v>5</v>
      </c>
      <c r="D48">
        <v>3837</v>
      </c>
      <c r="E48" t="str">
        <f t="shared" si="3"/>
        <v>Sanmatenga (Burkinese province)</v>
      </c>
      <c r="F48" t="str">
        <f t="shared" si="4"/>
        <v>Sanmatenga</v>
      </c>
      <c r="G48" t="str">
        <f t="shared" si="5"/>
        <v>BF-SMT</v>
      </c>
      <c r="H48" t="str">
        <f t="shared" si="6"/>
        <v>BF-5</v>
      </c>
    </row>
    <row r="49" spans="1:8" ht="15" thickBot="1" x14ac:dyDescent="0.4">
      <c r="A49" s="1" t="s">
        <v>6604</v>
      </c>
      <c r="B49" s="3" t="s">
        <v>6605</v>
      </c>
      <c r="C49" s="3">
        <v>12</v>
      </c>
      <c r="D49">
        <v>3837</v>
      </c>
      <c r="E49" t="str">
        <f t="shared" si="3"/>
        <v>Séno (Burkinese province)</v>
      </c>
      <c r="F49" t="str">
        <f t="shared" si="4"/>
        <v>Séno</v>
      </c>
      <c r="G49" t="str">
        <f t="shared" si="5"/>
        <v>BF-SEN</v>
      </c>
      <c r="H49" t="str">
        <f t="shared" si="6"/>
        <v>BF-12</v>
      </c>
    </row>
    <row r="50" spans="1:8" ht="15" thickBot="1" x14ac:dyDescent="0.4">
      <c r="A50" s="1" t="s">
        <v>6606</v>
      </c>
      <c r="B50" s="3" t="s">
        <v>6607</v>
      </c>
      <c r="C50" s="3">
        <v>6</v>
      </c>
      <c r="D50">
        <v>3837</v>
      </c>
      <c r="E50" t="str">
        <f t="shared" si="3"/>
        <v>Sissili (Burkinese province)</v>
      </c>
      <c r="F50" t="str">
        <f t="shared" si="4"/>
        <v>Sissili</v>
      </c>
      <c r="G50" t="str">
        <f t="shared" si="5"/>
        <v>BF-SIS</v>
      </c>
      <c r="H50" t="str">
        <f t="shared" si="6"/>
        <v>BF-6</v>
      </c>
    </row>
    <row r="51" spans="1:8" ht="15" thickBot="1" x14ac:dyDescent="0.4">
      <c r="A51" s="1" t="s">
        <v>6608</v>
      </c>
      <c r="B51" s="3" t="s">
        <v>6609</v>
      </c>
      <c r="C51" s="3">
        <v>12</v>
      </c>
      <c r="D51">
        <v>3837</v>
      </c>
      <c r="E51" t="str">
        <f t="shared" si="3"/>
        <v>Soum (Burkinese province)</v>
      </c>
      <c r="F51" t="str">
        <f t="shared" si="4"/>
        <v>Soum</v>
      </c>
      <c r="G51" t="str">
        <f t="shared" si="5"/>
        <v>BF-SOM</v>
      </c>
      <c r="H51" t="str">
        <f t="shared" si="6"/>
        <v>BF-12</v>
      </c>
    </row>
    <row r="52" spans="1:8" ht="15" thickBot="1" x14ac:dyDescent="0.4">
      <c r="A52" s="1" t="s">
        <v>6610</v>
      </c>
      <c r="B52" s="3" t="s">
        <v>6611</v>
      </c>
      <c r="C52" s="3">
        <v>1</v>
      </c>
      <c r="D52">
        <v>3837</v>
      </c>
      <c r="E52" t="str">
        <f t="shared" si="3"/>
        <v>Sourou (Burkinese province)</v>
      </c>
      <c r="F52" t="str">
        <f t="shared" si="4"/>
        <v>Sourou</v>
      </c>
      <c r="G52" t="str">
        <f t="shared" si="5"/>
        <v>BF-SOR</v>
      </c>
      <c r="H52" t="str">
        <f t="shared" si="6"/>
        <v>BF-1</v>
      </c>
    </row>
    <row r="53" spans="1:8" ht="15" thickBot="1" x14ac:dyDescent="0.4">
      <c r="A53" s="1" t="s">
        <v>6612</v>
      </c>
      <c r="B53" s="3" t="s">
        <v>6613</v>
      </c>
      <c r="C53" s="3">
        <v>8</v>
      </c>
      <c r="D53">
        <v>3837</v>
      </c>
      <c r="E53" t="str">
        <f t="shared" si="3"/>
        <v>Tapoa (Burkinese province)</v>
      </c>
      <c r="F53" t="str">
        <f t="shared" si="4"/>
        <v>Tapoa</v>
      </c>
      <c r="G53" t="str">
        <f t="shared" si="5"/>
        <v>BF-TAP</v>
      </c>
      <c r="H53" t="str">
        <f t="shared" si="6"/>
        <v>BF-8</v>
      </c>
    </row>
    <row r="54" spans="1:8" ht="15" thickBot="1" x14ac:dyDescent="0.4">
      <c r="A54" s="1" t="s">
        <v>6614</v>
      </c>
      <c r="B54" s="3" t="s">
        <v>6615</v>
      </c>
      <c r="C54" s="3">
        <v>9</v>
      </c>
      <c r="D54">
        <v>3837</v>
      </c>
      <c r="E54" t="str">
        <f t="shared" si="3"/>
        <v>Tuy (Burkinese province)</v>
      </c>
      <c r="F54" t="str">
        <f t="shared" si="4"/>
        <v>Tuy</v>
      </c>
      <c r="G54" t="str">
        <f t="shared" si="5"/>
        <v>BF-TUI</v>
      </c>
      <c r="H54" t="str">
        <f t="shared" si="6"/>
        <v>BF-9</v>
      </c>
    </row>
    <row r="55" spans="1:8" ht="15" thickBot="1" x14ac:dyDescent="0.4">
      <c r="A55" s="1" t="s">
        <v>6616</v>
      </c>
      <c r="B55" s="3" t="s">
        <v>6617</v>
      </c>
      <c r="C55" s="3">
        <v>12</v>
      </c>
      <c r="D55">
        <v>3837</v>
      </c>
      <c r="E55" t="str">
        <f t="shared" si="3"/>
        <v>Yagha (Burkinese province)</v>
      </c>
      <c r="F55" t="str">
        <f t="shared" si="4"/>
        <v>Yagha</v>
      </c>
      <c r="G55" t="str">
        <f t="shared" si="5"/>
        <v>BF-YAG</v>
      </c>
      <c r="H55" t="str">
        <f t="shared" si="6"/>
        <v>BF-12</v>
      </c>
    </row>
    <row r="56" spans="1:8" ht="15" thickBot="1" x14ac:dyDescent="0.4">
      <c r="A56" s="1" t="s">
        <v>6618</v>
      </c>
      <c r="B56" s="3" t="s">
        <v>6619</v>
      </c>
      <c r="C56" s="3">
        <v>10</v>
      </c>
      <c r="D56">
        <v>3837</v>
      </c>
      <c r="E56" t="str">
        <f t="shared" si="3"/>
        <v>Yatenga (Burkinese province)</v>
      </c>
      <c r="F56" t="str">
        <f t="shared" si="4"/>
        <v>Yatenga</v>
      </c>
      <c r="G56" t="str">
        <f t="shared" si="5"/>
        <v>BF-YAT</v>
      </c>
      <c r="H56" t="str">
        <f t="shared" si="6"/>
        <v>BF-10</v>
      </c>
    </row>
    <row r="57" spans="1:8" ht="15" thickBot="1" x14ac:dyDescent="0.4">
      <c r="A57" s="1" t="s">
        <v>6620</v>
      </c>
      <c r="B57" s="3" t="s">
        <v>6621</v>
      </c>
      <c r="C57" s="3">
        <v>6</v>
      </c>
      <c r="D57">
        <v>3837</v>
      </c>
      <c r="E57" t="str">
        <f t="shared" si="3"/>
        <v>Ziro (Burkinese province)</v>
      </c>
      <c r="F57" t="str">
        <f t="shared" si="4"/>
        <v>Ziro</v>
      </c>
      <c r="G57" t="str">
        <f t="shared" si="5"/>
        <v>BF-ZIR</v>
      </c>
      <c r="H57" t="str">
        <f t="shared" si="6"/>
        <v>BF-6</v>
      </c>
    </row>
    <row r="58" spans="1:8" ht="15" thickBot="1" x14ac:dyDescent="0.4">
      <c r="A58" s="1" t="s">
        <v>6622</v>
      </c>
      <c r="B58" s="3" t="s">
        <v>6623</v>
      </c>
      <c r="C58" s="3">
        <v>10</v>
      </c>
      <c r="D58">
        <v>3837</v>
      </c>
      <c r="E58" t="str">
        <f t="shared" si="3"/>
        <v>Zondoma (Burkinese province)</v>
      </c>
      <c r="F58" t="str">
        <f t="shared" si="4"/>
        <v>Zondoma</v>
      </c>
      <c r="G58" t="str">
        <f t="shared" si="5"/>
        <v>BF-ZON</v>
      </c>
      <c r="H58" t="str">
        <f t="shared" si="6"/>
        <v>BF-10</v>
      </c>
    </row>
    <row r="59" spans="1:8" ht="29.5" thickBot="1" x14ac:dyDescent="0.4">
      <c r="A59" s="1" t="s">
        <v>6624</v>
      </c>
      <c r="B59" s="3" t="s">
        <v>6625</v>
      </c>
      <c r="C59" s="3">
        <v>7</v>
      </c>
      <c r="D59">
        <v>3837</v>
      </c>
      <c r="E59" t="str">
        <f t="shared" si="3"/>
        <v>Zoundwéogo (Burkinese province)</v>
      </c>
      <c r="F59" t="str">
        <f t="shared" si="4"/>
        <v>Zoundwéogo</v>
      </c>
      <c r="G59" t="str">
        <f t="shared" si="5"/>
        <v>BF-ZOU</v>
      </c>
      <c r="H59" t="str">
        <f t="shared" si="6"/>
        <v>BF-7</v>
      </c>
    </row>
  </sheetData>
  <hyperlinks>
    <hyperlink ref="B1" r:id="rId1" tooltip="Boucle du Mouhoun Region" display="https://en.wikipedia.org/wiki/Boucle_du_Mouhoun_Region" xr:uid="{9B652013-3F55-4DBB-963D-151B3678D961}"/>
    <hyperlink ref="B2" r:id="rId2" tooltip="Cascades Region" display="https://en.wikipedia.org/wiki/Cascades_Region" xr:uid="{E2DB5995-09CF-453F-9404-7F33E7EA2360}"/>
    <hyperlink ref="B3" r:id="rId3" tooltip="Centre Region (Burkina Faso)" display="https://en.wikipedia.org/wiki/Centre_Region_(Burkina_Faso)" xr:uid="{028258C2-9657-4559-8E4C-8066E68FA7CB}"/>
    <hyperlink ref="B4" r:id="rId4" tooltip="Centre-Est Region" display="https://en.wikipedia.org/wiki/Centre-Est_Region" xr:uid="{4C0EB0BD-F56E-40CA-A2EC-AC50AB8820B6}"/>
    <hyperlink ref="B5" r:id="rId5" tooltip="Centre-Nord Region" display="https://en.wikipedia.org/wiki/Centre-Nord_Region" xr:uid="{ADE6E910-3ACE-471D-8705-6738FED6B1C5}"/>
    <hyperlink ref="B6" r:id="rId6" tooltip="Centre-Ouest Region" display="https://en.wikipedia.org/wiki/Centre-Ouest_Region" xr:uid="{DE154382-47DF-4D04-ADBC-0EE0EF6FA341}"/>
    <hyperlink ref="B7" r:id="rId7" tooltip="Centre-Sud Region" display="https://en.wikipedia.org/wiki/Centre-Sud_Region" xr:uid="{317F8C32-E77C-4BF0-8C23-B6DCC4C9292F}"/>
    <hyperlink ref="B8" r:id="rId8" tooltip="Est Region (Burkina Faso)" display="https://en.wikipedia.org/wiki/Est_Region_(Burkina_Faso)" xr:uid="{C01044FA-2B3A-4AE3-A3A7-D32058A440CC}"/>
    <hyperlink ref="B9" r:id="rId9" tooltip="Hauts-Bassins Region" display="https://en.wikipedia.org/wiki/Hauts-Bassins_Region" xr:uid="{080C38D8-C0C6-44E1-A8DC-44E9C1C5645C}"/>
    <hyperlink ref="B10" r:id="rId10" tooltip="Nord Region (Burkina Faso)" display="https://en.wikipedia.org/wiki/Nord_Region_(Burkina_Faso)" xr:uid="{C5F1FAED-597E-48D2-81D2-60A1F19847CE}"/>
    <hyperlink ref="B11" r:id="rId11" tooltip="Plateau-Central Region" display="https://en.wikipedia.org/wiki/Plateau-Central_Region" xr:uid="{AFB7B018-3537-463C-9B07-0395983643EE}"/>
    <hyperlink ref="B12" r:id="rId12" tooltip="Sahel Region" display="https://en.wikipedia.org/wiki/Sahel_Region" xr:uid="{E1089DB4-8136-4865-8912-0A2095A10D78}"/>
    <hyperlink ref="B13" r:id="rId13" tooltip="Sud-Ouest Region (Burkina Faso)" display="https://en.wikipedia.org/wiki/Sud-Ouest_Region_(Burkina_Faso)" xr:uid="{4A23C0FA-1E93-4C5B-9AF9-B4B992F6B0F5}"/>
    <hyperlink ref="B15" r:id="rId14" tooltip="Balé Province" display="https://en.wikipedia.org/wiki/Bal%C3%A9_Province" xr:uid="{21BC46A9-5C4A-4860-BB24-96D52C6DE099}"/>
    <hyperlink ref="C15" r:id="rId15" tooltip="Boucle du Mouhoun Region" display="https://en.wikipedia.org/wiki/Boucle_du_Mouhoun_Region" xr:uid="{E1C3A768-2C57-46D5-B019-E3628C3F5C22}"/>
    <hyperlink ref="B16" r:id="rId16" tooltip="Bam Province" display="https://en.wikipedia.org/wiki/Bam_Province" xr:uid="{62ABCB88-CC9D-46BB-9084-6B31C4D0E4E2}"/>
    <hyperlink ref="C16" r:id="rId17" tooltip="Centre-Nord Region" display="https://en.wikipedia.org/wiki/Centre-Nord_Region" xr:uid="{7C4DC10B-B562-481C-9396-CD241A4E6DE3}"/>
    <hyperlink ref="B17" r:id="rId18" tooltip="Banwa Province" display="https://en.wikipedia.org/wiki/Banwa_Province" xr:uid="{046C4E5E-DB77-48D4-960A-7BA8B9FB8B07}"/>
    <hyperlink ref="C17" r:id="rId19" tooltip="Boucle du Mouhoun Region" display="https://en.wikipedia.org/wiki/Boucle_du_Mouhoun_Region" xr:uid="{93CA1EE4-362B-4E0B-BB7D-E3FD6938A172}"/>
    <hyperlink ref="B18" r:id="rId20" tooltip="Bazèga Province" display="https://en.wikipedia.org/wiki/Baz%C3%A8ga_Province" xr:uid="{D7A6E1A2-93BA-4B3B-AF85-474289DD4173}"/>
    <hyperlink ref="C18" r:id="rId21" tooltip="Centre-Sud Region" display="https://en.wikipedia.org/wiki/Centre-Sud_Region" xr:uid="{51CB2EB3-ED70-4B0E-ADC1-E579F997F0A7}"/>
    <hyperlink ref="B19" r:id="rId22" tooltip="Bougouriba Province" display="https://en.wikipedia.org/wiki/Bougouriba_Province" xr:uid="{DAF59405-27F6-4891-94D5-99D254375429}"/>
    <hyperlink ref="C19" r:id="rId23" tooltip="Sud-Ouest Region (Burkina Faso)" display="https://en.wikipedia.org/wiki/Sud-Ouest_Region_(Burkina_Faso)" xr:uid="{940F8AD4-93F7-422A-9E7C-7DF7692DCBA8}"/>
    <hyperlink ref="B20" r:id="rId24" tooltip="Boulgou Province" display="https://en.wikipedia.org/wiki/Boulgou_Province" xr:uid="{868F2EBA-E5E0-4CC4-8138-A7B68B4D4F7E}"/>
    <hyperlink ref="C20" r:id="rId25" tooltip="Centre-Est Region" display="https://en.wikipedia.org/wiki/Centre-Est_Region" xr:uid="{5F09CEAE-AD3C-4B03-902F-CD76C8020085}"/>
    <hyperlink ref="B21" r:id="rId26" tooltip="Boulkiemdé Province" display="https://en.wikipedia.org/wiki/Boulkiemd%C3%A9_Province" xr:uid="{44784169-9E3D-415C-9E27-CD4AC229C0AD}"/>
    <hyperlink ref="C21" r:id="rId27" tooltip="Centre-Ouest Region" display="https://en.wikipedia.org/wiki/Centre-Ouest_Region" xr:uid="{9E2CB4B3-0E05-4773-8869-8C22562CAABD}"/>
    <hyperlink ref="B22" r:id="rId28" tooltip="Comoé Province" display="https://en.wikipedia.org/wiki/Como%C3%A9_Province" xr:uid="{62FCBC0D-07CD-448E-8A00-13819174A5C3}"/>
    <hyperlink ref="C22" r:id="rId29" tooltip="Cascades Region" display="https://en.wikipedia.org/wiki/Cascades_Region" xr:uid="{15ABF721-2F6D-4B1F-BB44-A85ECABDC843}"/>
    <hyperlink ref="B23" r:id="rId30" tooltip="Ganzourgou Province" display="https://en.wikipedia.org/wiki/Ganzourgou_Province" xr:uid="{64F4D6B8-C22C-4A10-9E84-B6D2ED59EE5A}"/>
    <hyperlink ref="C23" r:id="rId31" tooltip="Plateau-Central Region" display="https://en.wikipedia.org/wiki/Plateau-Central_Region" xr:uid="{4546435B-9599-455B-9FFF-58338F2CA6A4}"/>
    <hyperlink ref="B24" r:id="rId32" tooltip="Gnagna Province" display="https://en.wikipedia.org/wiki/Gnagna_Province" xr:uid="{72FDF04E-E534-4C8E-A08B-26C0DDAF5C90}"/>
    <hyperlink ref="C24" r:id="rId33" tooltip="Est Region (Burkina Faso)" display="https://en.wikipedia.org/wiki/Est_Region_(Burkina_Faso)" xr:uid="{7B2285A6-D4A2-4499-93F1-E42F0A5E33E6}"/>
    <hyperlink ref="B25" r:id="rId34" tooltip="Gourma Province" display="https://en.wikipedia.org/wiki/Gourma_Province" xr:uid="{CBCD9EE3-3C54-4C72-BFA2-3EDE93538CF7}"/>
    <hyperlink ref="C25" r:id="rId35" tooltip="Est Region (Burkina Faso)" display="https://en.wikipedia.org/wiki/Est_Region_(Burkina_Faso)" xr:uid="{55593201-2A19-4929-8B12-876D003A9DDC}"/>
    <hyperlink ref="B26" r:id="rId36" tooltip="Houet Province" display="https://en.wikipedia.org/wiki/Houet_Province" xr:uid="{E18D660E-0327-445A-9697-21FAA3804ACE}"/>
    <hyperlink ref="C26" r:id="rId37" tooltip="Hauts-Bassins Region" display="https://en.wikipedia.org/wiki/Hauts-Bassins_Region" xr:uid="{143303D2-E0FC-49E4-AFDD-AC37DDB1D50B}"/>
    <hyperlink ref="B27" r:id="rId38" tooltip="Ioba Province" display="https://en.wikipedia.org/wiki/Ioba_Province" xr:uid="{99443876-D547-4004-8AF7-F78EFB498BB6}"/>
    <hyperlink ref="C27" r:id="rId39" tooltip="Sud-Ouest Region (Burkina Faso)" display="https://en.wikipedia.org/wiki/Sud-Ouest_Region_(Burkina_Faso)" xr:uid="{2858CA17-B137-424C-9260-B9DA1E79B2B6}"/>
    <hyperlink ref="B28" r:id="rId40" tooltip="Kadiogo Province" display="https://en.wikipedia.org/wiki/Kadiogo_Province" xr:uid="{812E3CDC-00F8-4AD7-99CD-EF1F59603FFE}"/>
    <hyperlink ref="C28" r:id="rId41" tooltip="Centre Region (Burkina Faso)" display="https://en.wikipedia.org/wiki/Centre_Region_(Burkina_Faso)" xr:uid="{18B06C79-C77A-4187-8629-BF187A4CB531}"/>
    <hyperlink ref="B29" r:id="rId42" tooltip="Kénédougou Province" display="https://en.wikipedia.org/wiki/K%C3%A9n%C3%A9dougou_Province" xr:uid="{38B575EA-1BF2-4E5C-A1EE-A0E4AD8330AB}"/>
    <hyperlink ref="C29" r:id="rId43" tooltip="Hauts-Bassins Region" display="https://en.wikipedia.org/wiki/Hauts-Bassins_Region" xr:uid="{96C69D47-AF02-4B01-920E-8EEE8E41299A}"/>
    <hyperlink ref="B30" r:id="rId44" tooltip="Komondjari Province" display="https://en.wikipedia.org/wiki/Komondjari_Province" xr:uid="{B46D0E2F-82BB-48C8-9749-7DBDA7CFBC92}"/>
    <hyperlink ref="C30" r:id="rId45" tooltip="Est Region (Burkina Faso)" display="https://en.wikipedia.org/wiki/Est_Region_(Burkina_Faso)" xr:uid="{5F858FA5-A343-4D4E-8983-A31227CB8D8A}"/>
    <hyperlink ref="B31" r:id="rId46" tooltip="Kompienga Province" display="https://en.wikipedia.org/wiki/Kompienga_Province" xr:uid="{F3B3A628-40CD-4CEC-8419-D56252031327}"/>
    <hyperlink ref="C31" r:id="rId47" tooltip="Est Region (Burkina Faso)" display="https://en.wikipedia.org/wiki/Est_Region_(Burkina_Faso)" xr:uid="{FEA4F54A-32FF-4B62-B617-77CE9A73F227}"/>
    <hyperlink ref="B32" r:id="rId48" tooltip="Kossi Province" display="https://en.wikipedia.org/wiki/Kossi_Province" xr:uid="{46F6A245-C5B2-4CCF-90DE-80F04F3EAB4F}"/>
    <hyperlink ref="C32" r:id="rId49" tooltip="Boucle du Mouhoun Region" display="https://en.wikipedia.org/wiki/Boucle_du_Mouhoun_Region" xr:uid="{8D1BA301-B9D0-4178-8E89-8366A642A6FE}"/>
    <hyperlink ref="B33" r:id="rId50" tooltip="Koulpélogo Province" display="https://en.wikipedia.org/wiki/Koulp%C3%A9logo_Province" xr:uid="{95C0494E-833F-4B7B-88C1-2D861E36EF3F}"/>
    <hyperlink ref="C33" r:id="rId51" tooltip="Centre-Est Region" display="https://en.wikipedia.org/wiki/Centre-Est_Region" xr:uid="{1F67C39B-CD2D-4CBB-A9B1-F4D1C04A9BA2}"/>
    <hyperlink ref="B34" r:id="rId52" tooltip="Kouritenga Province" display="https://en.wikipedia.org/wiki/Kouritenga_Province" xr:uid="{DF7E3922-5EAE-42AF-AFE3-DF27859D48DF}"/>
    <hyperlink ref="C34" r:id="rId53" tooltip="Centre-Est Region" display="https://en.wikipedia.org/wiki/Centre-Est_Region" xr:uid="{C147CD3D-9947-4344-AB86-2049D685EB75}"/>
    <hyperlink ref="B35" r:id="rId54" tooltip="Kourwéogo Province" display="https://en.wikipedia.org/wiki/Kourw%C3%A9ogo_Province" xr:uid="{2DF7FDAE-295B-4E4D-A982-06D287383A4F}"/>
    <hyperlink ref="C35" r:id="rId55" tooltip="Plateau-Central Region" display="https://en.wikipedia.org/wiki/Plateau-Central_Region" xr:uid="{A28863C4-4373-43E6-A552-4A0A75C4888F}"/>
    <hyperlink ref="B36" r:id="rId56" tooltip="Léraba Province" display="https://en.wikipedia.org/wiki/L%C3%A9raba_Province" xr:uid="{EF8E72AB-AE0E-4FB4-B447-76EA934296BC}"/>
    <hyperlink ref="C36" r:id="rId57" tooltip="Cascades Region" display="https://en.wikipedia.org/wiki/Cascades_Region" xr:uid="{F82B88E3-CE1E-4041-A7F4-B210CCC31D46}"/>
    <hyperlink ref="B37" r:id="rId58" tooltip="Loroum Province" display="https://en.wikipedia.org/wiki/Loroum_Province" xr:uid="{EA806840-AA5E-45E6-8AED-F8334BE41D55}"/>
    <hyperlink ref="C37" r:id="rId59" tooltip="Nord Region (Burkina Faso)" display="https://en.wikipedia.org/wiki/Nord_Region_(Burkina_Faso)" xr:uid="{5EBEA208-64E4-42D0-A33E-4718EC318E91}"/>
    <hyperlink ref="B38" r:id="rId60" tooltip="Mouhoun Province" display="https://en.wikipedia.org/wiki/Mouhoun_Province" xr:uid="{72CCD001-0F38-4FCF-B62A-1622C61E3298}"/>
    <hyperlink ref="C38" r:id="rId61" tooltip="Boucle du Mouhoun Region" display="https://en.wikipedia.org/wiki/Boucle_du_Mouhoun_Region" xr:uid="{3BB3D4C2-3EFF-4DD9-9A6B-718CA4212CA5}"/>
    <hyperlink ref="B39" r:id="rId62" tooltip="Nahouri Province" display="https://en.wikipedia.org/wiki/Nahouri_Province" xr:uid="{0C6E90F9-9D8D-4BEE-8F8F-E87A73C91DDD}"/>
    <hyperlink ref="C39" r:id="rId63" tooltip="Centre-Sud Region" display="https://en.wikipedia.org/wiki/Centre-Sud_Region" xr:uid="{063A4D4C-739B-483D-9D60-B218D35517F9}"/>
    <hyperlink ref="B40" r:id="rId64" tooltip="Namentenga Province" display="https://en.wikipedia.org/wiki/Namentenga_Province" xr:uid="{1174F706-BCAF-4187-A053-DEE6C4841159}"/>
    <hyperlink ref="C40" r:id="rId65" tooltip="Centre-Nord Region" display="https://en.wikipedia.org/wiki/Centre-Nord_Region" xr:uid="{9517EBBB-DA30-4C06-AD10-E88C52AFFC62}"/>
    <hyperlink ref="B41" r:id="rId66" tooltip="Nayala Province" display="https://en.wikipedia.org/wiki/Nayala_Province" xr:uid="{F92B3BAE-E10F-4196-893F-EF5136609693}"/>
    <hyperlink ref="C41" r:id="rId67" tooltip="Boucle du Mouhoun Region" display="https://en.wikipedia.org/wiki/Boucle_du_Mouhoun_Region" xr:uid="{D6CD7834-0C17-4C91-8E88-F0BB237B0611}"/>
    <hyperlink ref="B42" r:id="rId68" tooltip="Noumbiel Province" display="https://en.wikipedia.org/wiki/Noumbiel_Province" xr:uid="{9EBDBBFA-2C39-4BB5-A036-1E481A5F2C5D}"/>
    <hyperlink ref="C42" r:id="rId69" tooltip="Sud-Ouest Region (Burkina Faso)" display="https://en.wikipedia.org/wiki/Sud-Ouest_Region_(Burkina_Faso)" xr:uid="{23D84205-E128-4CA7-90B6-C8D0359AAC97}"/>
    <hyperlink ref="B43" r:id="rId70" tooltip="Oubritenga Province" display="https://en.wikipedia.org/wiki/Oubritenga_Province" xr:uid="{0C4538DE-63A3-4CBE-804D-06D103C1964E}"/>
    <hyperlink ref="C43" r:id="rId71" tooltip="Plateau-Central Region" display="https://en.wikipedia.org/wiki/Plateau-Central_Region" xr:uid="{1D2FBE5B-A626-476C-9AD6-8E6F9557F1E3}"/>
    <hyperlink ref="B44" r:id="rId72" tooltip="Oudalan Province" display="https://en.wikipedia.org/wiki/Oudalan_Province" xr:uid="{F87E6163-6D17-4EFD-B261-975A61C14F48}"/>
    <hyperlink ref="C44" r:id="rId73" tooltip="Sahel Region" display="https://en.wikipedia.org/wiki/Sahel_Region" xr:uid="{95049167-E247-48B2-A5E1-DE1B2D4A361D}"/>
    <hyperlink ref="B45" r:id="rId74" tooltip="Passoré Province" display="https://en.wikipedia.org/wiki/Passor%C3%A9_Province" xr:uid="{FD54EFEF-B841-42E7-B8E2-F3E939F1CE14}"/>
    <hyperlink ref="C45" r:id="rId75" tooltip="Nord Region (Burkina Faso)" display="https://en.wikipedia.org/wiki/Nord_Region_(Burkina_Faso)" xr:uid="{8981FA15-220B-4EB1-94A2-F6D91CE2C0FE}"/>
    <hyperlink ref="B46" r:id="rId76" tooltip="Poni Province" display="https://en.wikipedia.org/wiki/Poni_Province" xr:uid="{543139BE-9778-4B67-8A1D-753E7B6CB4AB}"/>
    <hyperlink ref="C46" r:id="rId77" tooltip="Sud-Ouest Region (Burkina Faso)" display="https://en.wikipedia.org/wiki/Sud-Ouest_Region_(Burkina_Faso)" xr:uid="{FF1151B8-7413-4349-BF6C-4D82C1809BA3}"/>
    <hyperlink ref="B47" r:id="rId78" tooltip="Sanguié Province" display="https://en.wikipedia.org/wiki/Sangui%C3%A9_Province" xr:uid="{69888CD1-DE07-4464-AB21-98861E686ED4}"/>
    <hyperlink ref="C47" r:id="rId79" tooltip="Centre-Ouest Region" display="https://en.wikipedia.org/wiki/Centre-Ouest_Region" xr:uid="{BEB70BE3-1968-44D6-AAB8-7FCECAC6CFDE}"/>
    <hyperlink ref="B48" r:id="rId80" tooltip="Sanmatenga Province" display="https://en.wikipedia.org/wiki/Sanmatenga_Province" xr:uid="{299C7812-283A-4E0F-B447-176CF75AF77D}"/>
    <hyperlink ref="C48" r:id="rId81" tooltip="Centre-Nord Region" display="https://en.wikipedia.org/wiki/Centre-Nord_Region" xr:uid="{9BE640C6-B4EE-4BC8-A0D8-7127605B541A}"/>
    <hyperlink ref="B49" r:id="rId82" tooltip="Séno Province" display="https://en.wikipedia.org/wiki/S%C3%A9no_Province" xr:uid="{40B979C5-1549-40C5-BFBA-199AAAE55B80}"/>
    <hyperlink ref="C49" r:id="rId83" tooltip="Sahel Region" display="https://en.wikipedia.org/wiki/Sahel_Region" xr:uid="{BE743273-64A1-4853-A54F-8DA8954AFF25}"/>
    <hyperlink ref="B50" r:id="rId84" tooltip="Sissili Province" display="https://en.wikipedia.org/wiki/Sissili_Province" xr:uid="{D8C6802C-E0C4-4809-A8AD-93D9ECDCBC50}"/>
    <hyperlink ref="C50" r:id="rId85" tooltip="Centre-Ouest Region" display="https://en.wikipedia.org/wiki/Centre-Ouest_Region" xr:uid="{B1910EB5-DC4E-4856-932C-11CD72D8B6F3}"/>
    <hyperlink ref="B51" r:id="rId86" tooltip="Soum Province" display="https://en.wikipedia.org/wiki/Soum_Province" xr:uid="{34B6C094-48BF-4305-BB8B-2BA499341762}"/>
    <hyperlink ref="C51" r:id="rId87" tooltip="Sahel Region" display="https://en.wikipedia.org/wiki/Sahel_Region" xr:uid="{8E69208B-5217-4D6F-B66D-BD179C8A196F}"/>
    <hyperlink ref="B52" r:id="rId88" tooltip="Sourou Province" display="https://en.wikipedia.org/wiki/Sourou_Province" xr:uid="{2957A2F4-EFD9-4842-B7BD-748120138C20}"/>
    <hyperlink ref="C52" r:id="rId89" tooltip="Boucle du Mouhoun Region" display="https://en.wikipedia.org/wiki/Boucle_du_Mouhoun_Region" xr:uid="{55B56AE1-CBA0-42D8-9A61-FE94A3D9DFC1}"/>
    <hyperlink ref="B53" r:id="rId90" tooltip="Tapoa Province" display="https://en.wikipedia.org/wiki/Tapoa_Province" xr:uid="{BD6C4ACE-E7D4-4EFB-ACA9-8CD1C4A78CFA}"/>
    <hyperlink ref="C53" r:id="rId91" tooltip="Est Region (Burkina Faso)" display="https://en.wikipedia.org/wiki/Est_Region_(Burkina_Faso)" xr:uid="{771EB8BB-7D24-4FB9-952B-84D98AFCCA7D}"/>
    <hyperlink ref="B54" r:id="rId92" tooltip="Tui Province" display="https://en.wikipedia.org/wiki/Tui_Province" xr:uid="{1FAD3E60-3C25-4E60-8854-694A45DEE264}"/>
    <hyperlink ref="C54" r:id="rId93" tooltip="Hauts-Bassins Region" display="https://en.wikipedia.org/wiki/Hauts-Bassins_Region" xr:uid="{5A697AF3-52B4-42B4-A135-1DDB83A84AD9}"/>
    <hyperlink ref="B55" r:id="rId94" tooltip="Yagha Province" display="https://en.wikipedia.org/wiki/Yagha_Province" xr:uid="{342B5CD4-838B-43B3-8D21-C8D4B96BB0C3}"/>
    <hyperlink ref="C55" r:id="rId95" tooltip="Sahel Region" display="https://en.wikipedia.org/wiki/Sahel_Region" xr:uid="{637F0D20-78BA-4176-9F05-F8B71BF3422D}"/>
    <hyperlink ref="B56" r:id="rId96" tooltip="Yatenga Province" display="https://en.wikipedia.org/wiki/Yatenga_Province" xr:uid="{99642F69-16A3-4AC3-A7B7-50167ABBDBA3}"/>
    <hyperlink ref="C56" r:id="rId97" tooltip="Nord Region (Burkina Faso)" display="https://en.wikipedia.org/wiki/Nord_Region_(Burkina_Faso)" xr:uid="{4CB10182-FD20-4A0E-B53E-D469F9A56EA4}"/>
    <hyperlink ref="B57" r:id="rId98" tooltip="Ziro Province" display="https://en.wikipedia.org/wiki/Ziro_Province" xr:uid="{151C8EA6-8D43-485E-8100-7E9E2457A00F}"/>
    <hyperlink ref="C57" r:id="rId99" tooltip="Centre-Ouest Region" display="https://en.wikipedia.org/wiki/Centre-Ouest_Region" xr:uid="{38174135-9095-4B0A-8116-49E7F24B1F37}"/>
    <hyperlink ref="B58" r:id="rId100" tooltip="Zondoma Province" display="https://en.wikipedia.org/wiki/Zondoma_Province" xr:uid="{6D143C3E-D07D-4E2C-8C5A-5B6D55FABB40}"/>
    <hyperlink ref="C58" r:id="rId101" tooltip="Nord Region (Burkina Faso)" display="https://en.wikipedia.org/wiki/Nord_Region_(Burkina_Faso)" xr:uid="{5DEDBFF9-2403-41D6-A91B-7A0B28D85F98}"/>
    <hyperlink ref="B59" r:id="rId102" tooltip="Zoundwéogo Province" display="https://en.wikipedia.org/wiki/Zoundw%C3%A9ogo_Province" xr:uid="{7CAD43AC-50FC-4B08-AB50-CAAE3F246785}"/>
    <hyperlink ref="C59" r:id="rId103" tooltip="Centre-Sud Region" display="https://en.wikipedia.org/wiki/Centre-Sud_Region" xr:uid="{6264B57C-65EB-415A-9C71-7DFB5D7DF28F}"/>
  </hyperlinks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AAAB2-EB63-4169-BFA7-D46C21D7269C}">
  <dimension ref="A1:H24"/>
  <sheetViews>
    <sheetView workbookViewId="0">
      <selection activeCell="D3" sqref="D3:H18"/>
    </sheetView>
  </sheetViews>
  <sheetFormatPr defaultRowHeight="14.5" x14ac:dyDescent="0.35"/>
  <cols>
    <col min="4" max="4" width="4.81640625" bestFit="1" customWidth="1"/>
    <col min="5" max="5" width="47.08984375" bestFit="1" customWidth="1"/>
    <col min="6" max="6" width="16.81640625" bestFit="1" customWidth="1"/>
    <col min="7" max="7" width="6.7265625" bestFit="1" customWidth="1"/>
  </cols>
  <sheetData>
    <row r="1" spans="1:8" ht="44" thickBot="1" x14ac:dyDescent="0.4">
      <c r="A1" s="1" t="s">
        <v>6626</v>
      </c>
      <c r="B1" s="3" t="s">
        <v>6627</v>
      </c>
      <c r="D1">
        <v>3838</v>
      </c>
      <c r="E1" t="str">
        <f>_xlfn.CONCAT(B1," (Cape Verdian geographical region)")</f>
        <v>Ilhas de Barlavento (Cape Verdian geographical region)</v>
      </c>
      <c r="F1" t="str">
        <f>B1</f>
        <v>Ilhas de Barlavento</v>
      </c>
      <c r="G1" t="str">
        <f>A1</f>
        <v>CV-B</v>
      </c>
    </row>
    <row r="2" spans="1:8" ht="44" thickBot="1" x14ac:dyDescent="0.4">
      <c r="A2" s="1" t="s">
        <v>6628</v>
      </c>
      <c r="B2" s="3" t="s">
        <v>6629</v>
      </c>
      <c r="D2">
        <v>3838</v>
      </c>
      <c r="E2" t="str">
        <f t="shared" ref="E2:E24" si="0">_xlfn.CONCAT(B2," (Cape Verdian geographical region)")</f>
        <v>Ilhas de Sotavento (Cape Verdian geographical region)</v>
      </c>
      <c r="F2" t="str">
        <f t="shared" ref="F2:F24" si="1">B2</f>
        <v>Ilhas de Sotavento</v>
      </c>
      <c r="G2" t="str">
        <f t="shared" ref="G2:G24" si="2">A2</f>
        <v>CV-S</v>
      </c>
    </row>
    <row r="3" spans="1:8" ht="15" thickBot="1" x14ac:dyDescent="0.4">
      <c r="A3" s="1" t="s">
        <v>6630</v>
      </c>
      <c r="B3" s="3" t="s">
        <v>6631</v>
      </c>
      <c r="C3" s="3" t="s">
        <v>5674</v>
      </c>
      <c r="D3">
        <v>3838</v>
      </c>
      <c r="E3" t="str">
        <f t="shared" si="0"/>
        <v>Boa Vista (Cape Verdian geographical region)</v>
      </c>
      <c r="F3" t="str">
        <f t="shared" si="1"/>
        <v>Boa Vista</v>
      </c>
      <c r="G3" t="str">
        <f t="shared" si="2"/>
        <v>CV-BV</v>
      </c>
      <c r="H3" t="str">
        <f>_xlfn.CONCAT("CV-",C3)</f>
        <v>CV-B</v>
      </c>
    </row>
    <row r="4" spans="1:8" ht="15" thickBot="1" x14ac:dyDescent="0.4">
      <c r="A4" s="1" t="s">
        <v>6632</v>
      </c>
      <c r="B4" s="3" t="s">
        <v>6633</v>
      </c>
      <c r="C4" s="3" t="s">
        <v>5649</v>
      </c>
      <c r="D4">
        <v>3838</v>
      </c>
      <c r="E4" t="str">
        <f t="shared" si="0"/>
        <v>Brava (Cape Verdian geographical region)</v>
      </c>
      <c r="F4" t="str">
        <f t="shared" si="1"/>
        <v>Brava</v>
      </c>
      <c r="G4" t="str">
        <f t="shared" si="2"/>
        <v>CV-BR</v>
      </c>
      <c r="H4" t="str">
        <f t="shared" ref="H4:H24" si="3">_xlfn.CONCAT("CV-",C4)</f>
        <v>CV-S</v>
      </c>
    </row>
    <row r="5" spans="1:8" ht="15" thickBot="1" x14ac:dyDescent="0.4">
      <c r="A5" s="1" t="s">
        <v>6634</v>
      </c>
      <c r="B5" s="3" t="s">
        <v>6635</v>
      </c>
      <c r="C5" s="3" t="s">
        <v>5649</v>
      </c>
      <c r="D5">
        <v>3838</v>
      </c>
      <c r="E5" t="str">
        <f t="shared" si="0"/>
        <v>Maio (Cape Verdian geographical region)</v>
      </c>
      <c r="F5" t="str">
        <f t="shared" si="1"/>
        <v>Maio</v>
      </c>
      <c r="G5" t="str">
        <f t="shared" si="2"/>
        <v>CV-MA</v>
      </c>
      <c r="H5" t="str">
        <f t="shared" si="3"/>
        <v>CV-S</v>
      </c>
    </row>
    <row r="6" spans="1:8" ht="29.5" thickBot="1" x14ac:dyDescent="0.4">
      <c r="A6" s="1" t="s">
        <v>6636</v>
      </c>
      <c r="B6" s="3" t="s">
        <v>6637</v>
      </c>
      <c r="C6" s="3" t="s">
        <v>5649</v>
      </c>
      <c r="D6">
        <v>3838</v>
      </c>
      <c r="E6" t="str">
        <f t="shared" si="0"/>
        <v>Mosteiros (Cape Verdian geographical region)</v>
      </c>
      <c r="F6" t="str">
        <f t="shared" si="1"/>
        <v>Mosteiros</v>
      </c>
      <c r="G6" t="str">
        <f t="shared" si="2"/>
        <v>CV-MO</v>
      </c>
      <c r="H6" t="str">
        <f t="shared" si="3"/>
        <v>CV-S</v>
      </c>
    </row>
    <row r="7" spans="1:8" ht="15" thickBot="1" x14ac:dyDescent="0.4">
      <c r="A7" s="1" t="s">
        <v>6638</v>
      </c>
      <c r="B7" s="3" t="s">
        <v>6639</v>
      </c>
      <c r="C7" s="3" t="s">
        <v>5674</v>
      </c>
      <c r="D7">
        <v>3838</v>
      </c>
      <c r="E7" t="str">
        <f t="shared" si="0"/>
        <v>Paul (Cape Verdian geographical region)</v>
      </c>
      <c r="F7" t="str">
        <f t="shared" si="1"/>
        <v>Paul</v>
      </c>
      <c r="G7" t="str">
        <f t="shared" si="2"/>
        <v>CV-PA</v>
      </c>
      <c r="H7" t="str">
        <f t="shared" si="3"/>
        <v>CV-B</v>
      </c>
    </row>
    <row r="8" spans="1:8" ht="29.5" thickBot="1" x14ac:dyDescent="0.4">
      <c r="A8" s="1" t="s">
        <v>6640</v>
      </c>
      <c r="B8" s="3" t="s">
        <v>6641</v>
      </c>
      <c r="C8" s="3" t="s">
        <v>5674</v>
      </c>
      <c r="D8">
        <v>3838</v>
      </c>
      <c r="E8" t="str">
        <f t="shared" si="0"/>
        <v>Porto Novo (Cape Verdian geographical region)</v>
      </c>
      <c r="F8" t="str">
        <f t="shared" si="1"/>
        <v>Porto Novo</v>
      </c>
      <c r="G8" t="str">
        <f t="shared" si="2"/>
        <v>CV-PN</v>
      </c>
      <c r="H8" t="str">
        <f t="shared" si="3"/>
        <v>CV-B</v>
      </c>
    </row>
    <row r="9" spans="1:8" ht="15" thickBot="1" x14ac:dyDescent="0.4">
      <c r="A9" s="1" t="s">
        <v>6642</v>
      </c>
      <c r="B9" s="3" t="s">
        <v>6643</v>
      </c>
      <c r="C9" s="3" t="s">
        <v>5649</v>
      </c>
      <c r="D9">
        <v>3838</v>
      </c>
      <c r="E9" t="str">
        <f t="shared" si="0"/>
        <v>Praia (Cape Verdian geographical region)</v>
      </c>
      <c r="F9" t="str">
        <f t="shared" si="1"/>
        <v>Praia</v>
      </c>
      <c r="G9" t="str">
        <f t="shared" si="2"/>
        <v>CV-PR</v>
      </c>
      <c r="H9" t="str">
        <f t="shared" si="3"/>
        <v>CV-S</v>
      </c>
    </row>
    <row r="10" spans="1:8" ht="29.5" thickBot="1" x14ac:dyDescent="0.4">
      <c r="A10" s="1" t="s">
        <v>6644</v>
      </c>
      <c r="B10" s="3" t="s">
        <v>6645</v>
      </c>
      <c r="C10" s="3" t="s">
        <v>5674</v>
      </c>
      <c r="D10">
        <v>3838</v>
      </c>
      <c r="E10" t="str">
        <f t="shared" si="0"/>
        <v>Ribeira Brava (Cape Verdian geographical region)</v>
      </c>
      <c r="F10" t="str">
        <f t="shared" si="1"/>
        <v>Ribeira Brava</v>
      </c>
      <c r="G10" t="str">
        <f t="shared" si="2"/>
        <v>CV-RB</v>
      </c>
      <c r="H10" t="str">
        <f t="shared" si="3"/>
        <v>CV-B</v>
      </c>
    </row>
    <row r="11" spans="1:8" ht="29.5" thickBot="1" x14ac:dyDescent="0.4">
      <c r="A11" s="1" t="s">
        <v>6646</v>
      </c>
      <c r="B11" s="3" t="s">
        <v>6647</v>
      </c>
      <c r="C11" s="3" t="s">
        <v>5674</v>
      </c>
      <c r="D11">
        <v>3838</v>
      </c>
      <c r="E11" t="str">
        <f t="shared" si="0"/>
        <v>Ribeira Grande (Cape Verdian geographical region)</v>
      </c>
      <c r="F11" t="str">
        <f t="shared" si="1"/>
        <v>Ribeira Grande</v>
      </c>
      <c r="G11" t="str">
        <f t="shared" si="2"/>
        <v>CV-RG</v>
      </c>
      <c r="H11" t="str">
        <f t="shared" si="3"/>
        <v>CV-B</v>
      </c>
    </row>
    <row r="12" spans="1:8" ht="58.5" thickBot="1" x14ac:dyDescent="0.4">
      <c r="A12" s="1" t="s">
        <v>6648</v>
      </c>
      <c r="B12" s="3" t="s">
        <v>6649</v>
      </c>
      <c r="C12" s="3" t="s">
        <v>5649</v>
      </c>
      <c r="D12">
        <v>3838</v>
      </c>
      <c r="E12" t="str">
        <f t="shared" si="0"/>
        <v>Ribeira Grande de Santiago (Cape Verdian geographical region)</v>
      </c>
      <c r="F12" t="str">
        <f t="shared" si="1"/>
        <v>Ribeira Grande de Santiago</v>
      </c>
      <c r="G12" t="str">
        <f t="shared" si="2"/>
        <v>CV-RS</v>
      </c>
      <c r="H12" t="str">
        <f t="shared" si="3"/>
        <v>CV-S</v>
      </c>
    </row>
    <row r="13" spans="1:8" ht="15" thickBot="1" x14ac:dyDescent="0.4">
      <c r="A13" s="1" t="s">
        <v>6650</v>
      </c>
      <c r="B13" s="3" t="s">
        <v>6651</v>
      </c>
      <c r="C13" s="3" t="s">
        <v>5674</v>
      </c>
      <c r="D13">
        <v>3838</v>
      </c>
      <c r="E13" t="str">
        <f t="shared" si="0"/>
        <v>Sal (Cape Verdian geographical region)</v>
      </c>
      <c r="F13" t="str">
        <f t="shared" si="1"/>
        <v>Sal</v>
      </c>
      <c r="G13" t="str">
        <f t="shared" si="2"/>
        <v>CV-SL</v>
      </c>
      <c r="H13" t="str">
        <f t="shared" si="3"/>
        <v>CV-B</v>
      </c>
    </row>
    <row r="14" spans="1:8" ht="29.5" thickBot="1" x14ac:dyDescent="0.4">
      <c r="A14" s="1" t="s">
        <v>6652</v>
      </c>
      <c r="B14" s="3" t="s">
        <v>1426</v>
      </c>
      <c r="C14" s="3" t="s">
        <v>5649</v>
      </c>
      <c r="D14">
        <v>3838</v>
      </c>
      <c r="E14" t="str">
        <f t="shared" si="0"/>
        <v>Santa Catarina (Cape Verdian geographical region)</v>
      </c>
      <c r="F14" t="str">
        <f t="shared" si="1"/>
        <v>Santa Catarina</v>
      </c>
      <c r="G14" t="str">
        <f t="shared" si="2"/>
        <v>CV-CA</v>
      </c>
      <c r="H14" t="str">
        <f t="shared" si="3"/>
        <v>CV-S</v>
      </c>
    </row>
    <row r="15" spans="1:8" ht="44" thickBot="1" x14ac:dyDescent="0.4">
      <c r="A15" s="1" t="s">
        <v>6653</v>
      </c>
      <c r="B15" s="3" t="s">
        <v>6654</v>
      </c>
      <c r="C15" s="3" t="s">
        <v>5649</v>
      </c>
      <c r="D15">
        <v>3838</v>
      </c>
      <c r="E15" t="str">
        <f t="shared" si="0"/>
        <v>Santa Catarina do Fogo (Cape Verdian geographical region)</v>
      </c>
      <c r="F15" t="str">
        <f t="shared" si="1"/>
        <v>Santa Catarina do Fogo</v>
      </c>
      <c r="G15" t="str">
        <f t="shared" si="2"/>
        <v>CV-CF</v>
      </c>
      <c r="H15" t="str">
        <f t="shared" si="3"/>
        <v>CV-S</v>
      </c>
    </row>
    <row r="16" spans="1:8" ht="29.5" thickBot="1" x14ac:dyDescent="0.4">
      <c r="A16" s="1" t="s">
        <v>6655</v>
      </c>
      <c r="B16" s="3" t="s">
        <v>1424</v>
      </c>
      <c r="C16" s="3" t="s">
        <v>5649</v>
      </c>
      <c r="D16">
        <v>3838</v>
      </c>
      <c r="E16" t="str">
        <f t="shared" si="0"/>
        <v>Santa Cruz (Cape Verdian geographical region)</v>
      </c>
      <c r="F16" t="str">
        <f t="shared" si="1"/>
        <v>Santa Cruz</v>
      </c>
      <c r="G16" t="str">
        <f t="shared" si="2"/>
        <v>CV-CR</v>
      </c>
      <c r="H16" t="str">
        <f t="shared" si="3"/>
        <v>CV-S</v>
      </c>
    </row>
    <row r="17" spans="1:8" ht="44" thickBot="1" x14ac:dyDescent="0.4">
      <c r="A17" s="1" t="s">
        <v>6656</v>
      </c>
      <c r="B17" s="3" t="s">
        <v>6657</v>
      </c>
      <c r="C17" s="3" t="s">
        <v>5649</v>
      </c>
      <c r="D17">
        <v>3838</v>
      </c>
      <c r="E17" t="str">
        <f t="shared" si="0"/>
        <v>São Domingos (Cape Verdian geographical region)</v>
      </c>
      <c r="F17" t="str">
        <f t="shared" si="1"/>
        <v>São Domingos</v>
      </c>
      <c r="G17" t="str">
        <f t="shared" si="2"/>
        <v>CV-SD</v>
      </c>
      <c r="H17" t="str">
        <f t="shared" si="3"/>
        <v>CV-S</v>
      </c>
    </row>
    <row r="18" spans="1:8" ht="15" thickBot="1" x14ac:dyDescent="0.4">
      <c r="A18" s="1" t="s">
        <v>6658</v>
      </c>
      <c r="B18" s="3" t="s">
        <v>6659</v>
      </c>
      <c r="C18" s="3" t="s">
        <v>5649</v>
      </c>
      <c r="D18">
        <v>3838</v>
      </c>
      <c r="E18" t="str">
        <f t="shared" si="0"/>
        <v>São Filipe (Cape Verdian geographical region)</v>
      </c>
      <c r="F18" t="str">
        <f t="shared" si="1"/>
        <v>São Filipe</v>
      </c>
      <c r="G18" t="str">
        <f t="shared" si="2"/>
        <v>CV-SF</v>
      </c>
      <c r="H18" t="str">
        <f t="shared" si="3"/>
        <v>CV-S</v>
      </c>
    </row>
    <row r="19" spans="1:8" ht="58.5" thickBot="1" x14ac:dyDescent="0.4">
      <c r="A19" s="1" t="s">
        <v>6660</v>
      </c>
      <c r="B19" s="3" t="s">
        <v>6661</v>
      </c>
      <c r="C19" s="3" t="s">
        <v>5649</v>
      </c>
      <c r="D19">
        <v>3838</v>
      </c>
      <c r="E19" t="str">
        <f t="shared" si="0"/>
        <v>São Lourenço dos Órgãos (Cape Verdian geographical region)</v>
      </c>
      <c r="F19" t="str">
        <f t="shared" si="1"/>
        <v>São Lourenço dos Órgãos</v>
      </c>
      <c r="G19" t="str">
        <f t="shared" si="2"/>
        <v>CV-SO</v>
      </c>
      <c r="H19" t="str">
        <f t="shared" si="3"/>
        <v>CV-S</v>
      </c>
    </row>
    <row r="20" spans="1:8" ht="29.5" thickBot="1" x14ac:dyDescent="0.4">
      <c r="A20" s="1" t="s">
        <v>6662</v>
      </c>
      <c r="B20" s="3" t="s">
        <v>6663</v>
      </c>
      <c r="C20" s="3" t="s">
        <v>5649</v>
      </c>
      <c r="D20">
        <v>3838</v>
      </c>
      <c r="E20" t="str">
        <f t="shared" si="0"/>
        <v>São Miguel (Cape Verdian geographical region)</v>
      </c>
      <c r="F20" t="str">
        <f t="shared" si="1"/>
        <v>São Miguel</v>
      </c>
      <c r="G20" t="str">
        <f t="shared" si="2"/>
        <v>CV-SM</v>
      </c>
      <c r="H20" t="str">
        <f t="shared" si="3"/>
        <v>CV-S</v>
      </c>
    </row>
    <row r="21" spans="1:8" ht="58.5" thickBot="1" x14ac:dyDescent="0.4">
      <c r="A21" s="1" t="s">
        <v>6664</v>
      </c>
      <c r="B21" s="3" t="s">
        <v>6665</v>
      </c>
      <c r="C21" s="3" t="s">
        <v>5649</v>
      </c>
      <c r="D21">
        <v>3838</v>
      </c>
      <c r="E21" t="str">
        <f t="shared" si="0"/>
        <v>São Salvador do Mundo (Cape Verdian geographical region)</v>
      </c>
      <c r="F21" t="str">
        <f t="shared" si="1"/>
        <v>São Salvador do Mundo</v>
      </c>
      <c r="G21" t="str">
        <f t="shared" si="2"/>
        <v>CV-SS</v>
      </c>
      <c r="H21" t="str">
        <f t="shared" si="3"/>
        <v>CV-S</v>
      </c>
    </row>
    <row r="22" spans="1:8" ht="29.5" thickBot="1" x14ac:dyDescent="0.4">
      <c r="A22" s="1" t="s">
        <v>6666</v>
      </c>
      <c r="B22" s="3" t="s">
        <v>6667</v>
      </c>
      <c r="C22" s="3" t="s">
        <v>5674</v>
      </c>
      <c r="D22">
        <v>3838</v>
      </c>
      <c r="E22" t="str">
        <f t="shared" si="0"/>
        <v>São Vicente (Cape Verdian geographical region)</v>
      </c>
      <c r="F22" t="str">
        <f t="shared" si="1"/>
        <v>São Vicente</v>
      </c>
      <c r="G22" t="str">
        <f t="shared" si="2"/>
        <v>CV-SV</v>
      </c>
      <c r="H22" t="str">
        <f t="shared" si="3"/>
        <v>CV-B</v>
      </c>
    </row>
    <row r="23" spans="1:8" ht="15" thickBot="1" x14ac:dyDescent="0.4">
      <c r="A23" s="1" t="s">
        <v>6668</v>
      </c>
      <c r="B23" s="3" t="s">
        <v>6669</v>
      </c>
      <c r="C23" s="3" t="s">
        <v>5649</v>
      </c>
      <c r="D23">
        <v>3838</v>
      </c>
      <c r="E23" t="str">
        <f t="shared" si="0"/>
        <v>Tarrafal (Cape Verdian geographical region)</v>
      </c>
      <c r="F23" t="str">
        <f t="shared" si="1"/>
        <v>Tarrafal</v>
      </c>
      <c r="G23" t="str">
        <f t="shared" si="2"/>
        <v>CV-TA</v>
      </c>
      <c r="H23" t="str">
        <f t="shared" si="3"/>
        <v>CV-S</v>
      </c>
    </row>
    <row r="24" spans="1:8" ht="44" thickBot="1" x14ac:dyDescent="0.4">
      <c r="A24" s="1" t="s">
        <v>6670</v>
      </c>
      <c r="B24" s="3" t="s">
        <v>6671</v>
      </c>
      <c r="C24" s="3" t="s">
        <v>5674</v>
      </c>
      <c r="D24">
        <v>3838</v>
      </c>
      <c r="E24" t="str">
        <f t="shared" si="0"/>
        <v>Tarrafal de São Nicolau (Cape Verdian geographical region)</v>
      </c>
      <c r="F24" t="str">
        <f t="shared" si="1"/>
        <v>Tarrafal de São Nicolau</v>
      </c>
      <c r="G24" t="str">
        <f t="shared" si="2"/>
        <v>CV-TS</v>
      </c>
      <c r="H24" t="str">
        <f t="shared" si="3"/>
        <v>CV-B</v>
      </c>
    </row>
  </sheetData>
  <hyperlinks>
    <hyperlink ref="B1" r:id="rId1" tooltip="Ilhas de Barlavento" display="https://en.wikipedia.org/wiki/Ilhas_de_Barlavento" xr:uid="{06957597-23E8-4282-88C3-539D960A9D0E}"/>
    <hyperlink ref="B2" r:id="rId2" tooltip="Ilhas de Sotavento" display="https://en.wikipedia.org/wiki/Ilhas_de_Sotavento" xr:uid="{40E18509-EE2B-4471-998F-CAFEE072C572}"/>
    <hyperlink ref="B3" r:id="rId3" tooltip="Boa Vista, Cape Verde" display="https://en.wikipedia.org/wiki/Boa_Vista,_Cape_Verde" xr:uid="{974F772D-C778-409B-9E86-610B758CC4F8}"/>
    <hyperlink ref="C3" r:id="rId4" tooltip="Ilhas de Barlavento" display="https://en.wikipedia.org/wiki/Ilhas_de_Barlavento" xr:uid="{AFEF1B90-5F76-437F-A0A0-80A53ACF2F01}"/>
    <hyperlink ref="B4" r:id="rId5" tooltip="Brava, Cape Verde" display="https://en.wikipedia.org/wiki/Brava,_Cape_Verde" xr:uid="{DAB388DA-432E-429F-95C2-4336F19BBACD}"/>
    <hyperlink ref="C4" r:id="rId6" tooltip="Ilhas de Sotavento" display="https://en.wikipedia.org/wiki/Ilhas_de_Sotavento" xr:uid="{C4DD98BA-713C-4BAF-B020-E5FBED3058E3}"/>
    <hyperlink ref="B5" r:id="rId7" tooltip="Maio, Cape Verde" display="https://en.wikipedia.org/wiki/Maio,_Cape_Verde" xr:uid="{BB8714EF-2395-4AB8-A12B-2FD5E775FE3B}"/>
    <hyperlink ref="C5" r:id="rId8" tooltip="Ilhas de Sotavento" display="https://en.wikipedia.org/wiki/Ilhas_de_Sotavento" xr:uid="{81B55B45-A364-4E56-AC06-3F13A985917A}"/>
    <hyperlink ref="B6" r:id="rId9" tooltip="Mosteiros, Cape Verde (municipality)" display="https://en.wikipedia.org/wiki/Mosteiros,_Cape_Verde_(municipality)" xr:uid="{277D3C06-6AAA-427F-8C75-07753D7EDAFB}"/>
    <hyperlink ref="C6" r:id="rId10" tooltip="Ilhas de Sotavento" display="https://en.wikipedia.org/wiki/Ilhas_de_Sotavento" xr:uid="{4A56F988-9501-4F44-8993-30FEEBF53610}"/>
    <hyperlink ref="B7" r:id="rId11" tooltip="Paul, Cape Verde" display="https://en.wikipedia.org/wiki/Paul,_Cape_Verde" xr:uid="{18E20BFB-BA11-401D-89DF-3E0FA6A1E71F}"/>
    <hyperlink ref="C7" r:id="rId12" tooltip="Ilhas de Barlavento" display="https://en.wikipedia.org/wiki/Ilhas_de_Barlavento" xr:uid="{CBEAC8C6-873E-43F6-A2F8-EAFA7F9FE617}"/>
    <hyperlink ref="B8" r:id="rId13" tooltip="Porto Novo, Cape Verde (municipality)" display="https://en.wikipedia.org/wiki/Porto_Novo,_Cape_Verde_(municipality)" xr:uid="{D2BCAE38-6735-4D91-95EB-2871D3129096}"/>
    <hyperlink ref="C8" r:id="rId14" tooltip="Ilhas de Barlavento" display="https://en.wikipedia.org/wiki/Ilhas_de_Barlavento" xr:uid="{ACB0ECD0-FF7C-4D27-83DC-B5326642BCAC}"/>
    <hyperlink ref="B9" r:id="rId15" tooltip="Praia, Cape Verde (municipality)" display="https://en.wikipedia.org/wiki/Praia,_Cape_Verde_(municipality)" xr:uid="{AD41C7F1-F753-476B-9CF7-0CC4BBC5BEBF}"/>
    <hyperlink ref="C9" r:id="rId16" tooltip="Ilhas de Sotavento" display="https://en.wikipedia.org/wiki/Ilhas_de_Sotavento" xr:uid="{06A9BD26-885E-4C9B-863E-7108888D6155}"/>
    <hyperlink ref="B10" r:id="rId17" tooltip="Ribeira Brava, Cape Verde (municipality)" display="https://en.wikipedia.org/wiki/Ribeira_Brava,_Cape_Verde_(municipality)" xr:uid="{67B486B1-3037-45EC-92FA-6BF397F7A7D2}"/>
    <hyperlink ref="C10" r:id="rId18" tooltip="Ilhas de Barlavento" display="https://en.wikipedia.org/wiki/Ilhas_de_Barlavento" xr:uid="{E981DFA5-848D-43E4-A121-A96C2D128EDB}"/>
    <hyperlink ref="B11" r:id="rId19" tooltip="Ribeira Grande, Cape Verde (municipality)" display="https://en.wikipedia.org/wiki/Ribeira_Grande,_Cape_Verde_(municipality)" xr:uid="{0DB66B5E-CDF1-41BF-9257-A705F403E986}"/>
    <hyperlink ref="C11" r:id="rId20" tooltip="Ilhas de Barlavento" display="https://en.wikipedia.org/wiki/Ilhas_de_Barlavento" xr:uid="{B6152C2B-BB8F-4984-ACD1-5551B8F6FAE4}"/>
    <hyperlink ref="B12" r:id="rId21" tooltip="Ribeira Grande de Santiago, Cape Verde" display="https://en.wikipedia.org/wiki/Ribeira_Grande_de_Santiago,_Cape_Verde" xr:uid="{9AF238B6-6001-49E0-B50C-EE60670102C6}"/>
    <hyperlink ref="C12" r:id="rId22" tooltip="Ilhas de Sotavento" display="https://en.wikipedia.org/wiki/Ilhas_de_Sotavento" xr:uid="{BD77D44D-1B45-444E-A28A-D0A57CAC2E56}"/>
    <hyperlink ref="B13" r:id="rId23" tooltip="Sal, Cape Verde" display="https://en.wikipedia.org/wiki/Sal,_Cape_Verde" xr:uid="{8A64E181-D447-4248-8A33-5248CFA3D3D8}"/>
    <hyperlink ref="C13" r:id="rId24" tooltip="Ilhas de Barlavento" display="https://en.wikipedia.org/wiki/Ilhas_de_Barlavento" xr:uid="{552A9AA4-1B2F-412D-9E6F-7845CD6BC0D8}"/>
    <hyperlink ref="B14" r:id="rId25" tooltip="Santa Catarina, Cape Verde" display="https://en.wikipedia.org/wiki/Santa_Catarina,_Cape_Verde" xr:uid="{6C98E55E-7369-44AE-9DEC-AFC7A403C5E3}"/>
    <hyperlink ref="C14" r:id="rId26" tooltip="Ilhas de Sotavento" display="https://en.wikipedia.org/wiki/Ilhas_de_Sotavento" xr:uid="{6C65360E-8C08-47F5-88BF-A2D3834747BA}"/>
    <hyperlink ref="B15" r:id="rId27" tooltip="Santa Catarina do Fogo, Cape Verde" display="https://en.wikipedia.org/wiki/Santa_Catarina_do_Fogo,_Cape_Verde" xr:uid="{B861CE4A-1C59-48AF-9F11-5F49336FD715}"/>
    <hyperlink ref="C15" r:id="rId28" tooltip="Ilhas de Sotavento" display="https://en.wikipedia.org/wiki/Ilhas_de_Sotavento" xr:uid="{E1577772-2A4D-4893-93E4-A574A19E8D7D}"/>
    <hyperlink ref="B16" r:id="rId29" tooltip="Santa Cruz, Cape Verde" display="https://en.wikipedia.org/wiki/Santa_Cruz,_Cape_Verde" xr:uid="{18C3EC7D-D9D9-4081-9F23-165F5CCA716B}"/>
    <hyperlink ref="C16" r:id="rId30" tooltip="Ilhas de Sotavento" display="https://en.wikipedia.org/wiki/Ilhas_de_Sotavento" xr:uid="{1FDE7873-8A78-4CCC-8EEA-E97DE8F8E8B4}"/>
    <hyperlink ref="B17" r:id="rId31" tooltip="São Domingos, Cape Verde (municipality)" display="https://en.wikipedia.org/wiki/S%C3%A3o_Domingos,_Cape_Verde_(municipality)" xr:uid="{DC3C3B07-5DFC-47E2-9C5C-839890A1FAB6}"/>
    <hyperlink ref="C17" r:id="rId32" tooltip="Ilhas de Sotavento" display="https://en.wikipedia.org/wiki/Ilhas_de_Sotavento" xr:uid="{67ED9B7C-8F8F-484E-88A8-1FE991EED551}"/>
    <hyperlink ref="B18" r:id="rId33" tooltip="São Filipe, Cape Verde (municipality)" display="https://en.wikipedia.org/wiki/S%C3%A3o_Filipe,_Cape_Verde_(municipality)" xr:uid="{8BC17687-B5A4-4B3C-8E2A-0EFF2C06A2AA}"/>
    <hyperlink ref="C18" r:id="rId34" tooltip="Ilhas de Sotavento" display="https://en.wikipedia.org/wiki/Ilhas_de_Sotavento" xr:uid="{3940B06B-4B2F-4408-AACF-A3D78CA58C90}"/>
    <hyperlink ref="B19" r:id="rId35" tooltip="São Lourenço dos Órgãos, Cape Verde" display="https://en.wikipedia.org/wiki/S%C3%A3o_Louren%C3%A7o_dos_%C3%93rg%C3%A3os,_Cape_Verde" xr:uid="{1B8FB10E-8C63-4492-AC9F-B6953530F7D4}"/>
    <hyperlink ref="C19" r:id="rId36" tooltip="Ilhas de Sotavento" display="https://en.wikipedia.org/wiki/Ilhas_de_Sotavento" xr:uid="{F0C7BB7E-D100-4B08-8A5F-FE735D523FB3}"/>
    <hyperlink ref="B20" r:id="rId37" tooltip="São Miguel, Cape Verde" display="https://en.wikipedia.org/wiki/S%C3%A3o_Miguel,_Cape_Verde" xr:uid="{4FBD1B3B-A6AC-405F-BB59-E26638BEC722}"/>
    <hyperlink ref="C20" r:id="rId38" tooltip="Ilhas de Sotavento" display="https://en.wikipedia.org/wiki/Ilhas_de_Sotavento" xr:uid="{AA3F3B0D-DF9E-41AD-B876-55C744D6438F}"/>
    <hyperlink ref="B21" r:id="rId39" tooltip="São Salvador do Mundo, Cape Verde" display="https://en.wikipedia.org/wiki/S%C3%A3o_Salvador_do_Mundo,_Cape_Verde" xr:uid="{EF97E09B-E64E-4AA2-8AB7-0E32E6DC7FEB}"/>
    <hyperlink ref="C21" r:id="rId40" tooltip="Ilhas de Sotavento" display="https://en.wikipedia.org/wiki/Ilhas_de_Sotavento" xr:uid="{F2A9F7F5-57BB-47E6-9787-0F81BBF2DE89}"/>
    <hyperlink ref="B22" r:id="rId41" tooltip="São Vicente, Cape Verde" display="https://en.wikipedia.org/wiki/S%C3%A3o_Vicente,_Cape_Verde" xr:uid="{1C406DA3-6803-47A1-BA23-BF8B7145BB94}"/>
    <hyperlink ref="C22" r:id="rId42" tooltip="Ilhas de Barlavento" display="https://en.wikipedia.org/wiki/Ilhas_de_Barlavento" xr:uid="{98F00594-DEB4-4614-887B-3FD5D8E8B662}"/>
    <hyperlink ref="B23" r:id="rId43" tooltip="Tarrafal, Cape Verde (municipality)" display="https://en.wikipedia.org/wiki/Tarrafal,_Cape_Verde_(municipality)" xr:uid="{E1D802AE-9A2C-471E-9A11-FF25FE4ADC55}"/>
    <hyperlink ref="C23" r:id="rId44" tooltip="Ilhas de Sotavento" display="https://en.wikipedia.org/wiki/Ilhas_de_Sotavento" xr:uid="{5CBDD653-9295-42F5-BCC2-228C074532A7}"/>
    <hyperlink ref="B24" r:id="rId45" tooltip="Tarrafal de São Nicolau (municipality)" display="https://en.wikipedia.org/wiki/Tarrafal_de_S%C3%A3o_Nicolau_(municipality)" xr:uid="{1C5ABC33-103C-4A76-9367-AE80F5D51E18}"/>
    <hyperlink ref="C24" r:id="rId46" tooltip="Ilhas de Barlavento" display="https://en.wikipedia.org/wiki/Ilhas_de_Barlavento" xr:uid="{1D7DBF78-DC00-43E6-B893-C416C4FFEB18}"/>
  </hyperlink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C04A8-82D1-4319-9939-96350597A46B}">
  <dimension ref="A1:I90"/>
  <sheetViews>
    <sheetView topLeftCell="A70" workbookViewId="0">
      <selection activeCell="E15" sqref="E15:I90"/>
    </sheetView>
  </sheetViews>
  <sheetFormatPr defaultRowHeight="14.5" x14ac:dyDescent="0.35"/>
  <cols>
    <col min="6" max="6" width="26.08984375" bestFit="1" customWidth="1"/>
    <col min="7" max="7" width="13.54296875" bestFit="1" customWidth="1"/>
  </cols>
  <sheetData>
    <row r="1" spans="1:9" ht="29.5" thickBot="1" x14ac:dyDescent="0.4">
      <c r="A1" s="1" t="s">
        <v>6672</v>
      </c>
      <c r="B1" s="3" t="s">
        <v>6673</v>
      </c>
      <c r="C1" s="6" t="s">
        <v>6674</v>
      </c>
      <c r="D1" s="6" t="s">
        <v>1036</v>
      </c>
      <c r="E1">
        <v>4029</v>
      </c>
      <c r="F1" t="str">
        <f>_xlfn.CONCAT(C1," (Czech ",D1,")")</f>
        <v>South Bohemia (Czech region)</v>
      </c>
      <c r="G1" t="str">
        <f>C1</f>
        <v>South Bohemia</v>
      </c>
      <c r="H1" t="str">
        <f>A1</f>
        <v>CZ-31</v>
      </c>
    </row>
    <row r="2" spans="1:9" ht="44" thickBot="1" x14ac:dyDescent="0.4">
      <c r="A2" s="1" t="s">
        <v>6675</v>
      </c>
      <c r="B2" s="3" t="s">
        <v>6676</v>
      </c>
      <c r="C2" s="6" t="s">
        <v>6677</v>
      </c>
      <c r="D2" s="6" t="s">
        <v>1036</v>
      </c>
      <c r="E2">
        <v>4029</v>
      </c>
      <c r="F2" t="str">
        <f t="shared" ref="F2:F15" si="0">_xlfn.CONCAT(C2," (Czech ",D2,")")</f>
        <v>South Moravia (Czech region)</v>
      </c>
      <c r="G2" t="str">
        <f t="shared" ref="G2:G14" si="1">C2</f>
        <v>South Moravia</v>
      </c>
      <c r="H2" t="str">
        <f t="shared" ref="H2:H14" si="2">A2</f>
        <v>CZ-64</v>
      </c>
    </row>
    <row r="3" spans="1:9" ht="29.5" thickBot="1" x14ac:dyDescent="0.4">
      <c r="A3" s="1" t="s">
        <v>6678</v>
      </c>
      <c r="B3" s="3" t="s">
        <v>6679</v>
      </c>
      <c r="C3" s="6" t="s">
        <v>6680</v>
      </c>
      <c r="D3" s="6" t="s">
        <v>1036</v>
      </c>
      <c r="E3">
        <v>4029</v>
      </c>
      <c r="F3" t="str">
        <f t="shared" si="0"/>
        <v>Karlovy Vary (Czech region)</v>
      </c>
      <c r="G3" t="str">
        <f t="shared" si="1"/>
        <v>Karlovy Vary</v>
      </c>
      <c r="H3" t="str">
        <f t="shared" si="2"/>
        <v>CZ-41</v>
      </c>
    </row>
    <row r="4" spans="1:9" ht="44" thickBot="1" x14ac:dyDescent="0.4">
      <c r="A4" s="1" t="s">
        <v>6681</v>
      </c>
      <c r="B4" s="3" t="s">
        <v>6682</v>
      </c>
      <c r="C4" s="6" t="s">
        <v>6683</v>
      </c>
      <c r="D4" s="6" t="s">
        <v>1036</v>
      </c>
      <c r="E4">
        <v>4029</v>
      </c>
      <c r="F4" t="str">
        <f t="shared" si="0"/>
        <v>Hradec Králové (Czech region)</v>
      </c>
      <c r="G4" t="str">
        <f t="shared" si="1"/>
        <v>Hradec Králové</v>
      </c>
      <c r="H4" t="str">
        <f t="shared" si="2"/>
        <v>CZ-52</v>
      </c>
    </row>
    <row r="5" spans="1:9" ht="29.5" thickBot="1" x14ac:dyDescent="0.4">
      <c r="A5" s="1" t="s">
        <v>6684</v>
      </c>
      <c r="B5" s="3" t="s">
        <v>6685</v>
      </c>
      <c r="C5" s="6" t="s">
        <v>6686</v>
      </c>
      <c r="D5" s="6" t="s">
        <v>1036</v>
      </c>
      <c r="E5">
        <v>4029</v>
      </c>
      <c r="F5" t="str">
        <f t="shared" si="0"/>
        <v>Liberec (Czech region)</v>
      </c>
      <c r="G5" t="str">
        <f t="shared" si="1"/>
        <v>Liberec</v>
      </c>
      <c r="H5" t="str">
        <f t="shared" si="2"/>
        <v>CZ-51</v>
      </c>
    </row>
    <row r="6" spans="1:9" ht="44" thickBot="1" x14ac:dyDescent="0.4">
      <c r="A6" s="1" t="s">
        <v>6687</v>
      </c>
      <c r="B6" s="3" t="s">
        <v>6688</v>
      </c>
      <c r="C6" s="6" t="s">
        <v>6689</v>
      </c>
      <c r="D6" s="6" t="s">
        <v>1036</v>
      </c>
      <c r="E6">
        <v>4029</v>
      </c>
      <c r="F6" t="str">
        <f t="shared" si="0"/>
        <v>Moravia-Silesia (Czech region)</v>
      </c>
      <c r="G6" t="str">
        <f t="shared" si="1"/>
        <v>Moravia-Silesia</v>
      </c>
      <c r="H6" t="str">
        <f t="shared" si="2"/>
        <v>CZ-80</v>
      </c>
    </row>
    <row r="7" spans="1:9" ht="29.5" thickBot="1" x14ac:dyDescent="0.4">
      <c r="A7" s="1" t="s">
        <v>6690</v>
      </c>
      <c r="B7" s="3" t="s">
        <v>6691</v>
      </c>
      <c r="C7" s="6" t="s">
        <v>6692</v>
      </c>
      <c r="D7" s="6" t="s">
        <v>1036</v>
      </c>
      <c r="E7">
        <v>4029</v>
      </c>
      <c r="F7" t="str">
        <f t="shared" si="0"/>
        <v>Olomouc (Czech region)</v>
      </c>
      <c r="G7" t="str">
        <f t="shared" si="1"/>
        <v>Olomouc</v>
      </c>
      <c r="H7" t="str">
        <f t="shared" si="2"/>
        <v>CZ-71</v>
      </c>
    </row>
    <row r="8" spans="1:9" ht="29.5" thickBot="1" x14ac:dyDescent="0.4">
      <c r="A8" s="1" t="s">
        <v>6693</v>
      </c>
      <c r="B8" s="3" t="s">
        <v>6694</v>
      </c>
      <c r="C8" s="6" t="s">
        <v>6695</v>
      </c>
      <c r="D8" s="6" t="s">
        <v>1036</v>
      </c>
      <c r="E8">
        <v>4029</v>
      </c>
      <c r="F8" t="str">
        <f t="shared" si="0"/>
        <v>Pardubice (Czech region)</v>
      </c>
      <c r="G8" t="str">
        <f t="shared" si="1"/>
        <v>Pardubice</v>
      </c>
      <c r="H8" t="str">
        <f t="shared" si="2"/>
        <v>CZ-53</v>
      </c>
    </row>
    <row r="9" spans="1:9" ht="29.5" thickBot="1" x14ac:dyDescent="0.4">
      <c r="A9" s="1" t="s">
        <v>6696</v>
      </c>
      <c r="B9" s="3" t="s">
        <v>6697</v>
      </c>
      <c r="C9" s="6" t="s">
        <v>6698</v>
      </c>
      <c r="D9" s="6" t="s">
        <v>1036</v>
      </c>
      <c r="E9">
        <v>4029</v>
      </c>
      <c r="F9" t="str">
        <f t="shared" si="0"/>
        <v>Plzeň (Czech region)</v>
      </c>
      <c r="G9" t="str">
        <f t="shared" si="1"/>
        <v>Plzeň</v>
      </c>
      <c r="H9" t="str">
        <f t="shared" si="2"/>
        <v>CZ-32</v>
      </c>
    </row>
    <row r="10" spans="1:9" ht="44" thickBot="1" x14ac:dyDescent="0.4">
      <c r="A10" s="1" t="s">
        <v>6699</v>
      </c>
      <c r="B10" s="3" t="s">
        <v>6700</v>
      </c>
      <c r="C10" s="6" t="s">
        <v>6701</v>
      </c>
      <c r="D10" s="6" t="s">
        <v>542</v>
      </c>
      <c r="E10">
        <v>4029</v>
      </c>
      <c r="F10" t="str">
        <f t="shared" si="0"/>
        <v>Prague (Czech capital city)</v>
      </c>
      <c r="G10" t="str">
        <f t="shared" si="1"/>
        <v>Prague</v>
      </c>
      <c r="H10" t="str">
        <f t="shared" si="2"/>
        <v>CZ-10</v>
      </c>
    </row>
    <row r="11" spans="1:9" ht="29.5" thickBot="1" x14ac:dyDescent="0.4">
      <c r="A11" s="1" t="s">
        <v>6702</v>
      </c>
      <c r="B11" s="3" t="s">
        <v>6703</v>
      </c>
      <c r="C11" s="6" t="s">
        <v>6704</v>
      </c>
      <c r="D11" s="6" t="s">
        <v>1036</v>
      </c>
      <c r="E11">
        <v>4029</v>
      </c>
      <c r="F11" t="str">
        <f t="shared" si="0"/>
        <v>Central Bohemia (Czech region)</v>
      </c>
      <c r="G11" t="str">
        <f t="shared" si="1"/>
        <v>Central Bohemia</v>
      </c>
      <c r="H11" t="str">
        <f t="shared" si="2"/>
        <v>CZ-20</v>
      </c>
    </row>
    <row r="12" spans="1:9" ht="29.5" thickBot="1" x14ac:dyDescent="0.4">
      <c r="A12" s="1" t="s">
        <v>6705</v>
      </c>
      <c r="B12" s="3" t="s">
        <v>6706</v>
      </c>
      <c r="C12" s="6" t="s">
        <v>6707</v>
      </c>
      <c r="D12" s="6" t="s">
        <v>1036</v>
      </c>
      <c r="E12">
        <v>4029</v>
      </c>
      <c r="F12" t="str">
        <f t="shared" si="0"/>
        <v>Ústí nad Labem (Czech region)</v>
      </c>
      <c r="G12" t="str">
        <f t="shared" si="1"/>
        <v>Ústí nad Labem</v>
      </c>
      <c r="H12" t="str">
        <f t="shared" si="2"/>
        <v>CZ-42</v>
      </c>
    </row>
    <row r="13" spans="1:9" ht="29.5" thickBot="1" x14ac:dyDescent="0.4">
      <c r="A13" s="1" t="s">
        <v>6708</v>
      </c>
      <c r="B13" s="3" t="s">
        <v>6709</v>
      </c>
      <c r="C13" s="6" t="s">
        <v>6710</v>
      </c>
      <c r="D13" s="6" t="s">
        <v>1036</v>
      </c>
      <c r="E13">
        <v>4029</v>
      </c>
      <c r="F13" t="str">
        <f t="shared" si="0"/>
        <v>Vysočina (Czech region)</v>
      </c>
      <c r="G13" t="str">
        <f t="shared" si="1"/>
        <v>Vysočina</v>
      </c>
      <c r="H13" t="str">
        <f t="shared" si="2"/>
        <v>CZ-63</v>
      </c>
    </row>
    <row r="14" spans="1:9" ht="29.5" thickBot="1" x14ac:dyDescent="0.4">
      <c r="A14" s="1" t="s">
        <v>6711</v>
      </c>
      <c r="B14" s="3" t="s">
        <v>6712</v>
      </c>
      <c r="C14" s="6" t="s">
        <v>6713</v>
      </c>
      <c r="D14" s="6" t="s">
        <v>1036</v>
      </c>
      <c r="E14">
        <v>4029</v>
      </c>
      <c r="F14" t="str">
        <f t="shared" si="0"/>
        <v>Zlín (Czech region)</v>
      </c>
      <c r="G14" t="str">
        <f t="shared" si="1"/>
        <v>Zlín</v>
      </c>
      <c r="H14" t="str">
        <f t="shared" si="2"/>
        <v>CZ-72</v>
      </c>
    </row>
    <row r="15" spans="1:9" ht="15" thickBot="1" x14ac:dyDescent="0.4">
      <c r="A15" s="1" t="s">
        <v>6858</v>
      </c>
      <c r="B15" s="3" t="s">
        <v>6714</v>
      </c>
      <c r="C15" s="3">
        <v>20</v>
      </c>
      <c r="E15">
        <v>4029</v>
      </c>
      <c r="F15" t="str">
        <f>_xlfn.CONCAT(B15," (Czech district)")</f>
        <v>Benešov (Czech district)</v>
      </c>
      <c r="G15" t="str">
        <f>B15</f>
        <v>Benešov</v>
      </c>
      <c r="H15" t="str">
        <f t="shared" ref="H15" si="3">A15</f>
        <v>CZ-201</v>
      </c>
      <c r="I15" t="str">
        <f>_xlfn.CONCAT("CZ-",C15)</f>
        <v>CZ-20</v>
      </c>
    </row>
    <row r="16" spans="1:9" ht="15" thickBot="1" x14ac:dyDescent="0.4">
      <c r="A16" s="1" t="s">
        <v>6715</v>
      </c>
      <c r="B16" s="3" t="s">
        <v>6716</v>
      </c>
      <c r="C16" s="3">
        <v>20</v>
      </c>
      <c r="E16">
        <v>4029</v>
      </c>
      <c r="F16" t="str">
        <f t="shared" ref="F16:F79" si="4">_xlfn.CONCAT(B16," (Czech district)")</f>
        <v>Beroun (Czech district)</v>
      </c>
      <c r="G16" t="str">
        <f t="shared" ref="G16:G79" si="5">B16</f>
        <v>Beroun</v>
      </c>
      <c r="H16" t="str">
        <f t="shared" ref="H16:H79" si="6">A16</f>
        <v>CZ-202</v>
      </c>
      <c r="I16" t="str">
        <f t="shared" ref="I16:I79" si="7">_xlfn.CONCAT("CZ-",C16)</f>
        <v>CZ-20</v>
      </c>
    </row>
    <row r="17" spans="1:9" ht="15" thickBot="1" x14ac:dyDescent="0.4">
      <c r="A17" s="1" t="s">
        <v>6717</v>
      </c>
      <c r="B17" s="3" t="s">
        <v>6718</v>
      </c>
      <c r="C17" s="3">
        <v>64</v>
      </c>
      <c r="E17">
        <v>4029</v>
      </c>
      <c r="F17" t="str">
        <f t="shared" si="4"/>
        <v>Blansko (Czech district)</v>
      </c>
      <c r="G17" t="str">
        <f t="shared" si="5"/>
        <v>Blansko</v>
      </c>
      <c r="H17" t="str">
        <f t="shared" si="6"/>
        <v>CZ-641</v>
      </c>
      <c r="I17" t="str">
        <f t="shared" si="7"/>
        <v>CZ-64</v>
      </c>
    </row>
    <row r="18" spans="1:9" ht="29.5" thickBot="1" x14ac:dyDescent="0.4">
      <c r="A18" s="1" t="s">
        <v>6719</v>
      </c>
      <c r="B18" s="3" t="s">
        <v>6720</v>
      </c>
      <c r="C18" s="3">
        <v>64</v>
      </c>
      <c r="E18">
        <v>4029</v>
      </c>
      <c r="F18" t="str">
        <f t="shared" si="4"/>
        <v>Brno-město (Czech district)</v>
      </c>
      <c r="G18" t="str">
        <f t="shared" si="5"/>
        <v>Brno-město</v>
      </c>
      <c r="H18" t="str">
        <f t="shared" si="6"/>
        <v>CZ-642</v>
      </c>
      <c r="I18" t="str">
        <f t="shared" si="7"/>
        <v>CZ-64</v>
      </c>
    </row>
    <row r="19" spans="1:9" ht="29.5" thickBot="1" x14ac:dyDescent="0.4">
      <c r="A19" s="1" t="s">
        <v>6721</v>
      </c>
      <c r="B19" s="3" t="s">
        <v>6722</v>
      </c>
      <c r="C19" s="3">
        <v>64</v>
      </c>
      <c r="E19">
        <v>4029</v>
      </c>
      <c r="F19" t="str">
        <f t="shared" si="4"/>
        <v>Brno-venkov (Czech district)</v>
      </c>
      <c r="G19" t="str">
        <f t="shared" si="5"/>
        <v>Brno-venkov</v>
      </c>
      <c r="H19" t="str">
        <f t="shared" si="6"/>
        <v>CZ-643</v>
      </c>
      <c r="I19" t="str">
        <f t="shared" si="7"/>
        <v>CZ-64</v>
      </c>
    </row>
    <row r="20" spans="1:9" ht="15" thickBot="1" x14ac:dyDescent="0.4">
      <c r="A20" s="1" t="s">
        <v>6723</v>
      </c>
      <c r="B20" s="3" t="s">
        <v>6724</v>
      </c>
      <c r="C20" s="3">
        <v>80</v>
      </c>
      <c r="E20">
        <v>4029</v>
      </c>
      <c r="F20" t="str">
        <f t="shared" si="4"/>
        <v>Bruntál (Czech district)</v>
      </c>
      <c r="G20" t="str">
        <f t="shared" si="5"/>
        <v>Bruntál</v>
      </c>
      <c r="H20" t="str">
        <f t="shared" si="6"/>
        <v>CZ-801</v>
      </c>
      <c r="I20" t="str">
        <f t="shared" si="7"/>
        <v>CZ-80</v>
      </c>
    </row>
    <row r="21" spans="1:9" ht="15" thickBot="1" x14ac:dyDescent="0.4">
      <c r="A21" s="1" t="s">
        <v>6725</v>
      </c>
      <c r="B21" s="3" t="s">
        <v>6726</v>
      </c>
      <c r="C21" s="3">
        <v>64</v>
      </c>
      <c r="E21">
        <v>4029</v>
      </c>
      <c r="F21" t="str">
        <f t="shared" si="4"/>
        <v>Břeclav (Czech district)</v>
      </c>
      <c r="G21" t="str">
        <f t="shared" si="5"/>
        <v>Břeclav</v>
      </c>
      <c r="H21" t="str">
        <f t="shared" si="6"/>
        <v>CZ-644</v>
      </c>
      <c r="I21" t="str">
        <f t="shared" si="7"/>
        <v>CZ-64</v>
      </c>
    </row>
    <row r="22" spans="1:9" ht="29.5" thickBot="1" x14ac:dyDescent="0.4">
      <c r="A22" s="1" t="s">
        <v>6727</v>
      </c>
      <c r="B22" s="3" t="s">
        <v>6728</v>
      </c>
      <c r="C22" s="3">
        <v>51</v>
      </c>
      <c r="E22">
        <v>4029</v>
      </c>
      <c r="F22" t="str">
        <f t="shared" si="4"/>
        <v>Česká Lípa (Czech district)</v>
      </c>
      <c r="G22" t="str">
        <f t="shared" si="5"/>
        <v>Česká Lípa</v>
      </c>
      <c r="H22" t="str">
        <f t="shared" si="6"/>
        <v>CZ-511</v>
      </c>
      <c r="I22" t="str">
        <f t="shared" si="7"/>
        <v>CZ-51</v>
      </c>
    </row>
    <row r="23" spans="1:9" ht="44" thickBot="1" x14ac:dyDescent="0.4">
      <c r="A23" s="1" t="s">
        <v>6729</v>
      </c>
      <c r="B23" s="3" t="s">
        <v>6730</v>
      </c>
      <c r="C23" s="3">
        <v>31</v>
      </c>
      <c r="E23">
        <v>4029</v>
      </c>
      <c r="F23" t="str">
        <f t="shared" si="4"/>
        <v>České Budějovice (Czech district)</v>
      </c>
      <c r="G23" t="str">
        <f t="shared" si="5"/>
        <v>České Budějovice</v>
      </c>
      <c r="H23" t="str">
        <f t="shared" si="6"/>
        <v>CZ-311</v>
      </c>
      <c r="I23" t="str">
        <f t="shared" si="7"/>
        <v>CZ-31</v>
      </c>
    </row>
    <row r="24" spans="1:9" ht="29.5" thickBot="1" x14ac:dyDescent="0.4">
      <c r="A24" s="1" t="s">
        <v>6731</v>
      </c>
      <c r="B24" s="3" t="s">
        <v>6732</v>
      </c>
      <c r="C24" s="3">
        <v>31</v>
      </c>
      <c r="E24">
        <v>4029</v>
      </c>
      <c r="F24" t="str">
        <f t="shared" si="4"/>
        <v>Český Krumlov (Czech district)</v>
      </c>
      <c r="G24" t="str">
        <f t="shared" si="5"/>
        <v>Český Krumlov</v>
      </c>
      <c r="H24" t="str">
        <f t="shared" si="6"/>
        <v>CZ-312</v>
      </c>
      <c r="I24" t="str">
        <f t="shared" si="7"/>
        <v>CZ-31</v>
      </c>
    </row>
    <row r="25" spans="1:9" ht="15" thickBot="1" x14ac:dyDescent="0.4">
      <c r="A25" s="1" t="s">
        <v>6733</v>
      </c>
      <c r="B25" s="3" t="s">
        <v>6734</v>
      </c>
      <c r="C25" s="3">
        <v>42</v>
      </c>
      <c r="E25">
        <v>4029</v>
      </c>
      <c r="F25" t="str">
        <f t="shared" si="4"/>
        <v>Děčín (Czech district)</v>
      </c>
      <c r="G25" t="str">
        <f t="shared" si="5"/>
        <v>Děčín</v>
      </c>
      <c r="H25" t="str">
        <f t="shared" si="6"/>
        <v>CZ-421</v>
      </c>
      <c r="I25" t="str">
        <f t="shared" si="7"/>
        <v>CZ-42</v>
      </c>
    </row>
    <row r="26" spans="1:9" ht="29.5" thickBot="1" x14ac:dyDescent="0.4">
      <c r="A26" s="1" t="s">
        <v>6735</v>
      </c>
      <c r="B26" s="3" t="s">
        <v>6736</v>
      </c>
      <c r="C26" s="3">
        <v>32</v>
      </c>
      <c r="E26">
        <v>4029</v>
      </c>
      <c r="F26" t="str">
        <f t="shared" si="4"/>
        <v>Domažlice (Czech district)</v>
      </c>
      <c r="G26" t="str">
        <f t="shared" si="5"/>
        <v>Domažlice</v>
      </c>
      <c r="H26" t="str">
        <f t="shared" si="6"/>
        <v>CZ-321</v>
      </c>
      <c r="I26" t="str">
        <f t="shared" si="7"/>
        <v>CZ-32</v>
      </c>
    </row>
    <row r="27" spans="1:9" ht="29.5" thickBot="1" x14ac:dyDescent="0.4">
      <c r="A27" s="1" t="s">
        <v>6737</v>
      </c>
      <c r="B27" s="3" t="s">
        <v>6738</v>
      </c>
      <c r="C27" s="3">
        <v>80</v>
      </c>
      <c r="E27">
        <v>4029</v>
      </c>
      <c r="F27" t="str">
        <f t="shared" si="4"/>
        <v>Frýdek-Místek (Czech district)</v>
      </c>
      <c r="G27" t="str">
        <f t="shared" si="5"/>
        <v>Frýdek-Místek</v>
      </c>
      <c r="H27" t="str">
        <f t="shared" si="6"/>
        <v>CZ-802</v>
      </c>
      <c r="I27" t="str">
        <f t="shared" si="7"/>
        <v>CZ-80</v>
      </c>
    </row>
    <row r="28" spans="1:9" ht="29.5" thickBot="1" x14ac:dyDescent="0.4">
      <c r="A28" s="1" t="s">
        <v>6739</v>
      </c>
      <c r="B28" s="3" t="s">
        <v>6740</v>
      </c>
      <c r="C28" s="3">
        <v>63</v>
      </c>
      <c r="E28">
        <v>4029</v>
      </c>
      <c r="F28" t="str">
        <f t="shared" si="4"/>
        <v>Havlíčkův Brod (Czech district)</v>
      </c>
      <c r="G28" t="str">
        <f t="shared" si="5"/>
        <v>Havlíčkův Brod</v>
      </c>
      <c r="H28" t="str">
        <f t="shared" si="6"/>
        <v>CZ-631</v>
      </c>
      <c r="I28" t="str">
        <f t="shared" si="7"/>
        <v>CZ-63</v>
      </c>
    </row>
    <row r="29" spans="1:9" ht="15" thickBot="1" x14ac:dyDescent="0.4">
      <c r="A29" s="1" t="s">
        <v>6741</v>
      </c>
      <c r="B29" s="3" t="s">
        <v>6742</v>
      </c>
      <c r="C29" s="3">
        <v>64</v>
      </c>
      <c r="E29">
        <v>4029</v>
      </c>
      <c r="F29" t="str">
        <f t="shared" si="4"/>
        <v>Hodonín (Czech district)</v>
      </c>
      <c r="G29" t="str">
        <f t="shared" si="5"/>
        <v>Hodonín</v>
      </c>
      <c r="H29" t="str">
        <f t="shared" si="6"/>
        <v>CZ-645</v>
      </c>
      <c r="I29" t="str">
        <f t="shared" si="7"/>
        <v>CZ-64</v>
      </c>
    </row>
    <row r="30" spans="1:9" ht="29.5" thickBot="1" x14ac:dyDescent="0.4">
      <c r="A30" s="1" t="s">
        <v>6743</v>
      </c>
      <c r="B30" s="3" t="s">
        <v>6683</v>
      </c>
      <c r="C30" s="3">
        <v>52</v>
      </c>
      <c r="E30">
        <v>4029</v>
      </c>
      <c r="F30" t="str">
        <f t="shared" si="4"/>
        <v>Hradec Králové (Czech district)</v>
      </c>
      <c r="G30" t="str">
        <f t="shared" si="5"/>
        <v>Hradec Králové</v>
      </c>
      <c r="H30" t="str">
        <f t="shared" si="6"/>
        <v>CZ-521</v>
      </c>
      <c r="I30" t="str">
        <f t="shared" si="7"/>
        <v>CZ-52</v>
      </c>
    </row>
    <row r="31" spans="1:9" ht="15" thickBot="1" x14ac:dyDescent="0.4">
      <c r="A31" s="1" t="s">
        <v>6744</v>
      </c>
      <c r="B31" s="3" t="s">
        <v>6745</v>
      </c>
      <c r="C31" s="3">
        <v>41</v>
      </c>
      <c r="E31">
        <v>4029</v>
      </c>
      <c r="F31" t="str">
        <f t="shared" si="4"/>
        <v>Cheb (Czech district)</v>
      </c>
      <c r="G31" t="str">
        <f t="shared" si="5"/>
        <v>Cheb</v>
      </c>
      <c r="H31" t="str">
        <f t="shared" si="6"/>
        <v>CZ-411</v>
      </c>
      <c r="I31" t="str">
        <f t="shared" si="7"/>
        <v>CZ-41</v>
      </c>
    </row>
    <row r="32" spans="1:9" ht="29.5" thickBot="1" x14ac:dyDescent="0.4">
      <c r="A32" s="1" t="s">
        <v>6746</v>
      </c>
      <c r="B32" s="3" t="s">
        <v>6747</v>
      </c>
      <c r="C32" s="3">
        <v>42</v>
      </c>
      <c r="E32">
        <v>4029</v>
      </c>
      <c r="F32" t="str">
        <f t="shared" si="4"/>
        <v>Chomutov (Czech district)</v>
      </c>
      <c r="G32" t="str">
        <f t="shared" si="5"/>
        <v>Chomutov</v>
      </c>
      <c r="H32" t="str">
        <f t="shared" si="6"/>
        <v>CZ-422</v>
      </c>
      <c r="I32" t="str">
        <f t="shared" si="7"/>
        <v>CZ-42</v>
      </c>
    </row>
    <row r="33" spans="1:9" ht="15" thickBot="1" x14ac:dyDescent="0.4">
      <c r="A33" s="1" t="s">
        <v>6748</v>
      </c>
      <c r="B33" s="3" t="s">
        <v>6749</v>
      </c>
      <c r="C33" s="3">
        <v>53</v>
      </c>
      <c r="E33">
        <v>4029</v>
      </c>
      <c r="F33" t="str">
        <f t="shared" si="4"/>
        <v>Chrudim (Czech district)</v>
      </c>
      <c r="G33" t="str">
        <f t="shared" si="5"/>
        <v>Chrudim</v>
      </c>
      <c r="H33" t="str">
        <f t="shared" si="6"/>
        <v>CZ-531</v>
      </c>
      <c r="I33" t="str">
        <f t="shared" si="7"/>
        <v>CZ-53</v>
      </c>
    </row>
    <row r="34" spans="1:9" ht="44" thickBot="1" x14ac:dyDescent="0.4">
      <c r="A34" s="1" t="s">
        <v>6750</v>
      </c>
      <c r="B34" s="3" t="s">
        <v>6751</v>
      </c>
      <c r="C34" s="3">
        <v>51</v>
      </c>
      <c r="E34">
        <v>4029</v>
      </c>
      <c r="F34" t="str">
        <f t="shared" si="4"/>
        <v>Jablonec nad Nisou (Czech district)</v>
      </c>
      <c r="G34" t="str">
        <f t="shared" si="5"/>
        <v>Jablonec nad Nisou</v>
      </c>
      <c r="H34" t="str">
        <f t="shared" si="6"/>
        <v>CZ-512</v>
      </c>
      <c r="I34" t="str">
        <f t="shared" si="7"/>
        <v>CZ-51</v>
      </c>
    </row>
    <row r="35" spans="1:9" ht="15" thickBot="1" x14ac:dyDescent="0.4">
      <c r="A35" s="1" t="s">
        <v>6752</v>
      </c>
      <c r="B35" s="3" t="s">
        <v>6753</v>
      </c>
      <c r="C35" s="3">
        <v>71</v>
      </c>
      <c r="E35">
        <v>4029</v>
      </c>
      <c r="F35" t="str">
        <f t="shared" si="4"/>
        <v>Jeseník (Czech district)</v>
      </c>
      <c r="G35" t="str">
        <f t="shared" si="5"/>
        <v>Jeseník</v>
      </c>
      <c r="H35" t="str">
        <f t="shared" si="6"/>
        <v>CZ-711</v>
      </c>
      <c r="I35" t="str">
        <f t="shared" si="7"/>
        <v>CZ-71</v>
      </c>
    </row>
    <row r="36" spans="1:9" ht="15" thickBot="1" x14ac:dyDescent="0.4">
      <c r="A36" s="1" t="s">
        <v>6754</v>
      </c>
      <c r="B36" s="3" t="s">
        <v>6755</v>
      </c>
      <c r="C36" s="3">
        <v>52</v>
      </c>
      <c r="E36">
        <v>4029</v>
      </c>
      <c r="F36" t="str">
        <f t="shared" si="4"/>
        <v>Jičín (Czech district)</v>
      </c>
      <c r="G36" t="str">
        <f t="shared" si="5"/>
        <v>Jičín</v>
      </c>
      <c r="H36" t="str">
        <f t="shared" si="6"/>
        <v>CZ-522</v>
      </c>
      <c r="I36" t="str">
        <f t="shared" si="7"/>
        <v>CZ-52</v>
      </c>
    </row>
    <row r="37" spans="1:9" ht="15" thickBot="1" x14ac:dyDescent="0.4">
      <c r="A37" s="1" t="s">
        <v>6756</v>
      </c>
      <c r="B37" s="3" t="s">
        <v>6757</v>
      </c>
      <c r="C37" s="3">
        <v>63</v>
      </c>
      <c r="E37">
        <v>4029</v>
      </c>
      <c r="F37" t="str">
        <f t="shared" si="4"/>
        <v>Jihlava (Czech district)</v>
      </c>
      <c r="G37" t="str">
        <f t="shared" si="5"/>
        <v>Jihlava</v>
      </c>
      <c r="H37" t="str">
        <f t="shared" si="6"/>
        <v>CZ-632</v>
      </c>
      <c r="I37" t="str">
        <f t="shared" si="7"/>
        <v>CZ-63</v>
      </c>
    </row>
    <row r="38" spans="1:9" ht="29.5" thickBot="1" x14ac:dyDescent="0.4">
      <c r="A38" s="1" t="s">
        <v>6758</v>
      </c>
      <c r="B38" s="3" t="s">
        <v>6759</v>
      </c>
      <c r="C38" s="3">
        <v>31</v>
      </c>
      <c r="E38">
        <v>4029</v>
      </c>
      <c r="F38" t="str">
        <f t="shared" si="4"/>
        <v>Jindřichův Hradec (Czech district)</v>
      </c>
      <c r="G38" t="str">
        <f t="shared" si="5"/>
        <v>Jindřichův Hradec</v>
      </c>
      <c r="H38" t="str">
        <f t="shared" si="6"/>
        <v>CZ-313</v>
      </c>
      <c r="I38" t="str">
        <f t="shared" si="7"/>
        <v>CZ-31</v>
      </c>
    </row>
    <row r="39" spans="1:9" ht="29.5" thickBot="1" x14ac:dyDescent="0.4">
      <c r="A39" s="1" t="s">
        <v>6760</v>
      </c>
      <c r="B39" s="3" t="s">
        <v>6680</v>
      </c>
      <c r="C39" s="3">
        <v>41</v>
      </c>
      <c r="E39">
        <v>4029</v>
      </c>
      <c r="F39" t="str">
        <f t="shared" si="4"/>
        <v>Karlovy Vary (Czech district)</v>
      </c>
      <c r="G39" t="str">
        <f t="shared" si="5"/>
        <v>Karlovy Vary</v>
      </c>
      <c r="H39" t="str">
        <f t="shared" si="6"/>
        <v>CZ-412</v>
      </c>
      <c r="I39" t="str">
        <f t="shared" si="7"/>
        <v>CZ-41</v>
      </c>
    </row>
    <row r="40" spans="1:9" ht="15" thickBot="1" x14ac:dyDescent="0.4">
      <c r="A40" s="1" t="s">
        <v>6761</v>
      </c>
      <c r="B40" s="3" t="s">
        <v>6762</v>
      </c>
      <c r="C40" s="3">
        <v>80</v>
      </c>
      <c r="E40">
        <v>4029</v>
      </c>
      <c r="F40" t="str">
        <f t="shared" si="4"/>
        <v>Karviná (Czech district)</v>
      </c>
      <c r="G40" t="str">
        <f t="shared" si="5"/>
        <v>Karviná</v>
      </c>
      <c r="H40" t="str">
        <f t="shared" si="6"/>
        <v>CZ-803</v>
      </c>
      <c r="I40" t="str">
        <f t="shared" si="7"/>
        <v>CZ-80</v>
      </c>
    </row>
    <row r="41" spans="1:9" ht="15" thickBot="1" x14ac:dyDescent="0.4">
      <c r="A41" s="1" t="s">
        <v>6763</v>
      </c>
      <c r="B41" s="3" t="s">
        <v>6764</v>
      </c>
      <c r="C41" s="3">
        <v>20</v>
      </c>
      <c r="E41">
        <v>4029</v>
      </c>
      <c r="F41" t="str">
        <f t="shared" si="4"/>
        <v>Kladno (Czech district)</v>
      </c>
      <c r="G41" t="str">
        <f t="shared" si="5"/>
        <v>Kladno</v>
      </c>
      <c r="H41" t="str">
        <f t="shared" si="6"/>
        <v>CZ-203</v>
      </c>
      <c r="I41" t="str">
        <f t="shared" si="7"/>
        <v>CZ-20</v>
      </c>
    </row>
    <row r="42" spans="1:9" ht="15" thickBot="1" x14ac:dyDescent="0.4">
      <c r="A42" s="1" t="s">
        <v>6765</v>
      </c>
      <c r="B42" s="3" t="s">
        <v>6766</v>
      </c>
      <c r="C42" s="3">
        <v>32</v>
      </c>
      <c r="E42">
        <v>4029</v>
      </c>
      <c r="F42" t="str">
        <f t="shared" si="4"/>
        <v>Klatovy (Czech district)</v>
      </c>
      <c r="G42" t="str">
        <f t="shared" si="5"/>
        <v>Klatovy</v>
      </c>
      <c r="H42" t="str">
        <f t="shared" si="6"/>
        <v>CZ-322</v>
      </c>
      <c r="I42" t="str">
        <f t="shared" si="7"/>
        <v>CZ-32</v>
      </c>
    </row>
    <row r="43" spans="1:9" ht="15" thickBot="1" x14ac:dyDescent="0.4">
      <c r="A43" s="1" t="s">
        <v>6767</v>
      </c>
      <c r="B43" s="3" t="s">
        <v>6768</v>
      </c>
      <c r="C43" s="3">
        <v>20</v>
      </c>
      <c r="E43">
        <v>4029</v>
      </c>
      <c r="F43" t="str">
        <f t="shared" si="4"/>
        <v>Kolín (Czech district)</v>
      </c>
      <c r="G43" t="str">
        <f t="shared" si="5"/>
        <v>Kolín</v>
      </c>
      <c r="H43" t="str">
        <f t="shared" si="6"/>
        <v>CZ-204</v>
      </c>
      <c r="I43" t="str">
        <f t="shared" si="7"/>
        <v>CZ-20</v>
      </c>
    </row>
    <row r="44" spans="1:9" ht="15" thickBot="1" x14ac:dyDescent="0.4">
      <c r="A44" s="1" t="s">
        <v>6769</v>
      </c>
      <c r="B44" s="3" t="s">
        <v>6770</v>
      </c>
      <c r="C44" s="3">
        <v>72</v>
      </c>
      <c r="E44">
        <v>4029</v>
      </c>
      <c r="F44" t="str">
        <f t="shared" si="4"/>
        <v>Kroměříž (Czech district)</v>
      </c>
      <c r="G44" t="str">
        <f t="shared" si="5"/>
        <v>Kroměříž</v>
      </c>
      <c r="H44" t="str">
        <f t="shared" si="6"/>
        <v>CZ-721</v>
      </c>
      <c r="I44" t="str">
        <f t="shared" si="7"/>
        <v>CZ-72</v>
      </c>
    </row>
    <row r="45" spans="1:9" ht="29.5" thickBot="1" x14ac:dyDescent="0.4">
      <c r="A45" s="1" t="s">
        <v>6771</v>
      </c>
      <c r="B45" s="3" t="s">
        <v>6772</v>
      </c>
      <c r="C45" s="3">
        <v>20</v>
      </c>
      <c r="E45">
        <v>4029</v>
      </c>
      <c r="F45" t="str">
        <f t="shared" si="4"/>
        <v>Kutná Hora (Czech district)</v>
      </c>
      <c r="G45" t="str">
        <f t="shared" si="5"/>
        <v>Kutná Hora</v>
      </c>
      <c r="H45" t="str">
        <f t="shared" si="6"/>
        <v>CZ-205</v>
      </c>
      <c r="I45" t="str">
        <f t="shared" si="7"/>
        <v>CZ-20</v>
      </c>
    </row>
    <row r="46" spans="1:9" ht="15" thickBot="1" x14ac:dyDescent="0.4">
      <c r="A46" s="1" t="s">
        <v>6773</v>
      </c>
      <c r="B46" s="3" t="s">
        <v>6686</v>
      </c>
      <c r="C46" s="3">
        <v>51</v>
      </c>
      <c r="E46">
        <v>4029</v>
      </c>
      <c r="F46" t="str">
        <f t="shared" si="4"/>
        <v>Liberec (Czech district)</v>
      </c>
      <c r="G46" t="str">
        <f t="shared" si="5"/>
        <v>Liberec</v>
      </c>
      <c r="H46" t="str">
        <f t="shared" si="6"/>
        <v>CZ-513</v>
      </c>
      <c r="I46" t="str">
        <f t="shared" si="7"/>
        <v>CZ-51</v>
      </c>
    </row>
    <row r="47" spans="1:9" ht="29.5" thickBot="1" x14ac:dyDescent="0.4">
      <c r="A47" s="1" t="s">
        <v>6774</v>
      </c>
      <c r="B47" s="3" t="s">
        <v>6775</v>
      </c>
      <c r="C47" s="3">
        <v>42</v>
      </c>
      <c r="E47">
        <v>4029</v>
      </c>
      <c r="F47" t="str">
        <f t="shared" si="4"/>
        <v>Litoměřice (Czech district)</v>
      </c>
      <c r="G47" t="str">
        <f t="shared" si="5"/>
        <v>Litoměřice</v>
      </c>
      <c r="H47" t="str">
        <f t="shared" si="6"/>
        <v>CZ-423</v>
      </c>
      <c r="I47" t="str">
        <f t="shared" si="7"/>
        <v>CZ-42</v>
      </c>
    </row>
    <row r="48" spans="1:9" ht="15" thickBot="1" x14ac:dyDescent="0.4">
      <c r="A48" s="1" t="s">
        <v>6776</v>
      </c>
      <c r="B48" s="3" t="s">
        <v>6777</v>
      </c>
      <c r="C48" s="3">
        <v>42</v>
      </c>
      <c r="E48">
        <v>4029</v>
      </c>
      <c r="F48" t="str">
        <f t="shared" si="4"/>
        <v>Louny (Czech district)</v>
      </c>
      <c r="G48" t="str">
        <f t="shared" si="5"/>
        <v>Louny</v>
      </c>
      <c r="H48" t="str">
        <f t="shared" si="6"/>
        <v>CZ-424</v>
      </c>
      <c r="I48" t="str">
        <f t="shared" si="7"/>
        <v>CZ-42</v>
      </c>
    </row>
    <row r="49" spans="1:9" ht="15" thickBot="1" x14ac:dyDescent="0.4">
      <c r="A49" s="1" t="s">
        <v>6778</v>
      </c>
      <c r="B49" s="3" t="s">
        <v>6779</v>
      </c>
      <c r="C49" s="3">
        <v>20</v>
      </c>
      <c r="E49">
        <v>4029</v>
      </c>
      <c r="F49" t="str">
        <f t="shared" si="4"/>
        <v>Mělník (Czech district)</v>
      </c>
      <c r="G49" t="str">
        <f t="shared" si="5"/>
        <v>Mělník</v>
      </c>
      <c r="H49" t="str">
        <f t="shared" si="6"/>
        <v>CZ-206</v>
      </c>
      <c r="I49" t="str">
        <f t="shared" si="7"/>
        <v>CZ-20</v>
      </c>
    </row>
    <row r="50" spans="1:9" ht="29.5" thickBot="1" x14ac:dyDescent="0.4">
      <c r="A50" s="1" t="s">
        <v>6780</v>
      </c>
      <c r="B50" s="3" t="s">
        <v>6781</v>
      </c>
      <c r="C50" s="3">
        <v>20</v>
      </c>
      <c r="E50">
        <v>4029</v>
      </c>
      <c r="F50" t="str">
        <f t="shared" si="4"/>
        <v>Mladá Boleslav (Czech district)</v>
      </c>
      <c r="G50" t="str">
        <f t="shared" si="5"/>
        <v>Mladá Boleslav</v>
      </c>
      <c r="H50" t="str">
        <f t="shared" si="6"/>
        <v>CZ-207</v>
      </c>
      <c r="I50" t="str">
        <f t="shared" si="7"/>
        <v>CZ-20</v>
      </c>
    </row>
    <row r="51" spans="1:9" ht="15" thickBot="1" x14ac:dyDescent="0.4">
      <c r="A51" s="1" t="s">
        <v>6782</v>
      </c>
      <c r="B51" s="3" t="s">
        <v>6783</v>
      </c>
      <c r="C51" s="3">
        <v>42</v>
      </c>
      <c r="E51">
        <v>4029</v>
      </c>
      <c r="F51" t="str">
        <f t="shared" si="4"/>
        <v>Most (Czech district)</v>
      </c>
      <c r="G51" t="str">
        <f t="shared" si="5"/>
        <v>Most</v>
      </c>
      <c r="H51" t="str">
        <f t="shared" si="6"/>
        <v>CZ-425</v>
      </c>
      <c r="I51" t="str">
        <f t="shared" si="7"/>
        <v>CZ-42</v>
      </c>
    </row>
    <row r="52" spans="1:9" ht="15" thickBot="1" x14ac:dyDescent="0.4">
      <c r="A52" s="1" t="s">
        <v>6784</v>
      </c>
      <c r="B52" s="3" t="s">
        <v>6785</v>
      </c>
      <c r="C52" s="3">
        <v>52</v>
      </c>
      <c r="E52">
        <v>4029</v>
      </c>
      <c r="F52" t="str">
        <f t="shared" si="4"/>
        <v>Náchod (Czech district)</v>
      </c>
      <c r="G52" t="str">
        <f t="shared" si="5"/>
        <v>Náchod</v>
      </c>
      <c r="H52" t="str">
        <f t="shared" si="6"/>
        <v>CZ-523</v>
      </c>
      <c r="I52" t="str">
        <f t="shared" si="7"/>
        <v>CZ-52</v>
      </c>
    </row>
    <row r="53" spans="1:9" ht="29.5" thickBot="1" x14ac:dyDescent="0.4">
      <c r="A53" s="1" t="s">
        <v>6786</v>
      </c>
      <c r="B53" s="3" t="s">
        <v>6787</v>
      </c>
      <c r="C53" s="3">
        <v>80</v>
      </c>
      <c r="E53">
        <v>4029</v>
      </c>
      <c r="F53" t="str">
        <f t="shared" si="4"/>
        <v>Nový Jičín (Czech district)</v>
      </c>
      <c r="G53" t="str">
        <f t="shared" si="5"/>
        <v>Nový Jičín</v>
      </c>
      <c r="H53" t="str">
        <f t="shared" si="6"/>
        <v>CZ-804</v>
      </c>
      <c r="I53" t="str">
        <f t="shared" si="7"/>
        <v>CZ-80</v>
      </c>
    </row>
    <row r="54" spans="1:9" ht="15" thickBot="1" x14ac:dyDescent="0.4">
      <c r="A54" s="1" t="s">
        <v>6788</v>
      </c>
      <c r="B54" s="3" t="s">
        <v>6789</v>
      </c>
      <c r="C54" s="3">
        <v>20</v>
      </c>
      <c r="E54">
        <v>4029</v>
      </c>
      <c r="F54" t="str">
        <f t="shared" si="4"/>
        <v>Nymburk (Czech district)</v>
      </c>
      <c r="G54" t="str">
        <f t="shared" si="5"/>
        <v>Nymburk</v>
      </c>
      <c r="H54" t="str">
        <f t="shared" si="6"/>
        <v>CZ-208</v>
      </c>
      <c r="I54" t="str">
        <f t="shared" si="7"/>
        <v>CZ-20</v>
      </c>
    </row>
    <row r="55" spans="1:9" ht="15" thickBot="1" x14ac:dyDescent="0.4">
      <c r="A55" s="1" t="s">
        <v>6790</v>
      </c>
      <c r="B55" s="3" t="s">
        <v>6692</v>
      </c>
      <c r="C55" s="3">
        <v>71</v>
      </c>
      <c r="E55">
        <v>4029</v>
      </c>
      <c r="F55" t="str">
        <f t="shared" si="4"/>
        <v>Olomouc (Czech district)</v>
      </c>
      <c r="G55" t="str">
        <f t="shared" si="5"/>
        <v>Olomouc</v>
      </c>
      <c r="H55" t="str">
        <f t="shared" si="6"/>
        <v>CZ-712</v>
      </c>
      <c r="I55" t="str">
        <f t="shared" si="7"/>
        <v>CZ-71</v>
      </c>
    </row>
    <row r="56" spans="1:9" ht="15" thickBot="1" x14ac:dyDescent="0.4">
      <c r="A56" s="1" t="s">
        <v>6791</v>
      </c>
      <c r="B56" s="3" t="s">
        <v>6792</v>
      </c>
      <c r="C56" s="3">
        <v>80</v>
      </c>
      <c r="E56">
        <v>4029</v>
      </c>
      <c r="F56" t="str">
        <f t="shared" si="4"/>
        <v>Opava (Czech district)</v>
      </c>
      <c r="G56" t="str">
        <f t="shared" si="5"/>
        <v>Opava</v>
      </c>
      <c r="H56" t="str">
        <f t="shared" si="6"/>
        <v>CZ-805</v>
      </c>
      <c r="I56" t="str">
        <f t="shared" si="7"/>
        <v>CZ-80</v>
      </c>
    </row>
    <row r="57" spans="1:9" ht="29.5" thickBot="1" x14ac:dyDescent="0.4">
      <c r="A57" s="1" t="s">
        <v>6793</v>
      </c>
      <c r="B57" s="3" t="s">
        <v>6794</v>
      </c>
      <c r="C57" s="3">
        <v>80</v>
      </c>
      <c r="E57">
        <v>4029</v>
      </c>
      <c r="F57" t="str">
        <f t="shared" si="4"/>
        <v>Ostrava-město (Czech district)</v>
      </c>
      <c r="G57" t="str">
        <f t="shared" si="5"/>
        <v>Ostrava-město</v>
      </c>
      <c r="H57" t="str">
        <f t="shared" si="6"/>
        <v>CZ-806</v>
      </c>
      <c r="I57" t="str">
        <f t="shared" si="7"/>
        <v>CZ-80</v>
      </c>
    </row>
    <row r="58" spans="1:9" ht="29.5" thickBot="1" x14ac:dyDescent="0.4">
      <c r="A58" s="1" t="s">
        <v>6795</v>
      </c>
      <c r="B58" s="3" t="s">
        <v>6695</v>
      </c>
      <c r="C58" s="3">
        <v>53</v>
      </c>
      <c r="E58">
        <v>4029</v>
      </c>
      <c r="F58" t="str">
        <f t="shared" si="4"/>
        <v>Pardubice (Czech district)</v>
      </c>
      <c r="G58" t="str">
        <f t="shared" si="5"/>
        <v>Pardubice</v>
      </c>
      <c r="H58" t="str">
        <f t="shared" si="6"/>
        <v>CZ-532</v>
      </c>
      <c r="I58" t="str">
        <f t="shared" si="7"/>
        <v>CZ-53</v>
      </c>
    </row>
    <row r="59" spans="1:9" ht="29.5" thickBot="1" x14ac:dyDescent="0.4">
      <c r="A59" s="1" t="s">
        <v>6796</v>
      </c>
      <c r="B59" s="3" t="s">
        <v>6797</v>
      </c>
      <c r="C59" s="3">
        <v>63</v>
      </c>
      <c r="E59">
        <v>4029</v>
      </c>
      <c r="F59" t="str">
        <f t="shared" si="4"/>
        <v>Pelhřimov (Czech district)</v>
      </c>
      <c r="G59" t="str">
        <f t="shared" si="5"/>
        <v>Pelhřimov</v>
      </c>
      <c r="H59" t="str">
        <f t="shared" si="6"/>
        <v>CZ-633</v>
      </c>
      <c r="I59" t="str">
        <f t="shared" si="7"/>
        <v>CZ-63</v>
      </c>
    </row>
    <row r="60" spans="1:9" ht="15" thickBot="1" x14ac:dyDescent="0.4">
      <c r="A60" s="1" t="s">
        <v>6798</v>
      </c>
      <c r="B60" s="3" t="s">
        <v>6799</v>
      </c>
      <c r="C60" s="3">
        <v>31</v>
      </c>
      <c r="E60">
        <v>4029</v>
      </c>
      <c r="F60" t="str">
        <f t="shared" si="4"/>
        <v>Písek (Czech district)</v>
      </c>
      <c r="G60" t="str">
        <f t="shared" si="5"/>
        <v>Písek</v>
      </c>
      <c r="H60" t="str">
        <f t="shared" si="6"/>
        <v>CZ-314</v>
      </c>
      <c r="I60" t="str">
        <f t="shared" si="7"/>
        <v>CZ-31</v>
      </c>
    </row>
    <row r="61" spans="1:9" ht="15" thickBot="1" x14ac:dyDescent="0.4">
      <c r="A61" s="1" t="s">
        <v>6800</v>
      </c>
      <c r="B61" s="3" t="s">
        <v>6801</v>
      </c>
      <c r="C61" s="3">
        <v>32</v>
      </c>
      <c r="E61">
        <v>4029</v>
      </c>
      <c r="F61" t="str">
        <f t="shared" si="4"/>
        <v>Plzeň-jih (Czech district)</v>
      </c>
      <c r="G61" t="str">
        <f t="shared" si="5"/>
        <v>Plzeň-jih</v>
      </c>
      <c r="H61" t="str">
        <f t="shared" si="6"/>
        <v>CZ-324</v>
      </c>
      <c r="I61" t="str">
        <f t="shared" si="7"/>
        <v>CZ-32</v>
      </c>
    </row>
    <row r="62" spans="1:9" ht="29.5" thickBot="1" x14ac:dyDescent="0.4">
      <c r="A62" s="1" t="s">
        <v>6802</v>
      </c>
      <c r="B62" s="3" t="s">
        <v>6803</v>
      </c>
      <c r="C62" s="3">
        <v>32</v>
      </c>
      <c r="E62">
        <v>4029</v>
      </c>
      <c r="F62" t="str">
        <f t="shared" si="4"/>
        <v>Plzeň-město (Czech district)</v>
      </c>
      <c r="G62" t="str">
        <f t="shared" si="5"/>
        <v>Plzeň-město</v>
      </c>
      <c r="H62" t="str">
        <f t="shared" si="6"/>
        <v>CZ-323</v>
      </c>
      <c r="I62" t="str">
        <f t="shared" si="7"/>
        <v>CZ-32</v>
      </c>
    </row>
    <row r="63" spans="1:9" ht="29.5" thickBot="1" x14ac:dyDescent="0.4">
      <c r="A63" s="1" t="s">
        <v>6804</v>
      </c>
      <c r="B63" s="3" t="s">
        <v>6805</v>
      </c>
      <c r="C63" s="3">
        <v>32</v>
      </c>
      <c r="E63">
        <v>4029</v>
      </c>
      <c r="F63" t="str">
        <f t="shared" si="4"/>
        <v>Plzeň-sever (Czech district)</v>
      </c>
      <c r="G63" t="str">
        <f t="shared" si="5"/>
        <v>Plzeň-sever</v>
      </c>
      <c r="H63" t="str">
        <f t="shared" si="6"/>
        <v>CZ-325</v>
      </c>
      <c r="I63" t="str">
        <f t="shared" si="7"/>
        <v>CZ-32</v>
      </c>
    </row>
    <row r="64" spans="1:9" ht="29.5" thickBot="1" x14ac:dyDescent="0.4">
      <c r="A64" s="1" t="s">
        <v>6806</v>
      </c>
      <c r="B64" s="3" t="s">
        <v>6807</v>
      </c>
      <c r="C64" s="3">
        <v>20</v>
      </c>
      <c r="E64">
        <v>4029</v>
      </c>
      <c r="F64" t="str">
        <f t="shared" si="4"/>
        <v>Praha-východ (Czech district)</v>
      </c>
      <c r="G64" t="str">
        <f t="shared" si="5"/>
        <v>Praha-východ</v>
      </c>
      <c r="H64" t="str">
        <f t="shared" si="6"/>
        <v>CZ-209</v>
      </c>
      <c r="I64" t="str">
        <f t="shared" si="7"/>
        <v>CZ-20</v>
      </c>
    </row>
    <row r="65" spans="1:9" ht="29.5" thickBot="1" x14ac:dyDescent="0.4">
      <c r="A65" s="1" t="s">
        <v>6808</v>
      </c>
      <c r="B65" s="3" t="s">
        <v>6809</v>
      </c>
      <c r="C65" s="3">
        <v>20</v>
      </c>
      <c r="E65">
        <v>4029</v>
      </c>
      <c r="F65" t="str">
        <f t="shared" si="4"/>
        <v>Praha-západ (Czech district)</v>
      </c>
      <c r="G65" t="str">
        <f t="shared" si="5"/>
        <v>Praha-západ</v>
      </c>
      <c r="H65" t="str">
        <f t="shared" si="6"/>
        <v>CZ-20A</v>
      </c>
      <c r="I65" t="str">
        <f t="shared" si="7"/>
        <v>CZ-20</v>
      </c>
    </row>
    <row r="66" spans="1:9" ht="29.5" thickBot="1" x14ac:dyDescent="0.4">
      <c r="A66" s="1" t="s">
        <v>6810</v>
      </c>
      <c r="B66" s="3" t="s">
        <v>6811</v>
      </c>
      <c r="C66" s="3">
        <v>31</v>
      </c>
      <c r="E66">
        <v>4029</v>
      </c>
      <c r="F66" t="str">
        <f t="shared" si="4"/>
        <v>Prachatice (Czech district)</v>
      </c>
      <c r="G66" t="str">
        <f t="shared" si="5"/>
        <v>Prachatice</v>
      </c>
      <c r="H66" t="str">
        <f t="shared" si="6"/>
        <v>CZ-315</v>
      </c>
      <c r="I66" t="str">
        <f t="shared" si="7"/>
        <v>CZ-31</v>
      </c>
    </row>
    <row r="67" spans="1:9" ht="15" thickBot="1" x14ac:dyDescent="0.4">
      <c r="A67" s="1" t="s">
        <v>6812</v>
      </c>
      <c r="B67" s="3" t="s">
        <v>6813</v>
      </c>
      <c r="C67" s="3">
        <v>71</v>
      </c>
      <c r="E67">
        <v>4029</v>
      </c>
      <c r="F67" t="str">
        <f t="shared" si="4"/>
        <v>Prostějov (Czech district)</v>
      </c>
      <c r="G67" t="str">
        <f t="shared" si="5"/>
        <v>Prostějov</v>
      </c>
      <c r="H67" t="str">
        <f t="shared" si="6"/>
        <v>CZ-713</v>
      </c>
      <c r="I67" t="str">
        <f t="shared" si="7"/>
        <v>CZ-71</v>
      </c>
    </row>
    <row r="68" spans="1:9" ht="15" thickBot="1" x14ac:dyDescent="0.4">
      <c r="A68" s="1" t="s">
        <v>6814</v>
      </c>
      <c r="B68" s="3" t="s">
        <v>6815</v>
      </c>
      <c r="C68" s="3">
        <v>71</v>
      </c>
      <c r="E68">
        <v>4029</v>
      </c>
      <c r="F68" t="str">
        <f t="shared" si="4"/>
        <v>Přerov (Czech district)</v>
      </c>
      <c r="G68" t="str">
        <f t="shared" si="5"/>
        <v>Přerov</v>
      </c>
      <c r="H68" t="str">
        <f t="shared" si="6"/>
        <v>CZ-714</v>
      </c>
      <c r="I68" t="str">
        <f t="shared" si="7"/>
        <v>CZ-71</v>
      </c>
    </row>
    <row r="69" spans="1:9" ht="15" thickBot="1" x14ac:dyDescent="0.4">
      <c r="A69" s="1" t="s">
        <v>6816</v>
      </c>
      <c r="B69" s="3" t="s">
        <v>6817</v>
      </c>
      <c r="C69" s="3">
        <v>20</v>
      </c>
      <c r="E69">
        <v>4029</v>
      </c>
      <c r="F69" t="str">
        <f t="shared" si="4"/>
        <v>Příbram (Czech district)</v>
      </c>
      <c r="G69" t="str">
        <f t="shared" si="5"/>
        <v>Příbram</v>
      </c>
      <c r="H69" t="str">
        <f t="shared" si="6"/>
        <v>CZ-20B</v>
      </c>
      <c r="I69" t="str">
        <f t="shared" si="7"/>
        <v>CZ-20</v>
      </c>
    </row>
    <row r="70" spans="1:9" ht="15" thickBot="1" x14ac:dyDescent="0.4">
      <c r="A70" s="1" t="s">
        <v>6818</v>
      </c>
      <c r="B70" s="3" t="s">
        <v>6819</v>
      </c>
      <c r="C70" s="3">
        <v>20</v>
      </c>
      <c r="E70">
        <v>4029</v>
      </c>
      <c r="F70" t="str">
        <f t="shared" si="4"/>
        <v>Rakovník (Czech district)</v>
      </c>
      <c r="G70" t="str">
        <f t="shared" si="5"/>
        <v>Rakovník</v>
      </c>
      <c r="H70" t="str">
        <f t="shared" si="6"/>
        <v>CZ-20C</v>
      </c>
      <c r="I70" t="str">
        <f t="shared" si="7"/>
        <v>CZ-20</v>
      </c>
    </row>
    <row r="71" spans="1:9" ht="15" thickBot="1" x14ac:dyDescent="0.4">
      <c r="A71" s="1" t="s">
        <v>6820</v>
      </c>
      <c r="B71" s="3" t="s">
        <v>6821</v>
      </c>
      <c r="C71" s="3">
        <v>32</v>
      </c>
      <c r="E71">
        <v>4029</v>
      </c>
      <c r="F71" t="str">
        <f t="shared" si="4"/>
        <v>Rokycany (Czech district)</v>
      </c>
      <c r="G71" t="str">
        <f t="shared" si="5"/>
        <v>Rokycany</v>
      </c>
      <c r="H71" t="str">
        <f t="shared" si="6"/>
        <v>CZ-326</v>
      </c>
      <c r="I71" t="str">
        <f t="shared" si="7"/>
        <v>CZ-32</v>
      </c>
    </row>
    <row r="72" spans="1:9" ht="44" thickBot="1" x14ac:dyDescent="0.4">
      <c r="A72" s="1" t="s">
        <v>6822</v>
      </c>
      <c r="B72" s="3" t="s">
        <v>6823</v>
      </c>
      <c r="C72" s="3">
        <v>52</v>
      </c>
      <c r="E72">
        <v>4029</v>
      </c>
      <c r="F72" t="str">
        <f t="shared" si="4"/>
        <v>Rychnov nad Kněžnou (Czech district)</v>
      </c>
      <c r="G72" t="str">
        <f t="shared" si="5"/>
        <v>Rychnov nad Kněžnou</v>
      </c>
      <c r="H72" t="str">
        <f t="shared" si="6"/>
        <v>CZ-524</v>
      </c>
      <c r="I72" t="str">
        <f t="shared" si="7"/>
        <v>CZ-52</v>
      </c>
    </row>
    <row r="73" spans="1:9" ht="15" thickBot="1" x14ac:dyDescent="0.4">
      <c r="A73" s="1" t="s">
        <v>6824</v>
      </c>
      <c r="B73" s="3" t="s">
        <v>6825</v>
      </c>
      <c r="C73" s="3">
        <v>51</v>
      </c>
      <c r="E73">
        <v>4029</v>
      </c>
      <c r="F73" t="str">
        <f t="shared" si="4"/>
        <v>Semily (Czech district)</v>
      </c>
      <c r="G73" t="str">
        <f t="shared" si="5"/>
        <v>Semily</v>
      </c>
      <c r="H73" t="str">
        <f t="shared" si="6"/>
        <v>CZ-514</v>
      </c>
      <c r="I73" t="str">
        <f t="shared" si="7"/>
        <v>CZ-51</v>
      </c>
    </row>
    <row r="74" spans="1:9" ht="15" thickBot="1" x14ac:dyDescent="0.4">
      <c r="A74" s="1" t="s">
        <v>6826</v>
      </c>
      <c r="B74" s="3" t="s">
        <v>6827</v>
      </c>
      <c r="C74" s="3">
        <v>41</v>
      </c>
      <c r="E74">
        <v>4029</v>
      </c>
      <c r="F74" t="str">
        <f t="shared" si="4"/>
        <v>Sokolov (Czech district)</v>
      </c>
      <c r="G74" t="str">
        <f t="shared" si="5"/>
        <v>Sokolov</v>
      </c>
      <c r="H74" t="str">
        <f t="shared" si="6"/>
        <v>CZ-413</v>
      </c>
      <c r="I74" t="str">
        <f t="shared" si="7"/>
        <v>CZ-41</v>
      </c>
    </row>
    <row r="75" spans="1:9" ht="29.5" thickBot="1" x14ac:dyDescent="0.4">
      <c r="A75" s="1" t="s">
        <v>6828</v>
      </c>
      <c r="B75" s="3" t="s">
        <v>6829</v>
      </c>
      <c r="C75" s="3">
        <v>31</v>
      </c>
      <c r="E75">
        <v>4029</v>
      </c>
      <c r="F75" t="str">
        <f t="shared" si="4"/>
        <v>Strakonice (Czech district)</v>
      </c>
      <c r="G75" t="str">
        <f t="shared" si="5"/>
        <v>Strakonice</v>
      </c>
      <c r="H75" t="str">
        <f t="shared" si="6"/>
        <v>CZ-316</v>
      </c>
      <c r="I75" t="str">
        <f t="shared" si="7"/>
        <v>CZ-31</v>
      </c>
    </row>
    <row r="76" spans="1:9" ht="15" thickBot="1" x14ac:dyDescent="0.4">
      <c r="A76" s="1" t="s">
        <v>6830</v>
      </c>
      <c r="B76" s="3" t="s">
        <v>6831</v>
      </c>
      <c r="C76" s="3">
        <v>53</v>
      </c>
      <c r="E76">
        <v>4029</v>
      </c>
      <c r="F76" t="str">
        <f t="shared" si="4"/>
        <v>Svitavy (Czech district)</v>
      </c>
      <c r="G76" t="str">
        <f t="shared" si="5"/>
        <v>Svitavy</v>
      </c>
      <c r="H76" t="str">
        <f t="shared" si="6"/>
        <v>CZ-533</v>
      </c>
      <c r="I76" t="str">
        <f t="shared" si="7"/>
        <v>CZ-53</v>
      </c>
    </row>
    <row r="77" spans="1:9" ht="15" thickBot="1" x14ac:dyDescent="0.4">
      <c r="A77" s="1" t="s">
        <v>6832</v>
      </c>
      <c r="B77" s="3" t="s">
        <v>6833</v>
      </c>
      <c r="C77" s="3">
        <v>71</v>
      </c>
      <c r="E77">
        <v>4029</v>
      </c>
      <c r="F77" t="str">
        <f t="shared" si="4"/>
        <v>Šumperk (Czech district)</v>
      </c>
      <c r="G77" t="str">
        <f t="shared" si="5"/>
        <v>Šumperk</v>
      </c>
      <c r="H77" t="str">
        <f t="shared" si="6"/>
        <v>CZ-715</v>
      </c>
      <c r="I77" t="str">
        <f t="shared" si="7"/>
        <v>CZ-71</v>
      </c>
    </row>
    <row r="78" spans="1:9" ht="15" thickBot="1" x14ac:dyDescent="0.4">
      <c r="A78" s="1" t="s">
        <v>6834</v>
      </c>
      <c r="B78" s="3" t="s">
        <v>6835</v>
      </c>
      <c r="C78" s="3">
        <v>31</v>
      </c>
      <c r="E78">
        <v>4029</v>
      </c>
      <c r="F78" t="str">
        <f t="shared" si="4"/>
        <v>Tábor (Czech district)</v>
      </c>
      <c r="G78" t="str">
        <f t="shared" si="5"/>
        <v>Tábor</v>
      </c>
      <c r="H78" t="str">
        <f t="shared" si="6"/>
        <v>CZ-317</v>
      </c>
      <c r="I78" t="str">
        <f t="shared" si="7"/>
        <v>CZ-31</v>
      </c>
    </row>
    <row r="79" spans="1:9" ht="15" thickBot="1" x14ac:dyDescent="0.4">
      <c r="A79" s="1" t="s">
        <v>6836</v>
      </c>
      <c r="B79" s="3" t="s">
        <v>6837</v>
      </c>
      <c r="C79" s="3">
        <v>32</v>
      </c>
      <c r="E79">
        <v>4029</v>
      </c>
      <c r="F79" t="str">
        <f t="shared" si="4"/>
        <v>Tachov (Czech district)</v>
      </c>
      <c r="G79" t="str">
        <f t="shared" si="5"/>
        <v>Tachov</v>
      </c>
      <c r="H79" t="str">
        <f t="shared" si="6"/>
        <v>CZ-327</v>
      </c>
      <c r="I79" t="str">
        <f t="shared" si="7"/>
        <v>CZ-32</v>
      </c>
    </row>
    <row r="80" spans="1:9" ht="15" thickBot="1" x14ac:dyDescent="0.4">
      <c r="A80" s="1" t="s">
        <v>6838</v>
      </c>
      <c r="B80" s="3" t="s">
        <v>6839</v>
      </c>
      <c r="C80" s="3">
        <v>42</v>
      </c>
      <c r="E80">
        <v>4029</v>
      </c>
      <c r="F80" t="str">
        <f t="shared" ref="F80:F90" si="8">_xlfn.CONCAT(B80," (Czech district)")</f>
        <v>Teplice (Czech district)</v>
      </c>
      <c r="G80" t="str">
        <f t="shared" ref="G80:G90" si="9">B80</f>
        <v>Teplice</v>
      </c>
      <c r="H80" t="str">
        <f t="shared" ref="H80:H90" si="10">A80</f>
        <v>CZ-426</v>
      </c>
      <c r="I80" t="str">
        <f t="shared" ref="I80:I90" si="11">_xlfn.CONCAT("CZ-",C80)</f>
        <v>CZ-42</v>
      </c>
    </row>
    <row r="81" spans="1:9" ht="15" thickBot="1" x14ac:dyDescent="0.4">
      <c r="A81" s="1" t="s">
        <v>6840</v>
      </c>
      <c r="B81" s="3" t="s">
        <v>6841</v>
      </c>
      <c r="C81" s="3">
        <v>52</v>
      </c>
      <c r="E81">
        <v>4029</v>
      </c>
      <c r="F81" t="str">
        <f t="shared" si="8"/>
        <v>Trutnov (Czech district)</v>
      </c>
      <c r="G81" t="str">
        <f t="shared" si="9"/>
        <v>Trutnov</v>
      </c>
      <c r="H81" t="str">
        <f t="shared" si="10"/>
        <v>CZ-525</v>
      </c>
      <c r="I81" t="str">
        <f t="shared" si="11"/>
        <v>CZ-52</v>
      </c>
    </row>
    <row r="82" spans="1:9" ht="15" thickBot="1" x14ac:dyDescent="0.4">
      <c r="A82" s="1" t="s">
        <v>6842</v>
      </c>
      <c r="B82" s="3" t="s">
        <v>6843</v>
      </c>
      <c r="C82" s="3">
        <v>63</v>
      </c>
      <c r="E82">
        <v>4029</v>
      </c>
      <c r="F82" t="str">
        <f t="shared" si="8"/>
        <v>Třebíč (Czech district)</v>
      </c>
      <c r="G82" t="str">
        <f t="shared" si="9"/>
        <v>Třebíč</v>
      </c>
      <c r="H82" t="str">
        <f t="shared" si="10"/>
        <v>CZ-634</v>
      </c>
      <c r="I82" t="str">
        <f t="shared" si="11"/>
        <v>CZ-63</v>
      </c>
    </row>
    <row r="83" spans="1:9" ht="29.5" thickBot="1" x14ac:dyDescent="0.4">
      <c r="A83" s="1" t="s">
        <v>6844</v>
      </c>
      <c r="B83" s="3" t="s">
        <v>6845</v>
      </c>
      <c r="C83" s="3">
        <v>72</v>
      </c>
      <c r="E83">
        <v>4029</v>
      </c>
      <c r="F83" t="str">
        <f t="shared" si="8"/>
        <v>Uherské Hradiště (Czech district)</v>
      </c>
      <c r="G83" t="str">
        <f t="shared" si="9"/>
        <v>Uherské Hradiště</v>
      </c>
      <c r="H83" t="str">
        <f t="shared" si="10"/>
        <v>CZ-722</v>
      </c>
      <c r="I83" t="str">
        <f t="shared" si="11"/>
        <v>CZ-72</v>
      </c>
    </row>
    <row r="84" spans="1:9" ht="29.5" thickBot="1" x14ac:dyDescent="0.4">
      <c r="A84" s="1" t="s">
        <v>6846</v>
      </c>
      <c r="B84" s="3" t="s">
        <v>6707</v>
      </c>
      <c r="C84" s="3">
        <v>42</v>
      </c>
      <c r="E84">
        <v>4029</v>
      </c>
      <c r="F84" t="str">
        <f t="shared" si="8"/>
        <v>Ústí nad Labem (Czech district)</v>
      </c>
      <c r="G84" t="str">
        <f t="shared" si="9"/>
        <v>Ústí nad Labem</v>
      </c>
      <c r="H84" t="str">
        <f t="shared" si="10"/>
        <v>CZ-427</v>
      </c>
      <c r="I84" t="str">
        <f t="shared" si="11"/>
        <v>CZ-42</v>
      </c>
    </row>
    <row r="85" spans="1:9" ht="29.5" thickBot="1" x14ac:dyDescent="0.4">
      <c r="A85" s="1" t="s">
        <v>6847</v>
      </c>
      <c r="B85" s="3" t="s">
        <v>6848</v>
      </c>
      <c r="C85" s="3">
        <v>53</v>
      </c>
      <c r="E85">
        <v>4029</v>
      </c>
      <c r="F85" t="str">
        <f t="shared" si="8"/>
        <v>Ústí nad Orlicí (Czech district)</v>
      </c>
      <c r="G85" t="str">
        <f t="shared" si="9"/>
        <v>Ústí nad Orlicí</v>
      </c>
      <c r="H85" t="str">
        <f t="shared" si="10"/>
        <v>CZ-534</v>
      </c>
      <c r="I85" t="str">
        <f t="shared" si="11"/>
        <v>CZ-53</v>
      </c>
    </row>
    <row r="86" spans="1:9" ht="15" thickBot="1" x14ac:dyDescent="0.4">
      <c r="A86" s="1" t="s">
        <v>6849</v>
      </c>
      <c r="B86" s="3" t="s">
        <v>6850</v>
      </c>
      <c r="C86" s="3">
        <v>72</v>
      </c>
      <c r="E86">
        <v>4029</v>
      </c>
      <c r="F86" t="str">
        <f t="shared" si="8"/>
        <v>Vsetín (Czech district)</v>
      </c>
      <c r="G86" t="str">
        <f t="shared" si="9"/>
        <v>Vsetín</v>
      </c>
      <c r="H86" t="str">
        <f t="shared" si="10"/>
        <v>CZ-723</v>
      </c>
      <c r="I86" t="str">
        <f t="shared" si="11"/>
        <v>CZ-72</v>
      </c>
    </row>
    <row r="87" spans="1:9" ht="15" thickBot="1" x14ac:dyDescent="0.4">
      <c r="A87" s="1" t="s">
        <v>6851</v>
      </c>
      <c r="B87" s="3" t="s">
        <v>6852</v>
      </c>
      <c r="C87" s="3">
        <v>64</v>
      </c>
      <c r="E87">
        <v>4029</v>
      </c>
      <c r="F87" t="str">
        <f t="shared" si="8"/>
        <v>Vyškov (Czech district)</v>
      </c>
      <c r="G87" t="str">
        <f t="shared" si="9"/>
        <v>Vyškov</v>
      </c>
      <c r="H87" t="str">
        <f t="shared" si="10"/>
        <v>CZ-646</v>
      </c>
      <c r="I87" t="str">
        <f t="shared" si="11"/>
        <v>CZ-64</v>
      </c>
    </row>
    <row r="88" spans="1:9" ht="15" thickBot="1" x14ac:dyDescent="0.4">
      <c r="A88" s="1" t="s">
        <v>6853</v>
      </c>
      <c r="B88" s="3" t="s">
        <v>6713</v>
      </c>
      <c r="C88" s="3">
        <v>72</v>
      </c>
      <c r="E88">
        <v>4029</v>
      </c>
      <c r="F88" t="str">
        <f t="shared" si="8"/>
        <v>Zlín (Czech district)</v>
      </c>
      <c r="G88" t="str">
        <f t="shared" si="9"/>
        <v>Zlín</v>
      </c>
      <c r="H88" t="str">
        <f t="shared" si="10"/>
        <v>CZ-724</v>
      </c>
      <c r="I88" t="str">
        <f t="shared" si="11"/>
        <v>CZ-72</v>
      </c>
    </row>
    <row r="89" spans="1:9" ht="15" thickBot="1" x14ac:dyDescent="0.4">
      <c r="A89" s="1" t="s">
        <v>6854</v>
      </c>
      <c r="B89" s="3" t="s">
        <v>6855</v>
      </c>
      <c r="C89" s="3">
        <v>64</v>
      </c>
      <c r="E89">
        <v>4029</v>
      </c>
      <c r="F89" t="str">
        <f t="shared" si="8"/>
        <v>Znojmo (Czech district)</v>
      </c>
      <c r="G89" t="str">
        <f t="shared" si="9"/>
        <v>Znojmo</v>
      </c>
      <c r="H89" t="str">
        <f t="shared" si="10"/>
        <v>CZ-647</v>
      </c>
      <c r="I89" t="str">
        <f t="shared" si="11"/>
        <v>CZ-64</v>
      </c>
    </row>
    <row r="90" spans="1:9" ht="29.5" thickBot="1" x14ac:dyDescent="0.4">
      <c r="A90" s="1" t="s">
        <v>6856</v>
      </c>
      <c r="B90" s="3" t="s">
        <v>6857</v>
      </c>
      <c r="C90" s="3">
        <v>63</v>
      </c>
      <c r="E90">
        <v>4029</v>
      </c>
      <c r="F90" t="str">
        <f t="shared" si="8"/>
        <v>Žďár nad Sázavou (Czech district)</v>
      </c>
      <c r="G90" t="str">
        <f t="shared" si="9"/>
        <v>Žďár nad Sázavou</v>
      </c>
      <c r="H90" t="str">
        <f t="shared" si="10"/>
        <v>CZ-635</v>
      </c>
      <c r="I90" t="str">
        <f t="shared" si="11"/>
        <v>CZ-63</v>
      </c>
    </row>
  </sheetData>
  <hyperlinks>
    <hyperlink ref="B1" r:id="rId1" tooltip="South Bohemian Region" display="https://en.wikipedia.org/wiki/South_Bohemian_Region" xr:uid="{1FA038DC-08CE-48D4-B80C-88B9BA519783}"/>
    <hyperlink ref="B2" r:id="rId2" tooltip="South Moravian Region" display="https://en.wikipedia.org/wiki/South_Moravian_Region" xr:uid="{BA3456CD-4885-4F50-B139-E14B6354D694}"/>
    <hyperlink ref="B3" r:id="rId3" tooltip="Karlovy Vary Region" display="https://en.wikipedia.org/wiki/Karlovy_Vary_Region" xr:uid="{C50F3B29-63FD-4AB9-8BCE-0E6A7675E8AD}"/>
    <hyperlink ref="B4" r:id="rId4" tooltip="Hradec Králové Region" display="https://en.wikipedia.org/wiki/Hradec_Kr%C3%A1lov%C3%A9_Region" xr:uid="{EC04ABD6-34B6-4C91-8184-B6FDA0FED955}"/>
    <hyperlink ref="B5" r:id="rId5" tooltip="Liberec Region" display="https://en.wikipedia.org/wiki/Liberec_Region" xr:uid="{85FB5123-258A-4EBF-B79C-6C01BFE1AEAD}"/>
    <hyperlink ref="B6" r:id="rId6" tooltip="Moravian-Silesian Region" display="https://en.wikipedia.org/wiki/Moravian-Silesian_Region" xr:uid="{5E3C01C6-020E-4FE5-BF8C-281CB3219BA7}"/>
    <hyperlink ref="B7" r:id="rId7" tooltip="Olomouc Region" display="https://en.wikipedia.org/wiki/Olomouc_Region" xr:uid="{908A741F-73BE-4A09-9ECA-BE0A2698B8F3}"/>
    <hyperlink ref="B8" r:id="rId8" tooltip="Pardubice Region" display="https://en.wikipedia.org/wiki/Pardubice_Region" xr:uid="{1769AE26-165D-46FA-A529-CA07990E2716}"/>
    <hyperlink ref="B9" r:id="rId9" tooltip="Plzeň Region" display="https://en.wikipedia.org/wiki/Plze%C5%88_Region" xr:uid="{7AB81CFC-5CAF-41CC-AB81-2369ECF12E98}"/>
    <hyperlink ref="B10" r:id="rId10" tooltip="Prague" display="https://en.wikipedia.org/wiki/Prague" xr:uid="{37BD6DCC-F8D1-4439-8DD3-EC7D215B161B}"/>
    <hyperlink ref="B11" r:id="rId11" tooltip="Central Bohemian Region" display="https://en.wikipedia.org/wiki/Central_Bohemian_Region" xr:uid="{8ADE43A6-9BE8-48CF-9DA8-6843C0625D40}"/>
    <hyperlink ref="B12" r:id="rId12" tooltip="Ústí nad Labem Region" display="https://en.wikipedia.org/wiki/%C3%9Ast%C3%AD_nad_Labem_Region" xr:uid="{AF572E9C-1271-466E-8E1B-CDE1A4A7549F}"/>
    <hyperlink ref="B13" r:id="rId13" tooltip="Vysočina Region" display="https://en.wikipedia.org/wiki/Vyso%C4%8Dina_Region" xr:uid="{625030A9-7D12-47A3-9A18-27A7F6AD2FD0}"/>
    <hyperlink ref="B14" r:id="rId14" tooltip="Zlín Region" display="https://en.wikipedia.org/wiki/Zl%C3%ADn_Region" xr:uid="{A10AB07E-4A67-40D2-8715-0B1E41768BEB}"/>
    <hyperlink ref="B15" r:id="rId15" tooltip="Benešov District" display="https://en.wikipedia.org/wiki/Bene%C5%A1ov_District" xr:uid="{D2411D83-8761-44F8-B242-2CBE171828F0}"/>
    <hyperlink ref="C15" r:id="rId16" tooltip="Central Bohemian Region" display="https://en.wikipedia.org/wiki/Central_Bohemian_Region" xr:uid="{9AD20997-73CB-4AE7-B89A-CFCFDA2C315D}"/>
    <hyperlink ref="B16" r:id="rId17" tooltip="Beroun District" display="https://en.wikipedia.org/wiki/Beroun_District" xr:uid="{94F4A25B-E4C4-4DE4-BCF0-60A12A4CEB05}"/>
    <hyperlink ref="C16" r:id="rId18" tooltip="Central Bohemian Region" display="https://en.wikipedia.org/wiki/Central_Bohemian_Region" xr:uid="{BE43AF1B-DA9F-422E-B401-6C3EE4D8124F}"/>
    <hyperlink ref="B17" r:id="rId19" tooltip="Blansko District" display="https://en.wikipedia.org/wiki/Blansko_District" xr:uid="{9FB67CC4-DB51-4621-8846-4895FCF752A7}"/>
    <hyperlink ref="C17" r:id="rId20" tooltip="South Moravian Region" display="https://en.wikipedia.org/wiki/South_Moravian_Region" xr:uid="{4D067EE8-A27B-418E-9E73-C1912C1B19BA}"/>
    <hyperlink ref="B18" r:id="rId21" tooltip="Brno-City District" display="https://en.wikipedia.org/wiki/Brno-City_District" xr:uid="{2A86BCEB-D1CD-4A4C-9697-D5D7E902EA1B}"/>
    <hyperlink ref="C18" r:id="rId22" tooltip="South Moravian Region" display="https://en.wikipedia.org/wiki/South_Moravian_Region" xr:uid="{BC55664A-A14F-4216-BABB-1ECB2FB88435}"/>
    <hyperlink ref="B19" r:id="rId23" tooltip="Brno-Country District" display="https://en.wikipedia.org/wiki/Brno-Country_District" xr:uid="{C24D48A5-A18E-45C4-99EE-A72EF3C16376}"/>
    <hyperlink ref="C19" r:id="rId24" tooltip="South Moravian Region" display="https://en.wikipedia.org/wiki/South_Moravian_Region" xr:uid="{A67C8082-C3BA-4083-B4CC-228BE572D68B}"/>
    <hyperlink ref="B20" r:id="rId25" tooltip="Bruntál District" display="https://en.wikipedia.org/wiki/Brunt%C3%A1l_District" xr:uid="{8AE2C8B8-4F5C-4E52-B850-F86707D994EB}"/>
    <hyperlink ref="C20" r:id="rId26" tooltip="Moravian-Silesian Region" display="https://en.wikipedia.org/wiki/Moravian-Silesian_Region" xr:uid="{6E4CD391-265C-49E7-A8D0-7069FDF63C43}"/>
    <hyperlink ref="B21" r:id="rId27" tooltip="Břeclav District" display="https://en.wikipedia.org/wiki/B%C5%99eclav_District" xr:uid="{362756B3-BAC4-4E77-AE1B-C0C82237E1DE}"/>
    <hyperlink ref="C21" r:id="rId28" tooltip="South Moravian Region" display="https://en.wikipedia.org/wiki/South_Moravian_Region" xr:uid="{2A927210-0BF0-4D26-8170-F2B99533D6AA}"/>
    <hyperlink ref="B22" r:id="rId29" tooltip="Česká Lípa District" display="https://en.wikipedia.org/wiki/%C4%8Cesk%C3%A1_L%C3%ADpa_District" xr:uid="{28007BB8-919B-4CA1-B8C6-A68671F43443}"/>
    <hyperlink ref="C22" r:id="rId30" tooltip="Liberec Region" display="https://en.wikipedia.org/wiki/Liberec_Region" xr:uid="{172E1DAE-EA95-4144-83EB-525F92A9EC48}"/>
    <hyperlink ref="B23" r:id="rId31" tooltip="České Budějovice District" display="https://en.wikipedia.org/wiki/%C4%8Cesk%C3%A9_Bud%C4%9Bjovice_District" xr:uid="{6BD084A3-A31F-463C-BEA7-532E244F3A09}"/>
    <hyperlink ref="C23" r:id="rId32" tooltip="South Bohemian Region" display="https://en.wikipedia.org/wiki/South_Bohemian_Region" xr:uid="{4926C238-6068-43A7-AC8B-AC7DC1642586}"/>
    <hyperlink ref="B24" r:id="rId33" tooltip="Český Krumlov District" display="https://en.wikipedia.org/wiki/%C4%8Cesk%C3%BD_Krumlov_District" xr:uid="{7D175E6E-4475-4E74-AC85-3C54C2DEDCDD}"/>
    <hyperlink ref="C24" r:id="rId34" tooltip="South Bohemian Region" display="https://en.wikipedia.org/wiki/South_Bohemian_Region" xr:uid="{1766B6C9-6517-45FF-9A04-EDADD829EBC8}"/>
    <hyperlink ref="B25" r:id="rId35" tooltip="Děčín District" display="https://en.wikipedia.org/wiki/D%C4%9B%C4%8D%C3%ADn_District" xr:uid="{217247EF-29D3-4B8E-9FC0-341C5C40A412}"/>
    <hyperlink ref="C25" r:id="rId36" tooltip="Ústí nad Labem Region" display="https://en.wikipedia.org/wiki/%C3%9Ast%C3%AD_nad_Labem_Region" xr:uid="{B09D88D3-40F5-4600-B9A1-C2920E0F41A3}"/>
    <hyperlink ref="B26" r:id="rId37" tooltip="Domažlice District" display="https://en.wikipedia.org/wiki/Doma%C5%BElice_District" xr:uid="{3BA7199A-9908-4311-9A30-4C8B785B339F}"/>
    <hyperlink ref="C26" r:id="rId38" tooltip="Plzeň Region" display="https://en.wikipedia.org/wiki/Plze%C5%88_Region" xr:uid="{0678AB9A-A44D-4429-9629-147B6CD7B424}"/>
    <hyperlink ref="B27" r:id="rId39" tooltip="Frýdek-Místek District" display="https://en.wikipedia.org/wiki/Fr%C3%BDdek-M%C3%ADstek_District" xr:uid="{2DABF93D-4D34-409A-94E1-07C74AB9EE4C}"/>
    <hyperlink ref="C27" r:id="rId40" tooltip="Moravian-Silesian Region" display="https://en.wikipedia.org/wiki/Moravian-Silesian_Region" xr:uid="{EB605F63-B54E-4753-9A56-079490DA3A71}"/>
    <hyperlink ref="B28" r:id="rId41" tooltip="Havlíčkův Brod District" display="https://en.wikipedia.org/wiki/Havl%C3%AD%C4%8Dk%C5%AFv_Brod_District" xr:uid="{9B3A1FC4-9557-4054-BE6E-09820264465C}"/>
    <hyperlink ref="C28" r:id="rId42" tooltip="Vysočina Region" display="https://en.wikipedia.org/wiki/Vyso%C4%8Dina_Region" xr:uid="{9ADDACB2-A961-4223-ADCB-6D44BB01DABB}"/>
    <hyperlink ref="B29" r:id="rId43" tooltip="Hodonín District" display="https://en.wikipedia.org/wiki/Hodon%C3%ADn_District" xr:uid="{B2B792CF-6D95-4021-9DE0-B6C0C8408CA8}"/>
    <hyperlink ref="C29" r:id="rId44" tooltip="South Moravian Region" display="https://en.wikipedia.org/wiki/South_Moravian_Region" xr:uid="{DFCB54EF-632B-448D-9795-49E26AD7C76C}"/>
    <hyperlink ref="B30" r:id="rId45" tooltip="Hradec Králové District" display="https://en.wikipedia.org/wiki/Hradec_Kr%C3%A1lov%C3%A9_District" xr:uid="{F99C5435-5E28-46AD-999F-5D1A131E2039}"/>
    <hyperlink ref="C30" r:id="rId46" tooltip="Hradec Králové Region" display="https://en.wikipedia.org/wiki/Hradec_Kr%C3%A1lov%C3%A9_Region" xr:uid="{B8766D6B-C300-4034-BBDD-FEACFA2F72C2}"/>
    <hyperlink ref="B31" r:id="rId47" tooltip="Cheb District" display="https://en.wikipedia.org/wiki/Cheb_District" xr:uid="{66EF79D8-3EB8-4BD8-895B-B9714E7EF47F}"/>
    <hyperlink ref="C31" r:id="rId48" tooltip="Karlovy Vary Region" display="https://en.wikipedia.org/wiki/Karlovy_Vary_Region" xr:uid="{B837A6D7-6E45-4343-A6D8-179C888E8AE7}"/>
    <hyperlink ref="B32" r:id="rId49" tooltip="Chomutov District" display="https://en.wikipedia.org/wiki/Chomutov_District" xr:uid="{9778AAA0-7A4F-4D8E-B972-6D05DC730BBB}"/>
    <hyperlink ref="C32" r:id="rId50" tooltip="Ústí nad Labem Region" display="https://en.wikipedia.org/wiki/%C3%9Ast%C3%AD_nad_Labem_Region" xr:uid="{89BFC5C6-917F-4A62-8E0D-2AB1DA5975EC}"/>
    <hyperlink ref="B33" r:id="rId51" tooltip="Chrudim District" display="https://en.wikipedia.org/wiki/Chrudim_District" xr:uid="{9F426FF2-125B-4088-8EAE-B7B3E1D925EC}"/>
    <hyperlink ref="C33" r:id="rId52" tooltip="Pardubice Region" display="https://en.wikipedia.org/wiki/Pardubice_Region" xr:uid="{79F503B5-808D-4321-AB84-206D45B7FB0E}"/>
    <hyperlink ref="B34" r:id="rId53" tooltip="Jablonec nad Nisou District" display="https://en.wikipedia.org/wiki/Jablonec_nad_Nisou_District" xr:uid="{33A2CC18-2867-4A1D-B6FA-17F25C5C14AF}"/>
    <hyperlink ref="C34" r:id="rId54" tooltip="Liberec Region" display="https://en.wikipedia.org/wiki/Liberec_Region" xr:uid="{BB96A4E6-27B8-4BAA-9E3F-D703708721EC}"/>
    <hyperlink ref="B35" r:id="rId55" tooltip="Jeseník District" display="https://en.wikipedia.org/wiki/Jesen%C3%ADk_District" xr:uid="{E644196E-E351-4432-B42D-43ABE3F858D9}"/>
    <hyperlink ref="C35" r:id="rId56" tooltip="Olomouc Region" display="https://en.wikipedia.org/wiki/Olomouc_Region" xr:uid="{E10DCD0A-0F62-449C-8B62-F5932BD8F0AF}"/>
    <hyperlink ref="B36" r:id="rId57" tooltip="Jičín District" display="https://en.wikipedia.org/wiki/Ji%C4%8D%C3%ADn_District" xr:uid="{2247D4CC-A41C-49D4-AD1F-C55B7214CA8F}"/>
    <hyperlink ref="C36" r:id="rId58" tooltip="Hradec Králové Region" display="https://en.wikipedia.org/wiki/Hradec_Kr%C3%A1lov%C3%A9_Region" xr:uid="{4C8BF9A4-C047-42CB-B3BF-2AF621F9ECD6}"/>
    <hyperlink ref="B37" r:id="rId59" tooltip="Jihlava District" display="https://en.wikipedia.org/wiki/Jihlava_District" xr:uid="{381EF7CA-2201-47C4-A899-AA65AFC1062E}"/>
    <hyperlink ref="C37" r:id="rId60" tooltip="Vysočina Region" display="https://en.wikipedia.org/wiki/Vyso%C4%8Dina_Region" xr:uid="{EA571AAF-64D1-4EDA-88E6-DF0CB27D49F7}"/>
    <hyperlink ref="B38" r:id="rId61" tooltip="Jindřichův Hradec District" display="https://en.wikipedia.org/wiki/Jind%C5%99ich%C5%AFv_Hradec_District" xr:uid="{05BA843C-BA48-4A4E-BC3C-15E4D2D55218}"/>
    <hyperlink ref="C38" r:id="rId62" tooltip="South Bohemian Region" display="https://en.wikipedia.org/wiki/South_Bohemian_Region" xr:uid="{E5B2E658-69F9-413A-839F-770545FDCD08}"/>
    <hyperlink ref="B39" r:id="rId63" tooltip="Karlovy Vary District" display="https://en.wikipedia.org/wiki/Karlovy_Vary_District" xr:uid="{71E28473-F2A1-475F-8495-4915986088CB}"/>
    <hyperlink ref="C39" r:id="rId64" tooltip="Karlovy Vary Region" display="https://en.wikipedia.org/wiki/Karlovy_Vary_Region" xr:uid="{293CB33E-7522-4722-B896-D2C510A5E5EC}"/>
    <hyperlink ref="B40" r:id="rId65" tooltip="Karviná District" display="https://en.wikipedia.org/wiki/Karvin%C3%A1_District" xr:uid="{B030D8D5-9186-4194-B593-7339521B81F3}"/>
    <hyperlink ref="C40" r:id="rId66" tooltip="Moravian-Silesian Region" display="https://en.wikipedia.org/wiki/Moravian-Silesian_Region" xr:uid="{38A8CA6D-F383-4894-ADEC-C6DF0C943422}"/>
    <hyperlink ref="B41" r:id="rId67" tooltip="Kladno District" display="https://en.wikipedia.org/wiki/Kladno_District" xr:uid="{2C45FCE8-0426-46AF-BE1C-E6AAE5ACF3A9}"/>
    <hyperlink ref="C41" r:id="rId68" tooltip="Central Bohemian Region" display="https://en.wikipedia.org/wiki/Central_Bohemian_Region" xr:uid="{54AD1B0B-3878-4F59-ACB6-F7FF1E300471}"/>
    <hyperlink ref="B42" r:id="rId69" tooltip="Klatovy District" display="https://en.wikipedia.org/wiki/Klatovy_District" xr:uid="{052D36CB-520C-4D11-B266-E86D93E62784}"/>
    <hyperlink ref="C42" r:id="rId70" tooltip="Plzeň Region" display="https://en.wikipedia.org/wiki/Plze%C5%88_Region" xr:uid="{0383B60F-14FE-4618-A856-B9D86EA128E7}"/>
    <hyperlink ref="B43" r:id="rId71" tooltip="Kolín District" display="https://en.wikipedia.org/wiki/Kol%C3%ADn_District" xr:uid="{A15BBD5C-0F82-474C-BBC0-942B5A32D235}"/>
    <hyperlink ref="C43" r:id="rId72" tooltip="Central Bohemian Region" display="https://en.wikipedia.org/wiki/Central_Bohemian_Region" xr:uid="{C9809735-0724-4A46-903E-C54A7E5A2312}"/>
    <hyperlink ref="B44" r:id="rId73" tooltip="Kroměříž District" display="https://en.wikipedia.org/wiki/Krom%C4%9B%C5%99%C3%AD%C5%BE_District" xr:uid="{88A329EC-066E-4FD6-9434-56860506E49A}"/>
    <hyperlink ref="C44" r:id="rId74" tooltip="Zlín Region" display="https://en.wikipedia.org/wiki/Zl%C3%ADn_Region" xr:uid="{27ADDF6F-C073-403A-B463-BA7AC50082EE}"/>
    <hyperlink ref="B45" r:id="rId75" tooltip="Kutná Hora District" display="https://en.wikipedia.org/wiki/Kutn%C3%A1_Hora_District" xr:uid="{BEFA7F6A-89BC-431D-9ABE-634643B576F2}"/>
    <hyperlink ref="C45" r:id="rId76" tooltip="Central Bohemian Region" display="https://en.wikipedia.org/wiki/Central_Bohemian_Region" xr:uid="{459B313D-5669-4361-B6C0-10C5FFEDAFCF}"/>
    <hyperlink ref="B46" r:id="rId77" tooltip="Liberec District" display="https://en.wikipedia.org/wiki/Liberec_District" xr:uid="{6EF5ACBE-4728-4F4D-88ED-F591C15D5B24}"/>
    <hyperlink ref="C46" r:id="rId78" tooltip="Liberec Region" display="https://en.wikipedia.org/wiki/Liberec_Region" xr:uid="{13A5DA10-07D0-4546-B376-0163D5DCBEFC}"/>
    <hyperlink ref="B47" r:id="rId79" tooltip="Litoměřice District" display="https://en.wikipedia.org/wiki/Litom%C4%9B%C5%99ice_District" xr:uid="{1F45FDB7-4651-4A61-AD78-1E5708C14B50}"/>
    <hyperlink ref="C47" r:id="rId80" tooltip="Ústí nad Labem Region" display="https://en.wikipedia.org/wiki/%C3%9Ast%C3%AD_nad_Labem_Region" xr:uid="{52739B82-C2DE-4883-B3AF-F1D57DE09D1C}"/>
    <hyperlink ref="B48" r:id="rId81" tooltip="Louny District" display="https://en.wikipedia.org/wiki/Louny_District" xr:uid="{096E5116-1D52-446B-9A7B-39D810F3F9D6}"/>
    <hyperlink ref="C48" r:id="rId82" tooltip="Ústí nad Labem Region" display="https://en.wikipedia.org/wiki/%C3%9Ast%C3%AD_nad_Labem_Region" xr:uid="{3F5BD4C5-EF82-4B75-A58B-E102E22A2801}"/>
    <hyperlink ref="B49" r:id="rId83" tooltip="Mělník District" display="https://en.wikipedia.org/wiki/M%C4%9Bln%C3%ADk_District" xr:uid="{BED2F83D-0F8D-4EAC-91EF-AC99F90B37EA}"/>
    <hyperlink ref="C49" r:id="rId84" tooltip="Central Bohemian Region" display="https://en.wikipedia.org/wiki/Central_Bohemian_Region" xr:uid="{502BC76E-7C21-4736-92B3-ABCF877AF144}"/>
    <hyperlink ref="B50" r:id="rId85" tooltip="Mladá Boleslav District" display="https://en.wikipedia.org/wiki/Mlad%C3%A1_Boleslav_District" xr:uid="{0733854A-2D3E-488D-975C-8D5E13F645F4}"/>
    <hyperlink ref="C50" r:id="rId86" tooltip="Central Bohemian Region" display="https://en.wikipedia.org/wiki/Central_Bohemian_Region" xr:uid="{E25C1900-80A6-414F-9B56-E381DD6F24DC}"/>
    <hyperlink ref="B51" r:id="rId87" tooltip="Most District" display="https://en.wikipedia.org/wiki/Most_District" xr:uid="{4E8EA8D0-7D8B-4862-9A2F-9EE33C655B4B}"/>
    <hyperlink ref="C51" r:id="rId88" tooltip="Ústí nad Labem Region" display="https://en.wikipedia.org/wiki/%C3%9Ast%C3%AD_nad_Labem_Region" xr:uid="{0C48E3DF-5CB7-4E7D-9B32-DF6EE0325FED}"/>
    <hyperlink ref="B52" r:id="rId89" tooltip="Náchod District" display="https://en.wikipedia.org/wiki/N%C3%A1chod_District" xr:uid="{0F316B15-20FC-4F76-90AA-51ED8A0EEC66}"/>
    <hyperlink ref="C52" r:id="rId90" tooltip="Hradec Králové Region" display="https://en.wikipedia.org/wiki/Hradec_Kr%C3%A1lov%C3%A9_Region" xr:uid="{AB1A4DAA-94F8-4109-8C2D-F27356D60423}"/>
    <hyperlink ref="B53" r:id="rId91" tooltip="Nový Jičín District" display="https://en.wikipedia.org/wiki/Nov%C3%BD_Ji%C4%8D%C3%ADn_District" xr:uid="{324AF4DD-7A56-4831-928C-507DADA7ED27}"/>
    <hyperlink ref="C53" r:id="rId92" tooltip="Moravian-Silesian Region" display="https://en.wikipedia.org/wiki/Moravian-Silesian_Region" xr:uid="{E2FAAB9C-66FD-40D6-8FC3-E79E916F9A04}"/>
    <hyperlink ref="B54" r:id="rId93" tooltip="Nymburk District" display="https://en.wikipedia.org/wiki/Nymburk_District" xr:uid="{6A5F354A-1BB5-4FC0-A76D-292215BF2823}"/>
    <hyperlink ref="C54" r:id="rId94" tooltip="Central Bohemian Region" display="https://en.wikipedia.org/wiki/Central_Bohemian_Region" xr:uid="{4AA7C4F7-A9D3-4124-B5F9-75829B9ECD5F}"/>
    <hyperlink ref="B55" r:id="rId95" tooltip="Olomouc District" display="https://en.wikipedia.org/wiki/Olomouc_District" xr:uid="{2AB06CD3-0F35-49B0-85F2-9773921B9CFC}"/>
    <hyperlink ref="C55" r:id="rId96" tooltip="Olomouc Region" display="https://en.wikipedia.org/wiki/Olomouc_Region" xr:uid="{CACEED15-F882-4AA0-B356-DE941E6538B8}"/>
    <hyperlink ref="B56" r:id="rId97" tooltip="Opava District" display="https://en.wikipedia.org/wiki/Opava_District" xr:uid="{1743E64C-2AFB-45FB-88DB-B88A7851E3DF}"/>
    <hyperlink ref="C56" r:id="rId98" tooltip="Moravian-Silesian Region" display="https://en.wikipedia.org/wiki/Moravian-Silesian_Region" xr:uid="{8F728492-5D17-4F9A-971D-470077C67409}"/>
    <hyperlink ref="B57" r:id="rId99" tooltip="Ostrava-město District" display="https://en.wikipedia.org/wiki/Ostrava-m%C4%9Bsto_District" xr:uid="{2992F7D7-FD3A-446E-A814-C20EB2CAF0E4}"/>
    <hyperlink ref="C57" r:id="rId100" tooltip="Moravian-Silesian Region" display="https://en.wikipedia.org/wiki/Moravian-Silesian_Region" xr:uid="{EB10E9E5-DECD-4F58-BF4F-77F63BF4368E}"/>
    <hyperlink ref="B58" r:id="rId101" tooltip="Pardubice District" display="https://en.wikipedia.org/wiki/Pardubice_District" xr:uid="{23C6B1CD-BE79-4D10-A454-2C70A70A03D6}"/>
    <hyperlink ref="C58" r:id="rId102" tooltip="Pardubice Region" display="https://en.wikipedia.org/wiki/Pardubice_Region" xr:uid="{09E9F994-0B5C-4ADE-911B-2D290C18DE96}"/>
    <hyperlink ref="B59" r:id="rId103" tooltip="Pelhřimov District" display="https://en.wikipedia.org/wiki/Pelh%C5%99imov_District" xr:uid="{58B7EEBE-31D9-4DD6-A0A1-DF5CCB3824F7}"/>
    <hyperlink ref="C59" r:id="rId104" tooltip="Vysočina Region" display="https://en.wikipedia.org/wiki/Vyso%C4%8Dina_Region" xr:uid="{7B42FE37-F2BF-4075-8383-0FDD01488549}"/>
    <hyperlink ref="B60" r:id="rId105" tooltip="Písek District" display="https://en.wikipedia.org/wiki/P%C3%ADsek_District" xr:uid="{0E3C1DD9-4115-41DD-B70A-F03EB51205ED}"/>
    <hyperlink ref="C60" r:id="rId106" tooltip="South Bohemian Region" display="https://en.wikipedia.org/wiki/South_Bohemian_Region" xr:uid="{274EDCF9-0019-4BFD-B1E9-268BAB94A183}"/>
    <hyperlink ref="B61" r:id="rId107" tooltip="Plzeň-South District" display="https://en.wikipedia.org/wiki/Plze%C5%88-South_District" xr:uid="{7377A1A5-4F78-4B6E-92AD-A08F93FBCEF7}"/>
    <hyperlink ref="C61" r:id="rId108" tooltip="Plzeň Region" display="https://en.wikipedia.org/wiki/Plze%C5%88_Region" xr:uid="{83C79563-1413-4456-B127-5767B8FFE1D9}"/>
    <hyperlink ref="B62" r:id="rId109" tooltip="Plzeň-City District" display="https://en.wikipedia.org/wiki/Plze%C5%88-City_District" xr:uid="{83E56DA8-EB52-463E-A779-6C18E0BF049C}"/>
    <hyperlink ref="C62" r:id="rId110" tooltip="Plzeň Region" display="https://en.wikipedia.org/wiki/Plze%C5%88_Region" xr:uid="{66C6A28F-8B12-4C8E-ABF9-12D0B2BAFC53}"/>
    <hyperlink ref="B63" r:id="rId111" tooltip="Plzeň-North District" display="https://en.wikipedia.org/wiki/Plze%C5%88-North_District" xr:uid="{C51F2234-21BB-4145-BFA0-FCDBDF3CBCA1}"/>
    <hyperlink ref="C63" r:id="rId112" tooltip="Plzeň Region" display="https://en.wikipedia.org/wiki/Plze%C5%88_Region" xr:uid="{8A1DD23E-EB5A-49FE-B8D1-5D0792ED972A}"/>
    <hyperlink ref="B64" r:id="rId113" tooltip="Prague-East District" display="https://en.wikipedia.org/wiki/Prague-East_District" xr:uid="{F8EDBF32-A11C-4594-AFD8-91C9A0C810DB}"/>
    <hyperlink ref="C64" r:id="rId114" tooltip="Central Bohemian Region" display="https://en.wikipedia.org/wiki/Central_Bohemian_Region" xr:uid="{721D0AAC-B60A-45C5-85D1-98C878FBCF0F}"/>
    <hyperlink ref="B65" r:id="rId115" tooltip="Prague-West District" display="https://en.wikipedia.org/wiki/Prague-West_District" xr:uid="{C47D4D8F-5315-4785-AF4C-6ECFB29564B7}"/>
    <hyperlink ref="C65" r:id="rId116" tooltip="Central Bohemian Region" display="https://en.wikipedia.org/wiki/Central_Bohemian_Region" xr:uid="{71467A8A-22D0-4E1F-BB50-B38DECA4228C}"/>
    <hyperlink ref="B66" r:id="rId117" tooltip="Prachatice District" display="https://en.wikipedia.org/wiki/Prachatice_District" xr:uid="{AFE3FCAC-8200-4B8A-82D8-06C0B45E6B11}"/>
    <hyperlink ref="C66" r:id="rId118" tooltip="South Bohemian Region" display="https://en.wikipedia.org/wiki/South_Bohemian_Region" xr:uid="{9CEFBA4F-5BFC-4E91-B12B-A10AA09DB69D}"/>
    <hyperlink ref="B67" r:id="rId119" tooltip="Prostějov District" display="https://en.wikipedia.org/wiki/Prost%C4%9Bjov_District" xr:uid="{61A6F740-1401-400F-AD48-EB207EA3E70B}"/>
    <hyperlink ref="C67" r:id="rId120" tooltip="Olomouc Region" display="https://en.wikipedia.org/wiki/Olomouc_Region" xr:uid="{FB4C7B32-078D-40F2-9D6A-2D265ADF611A}"/>
    <hyperlink ref="B68" r:id="rId121" tooltip="Přerov District" display="https://en.wikipedia.org/wiki/P%C5%99erov_District" xr:uid="{AD7BFFE7-E764-4554-A815-51C764DAAAF8}"/>
    <hyperlink ref="C68" r:id="rId122" tooltip="Olomouc Region" display="https://en.wikipedia.org/wiki/Olomouc_Region" xr:uid="{4BC688CD-FBC0-439A-BF1E-4B024A25FDB8}"/>
    <hyperlink ref="B69" r:id="rId123" tooltip="Příbram District" display="https://en.wikipedia.org/wiki/P%C5%99%C3%ADbram_District" xr:uid="{C78EF790-37D7-4DD0-85DF-49007BD474FC}"/>
    <hyperlink ref="C69" r:id="rId124" tooltip="Central Bohemian Region" display="https://en.wikipedia.org/wiki/Central_Bohemian_Region" xr:uid="{370FBD10-609C-4DAA-8F00-6280350D1483}"/>
    <hyperlink ref="B70" r:id="rId125" tooltip="Rakovník District" display="https://en.wikipedia.org/wiki/Rakovn%C3%ADk_District" xr:uid="{37B93EDD-9329-47F4-A4DE-B520B417E315}"/>
    <hyperlink ref="C70" r:id="rId126" tooltip="Central Bohemian Region" display="https://en.wikipedia.org/wiki/Central_Bohemian_Region" xr:uid="{7AF589BB-4595-41C6-ADA8-E0FF07F69A7C}"/>
    <hyperlink ref="B71" r:id="rId127" tooltip="Rokycany District" display="https://en.wikipedia.org/wiki/Rokycany_District" xr:uid="{31B42DC1-6BC7-4A8A-8677-9986D40B0683}"/>
    <hyperlink ref="C71" r:id="rId128" tooltip="Plzeň Region" display="https://en.wikipedia.org/wiki/Plze%C5%88_Region" xr:uid="{247BFB34-9A4A-4324-BD66-D69278E95B99}"/>
    <hyperlink ref="B72" r:id="rId129" tooltip="Rychnov nad Kněžnou District" display="https://en.wikipedia.org/wiki/Rychnov_nad_Kn%C4%9B%C5%BEnou_District" xr:uid="{AD187A3F-8BB2-4FAC-BC24-F54B394DE99F}"/>
    <hyperlink ref="C72" r:id="rId130" tooltip="Hradec Králové Region" display="https://en.wikipedia.org/wiki/Hradec_Kr%C3%A1lov%C3%A9_Region" xr:uid="{0D8F71A3-08AB-4D68-A06C-033D09D74962}"/>
    <hyperlink ref="B73" r:id="rId131" tooltip="Semily District" display="https://en.wikipedia.org/wiki/Semily_District" xr:uid="{27C55529-D3E9-4F52-8925-6BF93CD70A6C}"/>
    <hyperlink ref="C73" r:id="rId132" tooltip="Liberec Region" display="https://en.wikipedia.org/wiki/Liberec_Region" xr:uid="{856EE3FC-25F8-4088-8911-64EFBD716BAA}"/>
    <hyperlink ref="B74" r:id="rId133" tooltip="Sokolov District" display="https://en.wikipedia.org/wiki/Sokolov_District" xr:uid="{FB595657-07AC-4A72-8BD5-B2A9CFB3462C}"/>
    <hyperlink ref="C74" r:id="rId134" tooltip="Karlovy Vary Region" display="https://en.wikipedia.org/wiki/Karlovy_Vary_Region" xr:uid="{E78A3A83-78E8-45BB-A2EC-87921398C4C7}"/>
    <hyperlink ref="B75" r:id="rId135" tooltip="Strakonice District" display="https://en.wikipedia.org/wiki/Strakonice_District" xr:uid="{FA05E1EC-CCDB-491B-BAA7-F1DF9C1DA339}"/>
    <hyperlink ref="C75" r:id="rId136" tooltip="South Bohemian Region" display="https://en.wikipedia.org/wiki/South_Bohemian_Region" xr:uid="{F4E3C977-860A-470A-AF13-21E93C57F865}"/>
    <hyperlink ref="B76" r:id="rId137" tooltip="Svitavy District" display="https://en.wikipedia.org/wiki/Svitavy_District" xr:uid="{339D7EE1-7C68-4F0E-8D94-F9674A92BF4D}"/>
    <hyperlink ref="C76" r:id="rId138" tooltip="Pardubice Region" display="https://en.wikipedia.org/wiki/Pardubice_Region" xr:uid="{68E07FD0-E88B-4D3E-BBFE-DD4DAE9E91B2}"/>
    <hyperlink ref="B77" r:id="rId139" tooltip="Šumperk District" display="https://en.wikipedia.org/wiki/%C5%A0umperk_District" xr:uid="{12EDBC86-CF8E-4372-8879-1F373CFBB192}"/>
    <hyperlink ref="C77" r:id="rId140" tooltip="Olomouc Region" display="https://en.wikipedia.org/wiki/Olomouc_Region" xr:uid="{71F77A92-F64C-44D4-91F7-28BE44B6E44A}"/>
    <hyperlink ref="B78" r:id="rId141" tooltip="Tábor District" display="https://en.wikipedia.org/wiki/T%C3%A1bor_District" xr:uid="{CB2D8B4E-A0D6-487E-A827-9A533758B96D}"/>
    <hyperlink ref="C78" r:id="rId142" tooltip="South Bohemian Region" display="https://en.wikipedia.org/wiki/South_Bohemian_Region" xr:uid="{19DD4302-4501-4F45-86E9-BB95E3D4D17A}"/>
    <hyperlink ref="B79" r:id="rId143" tooltip="Tachov District" display="https://en.wikipedia.org/wiki/Tachov_District" xr:uid="{0C4A7537-2494-4E4A-939A-AB5E97F0439A}"/>
    <hyperlink ref="C79" r:id="rId144" tooltip="Plzeň Region" display="https://en.wikipedia.org/wiki/Plze%C5%88_Region" xr:uid="{591667E7-D226-4399-8C65-E3BB23E1D887}"/>
    <hyperlink ref="B80" r:id="rId145" tooltip="Teplice District" display="https://en.wikipedia.org/wiki/Teplice_District" xr:uid="{181C7B1D-268D-40C9-A525-9DCB294F2D29}"/>
    <hyperlink ref="C80" r:id="rId146" tooltip="Ústí nad Labem Region" display="https://en.wikipedia.org/wiki/%C3%9Ast%C3%AD_nad_Labem_Region" xr:uid="{A7F3676D-1C3B-48E2-AFCC-AA76DBA74DD1}"/>
    <hyperlink ref="B81" r:id="rId147" tooltip="Trutnov District" display="https://en.wikipedia.org/wiki/Trutnov_District" xr:uid="{180CB005-16A2-45AA-A961-1988769C94F5}"/>
    <hyperlink ref="C81" r:id="rId148" tooltip="Hradec Králové Region" display="https://en.wikipedia.org/wiki/Hradec_Kr%C3%A1lov%C3%A9_Region" xr:uid="{21E41C81-5774-4381-9EC9-82345D0396B8}"/>
    <hyperlink ref="B82" r:id="rId149" tooltip="Třebíč District" display="https://en.wikipedia.org/wiki/T%C5%99eb%C3%AD%C4%8D_District" xr:uid="{86F7486D-A954-431C-950F-C5F9D1CE4DBF}"/>
    <hyperlink ref="C82" r:id="rId150" tooltip="Vysočina Region" display="https://en.wikipedia.org/wiki/Vyso%C4%8Dina_Region" xr:uid="{C53CFC4A-18E8-4240-AD44-2FB63BB9E3D1}"/>
    <hyperlink ref="B83" r:id="rId151" tooltip="Uherské Hradiště District" display="https://en.wikipedia.org/wiki/Uhersk%C3%A9_Hradi%C5%A1t%C4%9B_District" xr:uid="{9FEDDB37-B89F-4EDA-AE45-3D8BE5162034}"/>
    <hyperlink ref="C83" r:id="rId152" tooltip="Zlín Region" display="https://en.wikipedia.org/wiki/Zl%C3%ADn_Region" xr:uid="{0A719EFF-82B1-4D83-B563-BBD79E6FD120}"/>
    <hyperlink ref="B84" r:id="rId153" tooltip="Ústí nad Labem District" display="https://en.wikipedia.org/wiki/%C3%9Ast%C3%AD_nad_Labem_District" xr:uid="{CBB21182-D4EA-498E-8A51-07F4E882F107}"/>
    <hyperlink ref="C84" r:id="rId154" tooltip="Ústí nad Labem Region" display="https://en.wikipedia.org/wiki/%C3%9Ast%C3%AD_nad_Labem_Region" xr:uid="{66EB48A3-7348-4FE5-88C7-CAECC8DF09C6}"/>
    <hyperlink ref="B85" r:id="rId155" tooltip="Ústí nad Orlicí District" display="https://en.wikipedia.org/wiki/%C3%9Ast%C3%AD_nad_Orlic%C3%AD_District" xr:uid="{9A1DAF1F-2894-453A-AC55-71B68E878ACF}"/>
    <hyperlink ref="C85" r:id="rId156" tooltip="Pardubice Region" display="https://en.wikipedia.org/wiki/Pardubice_Region" xr:uid="{F7671EA2-B4C0-44F3-AA7D-920B5C6FE241}"/>
    <hyperlink ref="B86" r:id="rId157" tooltip="Vsetín District" display="https://en.wikipedia.org/wiki/Vset%C3%ADn_District" xr:uid="{DFB14930-54EF-4A0F-833D-38FF5E583216}"/>
    <hyperlink ref="C86" r:id="rId158" tooltip="Zlín Region" display="https://en.wikipedia.org/wiki/Zl%C3%ADn_Region" xr:uid="{91C3881F-BA81-49E8-B0CF-E5BB16701846}"/>
    <hyperlink ref="B87" r:id="rId159" tooltip="Vyškov District" display="https://en.wikipedia.org/wiki/Vy%C5%A1kov_District" xr:uid="{6067E653-FE27-4E29-A8C4-64E3854FBB3A}"/>
    <hyperlink ref="C87" r:id="rId160" tooltip="South Moravian Region" display="https://en.wikipedia.org/wiki/South_Moravian_Region" xr:uid="{B0C63D06-388D-4A70-BAA7-FF7F8C2D766B}"/>
    <hyperlink ref="B88" r:id="rId161" tooltip="Zlín District" display="https://en.wikipedia.org/wiki/Zl%C3%ADn_District" xr:uid="{E56824AA-9F8E-4F85-87A2-1EF603788DC5}"/>
    <hyperlink ref="C88" r:id="rId162" tooltip="Zlín Region" display="https://en.wikipedia.org/wiki/Zl%C3%ADn_Region" xr:uid="{6EF859B6-335A-421B-85C2-F639E536D40A}"/>
    <hyperlink ref="B89" r:id="rId163" tooltip="Znojmo District" display="https://en.wikipedia.org/wiki/Znojmo_District" xr:uid="{56B9AFAC-7457-43BC-9623-45B9A4F7F7D7}"/>
    <hyperlink ref="C89" r:id="rId164" tooltip="South Moravian Region" display="https://en.wikipedia.org/wiki/South_Moravian_Region" xr:uid="{37D52313-1922-43F0-B2B8-F2B3B4E4CCAC}"/>
    <hyperlink ref="B90" r:id="rId165" tooltip="Žďár nad Sázavou District" display="https://en.wikipedia.org/wiki/%C5%BD%C4%8F%C3%A1r_nad_S%C3%A1zavou_District" xr:uid="{5BC1FC3D-F623-4E36-B389-46794F84832A}"/>
    <hyperlink ref="C90" r:id="rId166" tooltip="Vysočina Region" display="https://en.wikipedia.org/wiki/Vyso%C4%8Dina_Region" xr:uid="{1BEE3846-3FC9-4AF3-A421-FEFBA1A1F168}"/>
  </hyperlinks>
  <pageMargins left="0.7" right="0.7" top="0.75" bottom="0.75" header="0.3" footer="0.3"/>
  <drawing r:id="rId167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30393-0711-4845-8024-915FA0282128}">
  <dimension ref="A1:H21"/>
  <sheetViews>
    <sheetView workbookViewId="0">
      <selection activeCell="E2" sqref="E2:H5"/>
    </sheetView>
  </sheetViews>
  <sheetFormatPr defaultRowHeight="14.5" x14ac:dyDescent="0.35"/>
  <cols>
    <col min="5" max="5" width="4.81640625" bestFit="1" customWidth="1"/>
    <col min="6" max="6" width="25.36328125" bestFit="1" customWidth="1"/>
    <col min="7" max="7" width="11.81640625" bestFit="1" customWidth="1"/>
    <col min="8" max="8" width="5.7265625" bestFit="1" customWidth="1"/>
  </cols>
  <sheetData>
    <row r="1" spans="1:8" ht="29.5" thickBot="1" x14ac:dyDescent="0.4">
      <c r="A1" s="1" t="s">
        <v>6859</v>
      </c>
      <c r="B1" s="6" t="s">
        <v>6860</v>
      </c>
      <c r="C1" s="3" t="s">
        <v>6861</v>
      </c>
      <c r="D1" s="6" t="s">
        <v>6862</v>
      </c>
      <c r="E1">
        <v>3983</v>
      </c>
      <c r="F1" t="str">
        <f>_xlfn.CONCAT(C1," (Danish region)")</f>
        <v>Hovedstaden (Danish region)</v>
      </c>
      <c r="G1" t="str">
        <f>C1</f>
        <v>Hovedstaden</v>
      </c>
      <c r="H1" t="str">
        <f>A2</f>
        <v>DK-82</v>
      </c>
    </row>
    <row r="2" spans="1:8" ht="29.5" thickBot="1" x14ac:dyDescent="0.4">
      <c r="A2" s="1" t="s">
        <v>6863</v>
      </c>
      <c r="B2" s="6" t="s">
        <v>6864</v>
      </c>
      <c r="C2" s="3" t="s">
        <v>6865</v>
      </c>
      <c r="D2" s="6" t="s">
        <v>6866</v>
      </c>
      <c r="E2">
        <v>3983</v>
      </c>
      <c r="F2" t="str">
        <f t="shared" ref="F2:F5" si="0">_xlfn.CONCAT(C2," (Danish region)")</f>
        <v>Midtjylland (Danish region)</v>
      </c>
      <c r="G2" t="str">
        <f t="shared" ref="G2:G5" si="1">C2</f>
        <v>Midtjylland</v>
      </c>
      <c r="H2" t="str">
        <f t="shared" ref="H2:H5" si="2">A3</f>
        <v>DK-81</v>
      </c>
    </row>
    <row r="3" spans="1:8" ht="29.5" thickBot="1" x14ac:dyDescent="0.4">
      <c r="A3" s="1" t="s">
        <v>6867</v>
      </c>
      <c r="B3" s="6" t="s">
        <v>6868</v>
      </c>
      <c r="C3" s="3" t="s">
        <v>6869</v>
      </c>
      <c r="D3" s="6" t="s">
        <v>6870</v>
      </c>
      <c r="E3">
        <v>3983</v>
      </c>
      <c r="F3" t="str">
        <f t="shared" si="0"/>
        <v>Nordjylland (Danish region)</v>
      </c>
      <c r="G3" t="str">
        <f t="shared" si="1"/>
        <v>Nordjylland</v>
      </c>
      <c r="H3" t="str">
        <f t="shared" si="2"/>
        <v>DK-85</v>
      </c>
    </row>
    <row r="4" spans="1:8" ht="18.5" thickBot="1" x14ac:dyDescent="0.4">
      <c r="A4" s="1" t="s">
        <v>6871</v>
      </c>
      <c r="B4" s="6" t="s">
        <v>6872</v>
      </c>
      <c r="C4" s="3" t="s">
        <v>6873</v>
      </c>
      <c r="D4" s="6" t="s">
        <v>6874</v>
      </c>
      <c r="E4">
        <v>3983</v>
      </c>
      <c r="F4" t="str">
        <f t="shared" si="0"/>
        <v>Sjælland (Danish region)</v>
      </c>
      <c r="G4" t="str">
        <f t="shared" si="1"/>
        <v>Sjælland</v>
      </c>
      <c r="H4" t="str">
        <f t="shared" si="2"/>
        <v>DK-83</v>
      </c>
    </row>
    <row r="5" spans="1:8" ht="29.5" thickBot="1" x14ac:dyDescent="0.4">
      <c r="A5" s="1" t="s">
        <v>6875</v>
      </c>
      <c r="B5" s="6" t="s">
        <v>6876</v>
      </c>
      <c r="C5" s="3" t="s">
        <v>6877</v>
      </c>
      <c r="D5" s="6" t="s">
        <v>6878</v>
      </c>
      <c r="E5">
        <v>3983</v>
      </c>
      <c r="F5" t="str">
        <f t="shared" si="0"/>
        <v>Syddanmark (Danish region)</v>
      </c>
      <c r="G5" t="str">
        <f t="shared" si="1"/>
        <v>Syddanmark</v>
      </c>
      <c r="H5" t="str">
        <f t="shared" si="2"/>
        <v>DK-015</v>
      </c>
    </row>
    <row r="6" spans="1:8" ht="29.5" thickBot="1" x14ac:dyDescent="0.4">
      <c r="A6" s="1" t="s">
        <v>6879</v>
      </c>
      <c r="B6" s="3" t="s">
        <v>6880</v>
      </c>
      <c r="C6" s="6" t="s">
        <v>992</v>
      </c>
    </row>
    <row r="7" spans="1:8" ht="29.5" thickBot="1" x14ac:dyDescent="0.4">
      <c r="A7" s="1" t="s">
        <v>6881</v>
      </c>
      <c r="B7" s="3" t="s">
        <v>6882</v>
      </c>
      <c r="C7" s="6" t="s">
        <v>992</v>
      </c>
    </row>
    <row r="8" spans="1:8" ht="15" thickBot="1" x14ac:dyDescent="0.4">
      <c r="A8" s="1" t="s">
        <v>6883</v>
      </c>
      <c r="B8" s="3" t="s">
        <v>6884</v>
      </c>
      <c r="C8" s="6" t="s">
        <v>992</v>
      </c>
    </row>
    <row r="9" spans="1:8" ht="29.5" thickBot="1" x14ac:dyDescent="0.4">
      <c r="A9" s="1" t="s">
        <v>6885</v>
      </c>
      <c r="B9" s="3" t="s">
        <v>6886</v>
      </c>
      <c r="C9" s="6" t="s">
        <v>992</v>
      </c>
    </row>
    <row r="10" spans="1:8" ht="29.5" thickBot="1" x14ac:dyDescent="0.4">
      <c r="A10" s="1" t="s">
        <v>6887</v>
      </c>
      <c r="B10" s="3" t="s">
        <v>6888</v>
      </c>
      <c r="C10" s="6" t="s">
        <v>992</v>
      </c>
    </row>
    <row r="11" spans="1:8" ht="29.5" thickBot="1" x14ac:dyDescent="0.4">
      <c r="A11" s="1" t="s">
        <v>6889</v>
      </c>
      <c r="B11" s="3" t="s">
        <v>6890</v>
      </c>
      <c r="C11" s="6" t="s">
        <v>6891</v>
      </c>
    </row>
    <row r="12" spans="1:8" ht="15" thickBot="1" x14ac:dyDescent="0.4">
      <c r="A12" s="1" t="s">
        <v>6892</v>
      </c>
      <c r="B12" s="3" t="s">
        <v>6893</v>
      </c>
      <c r="C12" s="6" t="s">
        <v>992</v>
      </c>
    </row>
    <row r="13" spans="1:8" ht="29.5" thickBot="1" x14ac:dyDescent="0.4">
      <c r="A13" s="1" t="s">
        <v>6894</v>
      </c>
      <c r="B13" s="3" t="s">
        <v>6895</v>
      </c>
      <c r="C13" s="6" t="s">
        <v>992</v>
      </c>
    </row>
    <row r="14" spans="1:8" ht="15" thickBot="1" x14ac:dyDescent="0.4">
      <c r="A14" s="1" t="s">
        <v>6896</v>
      </c>
      <c r="B14" s="3" t="s">
        <v>6897</v>
      </c>
      <c r="C14" s="6" t="s">
        <v>992</v>
      </c>
    </row>
    <row r="15" spans="1:8" ht="15" thickBot="1" x14ac:dyDescent="0.4">
      <c r="A15" s="1" t="s">
        <v>6898</v>
      </c>
      <c r="B15" s="3" t="s">
        <v>6899</v>
      </c>
      <c r="C15" s="6" t="s">
        <v>992</v>
      </c>
    </row>
    <row r="16" spans="1:8" ht="29.5" thickBot="1" x14ac:dyDescent="0.4">
      <c r="A16" s="1" t="s">
        <v>6900</v>
      </c>
      <c r="B16" s="3" t="s">
        <v>6901</v>
      </c>
      <c r="C16" s="6" t="s">
        <v>992</v>
      </c>
    </row>
    <row r="17" spans="1:3" ht="15" thickBot="1" x14ac:dyDescent="0.4">
      <c r="A17" s="1" t="s">
        <v>6902</v>
      </c>
      <c r="B17" s="3" t="s">
        <v>6903</v>
      </c>
      <c r="C17" s="6" t="s">
        <v>992</v>
      </c>
    </row>
    <row r="18" spans="1:3" ht="15" thickBot="1" x14ac:dyDescent="0.4">
      <c r="A18" s="1" t="s">
        <v>6904</v>
      </c>
      <c r="B18" s="3" t="s">
        <v>6905</v>
      </c>
      <c r="C18" s="6" t="s">
        <v>992</v>
      </c>
    </row>
    <row r="19" spans="1:3" ht="29.5" thickBot="1" x14ac:dyDescent="0.4">
      <c r="A19" s="1" t="s">
        <v>6906</v>
      </c>
      <c r="B19" s="3" t="s">
        <v>6869</v>
      </c>
      <c r="C19" s="6" t="s">
        <v>992</v>
      </c>
    </row>
    <row r="20" spans="1:3" ht="29.5" thickBot="1" x14ac:dyDescent="0.4">
      <c r="A20" s="1" t="s">
        <v>6907</v>
      </c>
      <c r="B20" s="3" t="s">
        <v>6880</v>
      </c>
      <c r="C20" s="6" t="s">
        <v>344</v>
      </c>
    </row>
    <row r="21" spans="1:3" ht="29.5" thickBot="1" x14ac:dyDescent="0.4">
      <c r="A21" s="1" t="s">
        <v>6908</v>
      </c>
      <c r="B21" s="3" t="s">
        <v>6909</v>
      </c>
      <c r="C21" s="6" t="s">
        <v>344</v>
      </c>
    </row>
  </sheetData>
  <hyperlinks>
    <hyperlink ref="C1" r:id="rId1" tooltip="Capital Region of Denmark" display="https://en.wikipedia.org/wiki/Capital_Region_of_Denmark" xr:uid="{7F8EA3E1-B7E9-40A6-B7A1-163ECD2100EB}"/>
    <hyperlink ref="C2" r:id="rId2" tooltip="Central Denmark Region" display="https://en.wikipedia.org/wiki/Central_Denmark_Region" xr:uid="{C9F39544-3359-488B-AA50-53E93A12BBED}"/>
    <hyperlink ref="C3" r:id="rId3" tooltip="North Denmark Region" display="https://en.wikipedia.org/wiki/North_Denmark_Region" xr:uid="{27710C08-BB19-4798-AA87-EE7C570E29B4}"/>
    <hyperlink ref="C4" r:id="rId4" tooltip="Region Zealand" display="https://en.wikipedia.org/wiki/Region_Zealand" xr:uid="{3A828D7C-F442-469D-881F-925802EDC0E9}"/>
    <hyperlink ref="C5" r:id="rId5" tooltip="Region of Southern Denmark" display="https://en.wikipedia.org/wiki/Region_of_Southern_Denmark" xr:uid="{3283DBE5-1D71-4278-A87D-76913ED7ADE1}"/>
    <hyperlink ref="B6" r:id="rId6" tooltip="København County" display="https://en.wikipedia.org/wiki/K%C3%B8benhavn_County" xr:uid="{0B42C949-E072-405F-A322-9D477285286E}"/>
    <hyperlink ref="B7" r:id="rId7" tooltip="Frederiksborg County" display="https://en.wikipedia.org/wiki/Frederiksborg_County" xr:uid="{2979DD57-B604-4C99-AB1D-6846704A98A7}"/>
    <hyperlink ref="B8" r:id="rId8" tooltip="Roskilde County" display="https://en.wikipedia.org/wiki/Roskilde_County" xr:uid="{1859D7F8-02E3-4700-91C4-A4DE819E6E27}"/>
    <hyperlink ref="B9" r:id="rId9" tooltip="Vestsjælland County" display="https://en.wikipedia.org/wiki/Vestsj%C3%A6lland_County" xr:uid="{71A0BBF7-CE34-44A2-935C-31351FF630AF}"/>
    <hyperlink ref="B10" r:id="rId10" tooltip="Storstrøm County" display="https://en.wikipedia.org/wiki/Storstr%C3%B8m_County" xr:uid="{83472268-F240-4C7F-BA86-B50764B9F9AC}"/>
    <hyperlink ref="B11" r:id="rId11" tooltip="Bornholm County" display="https://en.wikipedia.org/wiki/Bornholm_County" xr:uid="{E324603A-0480-40E1-9C2E-94DDCE599DFD}"/>
    <hyperlink ref="B12" r:id="rId12" tooltip="Fyn County" display="https://en.wikipedia.org/wiki/Fyn_County" xr:uid="{0D064466-353D-46C0-B2F1-6D36AF8AC4E8}"/>
    <hyperlink ref="B13" r:id="rId13" tooltip="Sønderjylland County" display="https://en.wikipedia.org/wiki/S%C3%B8nderjylland_County" xr:uid="{DBCC438E-0FAA-4AC4-80F7-5DAEF2D95937}"/>
    <hyperlink ref="B14" r:id="rId14" tooltip="Ribe County" display="https://en.wikipedia.org/wiki/Ribe_County" xr:uid="{A675FC53-CBA2-4793-A515-E4BE2884E299}"/>
    <hyperlink ref="B15" r:id="rId15" tooltip="Vejle County" display="https://en.wikipedia.org/wiki/Vejle_County" xr:uid="{464DA3D2-21A6-4BD9-9F93-7321A577E4FD}"/>
    <hyperlink ref="B16" r:id="rId16" tooltip="Ringkøbing County" display="https://en.wikipedia.org/wiki/Ringk%C3%B8bing_County" xr:uid="{54C8584B-3062-4597-936D-F585E4DB8B07}"/>
    <hyperlink ref="B17" r:id="rId17" tooltip="Århus County" display="https://en.wikipedia.org/wiki/%C3%85rhus_County" xr:uid="{55B1D6FA-BE43-4684-BA13-140097D37FEB}"/>
    <hyperlink ref="B18" r:id="rId18" tooltip="Viborg County" display="https://en.wikipedia.org/wiki/Viborg_County" xr:uid="{470D20B3-645C-46CB-9854-A37E9CD7527C}"/>
    <hyperlink ref="B19" r:id="rId19" tooltip="Nordjylland County" display="https://en.wikipedia.org/wiki/Nordjylland_County" xr:uid="{7F12CC48-7632-432A-AD74-AA9CC8431F25}"/>
    <hyperlink ref="B20" r:id="rId20" tooltip="København" display="https://en.wikipedia.org/wiki/K%C3%B8benhavn" xr:uid="{9CAFFBF2-98E7-4A07-91A2-3A183CE201BA}"/>
    <hyperlink ref="B21" r:id="rId21" tooltip="Frederiksberg" display="https://en.wikipedia.org/wiki/Frederiksberg" xr:uid="{6684BD48-FE80-4B82-B5DB-EF338B1BFFCF}"/>
  </hyperlinks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8A19A-84AD-4229-9AFE-431BCD9B8F21}">
  <dimension ref="A1:I42"/>
  <sheetViews>
    <sheetView topLeftCell="B37" workbookViewId="0">
      <selection activeCell="E11" sqref="E11:I42"/>
    </sheetView>
  </sheetViews>
  <sheetFormatPr defaultRowHeight="14.5" x14ac:dyDescent="0.35"/>
  <cols>
    <col min="5" max="5" width="4.81640625" bestFit="1" customWidth="1"/>
    <col min="6" max="6" width="46.54296875" bestFit="1" customWidth="1"/>
    <col min="7" max="7" width="28.08984375" bestFit="1" customWidth="1"/>
    <col min="8" max="8" width="6.08984375" bestFit="1" customWidth="1"/>
    <col min="9" max="9" width="9.36328125" bestFit="1" customWidth="1"/>
  </cols>
  <sheetData>
    <row r="1" spans="1:9" ht="18.5" thickBot="1" x14ac:dyDescent="0.4">
      <c r="A1" s="1" t="s">
        <v>6910</v>
      </c>
      <c r="B1" s="6" t="s">
        <v>6911</v>
      </c>
      <c r="E1">
        <v>3900</v>
      </c>
      <c r="F1" t="str">
        <f>_xlfn.CONCAT(B1," (Dominican region)")</f>
        <v>Cibao Nordeste (Dominican region)</v>
      </c>
      <c r="G1" t="str">
        <f>B1</f>
        <v>Cibao Nordeste</v>
      </c>
      <c r="H1" t="str">
        <f>A1</f>
        <v>DO-33</v>
      </c>
    </row>
    <row r="2" spans="1:9" ht="18.5" thickBot="1" x14ac:dyDescent="0.4">
      <c r="A2" s="1" t="s">
        <v>6912</v>
      </c>
      <c r="B2" s="6" t="s">
        <v>6913</v>
      </c>
      <c r="E2">
        <v>3900</v>
      </c>
      <c r="F2" t="str">
        <f t="shared" ref="F2:F10" si="0">_xlfn.CONCAT(B2," (Dominican region)")</f>
        <v>Cibao Noroeste (Dominican region)</v>
      </c>
      <c r="G2" t="str">
        <f t="shared" ref="G2:G10" si="1">B2</f>
        <v>Cibao Noroeste</v>
      </c>
      <c r="H2" t="str">
        <f t="shared" ref="H2:H10" si="2">A2</f>
        <v>DO-34</v>
      </c>
    </row>
    <row r="3" spans="1:9" ht="15" thickBot="1" x14ac:dyDescent="0.4">
      <c r="A3" s="1" t="s">
        <v>6914</v>
      </c>
      <c r="B3" s="6" t="s">
        <v>6915</v>
      </c>
      <c r="E3">
        <v>3900</v>
      </c>
      <c r="F3" t="str">
        <f t="shared" si="0"/>
        <v>Cibao Norte (Dominican region)</v>
      </c>
      <c r="G3" t="str">
        <f t="shared" si="1"/>
        <v>Cibao Norte</v>
      </c>
      <c r="H3" t="str">
        <f t="shared" si="2"/>
        <v>DO-35</v>
      </c>
    </row>
    <row r="4" spans="1:9" ht="15" thickBot="1" x14ac:dyDescent="0.4">
      <c r="A4" s="1" t="s">
        <v>6916</v>
      </c>
      <c r="B4" s="6" t="s">
        <v>6917</v>
      </c>
      <c r="E4">
        <v>3900</v>
      </c>
      <c r="F4" t="str">
        <f t="shared" si="0"/>
        <v>Cibao Sur (Dominican region)</v>
      </c>
      <c r="G4" t="str">
        <f t="shared" si="1"/>
        <v>Cibao Sur</v>
      </c>
      <c r="H4" t="str">
        <f t="shared" si="2"/>
        <v>DO-36</v>
      </c>
    </row>
    <row r="5" spans="1:9" ht="15" thickBot="1" x14ac:dyDescent="0.4">
      <c r="A5" s="1" t="s">
        <v>6918</v>
      </c>
      <c r="B5" s="6" t="s">
        <v>6919</v>
      </c>
      <c r="E5">
        <v>3900</v>
      </c>
      <c r="F5" t="str">
        <f t="shared" si="0"/>
        <v>El Valle (Dominican region)</v>
      </c>
      <c r="G5" t="str">
        <f t="shared" si="1"/>
        <v>El Valle</v>
      </c>
      <c r="H5" t="str">
        <f t="shared" si="2"/>
        <v>DO-37</v>
      </c>
    </row>
    <row r="6" spans="1:9" ht="15" thickBot="1" x14ac:dyDescent="0.4">
      <c r="A6" s="1" t="s">
        <v>6920</v>
      </c>
      <c r="B6" s="6" t="s">
        <v>6921</v>
      </c>
      <c r="E6">
        <v>3900</v>
      </c>
      <c r="F6" t="str">
        <f t="shared" si="0"/>
        <v>Enriquillo (Dominican region)</v>
      </c>
      <c r="G6" t="str">
        <f t="shared" si="1"/>
        <v>Enriquillo</v>
      </c>
      <c r="H6" t="str">
        <f t="shared" si="2"/>
        <v>DO-38</v>
      </c>
    </row>
    <row r="7" spans="1:9" ht="15" thickBot="1" x14ac:dyDescent="0.4">
      <c r="A7" s="1" t="s">
        <v>6922</v>
      </c>
      <c r="B7" s="6" t="s">
        <v>6923</v>
      </c>
      <c r="E7">
        <v>3900</v>
      </c>
      <c r="F7" t="str">
        <f t="shared" si="0"/>
        <v>Higuamo (Dominican region)</v>
      </c>
      <c r="G7" t="str">
        <f t="shared" si="1"/>
        <v>Higuamo</v>
      </c>
      <c r="H7" t="str">
        <f t="shared" si="2"/>
        <v>DO-39</v>
      </c>
    </row>
    <row r="8" spans="1:9" ht="15" thickBot="1" x14ac:dyDescent="0.4">
      <c r="A8" s="1" t="s">
        <v>6924</v>
      </c>
      <c r="B8" s="6" t="s">
        <v>6925</v>
      </c>
      <c r="E8">
        <v>3900</v>
      </c>
      <c r="F8" t="str">
        <f t="shared" si="0"/>
        <v>Ozama (Dominican region)</v>
      </c>
      <c r="G8" t="str">
        <f t="shared" si="1"/>
        <v>Ozama</v>
      </c>
      <c r="H8" t="str">
        <f t="shared" si="2"/>
        <v>DO-40</v>
      </c>
    </row>
    <row r="9" spans="1:9" ht="15" thickBot="1" x14ac:dyDescent="0.4">
      <c r="A9" s="1" t="s">
        <v>6926</v>
      </c>
      <c r="B9" s="6" t="s">
        <v>6927</v>
      </c>
      <c r="E9">
        <v>3900</v>
      </c>
      <c r="F9" t="str">
        <f t="shared" si="0"/>
        <v>Valdesia (Dominican region)</v>
      </c>
      <c r="G9" t="str">
        <f t="shared" si="1"/>
        <v>Valdesia</v>
      </c>
      <c r="H9" t="str">
        <f t="shared" si="2"/>
        <v>DO-41</v>
      </c>
    </row>
    <row r="10" spans="1:9" ht="15" thickBot="1" x14ac:dyDescent="0.4">
      <c r="A10" s="1" t="s">
        <v>6928</v>
      </c>
      <c r="B10" s="6" t="s">
        <v>6929</v>
      </c>
      <c r="E10">
        <v>3900</v>
      </c>
      <c r="F10" t="str">
        <f t="shared" si="0"/>
        <v>Yuma (Dominican region)</v>
      </c>
      <c r="G10" t="str">
        <f t="shared" si="1"/>
        <v>Yuma</v>
      </c>
      <c r="H10" t="str">
        <f t="shared" si="2"/>
        <v>DO-42</v>
      </c>
    </row>
    <row r="11" spans="1:9" ht="58.5" thickBot="1" x14ac:dyDescent="0.4">
      <c r="A11" s="1" t="s">
        <v>6930</v>
      </c>
      <c r="B11" s="3" t="s">
        <v>6993</v>
      </c>
      <c r="C11" s="6" t="s">
        <v>473</v>
      </c>
      <c r="D11" s="6" t="s">
        <v>6924</v>
      </c>
      <c r="E11">
        <v>3900</v>
      </c>
      <c r="F11" t="str">
        <f>_xlfn.CONCAT(B11," (Dominican ",C11,")")</f>
        <v>Distrito Nacional Santo Domingo (Dominican district)</v>
      </c>
      <c r="G11" t="str">
        <f t="shared" ref="G11" si="3">B11</f>
        <v>Distrito Nacional Santo Domingo</v>
      </c>
      <c r="H11" t="str">
        <f t="shared" ref="H11" si="4">A11</f>
        <v>DO-01</v>
      </c>
      <c r="I11" t="str">
        <f>D11</f>
        <v>DO-40</v>
      </c>
    </row>
    <row r="12" spans="1:9" ht="15" thickBot="1" x14ac:dyDescent="0.4">
      <c r="A12" s="1" t="s">
        <v>6931</v>
      </c>
      <c r="B12" s="3" t="s">
        <v>6932</v>
      </c>
      <c r="C12" s="6" t="s">
        <v>149</v>
      </c>
      <c r="D12" s="6" t="s">
        <v>6926</v>
      </c>
      <c r="E12">
        <v>3900</v>
      </c>
      <c r="F12" t="str">
        <f t="shared" ref="F12:F42" si="5">_xlfn.CONCAT(B12," (Dominican ",C12,")")</f>
        <v>Azua (Dominican province)</v>
      </c>
      <c r="G12" t="str">
        <f t="shared" ref="G12:G42" si="6">B12</f>
        <v>Azua</v>
      </c>
      <c r="H12" t="str">
        <f t="shared" ref="H12:H42" si="7">A12</f>
        <v>DO-02</v>
      </c>
      <c r="I12" t="str">
        <f t="shared" ref="I12:I42" si="8">D12</f>
        <v>DO-41</v>
      </c>
    </row>
    <row r="13" spans="1:9" ht="15" thickBot="1" x14ac:dyDescent="0.4">
      <c r="A13" s="1" t="s">
        <v>6933</v>
      </c>
      <c r="B13" s="3" t="s">
        <v>6934</v>
      </c>
      <c r="C13" s="6" t="s">
        <v>149</v>
      </c>
      <c r="D13" s="6" t="s">
        <v>6920</v>
      </c>
      <c r="E13">
        <v>3900</v>
      </c>
      <c r="F13" t="str">
        <f t="shared" si="5"/>
        <v>Baoruco (Dominican province)</v>
      </c>
      <c r="G13" t="str">
        <f t="shared" si="6"/>
        <v>Baoruco</v>
      </c>
      <c r="H13" t="str">
        <f t="shared" si="7"/>
        <v>DO-03</v>
      </c>
      <c r="I13" t="str">
        <f t="shared" si="8"/>
        <v>DO-38</v>
      </c>
    </row>
    <row r="14" spans="1:9" ht="29.5" thickBot="1" x14ac:dyDescent="0.4">
      <c r="A14" s="1" t="s">
        <v>6935</v>
      </c>
      <c r="B14" s="3" t="s">
        <v>6936</v>
      </c>
      <c r="C14" s="6" t="s">
        <v>149</v>
      </c>
      <c r="D14" s="6" t="s">
        <v>6920</v>
      </c>
      <c r="E14">
        <v>3900</v>
      </c>
      <c r="F14" t="str">
        <f t="shared" si="5"/>
        <v>Barahona (Dominican province)</v>
      </c>
      <c r="G14" t="str">
        <f t="shared" si="6"/>
        <v>Barahona</v>
      </c>
      <c r="H14" t="str">
        <f t="shared" si="7"/>
        <v>DO-04</v>
      </c>
      <c r="I14" t="str">
        <f t="shared" si="8"/>
        <v>DO-38</v>
      </c>
    </row>
    <row r="15" spans="1:9" ht="15" thickBot="1" x14ac:dyDescent="0.4">
      <c r="A15" s="1" t="s">
        <v>6937</v>
      </c>
      <c r="B15" s="3" t="s">
        <v>6938</v>
      </c>
      <c r="C15" s="6" t="s">
        <v>149</v>
      </c>
      <c r="D15" s="6" t="s">
        <v>6912</v>
      </c>
      <c r="E15">
        <v>3900</v>
      </c>
      <c r="F15" t="str">
        <f t="shared" si="5"/>
        <v>Dajabón (Dominican province)</v>
      </c>
      <c r="G15" t="str">
        <f t="shared" si="6"/>
        <v>Dajabón</v>
      </c>
      <c r="H15" t="str">
        <f t="shared" si="7"/>
        <v>DO-05</v>
      </c>
      <c r="I15" t="str">
        <f t="shared" si="8"/>
        <v>DO-34</v>
      </c>
    </row>
    <row r="16" spans="1:9" ht="15" thickBot="1" x14ac:dyDescent="0.4">
      <c r="A16" s="1" t="s">
        <v>6939</v>
      </c>
      <c r="B16" s="3" t="s">
        <v>6940</v>
      </c>
      <c r="C16" s="6" t="s">
        <v>149</v>
      </c>
      <c r="D16" s="6" t="s">
        <v>6910</v>
      </c>
      <c r="E16">
        <v>3900</v>
      </c>
      <c r="F16" t="str">
        <f t="shared" si="5"/>
        <v>Duarte (Dominican province)</v>
      </c>
      <c r="G16" t="str">
        <f t="shared" si="6"/>
        <v>Duarte</v>
      </c>
      <c r="H16" t="str">
        <f t="shared" si="7"/>
        <v>DO-06</v>
      </c>
      <c r="I16" t="str">
        <f t="shared" si="8"/>
        <v>DO-33</v>
      </c>
    </row>
    <row r="17" spans="1:9" ht="15" thickBot="1" x14ac:dyDescent="0.4">
      <c r="A17" s="1" t="s">
        <v>6941</v>
      </c>
      <c r="B17" s="3" t="s">
        <v>6942</v>
      </c>
      <c r="C17" s="6" t="s">
        <v>149</v>
      </c>
      <c r="D17" s="6" t="s">
        <v>6928</v>
      </c>
      <c r="E17">
        <v>3900</v>
      </c>
      <c r="F17" t="str">
        <f t="shared" si="5"/>
        <v>El Seibo (Dominican province)</v>
      </c>
      <c r="G17" t="str">
        <f t="shared" si="6"/>
        <v>El Seibo</v>
      </c>
      <c r="H17" t="str">
        <f t="shared" si="7"/>
        <v>DO-08</v>
      </c>
      <c r="I17" t="str">
        <f t="shared" si="8"/>
        <v>DO-42</v>
      </c>
    </row>
    <row r="18" spans="1:9" ht="15" thickBot="1" x14ac:dyDescent="0.4">
      <c r="A18" s="1" t="s">
        <v>6943</v>
      </c>
      <c r="B18" s="3" t="s">
        <v>6944</v>
      </c>
      <c r="C18" s="6" t="s">
        <v>149</v>
      </c>
      <c r="D18" s="6" t="s">
        <v>6914</v>
      </c>
      <c r="E18">
        <v>3900</v>
      </c>
      <c r="F18" t="str">
        <f t="shared" si="5"/>
        <v>Espaillat (Dominican province)</v>
      </c>
      <c r="G18" t="str">
        <f t="shared" si="6"/>
        <v>Espaillat</v>
      </c>
      <c r="H18" t="str">
        <f t="shared" si="7"/>
        <v>DO-09</v>
      </c>
      <c r="I18" t="str">
        <f t="shared" si="8"/>
        <v>DO-35</v>
      </c>
    </row>
    <row r="19" spans="1:9" ht="29.5" thickBot="1" x14ac:dyDescent="0.4">
      <c r="A19" s="1" t="s">
        <v>6945</v>
      </c>
      <c r="B19" s="3" t="s">
        <v>6946</v>
      </c>
      <c r="C19" s="6" t="s">
        <v>149</v>
      </c>
      <c r="D19" s="6" t="s">
        <v>6922</v>
      </c>
      <c r="E19">
        <v>3900</v>
      </c>
      <c r="F19" t="str">
        <f t="shared" si="5"/>
        <v>Hato Mayor (Dominican province)</v>
      </c>
      <c r="G19" t="str">
        <f t="shared" si="6"/>
        <v>Hato Mayor</v>
      </c>
      <c r="H19" t="str">
        <f t="shared" si="7"/>
        <v>DO-30</v>
      </c>
      <c r="I19" t="str">
        <f t="shared" si="8"/>
        <v>DO-39</v>
      </c>
    </row>
    <row r="20" spans="1:9" ht="29.5" thickBot="1" x14ac:dyDescent="0.4">
      <c r="A20" s="1" t="s">
        <v>6947</v>
      </c>
      <c r="B20" s="3" t="s">
        <v>6948</v>
      </c>
      <c r="C20" s="6" t="s">
        <v>149</v>
      </c>
      <c r="D20" s="6" t="s">
        <v>6920</v>
      </c>
      <c r="E20">
        <v>3900</v>
      </c>
      <c r="F20" t="str">
        <f t="shared" si="5"/>
        <v>Independencia (Dominican province)</v>
      </c>
      <c r="G20" t="str">
        <f t="shared" si="6"/>
        <v>Independencia</v>
      </c>
      <c r="H20" t="str">
        <f t="shared" si="7"/>
        <v>DO-10</v>
      </c>
      <c r="I20" t="str">
        <f t="shared" si="8"/>
        <v>DO-38</v>
      </c>
    </row>
    <row r="21" spans="1:9" ht="44" thickBot="1" x14ac:dyDescent="0.4">
      <c r="A21" s="1" t="s">
        <v>6949</v>
      </c>
      <c r="B21" s="3" t="s">
        <v>6950</v>
      </c>
      <c r="C21" s="6" t="s">
        <v>149</v>
      </c>
      <c r="D21" s="6" t="s">
        <v>6928</v>
      </c>
      <c r="E21">
        <v>3900</v>
      </c>
      <c r="F21" t="str">
        <f t="shared" si="5"/>
        <v>La Altagracia (Dominican province)</v>
      </c>
      <c r="G21" t="str">
        <f t="shared" si="6"/>
        <v>La Altagracia</v>
      </c>
      <c r="H21" t="str">
        <f t="shared" si="7"/>
        <v>DO-11</v>
      </c>
      <c r="I21" t="str">
        <f t="shared" si="8"/>
        <v>DO-42</v>
      </c>
    </row>
    <row r="22" spans="1:9" ht="15" thickBot="1" x14ac:dyDescent="0.4">
      <c r="A22" s="1" t="s">
        <v>6951</v>
      </c>
      <c r="B22" s="3" t="s">
        <v>6952</v>
      </c>
      <c r="C22" s="6" t="s">
        <v>149</v>
      </c>
      <c r="D22" s="6" t="s">
        <v>6918</v>
      </c>
      <c r="E22">
        <v>3900</v>
      </c>
      <c r="F22" t="str">
        <f t="shared" si="5"/>
        <v>Elías Piña (Dominican province)</v>
      </c>
      <c r="G22" t="str">
        <f t="shared" si="6"/>
        <v>Elías Piña</v>
      </c>
      <c r="H22" t="str">
        <f t="shared" si="7"/>
        <v>DO-07</v>
      </c>
      <c r="I22" t="str">
        <f t="shared" si="8"/>
        <v>DO-37</v>
      </c>
    </row>
    <row r="23" spans="1:9" ht="29.5" thickBot="1" x14ac:dyDescent="0.4">
      <c r="A23" s="1" t="s">
        <v>6953</v>
      </c>
      <c r="B23" s="3" t="s">
        <v>6954</v>
      </c>
      <c r="C23" s="6" t="s">
        <v>149</v>
      </c>
      <c r="D23" s="6" t="s">
        <v>6928</v>
      </c>
      <c r="E23">
        <v>3900</v>
      </c>
      <c r="F23" t="str">
        <f t="shared" si="5"/>
        <v>La Romana (Dominican province)</v>
      </c>
      <c r="G23" t="str">
        <f t="shared" si="6"/>
        <v>La Romana</v>
      </c>
      <c r="H23" t="str">
        <f t="shared" si="7"/>
        <v>DO-12</v>
      </c>
      <c r="I23" t="str">
        <f t="shared" si="8"/>
        <v>DO-42</v>
      </c>
    </row>
    <row r="24" spans="1:9" ht="15" thickBot="1" x14ac:dyDescent="0.4">
      <c r="A24" s="1" t="s">
        <v>6955</v>
      </c>
      <c r="B24" s="3" t="s">
        <v>6956</v>
      </c>
      <c r="C24" s="6" t="s">
        <v>149</v>
      </c>
      <c r="D24" s="6" t="s">
        <v>6916</v>
      </c>
      <c r="E24">
        <v>3900</v>
      </c>
      <c r="F24" t="str">
        <f t="shared" si="5"/>
        <v>La Vega (Dominican province)</v>
      </c>
      <c r="G24" t="str">
        <f t="shared" si="6"/>
        <v>La Vega</v>
      </c>
      <c r="H24" t="str">
        <f t="shared" si="7"/>
        <v>DO-13</v>
      </c>
      <c r="I24" t="str">
        <f t="shared" si="8"/>
        <v>DO-36</v>
      </c>
    </row>
    <row r="25" spans="1:9" ht="44" thickBot="1" x14ac:dyDescent="0.4">
      <c r="A25" s="1" t="s">
        <v>6957</v>
      </c>
      <c r="B25" s="3" t="s">
        <v>6958</v>
      </c>
      <c r="C25" s="6" t="s">
        <v>149</v>
      </c>
      <c r="D25" s="6" t="s">
        <v>6910</v>
      </c>
      <c r="E25">
        <v>3900</v>
      </c>
      <c r="F25" t="str">
        <f t="shared" si="5"/>
        <v>María Trinidad Sánchez (Dominican province)</v>
      </c>
      <c r="G25" t="str">
        <f t="shared" si="6"/>
        <v>María Trinidad Sánchez</v>
      </c>
      <c r="H25" t="str">
        <f t="shared" si="7"/>
        <v>DO-14</v>
      </c>
      <c r="I25" t="str">
        <f t="shared" si="8"/>
        <v>DO-33</v>
      </c>
    </row>
    <row r="26" spans="1:9" ht="29.5" thickBot="1" x14ac:dyDescent="0.4">
      <c r="A26" s="1" t="s">
        <v>6959</v>
      </c>
      <c r="B26" s="3" t="s">
        <v>6960</v>
      </c>
      <c r="C26" s="6" t="s">
        <v>149</v>
      </c>
      <c r="D26" s="6" t="s">
        <v>6916</v>
      </c>
      <c r="E26">
        <v>3900</v>
      </c>
      <c r="F26" t="str">
        <f t="shared" si="5"/>
        <v>Monseñor Nouel (Dominican province)</v>
      </c>
      <c r="G26" t="str">
        <f t="shared" si="6"/>
        <v>Monseñor Nouel</v>
      </c>
      <c r="H26" t="str">
        <f t="shared" si="7"/>
        <v>DO-28</v>
      </c>
      <c r="I26" t="str">
        <f t="shared" si="8"/>
        <v>DO-36</v>
      </c>
    </row>
    <row r="27" spans="1:9" ht="29.5" thickBot="1" x14ac:dyDescent="0.4">
      <c r="A27" s="1" t="s">
        <v>6961</v>
      </c>
      <c r="B27" s="3" t="s">
        <v>6962</v>
      </c>
      <c r="C27" s="6" t="s">
        <v>149</v>
      </c>
      <c r="D27" s="6" t="s">
        <v>6912</v>
      </c>
      <c r="E27">
        <v>3900</v>
      </c>
      <c r="F27" t="str">
        <f t="shared" si="5"/>
        <v>Monte Cristi (Dominican province)</v>
      </c>
      <c r="G27" t="str">
        <f t="shared" si="6"/>
        <v>Monte Cristi</v>
      </c>
      <c r="H27" t="str">
        <f t="shared" si="7"/>
        <v>DO-15</v>
      </c>
      <c r="I27" t="str">
        <f t="shared" si="8"/>
        <v>DO-34</v>
      </c>
    </row>
    <row r="28" spans="1:9" ht="29.5" thickBot="1" x14ac:dyDescent="0.4">
      <c r="A28" s="1" t="s">
        <v>6963</v>
      </c>
      <c r="B28" s="3" t="s">
        <v>6964</v>
      </c>
      <c r="C28" s="6" t="s">
        <v>149</v>
      </c>
      <c r="D28" s="6" t="s">
        <v>6922</v>
      </c>
      <c r="E28">
        <v>3900</v>
      </c>
      <c r="F28" t="str">
        <f t="shared" si="5"/>
        <v>Monte Plata (Dominican province)</v>
      </c>
      <c r="G28" t="str">
        <f t="shared" si="6"/>
        <v>Monte Plata</v>
      </c>
      <c r="H28" t="str">
        <f t="shared" si="7"/>
        <v>DO-29</v>
      </c>
      <c r="I28" t="str">
        <f t="shared" si="8"/>
        <v>DO-39</v>
      </c>
    </row>
    <row r="29" spans="1:9" ht="29.5" thickBot="1" x14ac:dyDescent="0.4">
      <c r="A29" s="1" t="s">
        <v>6965</v>
      </c>
      <c r="B29" s="3" t="s">
        <v>6966</v>
      </c>
      <c r="C29" s="6" t="s">
        <v>149</v>
      </c>
      <c r="D29" s="6" t="s">
        <v>6920</v>
      </c>
      <c r="E29">
        <v>3900</v>
      </c>
      <c r="F29" t="str">
        <f t="shared" si="5"/>
        <v>Pedernales (Dominican province)</v>
      </c>
      <c r="G29" t="str">
        <f t="shared" si="6"/>
        <v>Pedernales</v>
      </c>
      <c r="H29" t="str">
        <f t="shared" si="7"/>
        <v>DO-16</v>
      </c>
      <c r="I29" t="str">
        <f t="shared" si="8"/>
        <v>DO-38</v>
      </c>
    </row>
    <row r="30" spans="1:9" ht="15" thickBot="1" x14ac:dyDescent="0.4">
      <c r="A30" s="1" t="s">
        <v>6967</v>
      </c>
      <c r="B30" s="3" t="s">
        <v>6968</v>
      </c>
      <c r="C30" s="6" t="s">
        <v>149</v>
      </c>
      <c r="D30" s="6" t="s">
        <v>6926</v>
      </c>
      <c r="E30">
        <v>3900</v>
      </c>
      <c r="F30" t="str">
        <f t="shared" si="5"/>
        <v>Peravia (Dominican province)</v>
      </c>
      <c r="G30" t="str">
        <f t="shared" si="6"/>
        <v>Peravia</v>
      </c>
      <c r="H30" t="str">
        <f t="shared" si="7"/>
        <v>DO-17</v>
      </c>
      <c r="I30" t="str">
        <f t="shared" si="8"/>
        <v>DO-41</v>
      </c>
    </row>
    <row r="31" spans="1:9" ht="29.5" thickBot="1" x14ac:dyDescent="0.4">
      <c r="A31" s="1" t="s">
        <v>6969</v>
      </c>
      <c r="B31" s="3" t="s">
        <v>6970</v>
      </c>
      <c r="C31" s="6" t="s">
        <v>149</v>
      </c>
      <c r="D31" s="6" t="s">
        <v>6914</v>
      </c>
      <c r="E31">
        <v>3900</v>
      </c>
      <c r="F31" t="str">
        <f t="shared" si="5"/>
        <v>Puerto Plata (Dominican province)</v>
      </c>
      <c r="G31" t="str">
        <f t="shared" si="6"/>
        <v>Puerto Plata</v>
      </c>
      <c r="H31" t="str">
        <f t="shared" si="7"/>
        <v>DO-18</v>
      </c>
      <c r="I31" t="str">
        <f t="shared" si="8"/>
        <v>DO-35</v>
      </c>
    </row>
    <row r="32" spans="1:9" ht="29.5" thickBot="1" x14ac:dyDescent="0.4">
      <c r="A32" s="1" t="s">
        <v>6971</v>
      </c>
      <c r="B32" s="3" t="s">
        <v>6972</v>
      </c>
      <c r="C32" s="6" t="s">
        <v>149</v>
      </c>
      <c r="D32" s="6" t="s">
        <v>6910</v>
      </c>
      <c r="E32">
        <v>3900</v>
      </c>
      <c r="F32" t="str">
        <f t="shared" si="5"/>
        <v>Hermanas Mirabal (Dominican province)</v>
      </c>
      <c r="G32" t="str">
        <f t="shared" si="6"/>
        <v>Hermanas Mirabal</v>
      </c>
      <c r="H32" t="str">
        <f t="shared" si="7"/>
        <v>DO-19</v>
      </c>
      <c r="I32" t="str">
        <f t="shared" si="8"/>
        <v>DO-33</v>
      </c>
    </row>
    <row r="33" spans="1:9" ht="15" thickBot="1" x14ac:dyDescent="0.4">
      <c r="A33" s="1" t="s">
        <v>6973</v>
      </c>
      <c r="B33" s="3" t="s">
        <v>6974</v>
      </c>
      <c r="C33" s="6" t="s">
        <v>149</v>
      </c>
      <c r="D33" s="6" t="s">
        <v>6910</v>
      </c>
      <c r="E33">
        <v>3900</v>
      </c>
      <c r="F33" t="str">
        <f t="shared" si="5"/>
        <v>Samaná (Dominican province)</v>
      </c>
      <c r="G33" t="str">
        <f t="shared" si="6"/>
        <v>Samaná</v>
      </c>
      <c r="H33" t="str">
        <f t="shared" si="7"/>
        <v>DO-20</v>
      </c>
      <c r="I33" t="str">
        <f t="shared" si="8"/>
        <v>DO-33</v>
      </c>
    </row>
    <row r="34" spans="1:9" ht="29.5" thickBot="1" x14ac:dyDescent="0.4">
      <c r="A34" s="1" t="s">
        <v>6975</v>
      </c>
      <c r="B34" s="3" t="s">
        <v>6976</v>
      </c>
      <c r="C34" s="6" t="s">
        <v>149</v>
      </c>
      <c r="D34" s="6" t="s">
        <v>6926</v>
      </c>
      <c r="E34">
        <v>3900</v>
      </c>
      <c r="F34" t="str">
        <f t="shared" si="5"/>
        <v>San Cristóbal (Dominican province)</v>
      </c>
      <c r="G34" t="str">
        <f t="shared" si="6"/>
        <v>San Cristóbal</v>
      </c>
      <c r="H34" t="str">
        <f t="shared" si="7"/>
        <v>DO-21</v>
      </c>
      <c r="I34" t="str">
        <f t="shared" si="8"/>
        <v>DO-41</v>
      </c>
    </row>
    <row r="35" spans="1:9" ht="29.5" thickBot="1" x14ac:dyDescent="0.4">
      <c r="A35" s="1" t="s">
        <v>6977</v>
      </c>
      <c r="B35" s="3" t="s">
        <v>6978</v>
      </c>
      <c r="C35" s="6" t="s">
        <v>149</v>
      </c>
      <c r="D35" s="6" t="s">
        <v>6926</v>
      </c>
      <c r="E35">
        <v>3900</v>
      </c>
      <c r="F35" t="str">
        <f t="shared" si="5"/>
        <v>San José de Ocoa (Dominican province)</v>
      </c>
      <c r="G35" t="str">
        <f t="shared" si="6"/>
        <v>San José de Ocoa</v>
      </c>
      <c r="H35" t="str">
        <f t="shared" si="7"/>
        <v>DO-31</v>
      </c>
      <c r="I35" t="str">
        <f t="shared" si="8"/>
        <v>DO-41</v>
      </c>
    </row>
    <row r="36" spans="1:9" ht="15" thickBot="1" x14ac:dyDescent="0.4">
      <c r="A36" s="1" t="s">
        <v>6979</v>
      </c>
      <c r="B36" s="3" t="s">
        <v>6980</v>
      </c>
      <c r="C36" s="6" t="s">
        <v>149</v>
      </c>
      <c r="D36" s="6" t="s">
        <v>6918</v>
      </c>
      <c r="E36">
        <v>3900</v>
      </c>
      <c r="F36" t="str">
        <f t="shared" si="5"/>
        <v>San Juan (Dominican province)</v>
      </c>
      <c r="G36" t="str">
        <f t="shared" si="6"/>
        <v>San Juan</v>
      </c>
      <c r="H36" t="str">
        <f t="shared" si="7"/>
        <v>DO-22</v>
      </c>
      <c r="I36" t="str">
        <f t="shared" si="8"/>
        <v>DO-37</v>
      </c>
    </row>
    <row r="37" spans="1:9" ht="44" thickBot="1" x14ac:dyDescent="0.4">
      <c r="A37" s="1" t="s">
        <v>6981</v>
      </c>
      <c r="B37" s="3" t="s">
        <v>6982</v>
      </c>
      <c r="C37" s="6" t="s">
        <v>149</v>
      </c>
      <c r="D37" s="6" t="s">
        <v>6922</v>
      </c>
      <c r="E37">
        <v>3900</v>
      </c>
      <c r="F37" t="str">
        <f t="shared" si="5"/>
        <v>San Pedro de Macorís (Dominican province)</v>
      </c>
      <c r="G37" t="str">
        <f t="shared" si="6"/>
        <v>San Pedro de Macorís</v>
      </c>
      <c r="H37" t="str">
        <f t="shared" si="7"/>
        <v>DO-23</v>
      </c>
      <c r="I37" t="str">
        <f t="shared" si="8"/>
        <v>DO-39</v>
      </c>
    </row>
    <row r="38" spans="1:9" ht="29.5" thickBot="1" x14ac:dyDescent="0.4">
      <c r="A38" s="1" t="s">
        <v>6983</v>
      </c>
      <c r="B38" s="3" t="s">
        <v>6984</v>
      </c>
      <c r="C38" s="6" t="s">
        <v>149</v>
      </c>
      <c r="D38" s="6" t="s">
        <v>6916</v>
      </c>
      <c r="E38">
        <v>3900</v>
      </c>
      <c r="F38" t="str">
        <f t="shared" si="5"/>
        <v>Sánchez Ramírez (Dominican province)</v>
      </c>
      <c r="G38" t="str">
        <f t="shared" si="6"/>
        <v>Sánchez Ramírez</v>
      </c>
      <c r="H38" t="str">
        <f t="shared" si="7"/>
        <v>DO-24</v>
      </c>
      <c r="I38" t="str">
        <f t="shared" si="8"/>
        <v>DO-36</v>
      </c>
    </row>
    <row r="39" spans="1:9" ht="15" thickBot="1" x14ac:dyDescent="0.4">
      <c r="A39" s="1" t="s">
        <v>6985</v>
      </c>
      <c r="B39" s="3" t="s">
        <v>6986</v>
      </c>
      <c r="C39" s="6" t="s">
        <v>149</v>
      </c>
      <c r="D39" s="6" t="s">
        <v>6914</v>
      </c>
      <c r="E39">
        <v>3900</v>
      </c>
      <c r="F39" t="str">
        <f t="shared" si="5"/>
        <v>Santiago (Dominican province)</v>
      </c>
      <c r="G39" t="str">
        <f t="shared" si="6"/>
        <v>Santiago</v>
      </c>
      <c r="H39" t="str">
        <f t="shared" si="7"/>
        <v>DO-25</v>
      </c>
      <c r="I39" t="str">
        <f t="shared" si="8"/>
        <v>DO-35</v>
      </c>
    </row>
    <row r="40" spans="1:9" ht="44" thickBot="1" x14ac:dyDescent="0.4">
      <c r="A40" s="1" t="s">
        <v>6987</v>
      </c>
      <c r="B40" s="3" t="s">
        <v>6988</v>
      </c>
      <c r="C40" s="6" t="s">
        <v>149</v>
      </c>
      <c r="D40" s="6" t="s">
        <v>6912</v>
      </c>
      <c r="E40">
        <v>3900</v>
      </c>
      <c r="F40" t="str">
        <f t="shared" si="5"/>
        <v>Santiago Rodríguez (Dominican province)</v>
      </c>
      <c r="G40" t="str">
        <f t="shared" si="6"/>
        <v>Santiago Rodríguez</v>
      </c>
      <c r="H40" t="str">
        <f t="shared" si="7"/>
        <v>DO-26</v>
      </c>
      <c r="I40" t="str">
        <f t="shared" si="8"/>
        <v>DO-34</v>
      </c>
    </row>
    <row r="41" spans="1:9" ht="29.5" thickBot="1" x14ac:dyDescent="0.4">
      <c r="A41" s="1" t="s">
        <v>6989</v>
      </c>
      <c r="B41" s="3" t="s">
        <v>6990</v>
      </c>
      <c r="C41" s="6" t="s">
        <v>149</v>
      </c>
      <c r="D41" s="6" t="s">
        <v>6924</v>
      </c>
      <c r="E41">
        <v>3900</v>
      </c>
      <c r="F41" t="str">
        <f t="shared" si="5"/>
        <v>Santo Domingo (Dominican province)</v>
      </c>
      <c r="G41" t="str">
        <f t="shared" si="6"/>
        <v>Santo Domingo</v>
      </c>
      <c r="H41" t="str">
        <f t="shared" si="7"/>
        <v>DO-32</v>
      </c>
      <c r="I41" t="str">
        <f t="shared" si="8"/>
        <v>DO-40</v>
      </c>
    </row>
    <row r="42" spans="1:9" ht="15" thickBot="1" x14ac:dyDescent="0.4">
      <c r="A42" s="1" t="s">
        <v>6991</v>
      </c>
      <c r="B42" s="3" t="s">
        <v>6992</v>
      </c>
      <c r="C42" s="6" t="s">
        <v>149</v>
      </c>
      <c r="D42" s="6" t="s">
        <v>6912</v>
      </c>
      <c r="E42">
        <v>3900</v>
      </c>
      <c r="F42" t="str">
        <f t="shared" si="5"/>
        <v>Valverde (Dominican province)</v>
      </c>
      <c r="G42" t="str">
        <f t="shared" si="6"/>
        <v>Valverde</v>
      </c>
      <c r="H42" t="str">
        <f t="shared" si="7"/>
        <v>DO-27</v>
      </c>
      <c r="I42" t="str">
        <f t="shared" si="8"/>
        <v>DO-34</v>
      </c>
    </row>
  </sheetData>
  <hyperlinks>
    <hyperlink ref="B11" r:id="rId1" tooltip="Distrito Nacional" display="https://en.wikipedia.org/wiki/Distrito_Nacional" xr:uid="{6D7F6CCB-FFA6-4242-A554-3DE4E919F1DC}"/>
    <hyperlink ref="B12" r:id="rId2" tooltip="Azua Province" display="https://en.wikipedia.org/wiki/Azua_Province" xr:uid="{7EE48ECC-14BC-4B8D-B69D-665ED3346696}"/>
    <hyperlink ref="B13" r:id="rId3" tooltip="Baoruco Province" display="https://en.wikipedia.org/wiki/Baoruco_Province" xr:uid="{9F07DAC5-9A92-4CB7-80B7-1E77722ADFF5}"/>
    <hyperlink ref="B14" r:id="rId4" tooltip="Barahona Province" display="https://en.wikipedia.org/wiki/Barahona_Province" xr:uid="{6E7E6791-620C-490B-A168-736F1B2F7AF9}"/>
    <hyperlink ref="B15" r:id="rId5" tooltip="Dajabón Province" display="https://en.wikipedia.org/wiki/Dajab%C3%B3n_Province" xr:uid="{7C1ED553-3DF3-4182-812D-6ABBDD3B5B2C}"/>
    <hyperlink ref="B16" r:id="rId6" tooltip="Duarte Province" display="https://en.wikipedia.org/wiki/Duarte_Province" xr:uid="{1FDFC1BF-7BDE-4F7D-8046-EC833EC498C5}"/>
    <hyperlink ref="B17" r:id="rId7" tooltip="El Seibo Province" display="https://en.wikipedia.org/wiki/El_Seibo_Province" xr:uid="{50D0EC4A-14B8-424D-B50B-15EFB44BBF00}"/>
    <hyperlink ref="B18" r:id="rId8" tooltip="Espaillat Province" display="https://en.wikipedia.org/wiki/Espaillat_Province" xr:uid="{310419A6-15B1-4967-A9F6-D44D64285F86}"/>
    <hyperlink ref="B19" r:id="rId9" tooltip="Hato Mayor Province" display="https://en.wikipedia.org/wiki/Hato_Mayor_Province" xr:uid="{F8FA3B36-5DD4-456D-BCDA-0AB84504CA60}"/>
    <hyperlink ref="B20" r:id="rId10" tooltip="Independencia Province" display="https://en.wikipedia.org/wiki/Independencia_Province" xr:uid="{F703A211-CF70-455D-9D27-046ADDA83626}"/>
    <hyperlink ref="B21" r:id="rId11" tooltip="La Altagracia Province" display="https://en.wikipedia.org/wiki/La_Altagracia_Province" xr:uid="{71AD4F64-F4BB-4FD9-A991-7CB2BB39F4F9}"/>
    <hyperlink ref="B22" r:id="rId12" tooltip="Elías Piña Province" display="https://en.wikipedia.org/wiki/El%C3%ADas_Pi%C3%B1a_Province" xr:uid="{CF8718FF-58BA-4341-94C0-52491FF8409B}"/>
    <hyperlink ref="B23" r:id="rId13" tooltip="La Romana Province" display="https://en.wikipedia.org/wiki/La_Romana_Province" xr:uid="{10C00996-3D80-40BC-8564-469147607531}"/>
    <hyperlink ref="B24" r:id="rId14" tooltip="La Vega Province" display="https://en.wikipedia.org/wiki/La_Vega_Province" xr:uid="{955F608D-AD36-47DA-B9D2-923F10EE3A11}"/>
    <hyperlink ref="B25" r:id="rId15" tooltip="María Trinidad Sánchez Province" display="https://en.wikipedia.org/wiki/Mar%C3%ADa_Trinidad_S%C3%A1nchez_Province" xr:uid="{443E15E5-F64C-4AF1-8B9F-4D64EF125E9A}"/>
    <hyperlink ref="B26" r:id="rId16" tooltip="Monseñor Nouel Province" display="https://en.wikipedia.org/wiki/Monse%C3%B1or_Nouel_Province" xr:uid="{ED8401D2-C7BD-45AD-B23F-82815E5ECD46}"/>
    <hyperlink ref="B27" r:id="rId17" tooltip="Monte Cristi Province" display="https://en.wikipedia.org/wiki/Monte_Cristi_Province" xr:uid="{27F6CD4C-5B17-42A6-81DB-B484C5E92336}"/>
    <hyperlink ref="B28" r:id="rId18" tooltip="Monte Plata Province" display="https://en.wikipedia.org/wiki/Monte_Plata_Province" xr:uid="{DEBC0EC9-BC97-4CEA-A095-1C40B524B6ED}"/>
    <hyperlink ref="B29" r:id="rId19" tooltip="Pedernales Province" display="https://en.wikipedia.org/wiki/Pedernales_Province" xr:uid="{97CEC59F-583E-4998-A0C6-DB849608EA49}"/>
    <hyperlink ref="B30" r:id="rId20" tooltip="Peravia Province" display="https://en.wikipedia.org/wiki/Peravia_Province" xr:uid="{9FA88424-DBFE-4DEB-95F7-13990D29633E}"/>
    <hyperlink ref="B31" r:id="rId21" tooltip="Puerto Plata Province" display="https://en.wikipedia.org/wiki/Puerto_Plata_Province" xr:uid="{4C259F0E-C980-43BE-ADE2-23E9D19E26FD}"/>
    <hyperlink ref="B32" r:id="rId22" tooltip="Hermanas Mirabal Province" display="https://en.wikipedia.org/wiki/Hermanas_Mirabal_Province" xr:uid="{DEE1F9CD-4D25-406D-9CC9-D41B38432B0B}"/>
    <hyperlink ref="B33" r:id="rId23" tooltip="Samaná Province" display="https://en.wikipedia.org/wiki/Saman%C3%A1_Province" xr:uid="{2330A22F-2662-4400-9DC6-8390FAC74457}"/>
    <hyperlink ref="B34" r:id="rId24" tooltip="San Cristóbal Province" display="https://en.wikipedia.org/wiki/San_Crist%C3%B3bal_Province" xr:uid="{D2398E48-6E6C-47E8-B9CC-94677FE2214D}"/>
    <hyperlink ref="B35" r:id="rId25" tooltip="San José de Ocoa Province" display="https://en.wikipedia.org/wiki/San_Jos%C3%A9_de_Ocoa_Province" xr:uid="{D57F29A3-6851-4DCC-AB2B-1C221CAAE369}"/>
    <hyperlink ref="B36" r:id="rId26" tooltip="San Juan Province (Dominican Republic)" display="https://en.wikipedia.org/wiki/San_Juan_Province_(Dominican_Republic)" xr:uid="{9B735C8D-4437-428B-9F06-E53E08723325}"/>
    <hyperlink ref="B37" r:id="rId27" tooltip="San Pedro de Macorís Province" display="https://en.wikipedia.org/wiki/San_Pedro_de_Macor%C3%ADs_Province" xr:uid="{387FC362-D008-4915-AEE5-6B67C258408F}"/>
    <hyperlink ref="B38" r:id="rId28" tooltip="Sánchez Ramírez Province" display="https://en.wikipedia.org/wiki/S%C3%A1nchez_Ram%C3%ADrez_Province" xr:uid="{FA4E68AA-15E1-4733-AA05-22F4CCBE772D}"/>
    <hyperlink ref="B39" r:id="rId29" tooltip="Santiago Province (Dominican Republic)" display="https://en.wikipedia.org/wiki/Santiago_Province_(Dominican_Republic)" xr:uid="{BC198CA4-DC01-4A14-8A9B-30444B8C81DA}"/>
    <hyperlink ref="B40" r:id="rId30" tooltip="Santiago Rodríguez Province" display="https://en.wikipedia.org/wiki/Santiago_Rodr%C3%ADguez_Province" xr:uid="{F41DC0F8-F29A-45E1-8F0A-9CE3E63CAEB2}"/>
    <hyperlink ref="B41" r:id="rId31" tooltip="Santo Domingo Province" display="https://en.wikipedia.org/wiki/Santo_Domingo_Province" xr:uid="{131CA180-27EA-4A60-A5E2-26ED2FD5399A}"/>
    <hyperlink ref="B42" r:id="rId32" tooltip="Valverde Province" display="https://en.wikipedia.org/wiki/Valverde_Province" xr:uid="{44B1D8B5-524D-4943-B09A-8958B7546F3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8E5C6-B563-4283-99BB-0D20757E2AE1}">
  <dimension ref="A1:G16"/>
  <sheetViews>
    <sheetView workbookViewId="0">
      <selection activeCell="D1" sqref="D1:G16"/>
    </sheetView>
  </sheetViews>
  <sheetFormatPr defaultRowHeight="14.5" x14ac:dyDescent="0.35"/>
  <cols>
    <col min="5" max="5" width="28.90625" bestFit="1" customWidth="1"/>
    <col min="6" max="6" width="11.453125" bestFit="1" customWidth="1"/>
  </cols>
  <sheetData>
    <row r="1" spans="1:7" ht="29.5" thickBot="1" x14ac:dyDescent="0.4">
      <c r="A1" s="1" t="s">
        <v>758</v>
      </c>
      <c r="B1" s="3" t="s">
        <v>759</v>
      </c>
      <c r="C1" s="6" t="s">
        <v>760</v>
      </c>
      <c r="D1">
        <v>4032</v>
      </c>
      <c r="E1" t="str">
        <f>_xlfn.CONCAT(C1," (Polish voivodeship)")</f>
        <v>Lower Silesia (Polish voivodeship)</v>
      </c>
      <c r="F1" t="str">
        <f>C1</f>
        <v>Lower Silesia</v>
      </c>
      <c r="G1" t="str">
        <f>A1</f>
        <v>PL-02</v>
      </c>
    </row>
    <row r="2" spans="1:7" ht="44" thickBot="1" x14ac:dyDescent="0.4">
      <c r="A2" s="1" t="s">
        <v>761</v>
      </c>
      <c r="B2" s="3" t="s">
        <v>762</v>
      </c>
      <c r="C2" s="6" t="s">
        <v>763</v>
      </c>
      <c r="D2">
        <v>4032</v>
      </c>
      <c r="E2" t="str">
        <f t="shared" ref="E2:E16" si="0">_xlfn.CONCAT(C2," (Polish voivodeship)")</f>
        <v>Kuyavia-Pomerania (Polish voivodeship)</v>
      </c>
      <c r="F2" t="str">
        <f t="shared" ref="F2:F16" si="1">C2</f>
        <v>Kuyavia-Pomerania</v>
      </c>
      <c r="G2" t="str">
        <f t="shared" ref="G2:G16" si="2">A2</f>
        <v>PL-04</v>
      </c>
    </row>
    <row r="3" spans="1:7" ht="15" thickBot="1" x14ac:dyDescent="0.4">
      <c r="A3" s="1" t="s">
        <v>764</v>
      </c>
      <c r="B3" s="3" t="s">
        <v>765</v>
      </c>
      <c r="C3" s="6" t="s">
        <v>766</v>
      </c>
      <c r="D3">
        <v>4032</v>
      </c>
      <c r="E3" t="str">
        <f t="shared" si="0"/>
        <v>Lublin (Polish voivodeship)</v>
      </c>
      <c r="F3" t="str">
        <f t="shared" si="1"/>
        <v>Lublin</v>
      </c>
      <c r="G3" t="str">
        <f t="shared" si="2"/>
        <v>PL-06</v>
      </c>
    </row>
    <row r="4" spans="1:7" ht="15" thickBot="1" x14ac:dyDescent="0.4">
      <c r="A4" s="1" t="s">
        <v>767</v>
      </c>
      <c r="B4" s="3" t="s">
        <v>768</v>
      </c>
      <c r="C4" s="6" t="s">
        <v>769</v>
      </c>
      <c r="D4">
        <v>4032</v>
      </c>
      <c r="E4" t="str">
        <f t="shared" si="0"/>
        <v>Lubusz (Polish voivodeship)</v>
      </c>
      <c r="F4" t="str">
        <f t="shared" si="1"/>
        <v>Lubusz</v>
      </c>
      <c r="G4" t="str">
        <f t="shared" si="2"/>
        <v>PL-08</v>
      </c>
    </row>
    <row r="5" spans="1:7" ht="15" thickBot="1" x14ac:dyDescent="0.4">
      <c r="A5" s="1" t="s">
        <v>770</v>
      </c>
      <c r="B5" s="3" t="s">
        <v>771</v>
      </c>
      <c r="C5" s="6" t="s">
        <v>772</v>
      </c>
      <c r="D5">
        <v>4032</v>
      </c>
      <c r="E5" t="str">
        <f t="shared" si="0"/>
        <v>Łódź (Polish voivodeship)</v>
      </c>
      <c r="F5" t="str">
        <f t="shared" si="1"/>
        <v>Łódź</v>
      </c>
      <c r="G5" t="str">
        <f t="shared" si="2"/>
        <v>PL-10</v>
      </c>
    </row>
    <row r="6" spans="1:7" ht="29.5" thickBot="1" x14ac:dyDescent="0.4">
      <c r="A6" s="1" t="s">
        <v>773</v>
      </c>
      <c r="B6" s="3" t="s">
        <v>774</v>
      </c>
      <c r="C6" s="6" t="s">
        <v>775</v>
      </c>
      <c r="D6">
        <v>4032</v>
      </c>
      <c r="E6" t="str">
        <f t="shared" si="0"/>
        <v>Lesser Poland (Polish voivodeship)</v>
      </c>
      <c r="F6" t="str">
        <f t="shared" si="1"/>
        <v>Lesser Poland</v>
      </c>
      <c r="G6" t="str">
        <f t="shared" si="2"/>
        <v>PL-12</v>
      </c>
    </row>
    <row r="7" spans="1:7" ht="29.5" thickBot="1" x14ac:dyDescent="0.4">
      <c r="A7" s="1" t="s">
        <v>776</v>
      </c>
      <c r="B7" s="3" t="s">
        <v>777</v>
      </c>
      <c r="C7" s="6" t="s">
        <v>778</v>
      </c>
      <c r="D7">
        <v>4032</v>
      </c>
      <c r="E7" t="str">
        <f t="shared" si="0"/>
        <v>Mazovia (Polish voivodeship)</v>
      </c>
      <c r="F7" t="str">
        <f t="shared" si="1"/>
        <v>Mazovia</v>
      </c>
      <c r="G7" t="str">
        <f t="shared" si="2"/>
        <v>PL-14</v>
      </c>
    </row>
    <row r="8" spans="1:7" ht="18.5" thickBot="1" x14ac:dyDescent="0.4">
      <c r="A8" s="1" t="s">
        <v>779</v>
      </c>
      <c r="B8" s="3" t="s">
        <v>780</v>
      </c>
      <c r="C8" s="6" t="s">
        <v>781</v>
      </c>
      <c r="D8">
        <v>4032</v>
      </c>
      <c r="E8" t="str">
        <f t="shared" si="0"/>
        <v>Opole (Upper Silesia) (Polish voivodeship)</v>
      </c>
      <c r="F8" t="str">
        <f t="shared" si="1"/>
        <v>Opole (Upper Silesia)</v>
      </c>
      <c r="G8" t="str">
        <f t="shared" si="2"/>
        <v>PL-16</v>
      </c>
    </row>
    <row r="9" spans="1:7" ht="29.5" thickBot="1" x14ac:dyDescent="0.4">
      <c r="A9" s="1" t="s">
        <v>782</v>
      </c>
      <c r="B9" s="3" t="s">
        <v>783</v>
      </c>
      <c r="C9" s="6" t="s">
        <v>784</v>
      </c>
      <c r="D9">
        <v>4032</v>
      </c>
      <c r="E9" t="str">
        <f t="shared" si="0"/>
        <v>Subcarpathia (Polish voivodeship)</v>
      </c>
      <c r="F9" t="str">
        <f t="shared" si="1"/>
        <v>Subcarpathia</v>
      </c>
      <c r="G9" t="str">
        <f t="shared" si="2"/>
        <v>PL-18</v>
      </c>
    </row>
    <row r="10" spans="1:7" ht="15" thickBot="1" x14ac:dyDescent="0.4">
      <c r="A10" s="1" t="s">
        <v>785</v>
      </c>
      <c r="B10" s="3" t="s">
        <v>786</v>
      </c>
      <c r="C10" s="6" t="s">
        <v>786</v>
      </c>
      <c r="D10">
        <v>4032</v>
      </c>
      <c r="E10" t="str">
        <f t="shared" si="0"/>
        <v>Podlaskie (Polish voivodeship)</v>
      </c>
      <c r="F10" t="str">
        <f t="shared" si="1"/>
        <v>Podlaskie</v>
      </c>
      <c r="G10" t="str">
        <f t="shared" si="2"/>
        <v>PL-20</v>
      </c>
    </row>
    <row r="11" spans="1:7" ht="29.5" thickBot="1" x14ac:dyDescent="0.4">
      <c r="A11" s="1" t="s">
        <v>787</v>
      </c>
      <c r="B11" s="3" t="s">
        <v>788</v>
      </c>
      <c r="C11" s="6" t="s">
        <v>789</v>
      </c>
      <c r="D11">
        <v>4032</v>
      </c>
      <c r="E11" t="str">
        <f t="shared" si="0"/>
        <v>Pomerania (Polish voivodeship)</v>
      </c>
      <c r="F11" t="str">
        <f t="shared" si="1"/>
        <v>Pomerania</v>
      </c>
      <c r="G11" t="str">
        <f t="shared" si="2"/>
        <v>PL-22</v>
      </c>
    </row>
    <row r="12" spans="1:7" ht="15" thickBot="1" x14ac:dyDescent="0.4">
      <c r="A12" s="1" t="s">
        <v>790</v>
      </c>
      <c r="B12" s="3" t="s">
        <v>791</v>
      </c>
      <c r="C12" s="6" t="s">
        <v>792</v>
      </c>
      <c r="D12">
        <v>4032</v>
      </c>
      <c r="E12" t="str">
        <f t="shared" si="0"/>
        <v>Silesia (Polish voivodeship)</v>
      </c>
      <c r="F12" t="str">
        <f t="shared" si="1"/>
        <v>Silesia</v>
      </c>
      <c r="G12" t="str">
        <f t="shared" si="2"/>
        <v>PL-24</v>
      </c>
    </row>
    <row r="13" spans="1:7" ht="29.5" thickBot="1" x14ac:dyDescent="0.4">
      <c r="A13" s="1" t="s">
        <v>793</v>
      </c>
      <c r="B13" s="3" t="s">
        <v>794</v>
      </c>
      <c r="C13" s="6" t="s">
        <v>795</v>
      </c>
      <c r="D13">
        <v>4032</v>
      </c>
      <c r="E13" t="str">
        <f t="shared" si="0"/>
        <v>Holy Cross (Polish voivodeship)</v>
      </c>
      <c r="F13" t="str">
        <f t="shared" si="1"/>
        <v>Holy Cross</v>
      </c>
      <c r="G13" t="str">
        <f t="shared" si="2"/>
        <v>PL-26</v>
      </c>
    </row>
    <row r="14" spans="1:7" ht="58.5" thickBot="1" x14ac:dyDescent="0.4">
      <c r="A14" s="1" t="s">
        <v>796</v>
      </c>
      <c r="B14" s="3" t="s">
        <v>797</v>
      </c>
      <c r="C14" s="6" t="s">
        <v>798</v>
      </c>
      <c r="D14">
        <v>4032</v>
      </c>
      <c r="E14" t="str">
        <f t="shared" si="0"/>
        <v>Warmia-Masuria (Polish voivodeship)</v>
      </c>
      <c r="F14" t="str">
        <f t="shared" si="1"/>
        <v>Warmia-Masuria</v>
      </c>
      <c r="G14" t="str">
        <f t="shared" si="2"/>
        <v>PL-28</v>
      </c>
    </row>
    <row r="15" spans="1:7" ht="29.5" thickBot="1" x14ac:dyDescent="0.4">
      <c r="A15" s="1" t="s">
        <v>799</v>
      </c>
      <c r="B15" s="3" t="s">
        <v>800</v>
      </c>
      <c r="C15" s="6" t="s">
        <v>801</v>
      </c>
      <c r="D15">
        <v>4032</v>
      </c>
      <c r="E15" t="str">
        <f t="shared" si="0"/>
        <v>Greater Poland (Polish voivodeship)</v>
      </c>
      <c r="F15" t="str">
        <f t="shared" si="1"/>
        <v>Greater Poland</v>
      </c>
      <c r="G15" t="str">
        <f t="shared" si="2"/>
        <v>PL-30</v>
      </c>
    </row>
    <row r="16" spans="1:7" ht="44" thickBot="1" x14ac:dyDescent="0.4">
      <c r="A16" s="1" t="s">
        <v>802</v>
      </c>
      <c r="B16" s="3" t="s">
        <v>803</v>
      </c>
      <c r="C16" s="6" t="s">
        <v>804</v>
      </c>
      <c r="D16">
        <v>4032</v>
      </c>
      <c r="E16" t="str">
        <f t="shared" si="0"/>
        <v>West Pomerania (Polish voivodeship)</v>
      </c>
      <c r="F16" t="str">
        <f t="shared" si="1"/>
        <v>West Pomerania</v>
      </c>
      <c r="G16" t="str">
        <f t="shared" si="2"/>
        <v>PL-32</v>
      </c>
    </row>
  </sheetData>
  <hyperlinks>
    <hyperlink ref="B1" r:id="rId1" tooltip="Dolnośląskie" display="https://en.wikipedia.org/wiki/Dolno%C5%9Bl%C4%85skie" xr:uid="{6830082F-15E3-48F8-BEEA-C569D951AE78}"/>
    <hyperlink ref="B2" r:id="rId2" tooltip="Kujawsko-pomorskie" display="https://en.wikipedia.org/wiki/Kujawsko-pomorskie" xr:uid="{2D1028FF-0D32-4723-8DE8-BCE1B0A30D6C}"/>
    <hyperlink ref="B3" r:id="rId3" tooltip="Lublin Voivodeship" display="https://en.wikipedia.org/wiki/Lublin_Voivodeship" xr:uid="{8E61C748-581F-4CCA-97F9-3ED82DB43F66}"/>
    <hyperlink ref="B4" r:id="rId4" tooltip="Lubuskie" display="https://en.wikipedia.org/wiki/Lubuskie" xr:uid="{F0633561-F675-42B6-889C-CDB91821D237}"/>
    <hyperlink ref="B5" r:id="rId5" tooltip="Łódzkie" display="https://en.wikipedia.org/wiki/%C5%81%C3%B3dzkie" xr:uid="{56B1A205-01B4-4599-882C-FC087A20BC52}"/>
    <hyperlink ref="B6" r:id="rId6" tooltip="Małopolskie" display="https://en.wikipedia.org/wiki/Ma%C5%82opolskie" xr:uid="{AA2A2827-7B3C-466A-BF2E-FBA3F021ADB0}"/>
    <hyperlink ref="B7" r:id="rId7" tooltip="Mazowieckie" display="https://en.wikipedia.org/wiki/Mazowieckie" xr:uid="{91D72233-2D2C-4158-BD63-EC8B7E882D87}"/>
    <hyperlink ref="B8" r:id="rId8" tooltip="Opolskie" display="https://en.wikipedia.org/wiki/Opolskie" xr:uid="{DF785CDF-4E2E-43F8-A465-44FE85EB0572}"/>
    <hyperlink ref="B9" r:id="rId9" tooltip="Podkarpackie" display="https://en.wikipedia.org/wiki/Podkarpackie" xr:uid="{12797B2B-C73D-4745-B7B1-711CF62FA75F}"/>
    <hyperlink ref="B10" r:id="rId10" tooltip="Podlaskie" display="https://en.wikipedia.org/wiki/Podlaskie" xr:uid="{3436687C-A0C3-452E-9600-6B1274AA814A}"/>
    <hyperlink ref="B11" r:id="rId11" tooltip="Pomorskie" display="https://en.wikipedia.org/wiki/Pomorskie" xr:uid="{D4575394-4FC1-4F6A-9D47-90D6B5ED5C1A}"/>
    <hyperlink ref="B12" r:id="rId12" tooltip="Śląskie" display="https://en.wikipedia.org/wiki/%C5%9Al%C4%85skie" xr:uid="{90A90564-87D3-480C-9089-51C7A5AB3CF5}"/>
    <hyperlink ref="B13" r:id="rId13" tooltip="Świętokrzyskie" display="https://en.wikipedia.org/wiki/%C5%9Awi%C4%99tokrzyskie" xr:uid="{91A8524A-B5CE-473F-8802-BC5DC9F93A0A}"/>
    <hyperlink ref="B14" r:id="rId14" tooltip="Warmińsko-mazurskie" display="https://en.wikipedia.org/wiki/Warmi%C5%84sko-mazurskie" xr:uid="{E67D19C3-E984-456D-885D-AD1D8207C087}"/>
    <hyperlink ref="B15" r:id="rId15" tooltip="Wielkopolskie" display="https://en.wikipedia.org/wiki/Wielkopolskie" xr:uid="{4A50B8A0-6EDB-463F-B968-41D398EDA8E7}"/>
    <hyperlink ref="B16" r:id="rId16" tooltip="Zachodniopomorskie" display="https://en.wikipedia.org/wiki/Zachodniopomorskie" xr:uid="{BA39DEC4-D49E-4165-AA77-BAB1F5B95DD3}"/>
  </hyperlinks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6F71F-149D-46E8-8DBC-AC034890BB4B}">
  <dimension ref="A1:I79"/>
  <sheetViews>
    <sheetView topLeftCell="A70" workbookViewId="0">
      <selection activeCell="E1" sqref="E1:I79"/>
    </sheetView>
  </sheetViews>
  <sheetFormatPr defaultRowHeight="14.5" x14ac:dyDescent="0.35"/>
  <cols>
    <col min="6" max="6" width="33.453125" bestFit="1" customWidth="1"/>
    <col min="7" max="7" width="9" bestFit="1" customWidth="1"/>
    <col min="9" max="9" width="5.453125" bestFit="1" customWidth="1"/>
  </cols>
  <sheetData>
    <row r="1" spans="1:9" ht="29.5" thickBot="1" x14ac:dyDescent="0.4">
      <c r="A1" s="6" t="s">
        <v>6994</v>
      </c>
      <c r="B1" s="3" t="s">
        <v>6995</v>
      </c>
      <c r="C1" s="6" t="s">
        <v>6996</v>
      </c>
      <c r="D1" s="6">
        <v>45</v>
      </c>
      <c r="E1">
        <v>3984</v>
      </c>
      <c r="F1" t="str">
        <f>_xlfn.CONCAT(B1," (Estonian ",C1,")")</f>
        <v>Alutaguse (Estonian rural municipality)</v>
      </c>
      <c r="G1" t="str">
        <f>B1</f>
        <v>Alutaguse</v>
      </c>
      <c r="H1" t="str">
        <f>A1</f>
        <v>EE-130</v>
      </c>
      <c r="I1" t="str">
        <f>_xlfn.CONCAT("EE-",D1)</f>
        <v>EE-45</v>
      </c>
    </row>
    <row r="2" spans="1:9" ht="18.5" thickBot="1" x14ac:dyDescent="0.4">
      <c r="A2" s="6" t="s">
        <v>6997</v>
      </c>
      <c r="B2" s="3" t="s">
        <v>6998</v>
      </c>
      <c r="C2" s="6" t="s">
        <v>6996</v>
      </c>
      <c r="D2" s="6">
        <v>37</v>
      </c>
      <c r="E2">
        <v>3984</v>
      </c>
      <c r="F2" t="str">
        <f t="shared" ref="F2:F65" si="0">_xlfn.CONCAT(B2," (Estonian ",C2,")")</f>
        <v>Anija (Estonian rural municipality)</v>
      </c>
      <c r="G2" t="str">
        <f t="shared" ref="G2:G65" si="1">B2</f>
        <v>Anija</v>
      </c>
      <c r="H2" t="str">
        <f t="shared" ref="H2:H65" si="2">A2</f>
        <v>EE-141</v>
      </c>
      <c r="I2" t="str">
        <f t="shared" ref="I2:I65" si="3">_xlfn.CONCAT("EE-",D2)</f>
        <v>EE-37</v>
      </c>
    </row>
    <row r="3" spans="1:9" ht="18.5" thickBot="1" x14ac:dyDescent="0.4">
      <c r="A3" s="6" t="s">
        <v>6999</v>
      </c>
      <c r="B3" s="3" t="s">
        <v>7000</v>
      </c>
      <c r="C3" s="6" t="s">
        <v>6996</v>
      </c>
      <c r="D3" s="6">
        <v>87</v>
      </c>
      <c r="E3">
        <v>3984</v>
      </c>
      <c r="F3" t="str">
        <f t="shared" si="0"/>
        <v>Antsla (Estonian rural municipality)</v>
      </c>
      <c r="G3" t="str">
        <f t="shared" si="1"/>
        <v>Antsla</v>
      </c>
      <c r="H3" t="str">
        <f t="shared" si="2"/>
        <v>EE-142</v>
      </c>
      <c r="I3" t="str">
        <f t="shared" si="3"/>
        <v>EE-87</v>
      </c>
    </row>
    <row r="4" spans="1:9" ht="18.5" thickBot="1" x14ac:dyDescent="0.4">
      <c r="A4" s="6" t="s">
        <v>7001</v>
      </c>
      <c r="B4" s="3" t="s">
        <v>7002</v>
      </c>
      <c r="C4" s="6" t="s">
        <v>6996</v>
      </c>
      <c r="D4" s="6">
        <v>79</v>
      </c>
      <c r="E4">
        <v>3984</v>
      </c>
      <c r="F4" t="str">
        <f t="shared" si="0"/>
        <v>Elva (Estonian rural municipality)</v>
      </c>
      <c r="G4" t="str">
        <f t="shared" si="1"/>
        <v>Elva</v>
      </c>
      <c r="H4" t="str">
        <f t="shared" si="2"/>
        <v>EE-171</v>
      </c>
      <c r="I4" t="str">
        <f t="shared" si="3"/>
        <v>EE-79</v>
      </c>
    </row>
    <row r="5" spans="1:9" ht="18.5" thickBot="1" x14ac:dyDescent="0.4">
      <c r="A5" s="6" t="s">
        <v>7003</v>
      </c>
      <c r="B5" s="3" t="s">
        <v>7004</v>
      </c>
      <c r="C5" s="6" t="s">
        <v>7005</v>
      </c>
      <c r="D5" s="6">
        <v>56</v>
      </c>
      <c r="E5">
        <v>3984</v>
      </c>
      <c r="F5" t="str">
        <f t="shared" si="0"/>
        <v>Haapsalu (Estonian urban municipality)</v>
      </c>
      <c r="G5" t="str">
        <f t="shared" si="1"/>
        <v>Haapsalu</v>
      </c>
      <c r="H5" t="str">
        <f t="shared" si="2"/>
        <v>EE-184</v>
      </c>
      <c r="I5" t="str">
        <f t="shared" si="3"/>
        <v>EE-56</v>
      </c>
    </row>
    <row r="6" spans="1:9" ht="18.5" thickBot="1" x14ac:dyDescent="0.4">
      <c r="A6" s="6" t="s">
        <v>7006</v>
      </c>
      <c r="B6" s="3" t="s">
        <v>7007</v>
      </c>
      <c r="C6" s="6" t="s">
        <v>6996</v>
      </c>
      <c r="D6" s="6">
        <v>60</v>
      </c>
      <c r="E6">
        <v>3984</v>
      </c>
      <c r="F6" t="str">
        <f t="shared" si="0"/>
        <v>Haljala (Estonian rural municipality)</v>
      </c>
      <c r="G6" t="str">
        <f t="shared" si="1"/>
        <v>Haljala</v>
      </c>
      <c r="H6" t="str">
        <f t="shared" si="2"/>
        <v>EE-191</v>
      </c>
      <c r="I6" t="str">
        <f t="shared" si="3"/>
        <v>EE-60</v>
      </c>
    </row>
    <row r="7" spans="1:9" ht="18.5" thickBot="1" x14ac:dyDescent="0.4">
      <c r="A7" s="6" t="s">
        <v>7008</v>
      </c>
      <c r="B7" s="3" t="s">
        <v>7009</v>
      </c>
      <c r="C7" s="6" t="s">
        <v>6996</v>
      </c>
      <c r="D7" s="6">
        <v>37</v>
      </c>
      <c r="E7">
        <v>3984</v>
      </c>
      <c r="F7" t="str">
        <f t="shared" si="0"/>
        <v>Harku (Estonian rural municipality)</v>
      </c>
      <c r="G7" t="str">
        <f t="shared" si="1"/>
        <v>Harku</v>
      </c>
      <c r="H7" t="str">
        <f t="shared" si="2"/>
        <v>EE-198</v>
      </c>
      <c r="I7" t="str">
        <f t="shared" si="3"/>
        <v>EE-37</v>
      </c>
    </row>
    <row r="8" spans="1:9" ht="18.5" thickBot="1" x14ac:dyDescent="0.4">
      <c r="A8" s="6" t="s">
        <v>7010</v>
      </c>
      <c r="B8" s="3" t="s">
        <v>7011</v>
      </c>
      <c r="C8" s="6" t="s">
        <v>6996</v>
      </c>
      <c r="D8" s="6">
        <v>39</v>
      </c>
      <c r="E8">
        <v>3984</v>
      </c>
      <c r="F8" t="str">
        <f t="shared" si="0"/>
        <v>Hiiumaa (Estonian rural municipality)</v>
      </c>
      <c r="G8" t="str">
        <f t="shared" si="1"/>
        <v>Hiiumaa</v>
      </c>
      <c r="H8" t="str">
        <f t="shared" si="2"/>
        <v>EE-205</v>
      </c>
      <c r="I8" t="str">
        <f t="shared" si="3"/>
        <v>EE-39</v>
      </c>
    </row>
    <row r="9" spans="1:9" ht="29.5" thickBot="1" x14ac:dyDescent="0.4">
      <c r="A9" s="6" t="s">
        <v>7012</v>
      </c>
      <c r="B9" s="3" t="s">
        <v>7013</v>
      </c>
      <c r="C9" s="6" t="s">
        <v>6996</v>
      </c>
      <c r="D9" s="6">
        <v>68</v>
      </c>
      <c r="E9">
        <v>3984</v>
      </c>
      <c r="F9" t="str">
        <f t="shared" si="0"/>
        <v>Häädemeeste (Estonian rural municipality)</v>
      </c>
      <c r="G9" t="str">
        <f t="shared" si="1"/>
        <v>Häädemeeste</v>
      </c>
      <c r="H9" t="str">
        <f t="shared" si="2"/>
        <v>EE-214</v>
      </c>
      <c r="I9" t="str">
        <f t="shared" si="3"/>
        <v>EE-68</v>
      </c>
    </row>
    <row r="10" spans="1:9" ht="29.5" thickBot="1" x14ac:dyDescent="0.4">
      <c r="A10" s="6" t="s">
        <v>7014</v>
      </c>
      <c r="B10" s="3" t="s">
        <v>7015</v>
      </c>
      <c r="C10" s="6" t="s">
        <v>6996</v>
      </c>
      <c r="D10" s="6">
        <v>37</v>
      </c>
      <c r="E10">
        <v>3984</v>
      </c>
      <c r="F10" t="str">
        <f t="shared" si="0"/>
        <v>Jõelähtme (Estonian rural municipality)</v>
      </c>
      <c r="G10" t="str">
        <f t="shared" si="1"/>
        <v>Jõelähtme</v>
      </c>
      <c r="H10" t="str">
        <f t="shared" si="2"/>
        <v>EE-245</v>
      </c>
      <c r="I10" t="str">
        <f t="shared" si="3"/>
        <v>EE-37</v>
      </c>
    </row>
    <row r="11" spans="1:9" ht="18.5" thickBot="1" x14ac:dyDescent="0.4">
      <c r="A11" s="6" t="s">
        <v>7016</v>
      </c>
      <c r="B11" s="3" t="s">
        <v>1430</v>
      </c>
      <c r="C11" s="6" t="s">
        <v>6996</v>
      </c>
      <c r="D11" s="6">
        <v>50</v>
      </c>
      <c r="E11">
        <v>3984</v>
      </c>
      <c r="F11" t="str">
        <f t="shared" si="0"/>
        <v>Jõgeva (Estonian rural municipality)</v>
      </c>
      <c r="G11" t="str">
        <f t="shared" si="1"/>
        <v>Jõgeva</v>
      </c>
      <c r="H11" t="str">
        <f t="shared" si="2"/>
        <v>EE-247</v>
      </c>
      <c r="I11" t="str">
        <f t="shared" si="3"/>
        <v>EE-50</v>
      </c>
    </row>
    <row r="12" spans="1:9" ht="18.5" thickBot="1" x14ac:dyDescent="0.4">
      <c r="A12" s="6" t="s">
        <v>7017</v>
      </c>
      <c r="B12" s="3" t="s">
        <v>7018</v>
      </c>
      <c r="C12" s="6" t="s">
        <v>6996</v>
      </c>
      <c r="D12" s="6">
        <v>45</v>
      </c>
      <c r="E12">
        <v>3984</v>
      </c>
      <c r="F12" t="str">
        <f t="shared" si="0"/>
        <v>Jõhvi (Estonian rural municipality)</v>
      </c>
      <c r="G12" t="str">
        <f t="shared" si="1"/>
        <v>Jõhvi</v>
      </c>
      <c r="H12" t="str">
        <f t="shared" si="2"/>
        <v>EE-251</v>
      </c>
      <c r="I12" t="str">
        <f t="shared" si="3"/>
        <v>EE-45</v>
      </c>
    </row>
    <row r="13" spans="1:9" ht="18.5" thickBot="1" x14ac:dyDescent="0.4">
      <c r="A13" s="6" t="s">
        <v>7019</v>
      </c>
      <c r="B13" s="3" t="s">
        <v>1431</v>
      </c>
      <c r="C13" s="6" t="s">
        <v>6996</v>
      </c>
      <c r="D13" s="6">
        <v>52</v>
      </c>
      <c r="E13">
        <v>3984</v>
      </c>
      <c r="F13" t="str">
        <f t="shared" si="0"/>
        <v>Järva (Estonian rural municipality)</v>
      </c>
      <c r="G13" t="str">
        <f t="shared" si="1"/>
        <v>Järva</v>
      </c>
      <c r="H13" t="str">
        <f t="shared" si="2"/>
        <v>EE-255</v>
      </c>
      <c r="I13" t="str">
        <f t="shared" si="3"/>
        <v>EE-52</v>
      </c>
    </row>
    <row r="14" spans="1:9" ht="18.5" thickBot="1" x14ac:dyDescent="0.4">
      <c r="A14" s="6" t="s">
        <v>7020</v>
      </c>
      <c r="B14" s="3" t="s">
        <v>7021</v>
      </c>
      <c r="C14" s="6" t="s">
        <v>6996</v>
      </c>
      <c r="D14" s="6">
        <v>60</v>
      </c>
      <c r="E14">
        <v>3984</v>
      </c>
      <c r="F14" t="str">
        <f t="shared" si="0"/>
        <v>Kadrina (Estonian rural municipality)</v>
      </c>
      <c r="G14" t="str">
        <f t="shared" si="1"/>
        <v>Kadrina</v>
      </c>
      <c r="H14" t="str">
        <f t="shared" si="2"/>
        <v>EE-272</v>
      </c>
      <c r="I14" t="str">
        <f t="shared" si="3"/>
        <v>EE-60</v>
      </c>
    </row>
    <row r="15" spans="1:9" ht="18.5" thickBot="1" x14ac:dyDescent="0.4">
      <c r="A15" s="6" t="s">
        <v>7022</v>
      </c>
      <c r="B15" s="3" t="s">
        <v>7023</v>
      </c>
      <c r="C15" s="6" t="s">
        <v>6996</v>
      </c>
      <c r="D15" s="6">
        <v>79</v>
      </c>
      <c r="E15">
        <v>3984</v>
      </c>
      <c r="F15" t="str">
        <f t="shared" si="0"/>
        <v>Kambja (Estonian rural municipality)</v>
      </c>
      <c r="G15" t="str">
        <f t="shared" si="1"/>
        <v>Kambja</v>
      </c>
      <c r="H15" t="str">
        <f t="shared" si="2"/>
        <v>EE-283</v>
      </c>
      <c r="I15" t="str">
        <f t="shared" si="3"/>
        <v>EE-79</v>
      </c>
    </row>
    <row r="16" spans="1:9" ht="18.5" thickBot="1" x14ac:dyDescent="0.4">
      <c r="A16" s="6" t="s">
        <v>7024</v>
      </c>
      <c r="B16" s="3" t="s">
        <v>7025</v>
      </c>
      <c r="C16" s="6" t="s">
        <v>6996</v>
      </c>
      <c r="D16" s="6">
        <v>64</v>
      </c>
      <c r="E16">
        <v>3984</v>
      </c>
      <c r="F16" t="str">
        <f t="shared" si="0"/>
        <v>Kanepi (Estonian rural municipality)</v>
      </c>
      <c r="G16" t="str">
        <f t="shared" si="1"/>
        <v>Kanepi</v>
      </c>
      <c r="H16" t="str">
        <f t="shared" si="2"/>
        <v>EE-284</v>
      </c>
      <c r="I16" t="str">
        <f t="shared" si="3"/>
        <v>EE-64</v>
      </c>
    </row>
    <row r="17" spans="1:9" ht="18.5" thickBot="1" x14ac:dyDescent="0.4">
      <c r="A17" s="6" t="s">
        <v>7026</v>
      </c>
      <c r="B17" s="3" t="s">
        <v>7027</v>
      </c>
      <c r="C17" s="6" t="s">
        <v>6996</v>
      </c>
      <c r="D17" s="6">
        <v>79</v>
      </c>
      <c r="E17">
        <v>3984</v>
      </c>
      <c r="F17" t="str">
        <f t="shared" si="0"/>
        <v>Kastre (Estonian rural municipality)</v>
      </c>
      <c r="G17" t="str">
        <f t="shared" si="1"/>
        <v>Kastre</v>
      </c>
      <c r="H17" t="str">
        <f t="shared" si="2"/>
        <v>EE-291</v>
      </c>
      <c r="I17" t="str">
        <f t="shared" si="3"/>
        <v>EE-79</v>
      </c>
    </row>
    <row r="18" spans="1:9" ht="18.5" thickBot="1" x14ac:dyDescent="0.4">
      <c r="A18" s="6" t="s">
        <v>7028</v>
      </c>
      <c r="B18" s="3" t="s">
        <v>7029</v>
      </c>
      <c r="C18" s="6" t="s">
        <v>6996</v>
      </c>
      <c r="D18" s="6">
        <v>71</v>
      </c>
      <c r="E18">
        <v>3984</v>
      </c>
      <c r="F18" t="str">
        <f t="shared" si="0"/>
        <v>Kehtna (Estonian rural municipality)</v>
      </c>
      <c r="G18" t="str">
        <f t="shared" si="1"/>
        <v>Kehtna</v>
      </c>
      <c r="H18" t="str">
        <f t="shared" si="2"/>
        <v>EE-293</v>
      </c>
      <c r="I18" t="str">
        <f t="shared" si="3"/>
        <v>EE-71</v>
      </c>
    </row>
    <row r="19" spans="1:9" ht="18.5" thickBot="1" x14ac:dyDescent="0.4">
      <c r="A19" s="6" t="s">
        <v>7030</v>
      </c>
      <c r="B19" s="3" t="s">
        <v>7031</v>
      </c>
      <c r="C19" s="6" t="s">
        <v>7005</v>
      </c>
      <c r="D19" s="6">
        <v>37</v>
      </c>
      <c r="E19">
        <v>3984</v>
      </c>
      <c r="F19" t="str">
        <f t="shared" si="0"/>
        <v>Keila (Estonian urban municipality)</v>
      </c>
      <c r="G19" t="str">
        <f t="shared" si="1"/>
        <v>Keila</v>
      </c>
      <c r="H19" t="str">
        <f t="shared" si="2"/>
        <v>EE-296</v>
      </c>
      <c r="I19" t="str">
        <f t="shared" si="3"/>
        <v>EE-37</v>
      </c>
    </row>
    <row r="20" spans="1:9" ht="18.5" thickBot="1" x14ac:dyDescent="0.4">
      <c r="A20" s="6" t="s">
        <v>7032</v>
      </c>
      <c r="B20" s="3" t="s">
        <v>7033</v>
      </c>
      <c r="C20" s="6" t="s">
        <v>6996</v>
      </c>
      <c r="D20" s="6">
        <v>68</v>
      </c>
      <c r="E20">
        <v>3984</v>
      </c>
      <c r="F20" t="str">
        <f t="shared" si="0"/>
        <v>Kihnu (Estonian rural municipality)</v>
      </c>
      <c r="G20" t="str">
        <f t="shared" si="1"/>
        <v>Kihnu</v>
      </c>
      <c r="H20" t="str">
        <f t="shared" si="2"/>
        <v>EE-303</v>
      </c>
      <c r="I20" t="str">
        <f t="shared" si="3"/>
        <v>EE-68</v>
      </c>
    </row>
    <row r="21" spans="1:9" ht="18.5" thickBot="1" x14ac:dyDescent="0.4">
      <c r="A21" s="6" t="s">
        <v>7034</v>
      </c>
      <c r="B21" s="3" t="s">
        <v>7035</v>
      </c>
      <c r="C21" s="6" t="s">
        <v>6996</v>
      </c>
      <c r="D21" s="6">
        <v>37</v>
      </c>
      <c r="E21">
        <v>3984</v>
      </c>
      <c r="F21" t="str">
        <f t="shared" si="0"/>
        <v>Kiili (Estonian rural municipality)</v>
      </c>
      <c r="G21" t="str">
        <f t="shared" si="1"/>
        <v>Kiili</v>
      </c>
      <c r="H21" t="str">
        <f t="shared" si="2"/>
        <v>EE-305</v>
      </c>
      <c r="I21" t="str">
        <f t="shared" si="3"/>
        <v>EE-37</v>
      </c>
    </row>
    <row r="22" spans="1:9" ht="18.5" thickBot="1" x14ac:dyDescent="0.4">
      <c r="A22" s="6" t="s">
        <v>7036</v>
      </c>
      <c r="B22" s="3" t="s">
        <v>7037</v>
      </c>
      <c r="C22" s="6" t="s">
        <v>6996</v>
      </c>
      <c r="D22" s="6">
        <v>71</v>
      </c>
      <c r="E22">
        <v>3984</v>
      </c>
      <c r="F22" t="str">
        <f t="shared" si="0"/>
        <v>Kohila (Estonian rural municipality)</v>
      </c>
      <c r="G22" t="str">
        <f t="shared" si="1"/>
        <v>Kohila</v>
      </c>
      <c r="H22" t="str">
        <f t="shared" si="2"/>
        <v>EE-317</v>
      </c>
      <c r="I22" t="str">
        <f t="shared" si="3"/>
        <v>EE-71</v>
      </c>
    </row>
    <row r="23" spans="1:9" ht="29.5" thickBot="1" x14ac:dyDescent="0.4">
      <c r="A23" s="6" t="s">
        <v>7038</v>
      </c>
      <c r="B23" s="3" t="s">
        <v>7039</v>
      </c>
      <c r="C23" s="6" t="s">
        <v>7005</v>
      </c>
      <c r="D23" s="6">
        <v>45</v>
      </c>
      <c r="E23">
        <v>3984</v>
      </c>
      <c r="F23" t="str">
        <f t="shared" si="0"/>
        <v>Kohtla-Järve (Estonian urban municipality)</v>
      </c>
      <c r="G23" t="str">
        <f t="shared" si="1"/>
        <v>Kohtla-Järve</v>
      </c>
      <c r="H23" t="str">
        <f t="shared" si="2"/>
        <v>EE-321</v>
      </c>
      <c r="I23" t="str">
        <f t="shared" si="3"/>
        <v>EE-45</v>
      </c>
    </row>
    <row r="24" spans="1:9" ht="18.5" thickBot="1" x14ac:dyDescent="0.4">
      <c r="A24" s="6" t="s">
        <v>7040</v>
      </c>
      <c r="B24" s="3" t="s">
        <v>7041</v>
      </c>
      <c r="C24" s="6" t="s">
        <v>6996</v>
      </c>
      <c r="D24" s="6">
        <v>37</v>
      </c>
      <c r="E24">
        <v>3984</v>
      </c>
      <c r="F24" t="str">
        <f t="shared" si="0"/>
        <v>Kose (Estonian rural municipality)</v>
      </c>
      <c r="G24" t="str">
        <f t="shared" si="1"/>
        <v>Kose</v>
      </c>
      <c r="H24" t="str">
        <f t="shared" si="2"/>
        <v>EE-338</v>
      </c>
      <c r="I24" t="str">
        <f t="shared" si="3"/>
        <v>EE-37</v>
      </c>
    </row>
    <row r="25" spans="1:9" ht="18.5" thickBot="1" x14ac:dyDescent="0.4">
      <c r="A25" s="6" t="s">
        <v>7042</v>
      </c>
      <c r="B25" s="3" t="s">
        <v>7043</v>
      </c>
      <c r="C25" s="6" t="s">
        <v>6996</v>
      </c>
      <c r="D25" s="6">
        <v>37</v>
      </c>
      <c r="E25">
        <v>3984</v>
      </c>
      <c r="F25" t="str">
        <f t="shared" si="0"/>
        <v>Kuusalu (Estonian rural municipality)</v>
      </c>
      <c r="G25" t="str">
        <f t="shared" si="1"/>
        <v>Kuusalu</v>
      </c>
      <c r="H25" t="str">
        <f t="shared" si="2"/>
        <v>EE-353</v>
      </c>
      <c r="I25" t="str">
        <f t="shared" si="3"/>
        <v>EE-37</v>
      </c>
    </row>
    <row r="26" spans="1:9" ht="18.5" thickBot="1" x14ac:dyDescent="0.4">
      <c r="A26" s="6" t="s">
        <v>7044</v>
      </c>
      <c r="B26" s="3" t="s">
        <v>7045</v>
      </c>
      <c r="C26" s="6" t="s">
        <v>7005</v>
      </c>
      <c r="D26" s="6">
        <v>37</v>
      </c>
      <c r="E26">
        <v>3984</v>
      </c>
      <c r="F26" t="str">
        <f t="shared" si="0"/>
        <v>Loksa (Estonian urban municipality)</v>
      </c>
      <c r="G26" t="str">
        <f t="shared" si="1"/>
        <v>Loksa</v>
      </c>
      <c r="H26" t="str">
        <f t="shared" si="2"/>
        <v>EE-424</v>
      </c>
      <c r="I26" t="str">
        <f t="shared" si="3"/>
        <v>EE-37</v>
      </c>
    </row>
    <row r="27" spans="1:9" ht="29.5" thickBot="1" x14ac:dyDescent="0.4">
      <c r="A27" s="6" t="s">
        <v>7046</v>
      </c>
      <c r="B27" s="3" t="s">
        <v>7047</v>
      </c>
      <c r="C27" s="6" t="s">
        <v>6996</v>
      </c>
      <c r="D27" s="6">
        <v>68</v>
      </c>
      <c r="E27">
        <v>3984</v>
      </c>
      <c r="F27" t="str">
        <f t="shared" si="0"/>
        <v>Lääneranna (Estonian rural municipality)</v>
      </c>
      <c r="G27" t="str">
        <f t="shared" si="1"/>
        <v>Lääneranna</v>
      </c>
      <c r="H27" t="str">
        <f t="shared" si="2"/>
        <v>EE-430</v>
      </c>
      <c r="I27" t="str">
        <f t="shared" si="3"/>
        <v>EE-68</v>
      </c>
    </row>
    <row r="28" spans="1:9" ht="29.5" thickBot="1" x14ac:dyDescent="0.4">
      <c r="A28" s="6" t="s">
        <v>7048</v>
      </c>
      <c r="B28" s="3" t="s">
        <v>7049</v>
      </c>
      <c r="C28" s="6" t="s">
        <v>6996</v>
      </c>
      <c r="D28" s="6">
        <v>37</v>
      </c>
      <c r="E28">
        <v>3984</v>
      </c>
      <c r="F28" t="str">
        <f t="shared" si="0"/>
        <v>Lääne-Harju (Estonian rural municipality)</v>
      </c>
      <c r="G28" t="str">
        <f t="shared" si="1"/>
        <v>Lääne-Harju</v>
      </c>
      <c r="H28" t="str">
        <f t="shared" si="2"/>
        <v>EE-431</v>
      </c>
      <c r="I28" t="str">
        <f t="shared" si="3"/>
        <v>EE-37</v>
      </c>
    </row>
    <row r="29" spans="1:9" ht="18.5" thickBot="1" x14ac:dyDescent="0.4">
      <c r="A29" s="6" t="s">
        <v>7050</v>
      </c>
      <c r="B29" s="3" t="s">
        <v>7051</v>
      </c>
      <c r="C29" s="6" t="s">
        <v>6996</v>
      </c>
      <c r="D29" s="6">
        <v>79</v>
      </c>
      <c r="E29">
        <v>3984</v>
      </c>
      <c r="F29" t="str">
        <f t="shared" si="0"/>
        <v>Luunja (Estonian rural municipality)</v>
      </c>
      <c r="G29" t="str">
        <f t="shared" si="1"/>
        <v>Luunja</v>
      </c>
      <c r="H29" t="str">
        <f t="shared" si="2"/>
        <v>EE-432</v>
      </c>
      <c r="I29" t="str">
        <f t="shared" si="3"/>
        <v>EE-79</v>
      </c>
    </row>
    <row r="30" spans="1:9" ht="29.5" thickBot="1" x14ac:dyDescent="0.4">
      <c r="A30" s="6" t="s">
        <v>7052</v>
      </c>
      <c r="B30" s="3" t="s">
        <v>7053</v>
      </c>
      <c r="C30" s="6" t="s">
        <v>6996</v>
      </c>
      <c r="D30" s="6">
        <v>56</v>
      </c>
      <c r="E30">
        <v>3984</v>
      </c>
      <c r="F30" t="str">
        <f t="shared" si="0"/>
        <v>Lääne-Nigula (Estonian rural municipality)</v>
      </c>
      <c r="G30" t="str">
        <f t="shared" si="1"/>
        <v>Lääne-Nigula</v>
      </c>
      <c r="H30" t="str">
        <f t="shared" si="2"/>
        <v>EE-441</v>
      </c>
      <c r="I30" t="str">
        <f t="shared" si="3"/>
        <v>EE-56</v>
      </c>
    </row>
    <row r="31" spans="1:9" ht="18.5" thickBot="1" x14ac:dyDescent="0.4">
      <c r="A31" s="6" t="s">
        <v>7054</v>
      </c>
      <c r="B31" s="3" t="s">
        <v>7055</v>
      </c>
      <c r="C31" s="6" t="s">
        <v>6996</v>
      </c>
      <c r="D31" s="6">
        <v>45</v>
      </c>
      <c r="E31">
        <v>3984</v>
      </c>
      <c r="F31" t="str">
        <f t="shared" si="0"/>
        <v>Lüganuse (Estonian rural municipality)</v>
      </c>
      <c r="G31" t="str">
        <f t="shared" si="1"/>
        <v>Lüganuse</v>
      </c>
      <c r="H31" t="str">
        <f t="shared" si="2"/>
        <v>EE-442</v>
      </c>
      <c r="I31" t="str">
        <f t="shared" si="3"/>
        <v>EE-45</v>
      </c>
    </row>
    <row r="32" spans="1:9" ht="18.5" thickBot="1" x14ac:dyDescent="0.4">
      <c r="A32" s="6" t="s">
        <v>7056</v>
      </c>
      <c r="B32" s="3" t="s">
        <v>7057</v>
      </c>
      <c r="C32" s="6" t="s">
        <v>7005</v>
      </c>
      <c r="D32" s="6">
        <v>37</v>
      </c>
      <c r="E32">
        <v>3984</v>
      </c>
      <c r="F32" t="str">
        <f t="shared" si="0"/>
        <v>Maardu (Estonian urban municipality)</v>
      </c>
      <c r="G32" t="str">
        <f t="shared" si="1"/>
        <v>Maardu</v>
      </c>
      <c r="H32" t="str">
        <f t="shared" si="2"/>
        <v>EE-446</v>
      </c>
      <c r="I32" t="str">
        <f t="shared" si="3"/>
        <v>EE-37</v>
      </c>
    </row>
    <row r="33" spans="1:9" ht="18.5" thickBot="1" x14ac:dyDescent="0.4">
      <c r="A33" s="6" t="s">
        <v>7058</v>
      </c>
      <c r="B33" s="3" t="s">
        <v>7059</v>
      </c>
      <c r="C33" s="6" t="s">
        <v>6996</v>
      </c>
      <c r="D33" s="6">
        <v>74</v>
      </c>
      <c r="E33">
        <v>3984</v>
      </c>
      <c r="F33" t="str">
        <f t="shared" si="0"/>
        <v>Muhu (Estonian rural municipality)</v>
      </c>
      <c r="G33" t="str">
        <f t="shared" si="1"/>
        <v>Muhu</v>
      </c>
      <c r="H33" t="str">
        <f t="shared" si="2"/>
        <v>EE-478</v>
      </c>
      <c r="I33" t="str">
        <f t="shared" si="3"/>
        <v>EE-74</v>
      </c>
    </row>
    <row r="34" spans="1:9" ht="18.5" thickBot="1" x14ac:dyDescent="0.4">
      <c r="A34" s="6" t="s">
        <v>7060</v>
      </c>
      <c r="B34" s="3" t="s">
        <v>7061</v>
      </c>
      <c r="C34" s="6" t="s">
        <v>6996</v>
      </c>
      <c r="D34" s="6">
        <v>84</v>
      </c>
      <c r="E34">
        <v>3984</v>
      </c>
      <c r="F34" t="str">
        <f t="shared" si="0"/>
        <v>Mulgi (Estonian rural municipality)</v>
      </c>
      <c r="G34" t="str">
        <f t="shared" si="1"/>
        <v>Mulgi</v>
      </c>
      <c r="H34" t="str">
        <f t="shared" si="2"/>
        <v>EE-480</v>
      </c>
      <c r="I34" t="str">
        <f t="shared" si="3"/>
        <v>EE-84</v>
      </c>
    </row>
    <row r="35" spans="1:9" ht="18.5" thickBot="1" x14ac:dyDescent="0.4">
      <c r="A35" s="6" t="s">
        <v>7062</v>
      </c>
      <c r="B35" s="3" t="s">
        <v>7063</v>
      </c>
      <c r="C35" s="6" t="s">
        <v>6996</v>
      </c>
      <c r="D35" s="6">
        <v>50</v>
      </c>
      <c r="E35">
        <v>3984</v>
      </c>
      <c r="F35" t="str">
        <f t="shared" si="0"/>
        <v>Mustvee (Estonian rural municipality)</v>
      </c>
      <c r="G35" t="str">
        <f t="shared" si="1"/>
        <v>Mustvee</v>
      </c>
      <c r="H35" t="str">
        <f t="shared" si="2"/>
        <v>EE-486</v>
      </c>
      <c r="I35" t="str">
        <f t="shared" si="3"/>
        <v>EE-50</v>
      </c>
    </row>
    <row r="36" spans="1:9" ht="29.5" thickBot="1" x14ac:dyDescent="0.4">
      <c r="A36" s="6" t="s">
        <v>7064</v>
      </c>
      <c r="B36" s="3" t="s">
        <v>7065</v>
      </c>
      <c r="C36" s="6" t="s">
        <v>6996</v>
      </c>
      <c r="D36" s="6">
        <v>71</v>
      </c>
      <c r="E36">
        <v>3984</v>
      </c>
      <c r="F36" t="str">
        <f t="shared" si="0"/>
        <v>Märjamaa (Estonian rural municipality)</v>
      </c>
      <c r="G36" t="str">
        <f t="shared" si="1"/>
        <v>Märjamaa</v>
      </c>
      <c r="H36" t="str">
        <f t="shared" si="2"/>
        <v>EE-503</v>
      </c>
      <c r="I36" t="str">
        <f t="shared" si="3"/>
        <v>EE-71</v>
      </c>
    </row>
    <row r="37" spans="1:9" ht="18.5" thickBot="1" x14ac:dyDescent="0.4">
      <c r="A37" s="6" t="s">
        <v>7066</v>
      </c>
      <c r="B37" s="3" t="s">
        <v>7067</v>
      </c>
      <c r="C37" s="6" t="s">
        <v>7005</v>
      </c>
      <c r="D37" s="6">
        <v>45</v>
      </c>
      <c r="E37">
        <v>3984</v>
      </c>
      <c r="F37" t="str">
        <f t="shared" si="0"/>
        <v>Narva (Estonian urban municipality)</v>
      </c>
      <c r="G37" t="str">
        <f t="shared" si="1"/>
        <v>Narva</v>
      </c>
      <c r="H37" t="str">
        <f t="shared" si="2"/>
        <v>EE-511</v>
      </c>
      <c r="I37" t="str">
        <f t="shared" si="3"/>
        <v>EE-45</v>
      </c>
    </row>
    <row r="38" spans="1:9" ht="29.5" thickBot="1" x14ac:dyDescent="0.4">
      <c r="A38" s="6" t="s">
        <v>7068</v>
      </c>
      <c r="B38" s="3" t="s">
        <v>7069</v>
      </c>
      <c r="C38" s="6" t="s">
        <v>7005</v>
      </c>
      <c r="D38" s="6">
        <v>45</v>
      </c>
      <c r="E38">
        <v>3984</v>
      </c>
      <c r="F38" t="str">
        <f t="shared" si="0"/>
        <v>Narva-Jõesuu (Estonian urban municipality)</v>
      </c>
      <c r="G38" t="str">
        <f t="shared" si="1"/>
        <v>Narva-Jõesuu</v>
      </c>
      <c r="H38" t="str">
        <f t="shared" si="2"/>
        <v>EE-514</v>
      </c>
      <c r="I38" t="str">
        <f t="shared" si="3"/>
        <v>EE-45</v>
      </c>
    </row>
    <row r="39" spans="1:9" ht="18.5" thickBot="1" x14ac:dyDescent="0.4">
      <c r="A39" s="6" t="s">
        <v>7070</v>
      </c>
      <c r="B39" s="3" t="s">
        <v>7071</v>
      </c>
      <c r="C39" s="6" t="s">
        <v>6996</v>
      </c>
      <c r="D39" s="6">
        <v>79</v>
      </c>
      <c r="E39">
        <v>3984</v>
      </c>
      <c r="F39" t="str">
        <f t="shared" si="0"/>
        <v>Nõo (Estonian rural municipality)</v>
      </c>
      <c r="G39" t="str">
        <f t="shared" si="1"/>
        <v>Nõo</v>
      </c>
      <c r="H39" t="str">
        <f t="shared" si="2"/>
        <v>EE-528</v>
      </c>
      <c r="I39" t="str">
        <f t="shared" si="3"/>
        <v>EE-79</v>
      </c>
    </row>
    <row r="40" spans="1:9" ht="18.5" thickBot="1" x14ac:dyDescent="0.4">
      <c r="A40" s="6" t="s">
        <v>7072</v>
      </c>
      <c r="B40" s="3" t="s">
        <v>7073</v>
      </c>
      <c r="C40" s="6" t="s">
        <v>6996</v>
      </c>
      <c r="D40" s="6">
        <v>81</v>
      </c>
      <c r="E40">
        <v>3984</v>
      </c>
      <c r="F40" t="str">
        <f t="shared" si="0"/>
        <v>Otepää (Estonian rural municipality)</v>
      </c>
      <c r="G40" t="str">
        <f t="shared" si="1"/>
        <v>Otepää</v>
      </c>
      <c r="H40" t="str">
        <f t="shared" si="2"/>
        <v>EE-557</v>
      </c>
      <c r="I40" t="str">
        <f t="shared" si="3"/>
        <v>EE-81</v>
      </c>
    </row>
    <row r="41" spans="1:9" ht="18.5" thickBot="1" x14ac:dyDescent="0.4">
      <c r="A41" s="6" t="s">
        <v>7074</v>
      </c>
      <c r="B41" s="3" t="s">
        <v>7075</v>
      </c>
      <c r="C41" s="6" t="s">
        <v>7005</v>
      </c>
      <c r="D41" s="6">
        <v>52</v>
      </c>
      <c r="E41">
        <v>3984</v>
      </c>
      <c r="F41" t="str">
        <f t="shared" si="0"/>
        <v>Paide (Estonian urban municipality)</v>
      </c>
      <c r="G41" t="str">
        <f t="shared" si="1"/>
        <v>Paide</v>
      </c>
      <c r="H41" t="str">
        <f t="shared" si="2"/>
        <v>EE-567</v>
      </c>
      <c r="I41" t="str">
        <f t="shared" si="3"/>
        <v>EE-52</v>
      </c>
    </row>
    <row r="42" spans="1:9" ht="29.5" thickBot="1" x14ac:dyDescent="0.4">
      <c r="A42" s="6" t="s">
        <v>7076</v>
      </c>
      <c r="B42" s="3" t="s">
        <v>7077</v>
      </c>
      <c r="C42" s="6" t="s">
        <v>6996</v>
      </c>
      <c r="D42" s="6">
        <v>79</v>
      </c>
      <c r="E42">
        <v>3984</v>
      </c>
      <c r="F42" t="str">
        <f t="shared" si="0"/>
        <v>Peipsiääre (Estonian rural municipality)</v>
      </c>
      <c r="G42" t="str">
        <f t="shared" si="1"/>
        <v>Peipsiääre</v>
      </c>
      <c r="H42" t="str">
        <f t="shared" si="2"/>
        <v>EE-586</v>
      </c>
      <c r="I42" t="str">
        <f t="shared" si="3"/>
        <v>EE-79</v>
      </c>
    </row>
    <row r="43" spans="1:9" ht="29.5" thickBot="1" x14ac:dyDescent="0.4">
      <c r="A43" s="6" t="s">
        <v>7078</v>
      </c>
      <c r="B43" s="3" t="s">
        <v>7079</v>
      </c>
      <c r="C43" s="6" t="s">
        <v>6996</v>
      </c>
      <c r="D43" s="6">
        <v>84</v>
      </c>
      <c r="E43">
        <v>3984</v>
      </c>
      <c r="F43" t="str">
        <f t="shared" si="0"/>
        <v>Põhja-Sakala (Estonian rural municipality)</v>
      </c>
      <c r="G43" t="str">
        <f t="shared" si="1"/>
        <v>Põhja-Sakala</v>
      </c>
      <c r="H43" t="str">
        <f t="shared" si="2"/>
        <v>EE-615</v>
      </c>
      <c r="I43" t="str">
        <f t="shared" si="3"/>
        <v>EE-84</v>
      </c>
    </row>
    <row r="44" spans="1:9" ht="29.5" thickBot="1" x14ac:dyDescent="0.4">
      <c r="A44" s="6" t="s">
        <v>7080</v>
      </c>
      <c r="B44" s="3" t="s">
        <v>7081</v>
      </c>
      <c r="C44" s="6" t="s">
        <v>6996</v>
      </c>
      <c r="D44" s="6">
        <v>50</v>
      </c>
      <c r="E44">
        <v>3984</v>
      </c>
      <c r="F44" t="str">
        <f t="shared" si="0"/>
        <v>Põltsamaa (Estonian rural municipality)</v>
      </c>
      <c r="G44" t="str">
        <f t="shared" si="1"/>
        <v>Põltsamaa</v>
      </c>
      <c r="H44" t="str">
        <f t="shared" si="2"/>
        <v>EE-618</v>
      </c>
      <c r="I44" t="str">
        <f t="shared" si="3"/>
        <v>EE-50</v>
      </c>
    </row>
    <row r="45" spans="1:9" ht="18.5" thickBot="1" x14ac:dyDescent="0.4">
      <c r="A45" s="6" t="s">
        <v>7082</v>
      </c>
      <c r="B45" s="3" t="s">
        <v>1432</v>
      </c>
      <c r="C45" s="6" t="s">
        <v>6996</v>
      </c>
      <c r="D45" s="6">
        <v>64</v>
      </c>
      <c r="E45">
        <v>3984</v>
      </c>
      <c r="F45" t="str">
        <f t="shared" si="0"/>
        <v>Põlva (Estonian rural municipality)</v>
      </c>
      <c r="G45" t="str">
        <f t="shared" si="1"/>
        <v>Põlva</v>
      </c>
      <c r="H45" t="str">
        <f t="shared" si="2"/>
        <v>EE-622</v>
      </c>
      <c r="I45" t="str">
        <f t="shared" si="3"/>
        <v>EE-64</v>
      </c>
    </row>
    <row r="46" spans="1:9" ht="18.5" thickBot="1" x14ac:dyDescent="0.4">
      <c r="A46" s="6" t="s">
        <v>7083</v>
      </c>
      <c r="B46" s="3" t="s">
        <v>1433</v>
      </c>
      <c r="C46" s="6" t="s">
        <v>7005</v>
      </c>
      <c r="D46" s="6">
        <v>68</v>
      </c>
      <c r="E46">
        <v>3984</v>
      </c>
      <c r="F46" t="str">
        <f t="shared" si="0"/>
        <v>Pärnu (Estonian urban municipality)</v>
      </c>
      <c r="G46" t="str">
        <f t="shared" si="1"/>
        <v>Pärnu</v>
      </c>
      <c r="H46" t="str">
        <f t="shared" si="2"/>
        <v>EE-624</v>
      </c>
      <c r="I46" t="str">
        <f t="shared" si="3"/>
        <v>EE-68</v>
      </c>
    </row>
    <row r="47" spans="1:9" ht="44" thickBot="1" x14ac:dyDescent="0.4">
      <c r="A47" s="6" t="s">
        <v>7084</v>
      </c>
      <c r="B47" s="3" t="s">
        <v>7085</v>
      </c>
      <c r="C47" s="6" t="s">
        <v>6996</v>
      </c>
      <c r="D47" s="6">
        <v>68</v>
      </c>
      <c r="E47">
        <v>3984</v>
      </c>
      <c r="F47" t="str">
        <f t="shared" si="0"/>
        <v>Põhja-Pärnumaa (Estonian rural municipality)</v>
      </c>
      <c r="G47" t="str">
        <f t="shared" si="1"/>
        <v>Põhja-Pärnumaa</v>
      </c>
      <c r="H47" t="str">
        <f t="shared" si="2"/>
        <v>EE-638</v>
      </c>
      <c r="I47" t="str">
        <f t="shared" si="3"/>
        <v>EE-68</v>
      </c>
    </row>
    <row r="48" spans="1:9" ht="18.5" thickBot="1" x14ac:dyDescent="0.4">
      <c r="A48" s="6" t="s">
        <v>7086</v>
      </c>
      <c r="B48" s="3" t="s">
        <v>7087</v>
      </c>
      <c r="C48" s="6" t="s">
        <v>6996</v>
      </c>
      <c r="D48" s="6">
        <v>37</v>
      </c>
      <c r="E48">
        <v>3984</v>
      </c>
      <c r="F48" t="str">
        <f t="shared" si="0"/>
        <v>Raasiku (Estonian rural municipality)</v>
      </c>
      <c r="G48" t="str">
        <f t="shared" si="1"/>
        <v>Raasiku</v>
      </c>
      <c r="H48" t="str">
        <f t="shared" si="2"/>
        <v>EE-651</v>
      </c>
      <c r="I48" t="str">
        <f t="shared" si="3"/>
        <v>EE-37</v>
      </c>
    </row>
    <row r="49" spans="1:9" ht="18.5" thickBot="1" x14ac:dyDescent="0.4">
      <c r="A49" s="6" t="s">
        <v>7088</v>
      </c>
      <c r="B49" s="3" t="s">
        <v>7089</v>
      </c>
      <c r="C49" s="6" t="s">
        <v>6996</v>
      </c>
      <c r="D49" s="6">
        <v>37</v>
      </c>
      <c r="E49">
        <v>3984</v>
      </c>
      <c r="F49" t="str">
        <f t="shared" si="0"/>
        <v>Rae (Estonian rural municipality)</v>
      </c>
      <c r="G49" t="str">
        <f t="shared" si="1"/>
        <v>Rae</v>
      </c>
      <c r="H49" t="str">
        <f t="shared" si="2"/>
        <v>EE-653</v>
      </c>
      <c r="I49" t="str">
        <f t="shared" si="3"/>
        <v>EE-37</v>
      </c>
    </row>
    <row r="50" spans="1:9" ht="18.5" thickBot="1" x14ac:dyDescent="0.4">
      <c r="A50" s="6" t="s">
        <v>7090</v>
      </c>
      <c r="B50" s="3" t="s">
        <v>7091</v>
      </c>
      <c r="C50" s="6" t="s">
        <v>6996</v>
      </c>
      <c r="D50" s="6">
        <v>60</v>
      </c>
      <c r="E50">
        <v>3984</v>
      </c>
      <c r="F50" t="str">
        <f t="shared" si="0"/>
        <v>Rakvere (Estonian rural municipality)</v>
      </c>
      <c r="G50" t="str">
        <f t="shared" si="1"/>
        <v>Rakvere</v>
      </c>
      <c r="H50" t="str">
        <f t="shared" si="2"/>
        <v>EE-661</v>
      </c>
      <c r="I50" t="str">
        <f t="shared" si="3"/>
        <v>EE-60</v>
      </c>
    </row>
    <row r="51" spans="1:9" ht="18.5" thickBot="1" x14ac:dyDescent="0.4">
      <c r="A51" s="6" t="s">
        <v>7092</v>
      </c>
      <c r="B51" s="3" t="s">
        <v>7091</v>
      </c>
      <c r="C51" s="6" t="s">
        <v>7005</v>
      </c>
      <c r="D51" s="6">
        <v>60</v>
      </c>
      <c r="E51">
        <v>3984</v>
      </c>
      <c r="F51" t="str">
        <f t="shared" si="0"/>
        <v>Rakvere (Estonian urban municipality)</v>
      </c>
      <c r="G51" t="str">
        <f t="shared" si="1"/>
        <v>Rakvere</v>
      </c>
      <c r="H51" t="str">
        <f t="shared" si="2"/>
        <v>EE-663</v>
      </c>
      <c r="I51" t="str">
        <f t="shared" si="3"/>
        <v>EE-60</v>
      </c>
    </row>
    <row r="52" spans="1:9" ht="18.5" thickBot="1" x14ac:dyDescent="0.4">
      <c r="A52" s="6" t="s">
        <v>7093</v>
      </c>
      <c r="B52" s="3" t="s">
        <v>1434</v>
      </c>
      <c r="C52" s="6" t="s">
        <v>6996</v>
      </c>
      <c r="D52" s="6">
        <v>71</v>
      </c>
      <c r="E52">
        <v>3984</v>
      </c>
      <c r="F52" t="str">
        <f t="shared" si="0"/>
        <v>Rapla (Estonian rural municipality)</v>
      </c>
      <c r="G52" t="str">
        <f t="shared" si="1"/>
        <v>Rapla</v>
      </c>
      <c r="H52" t="str">
        <f t="shared" si="2"/>
        <v>EE-668</v>
      </c>
      <c r="I52" t="str">
        <f t="shared" si="3"/>
        <v>EE-71</v>
      </c>
    </row>
    <row r="53" spans="1:9" ht="18.5" thickBot="1" x14ac:dyDescent="0.4">
      <c r="A53" s="6" t="s">
        <v>7094</v>
      </c>
      <c r="B53" s="3" t="s">
        <v>7095</v>
      </c>
      <c r="C53" s="6" t="s">
        <v>6996</v>
      </c>
      <c r="D53" s="6">
        <v>74</v>
      </c>
      <c r="E53">
        <v>3984</v>
      </c>
      <c r="F53" t="str">
        <f t="shared" si="0"/>
        <v>Ruhnu (Estonian rural municipality)</v>
      </c>
      <c r="G53" t="str">
        <f t="shared" si="1"/>
        <v>Ruhnu</v>
      </c>
      <c r="H53" t="str">
        <f t="shared" si="2"/>
        <v>EE-689</v>
      </c>
      <c r="I53" t="str">
        <f t="shared" si="3"/>
        <v>EE-74</v>
      </c>
    </row>
    <row r="54" spans="1:9" ht="18.5" thickBot="1" x14ac:dyDescent="0.4">
      <c r="A54" s="6" t="s">
        <v>7096</v>
      </c>
      <c r="B54" s="3" t="s">
        <v>7097</v>
      </c>
      <c r="C54" s="6" t="s">
        <v>6996</v>
      </c>
      <c r="D54" s="6">
        <v>87</v>
      </c>
      <c r="E54">
        <v>3984</v>
      </c>
      <c r="F54" t="str">
        <f t="shared" si="0"/>
        <v>Rõuge (Estonian rural municipality)</v>
      </c>
      <c r="G54" t="str">
        <f t="shared" si="1"/>
        <v>Rõuge</v>
      </c>
      <c r="H54" t="str">
        <f t="shared" si="2"/>
        <v>EE-698</v>
      </c>
      <c r="I54" t="str">
        <f t="shared" si="3"/>
        <v>EE-87</v>
      </c>
    </row>
    <row r="55" spans="1:9" ht="18.5" thickBot="1" x14ac:dyDescent="0.4">
      <c r="A55" s="6" t="s">
        <v>7098</v>
      </c>
      <c r="B55" s="3" t="s">
        <v>7099</v>
      </c>
      <c r="C55" s="6" t="s">
        <v>6996</v>
      </c>
      <c r="D55" s="6">
        <v>64</v>
      </c>
      <c r="E55">
        <v>3984</v>
      </c>
      <c r="F55" t="str">
        <f t="shared" si="0"/>
        <v>Räpina (Estonian rural municipality)</v>
      </c>
      <c r="G55" t="str">
        <f t="shared" si="1"/>
        <v>Räpina</v>
      </c>
      <c r="H55" t="str">
        <f t="shared" si="2"/>
        <v>EE-708</v>
      </c>
      <c r="I55" t="str">
        <f t="shared" si="3"/>
        <v>EE-64</v>
      </c>
    </row>
    <row r="56" spans="1:9" ht="18.5" thickBot="1" x14ac:dyDescent="0.4">
      <c r="A56" s="6" t="s">
        <v>7100</v>
      </c>
      <c r="B56" s="3" t="s">
        <v>7101</v>
      </c>
      <c r="C56" s="6" t="s">
        <v>6996</v>
      </c>
      <c r="D56" s="6">
        <v>68</v>
      </c>
      <c r="E56">
        <v>3984</v>
      </c>
      <c r="F56" t="str">
        <f t="shared" si="0"/>
        <v>Saarde (Estonian rural municipality)</v>
      </c>
      <c r="G56" t="str">
        <f t="shared" si="1"/>
        <v>Saarde</v>
      </c>
      <c r="H56" t="str">
        <f t="shared" si="2"/>
        <v>EE-712</v>
      </c>
      <c r="I56" t="str">
        <f t="shared" si="3"/>
        <v>EE-68</v>
      </c>
    </row>
    <row r="57" spans="1:9" ht="29.5" thickBot="1" x14ac:dyDescent="0.4">
      <c r="A57" s="6" t="s">
        <v>7102</v>
      </c>
      <c r="B57" s="3" t="s">
        <v>7103</v>
      </c>
      <c r="C57" s="6" t="s">
        <v>6996</v>
      </c>
      <c r="D57" s="6">
        <v>74</v>
      </c>
      <c r="E57">
        <v>3984</v>
      </c>
      <c r="F57" t="str">
        <f t="shared" si="0"/>
        <v>Saaremaa (Estonian rural municipality)</v>
      </c>
      <c r="G57" t="str">
        <f t="shared" si="1"/>
        <v>Saaremaa</v>
      </c>
      <c r="H57" t="str">
        <f t="shared" si="2"/>
        <v>EE-714</v>
      </c>
      <c r="I57" t="str">
        <f t="shared" si="3"/>
        <v>EE-74</v>
      </c>
    </row>
    <row r="58" spans="1:9" ht="18.5" thickBot="1" x14ac:dyDescent="0.4">
      <c r="A58" s="6" t="s">
        <v>7104</v>
      </c>
      <c r="B58" s="3" t="s">
        <v>7105</v>
      </c>
      <c r="C58" s="6" t="s">
        <v>6996</v>
      </c>
      <c r="D58" s="6">
        <v>37</v>
      </c>
      <c r="E58">
        <v>3984</v>
      </c>
      <c r="F58" t="str">
        <f t="shared" si="0"/>
        <v>Saku (Estonian rural municipality)</v>
      </c>
      <c r="G58" t="str">
        <f t="shared" si="1"/>
        <v>Saku</v>
      </c>
      <c r="H58" t="str">
        <f t="shared" si="2"/>
        <v>EE-719</v>
      </c>
      <c r="I58" t="str">
        <f t="shared" si="3"/>
        <v>EE-37</v>
      </c>
    </row>
    <row r="59" spans="1:9" ht="18.5" thickBot="1" x14ac:dyDescent="0.4">
      <c r="A59" s="6" t="s">
        <v>7106</v>
      </c>
      <c r="B59" s="3" t="s">
        <v>7107</v>
      </c>
      <c r="C59" s="6" t="s">
        <v>6996</v>
      </c>
      <c r="D59" s="6">
        <v>37</v>
      </c>
      <c r="E59">
        <v>3984</v>
      </c>
      <c r="F59" t="str">
        <f t="shared" si="0"/>
        <v>Saue (Estonian rural municipality)</v>
      </c>
      <c r="G59" t="str">
        <f t="shared" si="1"/>
        <v>Saue</v>
      </c>
      <c r="H59" t="str">
        <f t="shared" si="2"/>
        <v>EE-726</v>
      </c>
      <c r="I59" t="str">
        <f t="shared" si="3"/>
        <v>EE-37</v>
      </c>
    </row>
    <row r="60" spans="1:9" ht="18.5" thickBot="1" x14ac:dyDescent="0.4">
      <c r="A60" s="6" t="s">
        <v>7108</v>
      </c>
      <c r="B60" s="3" t="s">
        <v>7109</v>
      </c>
      <c r="C60" s="6" t="s">
        <v>6996</v>
      </c>
      <c r="D60" s="6">
        <v>87</v>
      </c>
      <c r="E60">
        <v>3984</v>
      </c>
      <c r="F60" t="str">
        <f t="shared" si="0"/>
        <v>Setomaa (Estonian rural municipality)</v>
      </c>
      <c r="G60" t="str">
        <f t="shared" si="1"/>
        <v>Setomaa</v>
      </c>
      <c r="H60" t="str">
        <f t="shared" si="2"/>
        <v>EE-732</v>
      </c>
      <c r="I60" t="str">
        <f t="shared" si="3"/>
        <v>EE-87</v>
      </c>
    </row>
    <row r="61" spans="1:9" ht="18.5" thickBot="1" x14ac:dyDescent="0.4">
      <c r="A61" s="6" t="s">
        <v>7110</v>
      </c>
      <c r="B61" s="3" t="s">
        <v>7111</v>
      </c>
      <c r="C61" s="6" t="s">
        <v>7005</v>
      </c>
      <c r="D61" s="6">
        <v>45</v>
      </c>
      <c r="E61">
        <v>3984</v>
      </c>
      <c r="F61" t="str">
        <f t="shared" si="0"/>
        <v>Sillamäe (Estonian urban municipality)</v>
      </c>
      <c r="G61" t="str">
        <f t="shared" si="1"/>
        <v>Sillamäe</v>
      </c>
      <c r="H61" t="str">
        <f t="shared" si="2"/>
        <v>EE-735</v>
      </c>
      <c r="I61" t="str">
        <f t="shared" si="3"/>
        <v>EE-45</v>
      </c>
    </row>
    <row r="62" spans="1:9" ht="18.5" thickBot="1" x14ac:dyDescent="0.4">
      <c r="A62" s="6" t="s">
        <v>7112</v>
      </c>
      <c r="B62" s="3" t="s">
        <v>7113</v>
      </c>
      <c r="C62" s="6" t="s">
        <v>7005</v>
      </c>
      <c r="D62" s="6">
        <v>37</v>
      </c>
      <c r="E62">
        <v>3984</v>
      </c>
      <c r="F62" t="str">
        <f t="shared" si="0"/>
        <v>Tallinn (Estonian urban municipality)</v>
      </c>
      <c r="G62" t="str">
        <f t="shared" si="1"/>
        <v>Tallinn</v>
      </c>
      <c r="H62" t="str">
        <f t="shared" si="2"/>
        <v>EE-784</v>
      </c>
      <c r="I62" t="str">
        <f t="shared" si="3"/>
        <v>EE-37</v>
      </c>
    </row>
    <row r="63" spans="1:9" ht="18.5" thickBot="1" x14ac:dyDescent="0.4">
      <c r="A63" s="6" t="s">
        <v>7114</v>
      </c>
      <c r="B63" s="3" t="s">
        <v>7115</v>
      </c>
      <c r="C63" s="6" t="s">
        <v>6996</v>
      </c>
      <c r="D63" s="6">
        <v>60</v>
      </c>
      <c r="E63">
        <v>3984</v>
      </c>
      <c r="F63" t="str">
        <f t="shared" si="0"/>
        <v>Tapa (Estonian rural municipality)</v>
      </c>
      <c r="G63" t="str">
        <f t="shared" si="1"/>
        <v>Tapa</v>
      </c>
      <c r="H63" t="str">
        <f t="shared" si="2"/>
        <v>EE-792</v>
      </c>
      <c r="I63" t="str">
        <f t="shared" si="3"/>
        <v>EE-60</v>
      </c>
    </row>
    <row r="64" spans="1:9" ht="18.5" thickBot="1" x14ac:dyDescent="0.4">
      <c r="A64" s="6" t="s">
        <v>7116</v>
      </c>
      <c r="B64" s="3" t="s">
        <v>1435</v>
      </c>
      <c r="C64" s="6" t="s">
        <v>7005</v>
      </c>
      <c r="D64" s="6">
        <v>79</v>
      </c>
      <c r="E64">
        <v>3984</v>
      </c>
      <c r="F64" t="str">
        <f t="shared" si="0"/>
        <v>Tartu (Estonian urban municipality)</v>
      </c>
      <c r="G64" t="str">
        <f t="shared" si="1"/>
        <v>Tartu</v>
      </c>
      <c r="H64" t="str">
        <f t="shared" si="2"/>
        <v>EE-793</v>
      </c>
      <c r="I64" t="str">
        <f t="shared" si="3"/>
        <v>EE-79</v>
      </c>
    </row>
    <row r="65" spans="1:9" ht="18.5" thickBot="1" x14ac:dyDescent="0.4">
      <c r="A65" s="6" t="s">
        <v>7117</v>
      </c>
      <c r="B65" s="3" t="s">
        <v>1435</v>
      </c>
      <c r="C65" s="6" t="s">
        <v>6996</v>
      </c>
      <c r="D65" s="6">
        <v>79</v>
      </c>
      <c r="E65">
        <v>3984</v>
      </c>
      <c r="F65" t="str">
        <f t="shared" si="0"/>
        <v>Tartu (Estonian rural municipality)</v>
      </c>
      <c r="G65" t="str">
        <f t="shared" si="1"/>
        <v>Tartu</v>
      </c>
      <c r="H65" t="str">
        <f t="shared" si="2"/>
        <v>EE-796</v>
      </c>
      <c r="I65" t="str">
        <f t="shared" si="3"/>
        <v>EE-79</v>
      </c>
    </row>
    <row r="66" spans="1:9" ht="18.5" thickBot="1" x14ac:dyDescent="0.4">
      <c r="A66" s="6" t="s">
        <v>7118</v>
      </c>
      <c r="B66" s="3" t="s">
        <v>7119</v>
      </c>
      <c r="C66" s="6" t="s">
        <v>6996</v>
      </c>
      <c r="D66" s="6">
        <v>45</v>
      </c>
      <c r="E66">
        <v>3984</v>
      </c>
      <c r="F66" t="str">
        <f t="shared" ref="F66:F79" si="4">_xlfn.CONCAT(B66," (Estonian ",C66,")")</f>
        <v>Toila (Estonian rural municipality)</v>
      </c>
      <c r="G66" t="str">
        <f t="shared" ref="G66:G79" si="5">B66</f>
        <v>Toila</v>
      </c>
      <c r="H66" t="str">
        <f t="shared" ref="H66:H79" si="6">A66</f>
        <v>EE-803</v>
      </c>
      <c r="I66" t="str">
        <f t="shared" ref="I66:I79" si="7">_xlfn.CONCAT("EE-",D66)</f>
        <v>EE-45</v>
      </c>
    </row>
    <row r="67" spans="1:9" ht="18.5" thickBot="1" x14ac:dyDescent="0.4">
      <c r="A67" s="6" t="s">
        <v>7120</v>
      </c>
      <c r="B67" s="3" t="s">
        <v>7121</v>
      </c>
      <c r="C67" s="6" t="s">
        <v>6996</v>
      </c>
      <c r="D67" s="6">
        <v>68</v>
      </c>
      <c r="E67">
        <v>3984</v>
      </c>
      <c r="F67" t="str">
        <f t="shared" si="4"/>
        <v>Tori (Estonian rural municipality)</v>
      </c>
      <c r="G67" t="str">
        <f t="shared" si="5"/>
        <v>Tori</v>
      </c>
      <c r="H67" t="str">
        <f t="shared" si="6"/>
        <v>EE-809</v>
      </c>
      <c r="I67" t="str">
        <f t="shared" si="7"/>
        <v>EE-68</v>
      </c>
    </row>
    <row r="68" spans="1:9" ht="18.5" thickBot="1" x14ac:dyDescent="0.4">
      <c r="A68" s="6" t="s">
        <v>7122</v>
      </c>
      <c r="B68" s="3" t="s">
        <v>7123</v>
      </c>
      <c r="C68" s="6" t="s">
        <v>6996</v>
      </c>
      <c r="D68" s="6">
        <v>81</v>
      </c>
      <c r="E68">
        <v>3984</v>
      </c>
      <c r="F68" t="str">
        <f t="shared" si="4"/>
        <v>Tõrva (Estonian rural municipality)</v>
      </c>
      <c r="G68" t="str">
        <f t="shared" si="5"/>
        <v>Tõrva</v>
      </c>
      <c r="H68" t="str">
        <f t="shared" si="6"/>
        <v>EE-824</v>
      </c>
      <c r="I68" t="str">
        <f t="shared" si="7"/>
        <v>EE-81</v>
      </c>
    </row>
    <row r="69" spans="1:9" ht="18.5" thickBot="1" x14ac:dyDescent="0.4">
      <c r="A69" s="6" t="s">
        <v>7124</v>
      </c>
      <c r="B69" s="3" t="s">
        <v>7125</v>
      </c>
      <c r="C69" s="6" t="s">
        <v>6996</v>
      </c>
      <c r="D69" s="6">
        <v>52</v>
      </c>
      <c r="E69">
        <v>3984</v>
      </c>
      <c r="F69" t="str">
        <f t="shared" si="4"/>
        <v>Türi (Estonian rural municipality)</v>
      </c>
      <c r="G69" t="str">
        <f t="shared" si="5"/>
        <v>Türi</v>
      </c>
      <c r="H69" t="str">
        <f t="shared" si="6"/>
        <v>EE-834</v>
      </c>
      <c r="I69" t="str">
        <f t="shared" si="7"/>
        <v>EE-52</v>
      </c>
    </row>
    <row r="70" spans="1:9" ht="18.5" thickBot="1" x14ac:dyDescent="0.4">
      <c r="A70" s="6" t="s">
        <v>7126</v>
      </c>
      <c r="B70" s="3" t="s">
        <v>1436</v>
      </c>
      <c r="C70" s="6" t="s">
        <v>6996</v>
      </c>
      <c r="D70" s="6">
        <v>81</v>
      </c>
      <c r="E70">
        <v>3984</v>
      </c>
      <c r="F70" t="str">
        <f t="shared" si="4"/>
        <v>Valga (Estonian rural municipality)</v>
      </c>
      <c r="G70" t="str">
        <f t="shared" si="5"/>
        <v>Valga</v>
      </c>
      <c r="H70" t="str">
        <f t="shared" si="6"/>
        <v>EE-855</v>
      </c>
      <c r="I70" t="str">
        <f t="shared" si="7"/>
        <v>EE-81</v>
      </c>
    </row>
    <row r="71" spans="1:9" ht="18.5" thickBot="1" x14ac:dyDescent="0.4">
      <c r="A71" s="6" t="s">
        <v>7127</v>
      </c>
      <c r="B71" s="3" t="s">
        <v>7128</v>
      </c>
      <c r="C71" s="6" t="s">
        <v>6996</v>
      </c>
      <c r="D71" s="6">
        <v>37</v>
      </c>
      <c r="E71">
        <v>3984</v>
      </c>
      <c r="F71" t="str">
        <f t="shared" si="4"/>
        <v>Viimsi (Estonian rural municipality)</v>
      </c>
      <c r="G71" t="str">
        <f t="shared" si="5"/>
        <v>Viimsi</v>
      </c>
      <c r="H71" t="str">
        <f t="shared" si="6"/>
        <v>EE-890</v>
      </c>
      <c r="I71" t="str">
        <f t="shared" si="7"/>
        <v>EE-37</v>
      </c>
    </row>
    <row r="72" spans="1:9" ht="18.5" thickBot="1" x14ac:dyDescent="0.4">
      <c r="A72" s="6" t="s">
        <v>7129</v>
      </c>
      <c r="B72" s="3" t="s">
        <v>1437</v>
      </c>
      <c r="C72" s="6" t="s">
        <v>7005</v>
      </c>
      <c r="D72" s="6">
        <v>84</v>
      </c>
      <c r="E72">
        <v>3984</v>
      </c>
      <c r="F72" t="str">
        <f t="shared" si="4"/>
        <v>Viljandi (Estonian urban municipality)</v>
      </c>
      <c r="G72" t="str">
        <f t="shared" si="5"/>
        <v>Viljandi</v>
      </c>
      <c r="H72" t="str">
        <f t="shared" si="6"/>
        <v>EE-897</v>
      </c>
      <c r="I72" t="str">
        <f t="shared" si="7"/>
        <v>EE-84</v>
      </c>
    </row>
    <row r="73" spans="1:9" ht="18.5" thickBot="1" x14ac:dyDescent="0.4">
      <c r="A73" s="6" t="s">
        <v>7130</v>
      </c>
      <c r="B73" s="3" t="s">
        <v>1437</v>
      </c>
      <c r="C73" s="6" t="s">
        <v>6996</v>
      </c>
      <c r="D73" s="6">
        <v>84</v>
      </c>
      <c r="E73">
        <v>3984</v>
      </c>
      <c r="F73" t="str">
        <f t="shared" si="4"/>
        <v>Viljandi (Estonian rural municipality)</v>
      </c>
      <c r="G73" t="str">
        <f t="shared" si="5"/>
        <v>Viljandi</v>
      </c>
      <c r="H73" t="str">
        <f t="shared" si="6"/>
        <v>EE-899</v>
      </c>
      <c r="I73" t="str">
        <f t="shared" si="7"/>
        <v>EE-84</v>
      </c>
    </row>
    <row r="74" spans="1:9" ht="18.5" thickBot="1" x14ac:dyDescent="0.4">
      <c r="A74" s="6" t="s">
        <v>7131</v>
      </c>
      <c r="B74" s="3" t="s">
        <v>7132</v>
      </c>
      <c r="C74" s="6" t="s">
        <v>6996</v>
      </c>
      <c r="D74" s="6">
        <v>60</v>
      </c>
      <c r="E74">
        <v>3984</v>
      </c>
      <c r="F74" t="str">
        <f t="shared" si="4"/>
        <v>Vinni (Estonian rural municipality)</v>
      </c>
      <c r="G74" t="str">
        <f t="shared" si="5"/>
        <v>Vinni</v>
      </c>
      <c r="H74" t="str">
        <f t="shared" si="6"/>
        <v>EE-901</v>
      </c>
      <c r="I74" t="str">
        <f t="shared" si="7"/>
        <v>EE-60</v>
      </c>
    </row>
    <row r="75" spans="1:9" ht="29.5" thickBot="1" x14ac:dyDescent="0.4">
      <c r="A75" s="6" t="s">
        <v>7133</v>
      </c>
      <c r="B75" s="3" t="s">
        <v>7134</v>
      </c>
      <c r="C75" s="6" t="s">
        <v>6996</v>
      </c>
      <c r="D75" s="6">
        <v>60</v>
      </c>
      <c r="E75">
        <v>3984</v>
      </c>
      <c r="F75" t="str">
        <f t="shared" si="4"/>
        <v>Viru-Nigula (Estonian rural municipality)</v>
      </c>
      <c r="G75" t="str">
        <f t="shared" si="5"/>
        <v>Viru-Nigula</v>
      </c>
      <c r="H75" t="str">
        <f t="shared" si="6"/>
        <v>EE-903</v>
      </c>
      <c r="I75" t="str">
        <f t="shared" si="7"/>
        <v>EE-60</v>
      </c>
    </row>
    <row r="76" spans="1:9" ht="18.5" thickBot="1" x14ac:dyDescent="0.4">
      <c r="A76" s="6" t="s">
        <v>7135</v>
      </c>
      <c r="B76" s="3" t="s">
        <v>7136</v>
      </c>
      <c r="C76" s="6" t="s">
        <v>6996</v>
      </c>
      <c r="D76" s="6">
        <v>56</v>
      </c>
      <c r="E76">
        <v>3984</v>
      </c>
      <c r="F76" t="str">
        <f t="shared" si="4"/>
        <v>Vormsi (Estonian rural municipality)</v>
      </c>
      <c r="G76" t="str">
        <f t="shared" si="5"/>
        <v>Vormsi</v>
      </c>
      <c r="H76" t="str">
        <f t="shared" si="6"/>
        <v>EE-907</v>
      </c>
      <c r="I76" t="str">
        <f t="shared" si="7"/>
        <v>EE-56</v>
      </c>
    </row>
    <row r="77" spans="1:9" ht="18.5" thickBot="1" x14ac:dyDescent="0.4">
      <c r="A77" s="6" t="s">
        <v>7137</v>
      </c>
      <c r="B77" s="3" t="s">
        <v>1438</v>
      </c>
      <c r="C77" s="6" t="s">
        <v>6996</v>
      </c>
      <c r="D77" s="6">
        <v>87</v>
      </c>
      <c r="E77">
        <v>3984</v>
      </c>
      <c r="F77" t="str">
        <f t="shared" si="4"/>
        <v>Võru (Estonian rural municipality)</v>
      </c>
      <c r="G77" t="str">
        <f t="shared" si="5"/>
        <v>Võru</v>
      </c>
      <c r="H77" t="str">
        <f t="shared" si="6"/>
        <v>EE-917</v>
      </c>
      <c r="I77" t="str">
        <f t="shared" si="7"/>
        <v>EE-87</v>
      </c>
    </row>
    <row r="78" spans="1:9" ht="18.5" thickBot="1" x14ac:dyDescent="0.4">
      <c r="A78" s="6" t="s">
        <v>7138</v>
      </c>
      <c r="B78" s="3" t="s">
        <v>1438</v>
      </c>
      <c r="C78" s="6" t="s">
        <v>7005</v>
      </c>
      <c r="D78" s="6">
        <v>87</v>
      </c>
      <c r="E78">
        <v>3984</v>
      </c>
      <c r="F78" t="str">
        <f t="shared" si="4"/>
        <v>Võru (Estonian urban municipality)</v>
      </c>
      <c r="G78" t="str">
        <f t="shared" si="5"/>
        <v>Võru</v>
      </c>
      <c r="H78" t="str">
        <f t="shared" si="6"/>
        <v>EE-919</v>
      </c>
      <c r="I78" t="str">
        <f t="shared" si="7"/>
        <v>EE-87</v>
      </c>
    </row>
    <row r="79" spans="1:9" ht="29.5" thickBot="1" x14ac:dyDescent="0.4">
      <c r="A79" s="6" t="s">
        <v>7139</v>
      </c>
      <c r="B79" s="3" t="s">
        <v>7140</v>
      </c>
      <c r="C79" s="6" t="s">
        <v>6996</v>
      </c>
      <c r="D79" s="6">
        <v>60</v>
      </c>
      <c r="E79">
        <v>3984</v>
      </c>
      <c r="F79" t="str">
        <f t="shared" si="4"/>
        <v>Väike-Maarja (Estonian rural municipality)</v>
      </c>
      <c r="G79" t="str">
        <f t="shared" si="5"/>
        <v>Väike-Maarja</v>
      </c>
      <c r="H79" t="str">
        <f t="shared" si="6"/>
        <v>EE-928</v>
      </c>
      <c r="I79" t="str">
        <f t="shared" si="7"/>
        <v>EE-60</v>
      </c>
    </row>
  </sheetData>
  <hyperlinks>
    <hyperlink ref="B1" r:id="rId1" tooltip="Alutaguse Parish" display="https://en.wikipedia.org/wiki/Alutaguse_Parish" xr:uid="{4C9532E8-1B77-4681-9914-8BDB5B2B011E}"/>
    <hyperlink ref="B2" r:id="rId2" tooltip="Anija Parish" display="https://en.wikipedia.org/wiki/Anija_Parish" xr:uid="{43C009F2-60A5-4FBF-B0D4-525A5566F853}"/>
    <hyperlink ref="B3" r:id="rId3" tooltip="Antsla Parish" display="https://en.wikipedia.org/wiki/Antsla_Parish" xr:uid="{7F83757A-BBC1-4BE4-B900-C40AE4DA30AB}"/>
    <hyperlink ref="B4" r:id="rId4" tooltip="Elva Parish" display="https://en.wikipedia.org/wiki/Elva_Parish" xr:uid="{37127D80-DBF4-48E9-800E-68330624100D}"/>
    <hyperlink ref="B5" r:id="rId5" tooltip="Haapsalu" display="https://en.wikipedia.org/wiki/Haapsalu" xr:uid="{D78B2475-7CC9-443C-99F4-369C2EBED216}"/>
    <hyperlink ref="B6" r:id="rId6" tooltip="Haljala Parish" display="https://en.wikipedia.org/wiki/Haljala_Parish" xr:uid="{64800DC1-DD1D-4375-8465-89DB9101680B}"/>
    <hyperlink ref="B7" r:id="rId7" tooltip="Harku Parish" display="https://en.wikipedia.org/wiki/Harku_Parish" xr:uid="{368CC04E-7FA3-4FAF-A543-8766F2D90501}"/>
    <hyperlink ref="B8" r:id="rId8" tooltip="Hiiumaa Parish" display="https://en.wikipedia.org/wiki/Hiiumaa_Parish" xr:uid="{DEFF634E-1EC8-4736-AD66-6988A8B2E5C6}"/>
    <hyperlink ref="B9" r:id="rId9" tooltip="Häädemeeste Parish" display="https://en.wikipedia.org/wiki/H%C3%A4%C3%A4demeeste_Parish" xr:uid="{58A6F8A4-2E02-4D10-BCFA-BB5FAB5726D7}"/>
    <hyperlink ref="B10" r:id="rId10" tooltip="Jõelähtme Parish" display="https://en.wikipedia.org/wiki/J%C3%B5el%C3%A4htme_Parish" xr:uid="{41BE9C73-9573-44EF-AD9E-209D827DA23F}"/>
    <hyperlink ref="B11" r:id="rId11" tooltip="Jõgeva Parish" display="https://en.wikipedia.org/wiki/J%C3%B5geva_Parish" xr:uid="{584FE6CF-AE28-4537-9D5B-CB5EBF406D4B}"/>
    <hyperlink ref="B12" r:id="rId12" tooltip="Jõhvi Parish" display="https://en.wikipedia.org/wiki/J%C3%B5hvi_Parish" xr:uid="{0DF7F69A-0EE7-4B52-ABB0-0D9EEBE2C123}"/>
    <hyperlink ref="B13" r:id="rId13" tooltip="Järva Parish" display="https://en.wikipedia.org/wiki/J%C3%A4rva_Parish" xr:uid="{8EA58A26-2AE0-4A25-929A-128D03E737EC}"/>
    <hyperlink ref="B14" r:id="rId14" tooltip="Kadrina Parish" display="https://en.wikipedia.org/wiki/Kadrina_Parish" xr:uid="{8AC89154-1CF8-478F-AD22-A11C2851065C}"/>
    <hyperlink ref="B15" r:id="rId15" tooltip="Kambja Parish" display="https://en.wikipedia.org/wiki/Kambja_Parish" xr:uid="{E828B55E-7391-4DAD-BE4A-7F233FBBBECC}"/>
    <hyperlink ref="B16" r:id="rId16" tooltip="Kanepi Parish" display="https://en.wikipedia.org/wiki/Kanepi_Parish" xr:uid="{710DDBD1-91C6-4C44-87E8-6C3BA191B658}"/>
    <hyperlink ref="B17" r:id="rId17" tooltip="Kastre Parish" display="https://en.wikipedia.org/wiki/Kastre_Parish" xr:uid="{FB352961-D7A5-44FD-A081-973ABEBDBF04}"/>
    <hyperlink ref="B18" r:id="rId18" tooltip="Kehtna Parish" display="https://en.wikipedia.org/wiki/Kehtna_Parish" xr:uid="{4FD2C529-687B-4AB5-96FD-69FC61AA46D3}"/>
    <hyperlink ref="B19" r:id="rId19" tooltip="Keila" display="https://en.wikipedia.org/wiki/Keila" xr:uid="{6F3554D1-13A4-42F8-B4C8-73753809EE41}"/>
    <hyperlink ref="B20" r:id="rId20" tooltip="Kihnu Parish" display="https://en.wikipedia.org/wiki/Kihnu_Parish" xr:uid="{4225B06D-C800-46A4-B8BA-9D0BC6966932}"/>
    <hyperlink ref="B21" r:id="rId21" tooltip="Kiili Parish" display="https://en.wikipedia.org/wiki/Kiili_Parish" xr:uid="{35444288-CEE1-4614-A286-6319FBEF9A36}"/>
    <hyperlink ref="B22" r:id="rId22" tooltip="Kohila Parish" display="https://en.wikipedia.org/wiki/Kohila_Parish" xr:uid="{9CA1FCC4-BA92-4F98-9F7E-B8BD24FA0931}"/>
    <hyperlink ref="B23" r:id="rId23" tooltip="Kohtla-Järve" display="https://en.wikipedia.org/wiki/Kohtla-J%C3%A4rve" xr:uid="{0476B4C3-1383-46B5-A448-F174B532DCA5}"/>
    <hyperlink ref="B24" r:id="rId24" tooltip="Kose Parish" display="https://en.wikipedia.org/wiki/Kose_Parish" xr:uid="{2F8C371E-8C64-4554-BEBD-FB3608C3510E}"/>
    <hyperlink ref="B25" r:id="rId25" tooltip="Kuusalu Parish" display="https://en.wikipedia.org/wiki/Kuusalu_Parish" xr:uid="{5CC10C02-478C-4958-A6BF-B9C4C42733C5}"/>
    <hyperlink ref="B26" r:id="rId26" tooltip="Loksa" display="https://en.wikipedia.org/wiki/Loksa" xr:uid="{6C58F20B-5C0D-4F00-A357-EA19397AB4D4}"/>
    <hyperlink ref="B27" r:id="rId27" tooltip="Lääneranna Parish" display="https://en.wikipedia.org/wiki/L%C3%A4%C3%A4neranna_Parish" xr:uid="{E889E9B7-5E7F-482C-B525-B2E65F44CF59}"/>
    <hyperlink ref="B28" r:id="rId28" tooltip="Lääne-Harju Parish" display="https://en.wikipedia.org/wiki/L%C3%A4%C3%A4ne-Harju_Parish" xr:uid="{12081135-4742-4B8F-8BE3-703192447A3E}"/>
    <hyperlink ref="B29" r:id="rId29" tooltip="Luunja Parish" display="https://en.wikipedia.org/wiki/Luunja_Parish" xr:uid="{059E043E-FB56-44A0-873B-2BD921C2AAB6}"/>
    <hyperlink ref="B30" r:id="rId30" tooltip="Lääne-Nigula Parish" display="https://en.wikipedia.org/wiki/L%C3%A4%C3%A4ne-Nigula_Parish" xr:uid="{86E7481A-E3AA-4B37-949B-7188BCFB6EA5}"/>
    <hyperlink ref="B31" r:id="rId31" tooltip="Lüganuse Parish" display="https://en.wikipedia.org/wiki/L%C3%BCganuse_Parish" xr:uid="{931C5BCC-0B62-4CF1-A066-F0BEB2210B34}"/>
    <hyperlink ref="B32" r:id="rId32" tooltip="Maardu" display="https://en.wikipedia.org/wiki/Maardu" xr:uid="{9223F887-BC29-43AA-8CD5-34B6B61EF647}"/>
    <hyperlink ref="B33" r:id="rId33" tooltip="Muhu Parish" display="https://en.wikipedia.org/wiki/Muhu_Parish" xr:uid="{2FDFF10F-B7B4-4D65-BA8F-C7CB5DE6325B}"/>
    <hyperlink ref="B34" r:id="rId34" tooltip="Mulgi Parish" display="https://en.wikipedia.org/wiki/Mulgi_Parish" xr:uid="{4DA4B8FE-A6DB-462D-81DE-F0AA92733F26}"/>
    <hyperlink ref="B35" r:id="rId35" tooltip="Mustvee Parish" display="https://en.wikipedia.org/wiki/Mustvee_Parish" xr:uid="{4EDE43CE-812D-4B20-B4D5-8FA352FF36D8}"/>
    <hyperlink ref="B36" r:id="rId36" tooltip="Märjamaa Parish" display="https://en.wikipedia.org/wiki/M%C3%A4rjamaa_Parish" xr:uid="{9D6C182A-202E-454C-ABFF-2D0FCCF15F7D}"/>
    <hyperlink ref="B37" r:id="rId37" tooltip="Narva" display="https://en.wikipedia.org/wiki/Narva" xr:uid="{B6BA231E-4976-45FF-936E-8574F3E4542B}"/>
    <hyperlink ref="B38" r:id="rId38" tooltip="Narva-Jõesuu" display="https://en.wikipedia.org/wiki/Narva-J%C3%B5esuu" xr:uid="{4F475A2E-F65F-488B-BD16-080520C45707}"/>
    <hyperlink ref="B39" r:id="rId39" tooltip="Nõo Parish" display="https://en.wikipedia.org/wiki/N%C3%B5o_Parish" xr:uid="{30C61A47-9D16-466B-8E77-FF47FB2E7345}"/>
    <hyperlink ref="B40" r:id="rId40" tooltip="Otepää Parish" display="https://en.wikipedia.org/wiki/Otep%C3%A4%C3%A4_Parish" xr:uid="{169C13F9-6C01-474F-92F4-DC4777B780F4}"/>
    <hyperlink ref="B41" r:id="rId41" tooltip="Paide" display="https://en.wikipedia.org/wiki/Paide" xr:uid="{63FCB7E9-0264-461D-98C5-DEAE931758A0}"/>
    <hyperlink ref="B42" r:id="rId42" tooltip="Peipsiääre Parish" display="https://en.wikipedia.org/wiki/Peipsi%C3%A4%C3%A4re_Parish" xr:uid="{CBB997CD-B435-4871-A6C3-3FD2CCB07A14}"/>
    <hyperlink ref="B43" r:id="rId43" tooltip="Põhja-Sakala Parish" display="https://en.wikipedia.org/wiki/P%C3%B5hja-Sakala_Parish" xr:uid="{A30D9C55-E2D8-49E2-91EA-90CD20E04809}"/>
    <hyperlink ref="B44" r:id="rId44" tooltip="Põltsamaa Parish" display="https://en.wikipedia.org/wiki/P%C3%B5ltsamaa_Parish" xr:uid="{EC0DCB47-7F65-4899-9651-B4B5F9ECD6BE}"/>
    <hyperlink ref="B45" r:id="rId45" tooltip="Põlva Parish" display="https://en.wikipedia.org/wiki/P%C3%B5lva_Parish" xr:uid="{BD4BF2FD-5A9B-4AC8-9BD0-F4CE0E452D8B}"/>
    <hyperlink ref="B46" r:id="rId46" tooltip="Pärnu" display="https://en.wikipedia.org/wiki/P%C3%A4rnu" xr:uid="{4B14379B-BD50-4360-9F13-267DE70DD69F}"/>
    <hyperlink ref="B47" r:id="rId47" tooltip="Põhja-Pärnumaa Parish" display="https://en.wikipedia.org/wiki/P%C3%B5hja-P%C3%A4rnumaa_Parish" xr:uid="{C36ED8E1-256E-4852-B55A-BF300CD26F33}"/>
    <hyperlink ref="B48" r:id="rId48" tooltip="Raasiku Parish" display="https://en.wikipedia.org/wiki/Raasiku_Parish" xr:uid="{41F58B72-4771-403E-A067-F2953568254D}"/>
    <hyperlink ref="B49" r:id="rId49" tooltip="Rae Parish" display="https://en.wikipedia.org/wiki/Rae_Parish" xr:uid="{5D8C36B7-E9F1-4530-AE4B-CE470DADFB65}"/>
    <hyperlink ref="B50" r:id="rId50" tooltip="Rakvere Parish" display="https://en.wikipedia.org/wiki/Rakvere_Parish" xr:uid="{709A1DFE-7555-4DFD-9CF8-B7DFB48D3AD1}"/>
    <hyperlink ref="B51" r:id="rId51" tooltip="Rakvere" display="https://en.wikipedia.org/wiki/Rakvere" xr:uid="{06E24011-5FAD-475D-A80C-983859323C09}"/>
    <hyperlink ref="B52" r:id="rId52" tooltip="Rapla Parish" display="https://en.wikipedia.org/wiki/Rapla_Parish" xr:uid="{FE698679-2F47-44DC-A04A-04AFA7772BAD}"/>
    <hyperlink ref="B53" r:id="rId53" tooltip="Ruhnu Parish" display="https://en.wikipedia.org/wiki/Ruhnu_Parish" xr:uid="{E59A0222-78FB-467A-8C70-54B0D89713EF}"/>
    <hyperlink ref="B54" r:id="rId54" tooltip="Rõuge Parish" display="https://en.wikipedia.org/wiki/R%C3%B5uge_Parish" xr:uid="{659E4D76-E9E8-49F5-AB64-179DB1A2C184}"/>
    <hyperlink ref="B55" r:id="rId55" tooltip="Räpina Parish" display="https://en.wikipedia.org/wiki/R%C3%A4pina_Parish" xr:uid="{2DB30067-CD07-4523-A200-1B0213CD3612}"/>
    <hyperlink ref="B56" r:id="rId56" tooltip="Saarde Parish" display="https://en.wikipedia.org/wiki/Saarde_Parish" xr:uid="{4C81E876-D534-4D64-BD7E-7325D135E5F8}"/>
    <hyperlink ref="B57" r:id="rId57" tooltip="Saaremaa Municipality" display="https://en.wikipedia.org/wiki/Saaremaa_Municipality" xr:uid="{EDD3F554-25A3-4024-9B42-6821359FBDA2}"/>
    <hyperlink ref="B58" r:id="rId58" tooltip="Saku Parish" display="https://en.wikipedia.org/wiki/Saku_Parish" xr:uid="{712AF8DA-93D1-4A2E-9715-BE43B7D68759}"/>
    <hyperlink ref="B59" r:id="rId59" tooltip="Saue Parish" display="https://en.wikipedia.org/wiki/Saue_Parish" xr:uid="{5A589934-F120-43B1-8149-E737CDDECCDA}"/>
    <hyperlink ref="B60" r:id="rId60" tooltip="Setomaa Parish" display="https://en.wikipedia.org/wiki/Setomaa_Parish" xr:uid="{44EAAD1B-9E67-42E6-9FEA-853C0AD42ED8}"/>
    <hyperlink ref="B61" r:id="rId61" tooltip="Sillamäe" display="https://en.wikipedia.org/wiki/Sillam%C3%A4e" xr:uid="{696F58E6-4740-4328-883E-6306C60E561B}"/>
    <hyperlink ref="B62" r:id="rId62" tooltip="Tallinn" display="https://en.wikipedia.org/wiki/Tallinn" xr:uid="{5F577790-7D51-401F-87A7-4A53508D2AC7}"/>
    <hyperlink ref="B63" r:id="rId63" tooltip="Tapa Parish" display="https://en.wikipedia.org/wiki/Tapa_Parish" xr:uid="{7A32CA18-1EDA-45EC-B0EF-7E63BB91BC9E}"/>
    <hyperlink ref="B64" r:id="rId64" tooltip="Tartu" display="https://en.wikipedia.org/wiki/Tartu" xr:uid="{ADF31C1B-A1B3-438D-A2F1-C09A9587907B}"/>
    <hyperlink ref="B65" r:id="rId65" tooltip="Tartu Parish" display="https://en.wikipedia.org/wiki/Tartu_Parish" xr:uid="{A58F31CC-6F2C-40C6-A276-4C4FD77E4F14}"/>
    <hyperlink ref="B66" r:id="rId66" tooltip="Toila Parish" display="https://en.wikipedia.org/wiki/Toila_Parish" xr:uid="{062C02BD-96BC-460E-9FCB-622F9344AC1B}"/>
    <hyperlink ref="B67" r:id="rId67" tooltip="Tori Parish" display="https://en.wikipedia.org/wiki/Tori_Parish" xr:uid="{1D631FDE-D231-4DF0-85E1-816868A4E1AA}"/>
    <hyperlink ref="B68" r:id="rId68" tooltip="Tõrva Parish" display="https://en.wikipedia.org/wiki/T%C3%B5rva_Parish" xr:uid="{C69E5C1D-17FF-4E8E-A5C7-DD770BE122A9}"/>
    <hyperlink ref="B69" r:id="rId69" tooltip="Türi Parish" display="https://en.wikipedia.org/wiki/T%C3%BCri_Parish" xr:uid="{9EBF2CCD-F4DC-4BC1-8319-AB98C9D58312}"/>
    <hyperlink ref="B70" r:id="rId70" tooltip="Valga Parish" display="https://en.wikipedia.org/wiki/Valga_Parish" xr:uid="{2FE49B93-07F1-4053-8AEB-D3D9ABF7FD53}"/>
    <hyperlink ref="B71" r:id="rId71" tooltip="Viimsi Parish" display="https://en.wikipedia.org/wiki/Viimsi_Parish" xr:uid="{A1CB2632-C8FF-4829-8B00-4E9FA066F2E5}"/>
    <hyperlink ref="B72" r:id="rId72" tooltip="Viljandi" display="https://en.wikipedia.org/wiki/Viljandi" xr:uid="{8A89B118-58FF-4D7F-B84B-1A888997938D}"/>
    <hyperlink ref="B73" r:id="rId73" tooltip="Viljandi Parish" display="https://en.wikipedia.org/wiki/Viljandi_Parish" xr:uid="{0383B2D9-B456-49C5-88EC-92D4F47BA6CF}"/>
    <hyperlink ref="B74" r:id="rId74" tooltip="Vinni Parish" display="https://en.wikipedia.org/wiki/Vinni_Parish" xr:uid="{C4A3C0DF-9A86-4C4E-983E-A7FBFE4D28F2}"/>
    <hyperlink ref="B75" r:id="rId75" tooltip="Viru-Nigula Parish" display="https://en.wikipedia.org/wiki/Viru-Nigula_Parish" xr:uid="{E4B6A8EC-F4AC-49C4-8F74-7C2EDA41FA0F}"/>
    <hyperlink ref="B76" r:id="rId76" tooltip="Vormsi Parish" display="https://en.wikipedia.org/wiki/Vormsi_Parish" xr:uid="{FF679649-9D94-4EF4-B778-795C9A61DEA4}"/>
    <hyperlink ref="B77" r:id="rId77" tooltip="Võru Parish" display="https://en.wikipedia.org/wiki/V%C3%B5ru_Parish" xr:uid="{7240C869-866F-4F5A-ADF1-6299876FA8C6}"/>
    <hyperlink ref="B78" r:id="rId78" tooltip="Võru" display="https://en.wikipedia.org/wiki/V%C3%B5ru" xr:uid="{3D150747-1E26-40A9-BD80-3BE29F2F4A95}"/>
    <hyperlink ref="B79" r:id="rId79" tooltip="Väike-Maarja Parish" display="https://en.wikipedia.org/wiki/V%C3%A4ike-Maarja_Parish" xr:uid="{5DFC94B7-C9C5-4B73-99F3-A2D506D6E497}"/>
  </hyperlinks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96CEF-FD9C-4F7F-8CC7-88CF570ABB23}">
  <dimension ref="A1:H19"/>
  <sheetViews>
    <sheetView workbookViewId="0">
      <selection activeCell="D6" sqref="D6:H19"/>
    </sheetView>
  </sheetViews>
  <sheetFormatPr defaultRowHeight="14.5" x14ac:dyDescent="0.35"/>
  <cols>
    <col min="5" max="5" width="19.90625" bestFit="1" customWidth="1"/>
  </cols>
  <sheetData>
    <row r="1" spans="1:8" ht="15" thickBot="1" x14ac:dyDescent="0.4">
      <c r="A1" s="1" t="s">
        <v>7141</v>
      </c>
      <c r="B1" s="3" t="s">
        <v>1167</v>
      </c>
      <c r="C1" s="6" t="s">
        <v>2573</v>
      </c>
      <c r="D1">
        <v>4043</v>
      </c>
      <c r="E1" t="str">
        <f>_xlfn.CONCAT(B1," (Fijian ",C1,")")</f>
        <v>Central (Fijian division)</v>
      </c>
      <c r="F1" t="str">
        <f>B1</f>
        <v>Central</v>
      </c>
      <c r="G1" t="str">
        <f>A1</f>
        <v>FJ-C</v>
      </c>
    </row>
    <row r="2" spans="1:8" ht="15" thickBot="1" x14ac:dyDescent="0.4">
      <c r="A2" s="1" t="s">
        <v>7142</v>
      </c>
      <c r="B2" s="3" t="s">
        <v>1171</v>
      </c>
      <c r="C2" s="6" t="s">
        <v>2573</v>
      </c>
      <c r="D2">
        <v>4043</v>
      </c>
      <c r="E2" t="str">
        <f t="shared" ref="E2:E5" si="0">_xlfn.CONCAT(B2," (Fijian ",C2,")")</f>
        <v>Eastern (Fijian division)</v>
      </c>
      <c r="F2" t="str">
        <f t="shared" ref="F2:F5" si="1">B2</f>
        <v>Eastern</v>
      </c>
      <c r="G2" t="str">
        <f t="shared" ref="G2:G5" si="2">A2</f>
        <v>FJ-E</v>
      </c>
    </row>
    <row r="3" spans="1:8" ht="15" thickBot="1" x14ac:dyDescent="0.4">
      <c r="A3" s="1" t="s">
        <v>7143</v>
      </c>
      <c r="B3" s="3" t="s">
        <v>1181</v>
      </c>
      <c r="C3" s="6" t="s">
        <v>2573</v>
      </c>
      <c r="D3">
        <v>4043</v>
      </c>
      <c r="E3" t="str">
        <f t="shared" si="0"/>
        <v>Northern (Fijian division)</v>
      </c>
      <c r="F3" t="str">
        <f t="shared" si="1"/>
        <v>Northern</v>
      </c>
      <c r="G3" t="str">
        <f t="shared" si="2"/>
        <v>FJ-N</v>
      </c>
    </row>
    <row r="4" spans="1:8" ht="15" thickBot="1" x14ac:dyDescent="0.4">
      <c r="A4" s="1" t="s">
        <v>7144</v>
      </c>
      <c r="B4" s="3" t="s">
        <v>1185</v>
      </c>
      <c r="C4" s="6" t="s">
        <v>2573</v>
      </c>
      <c r="D4">
        <v>4043</v>
      </c>
      <c r="E4" t="str">
        <f t="shared" si="0"/>
        <v>Western (Fijian division)</v>
      </c>
      <c r="F4" t="str">
        <f t="shared" si="1"/>
        <v>Western</v>
      </c>
      <c r="G4" t="str">
        <f t="shared" si="2"/>
        <v>FJ-W</v>
      </c>
    </row>
    <row r="5" spans="1:8" ht="15" thickBot="1" x14ac:dyDescent="0.4">
      <c r="A5" s="1" t="s">
        <v>7145</v>
      </c>
      <c r="B5" s="3" t="s">
        <v>7146</v>
      </c>
      <c r="C5" s="6" t="s">
        <v>1480</v>
      </c>
      <c r="D5">
        <v>4043</v>
      </c>
      <c r="E5" t="str">
        <f t="shared" si="0"/>
        <v>Rotuma (Fijian dependency)</v>
      </c>
      <c r="F5" t="str">
        <f t="shared" si="1"/>
        <v>Rotuma</v>
      </c>
      <c r="G5" t="str">
        <f t="shared" si="2"/>
        <v>FJ-R</v>
      </c>
    </row>
    <row r="6" spans="1:8" ht="15" thickBot="1" x14ac:dyDescent="0.4">
      <c r="A6" s="1" t="s">
        <v>7147</v>
      </c>
      <c r="B6" s="3" t="s">
        <v>7148</v>
      </c>
      <c r="C6" s="6" t="s">
        <v>7144</v>
      </c>
      <c r="D6">
        <v>4043</v>
      </c>
      <c r="E6" t="str">
        <f>_xlfn.CONCAT(B6," (Fijian province)")</f>
        <v>Ba (Fijian province)</v>
      </c>
      <c r="F6" t="str">
        <f t="shared" ref="F6" si="3">B6</f>
        <v>Ba</v>
      </c>
      <c r="G6" t="str">
        <f t="shared" ref="G6" si="4">A6</f>
        <v>FJ-01</v>
      </c>
      <c r="H6" t="str">
        <f>C6</f>
        <v>FJ-W</v>
      </c>
    </row>
    <row r="7" spans="1:8" ht="15" thickBot="1" x14ac:dyDescent="0.4">
      <c r="A7" s="1" t="s">
        <v>7149</v>
      </c>
      <c r="B7" s="3" t="s">
        <v>7150</v>
      </c>
      <c r="C7" s="6" t="s">
        <v>7143</v>
      </c>
      <c r="D7">
        <v>4043</v>
      </c>
      <c r="E7" t="str">
        <f t="shared" ref="E7:E19" si="5">_xlfn.CONCAT(B7," (Fijian province)")</f>
        <v>Bua (Fijian province)</v>
      </c>
      <c r="F7" t="str">
        <f t="shared" ref="F7:F19" si="6">B7</f>
        <v>Bua</v>
      </c>
      <c r="G7" t="str">
        <f t="shared" ref="G7:G19" si="7">A7</f>
        <v>FJ-02</v>
      </c>
      <c r="H7" t="str">
        <f t="shared" ref="H7:H19" si="8">C7</f>
        <v>FJ-N</v>
      </c>
    </row>
    <row r="8" spans="1:8" ht="29.5" thickBot="1" x14ac:dyDescent="0.4">
      <c r="A8" s="1" t="s">
        <v>7151</v>
      </c>
      <c r="B8" s="3" t="s">
        <v>7152</v>
      </c>
      <c r="C8" s="6" t="s">
        <v>7143</v>
      </c>
      <c r="D8">
        <v>4043</v>
      </c>
      <c r="E8" t="str">
        <f t="shared" si="5"/>
        <v>Cakaudrove (Fijian province)</v>
      </c>
      <c r="F8" t="str">
        <f t="shared" si="6"/>
        <v>Cakaudrove</v>
      </c>
      <c r="G8" t="str">
        <f t="shared" si="7"/>
        <v>FJ-03</v>
      </c>
      <c r="H8" t="str">
        <f t="shared" si="8"/>
        <v>FJ-N</v>
      </c>
    </row>
    <row r="9" spans="1:8" ht="15" thickBot="1" x14ac:dyDescent="0.4">
      <c r="A9" s="1" t="s">
        <v>7153</v>
      </c>
      <c r="B9" s="3" t="s">
        <v>7154</v>
      </c>
      <c r="C9" s="6" t="s">
        <v>7142</v>
      </c>
      <c r="D9">
        <v>4043</v>
      </c>
      <c r="E9" t="str">
        <f t="shared" si="5"/>
        <v>Kadavu (Fijian province)</v>
      </c>
      <c r="F9" t="str">
        <f t="shared" si="6"/>
        <v>Kadavu</v>
      </c>
      <c r="G9" t="str">
        <f t="shared" si="7"/>
        <v>FJ-04</v>
      </c>
      <c r="H9" t="str">
        <f t="shared" si="8"/>
        <v>FJ-E</v>
      </c>
    </row>
    <row r="10" spans="1:8" ht="15" thickBot="1" x14ac:dyDescent="0.4">
      <c r="A10" s="1" t="s">
        <v>7155</v>
      </c>
      <c r="B10" s="3" t="s">
        <v>7156</v>
      </c>
      <c r="C10" s="6" t="s">
        <v>7142</v>
      </c>
      <c r="D10">
        <v>4043</v>
      </c>
      <c r="E10" t="str">
        <f t="shared" si="5"/>
        <v>Lau (Fijian province)</v>
      </c>
      <c r="F10" t="str">
        <f t="shared" si="6"/>
        <v>Lau</v>
      </c>
      <c r="G10" t="str">
        <f t="shared" si="7"/>
        <v>FJ-05</v>
      </c>
      <c r="H10" t="str">
        <f t="shared" si="8"/>
        <v>FJ-E</v>
      </c>
    </row>
    <row r="11" spans="1:8" ht="15" thickBot="1" x14ac:dyDescent="0.4">
      <c r="A11" s="1" t="s">
        <v>7157</v>
      </c>
      <c r="B11" s="3" t="s">
        <v>7158</v>
      </c>
      <c r="C11" s="6" t="s">
        <v>7142</v>
      </c>
      <c r="D11">
        <v>4043</v>
      </c>
      <c r="E11" t="str">
        <f t="shared" si="5"/>
        <v>Lomaiviti (Fijian province)</v>
      </c>
      <c r="F11" t="str">
        <f t="shared" si="6"/>
        <v>Lomaiviti</v>
      </c>
      <c r="G11" t="str">
        <f t="shared" si="7"/>
        <v>FJ-06</v>
      </c>
      <c r="H11" t="str">
        <f t="shared" si="8"/>
        <v>FJ-E</v>
      </c>
    </row>
    <row r="12" spans="1:8" ht="15" thickBot="1" x14ac:dyDescent="0.4">
      <c r="A12" s="1" t="s">
        <v>7159</v>
      </c>
      <c r="B12" s="3" t="s">
        <v>7160</v>
      </c>
      <c r="C12" s="6" t="s">
        <v>7143</v>
      </c>
      <c r="D12">
        <v>4043</v>
      </c>
      <c r="E12" t="str">
        <f t="shared" si="5"/>
        <v>Macuata (Fijian province)</v>
      </c>
      <c r="F12" t="str">
        <f t="shared" si="6"/>
        <v>Macuata</v>
      </c>
      <c r="G12" t="str">
        <f t="shared" si="7"/>
        <v>FJ-07</v>
      </c>
      <c r="H12" t="str">
        <f t="shared" si="8"/>
        <v>FJ-N</v>
      </c>
    </row>
    <row r="13" spans="1:8" ht="44" thickBot="1" x14ac:dyDescent="0.4">
      <c r="A13" s="1" t="s">
        <v>7161</v>
      </c>
      <c r="B13" s="3" t="s">
        <v>7162</v>
      </c>
      <c r="C13" s="6" t="s">
        <v>7144</v>
      </c>
      <c r="D13">
        <v>4043</v>
      </c>
      <c r="E13" t="str">
        <f t="shared" si="5"/>
        <v>Nadroga and Navosa (Fijian province)</v>
      </c>
      <c r="F13" t="str">
        <f t="shared" si="6"/>
        <v>Nadroga and Navosa</v>
      </c>
      <c r="G13" t="str">
        <f t="shared" si="7"/>
        <v>FJ-08</v>
      </c>
      <c r="H13" t="str">
        <f t="shared" si="8"/>
        <v>FJ-W</v>
      </c>
    </row>
    <row r="14" spans="1:8" ht="15" thickBot="1" x14ac:dyDescent="0.4">
      <c r="A14" s="1" t="s">
        <v>7163</v>
      </c>
      <c r="B14" s="3" t="s">
        <v>7164</v>
      </c>
      <c r="C14" s="6" t="s">
        <v>7141</v>
      </c>
      <c r="D14">
        <v>4043</v>
      </c>
      <c r="E14" t="str">
        <f t="shared" si="5"/>
        <v>Naitasiri (Fijian province)</v>
      </c>
      <c r="F14" t="str">
        <f t="shared" si="6"/>
        <v>Naitasiri</v>
      </c>
      <c r="G14" t="str">
        <f t="shared" si="7"/>
        <v>FJ-09</v>
      </c>
      <c r="H14" t="str">
        <f t="shared" si="8"/>
        <v>FJ-C</v>
      </c>
    </row>
    <row r="15" spans="1:8" ht="15" thickBot="1" x14ac:dyDescent="0.4">
      <c r="A15" s="1" t="s">
        <v>7165</v>
      </c>
      <c r="B15" s="3" t="s">
        <v>7166</v>
      </c>
      <c r="C15" s="6" t="s">
        <v>7141</v>
      </c>
      <c r="D15">
        <v>4043</v>
      </c>
      <c r="E15" t="str">
        <f t="shared" si="5"/>
        <v>Namosi (Fijian province)</v>
      </c>
      <c r="F15" t="str">
        <f t="shared" si="6"/>
        <v>Namosi</v>
      </c>
      <c r="G15" t="str">
        <f t="shared" si="7"/>
        <v>FJ-10</v>
      </c>
      <c r="H15" t="str">
        <f t="shared" si="8"/>
        <v>FJ-C</v>
      </c>
    </row>
    <row r="16" spans="1:8" ht="15" thickBot="1" x14ac:dyDescent="0.4">
      <c r="A16" s="1" t="s">
        <v>7167</v>
      </c>
      <c r="B16" s="3" t="s">
        <v>7168</v>
      </c>
      <c r="C16" s="6" t="s">
        <v>7144</v>
      </c>
      <c r="D16">
        <v>4043</v>
      </c>
      <c r="E16" t="str">
        <f t="shared" si="5"/>
        <v>Ra (Fijian province)</v>
      </c>
      <c r="F16" t="str">
        <f t="shared" si="6"/>
        <v>Ra</v>
      </c>
      <c r="G16" t="str">
        <f t="shared" si="7"/>
        <v>FJ-11</v>
      </c>
      <c r="H16" t="str">
        <f t="shared" si="8"/>
        <v>FJ-W</v>
      </c>
    </row>
    <row r="17" spans="1:8" ht="15" thickBot="1" x14ac:dyDescent="0.4">
      <c r="A17" s="1" t="s">
        <v>7169</v>
      </c>
      <c r="B17" s="3" t="s">
        <v>7170</v>
      </c>
      <c r="C17" s="6" t="s">
        <v>7141</v>
      </c>
      <c r="D17">
        <v>4043</v>
      </c>
      <c r="E17" t="str">
        <f t="shared" si="5"/>
        <v>Rewa (Fijian province)</v>
      </c>
      <c r="F17" t="str">
        <f t="shared" si="6"/>
        <v>Rewa</v>
      </c>
      <c r="G17" t="str">
        <f t="shared" si="7"/>
        <v>FJ-12</v>
      </c>
      <c r="H17" t="str">
        <f t="shared" si="8"/>
        <v>FJ-C</v>
      </c>
    </row>
    <row r="18" spans="1:8" ht="15" thickBot="1" x14ac:dyDescent="0.4">
      <c r="A18" s="1" t="s">
        <v>7171</v>
      </c>
      <c r="B18" s="3" t="s">
        <v>7172</v>
      </c>
      <c r="C18" s="6" t="s">
        <v>7141</v>
      </c>
      <c r="D18">
        <v>4043</v>
      </c>
      <c r="E18" t="str">
        <f t="shared" si="5"/>
        <v>Serua (Fijian province)</v>
      </c>
      <c r="F18" t="str">
        <f t="shared" si="6"/>
        <v>Serua</v>
      </c>
      <c r="G18" t="str">
        <f t="shared" si="7"/>
        <v>FJ-13</v>
      </c>
      <c r="H18" t="str">
        <f t="shared" si="8"/>
        <v>FJ-C</v>
      </c>
    </row>
    <row r="19" spans="1:8" ht="15" thickBot="1" x14ac:dyDescent="0.4">
      <c r="A19" s="1" t="s">
        <v>7173</v>
      </c>
      <c r="B19" s="3" t="s">
        <v>7174</v>
      </c>
      <c r="C19" s="6" t="s">
        <v>7141</v>
      </c>
      <c r="D19">
        <v>4043</v>
      </c>
      <c r="E19" t="str">
        <f t="shared" si="5"/>
        <v>Tailevu (Fijian province)</v>
      </c>
      <c r="F19" t="str">
        <f t="shared" si="6"/>
        <v>Tailevu</v>
      </c>
      <c r="G19" t="str">
        <f t="shared" si="7"/>
        <v>FJ-14</v>
      </c>
      <c r="H19" t="str">
        <f t="shared" si="8"/>
        <v>FJ-C</v>
      </c>
    </row>
  </sheetData>
  <hyperlinks>
    <hyperlink ref="B1" r:id="rId1" tooltip="Central Division, Fiji" display="https://en.wikipedia.org/wiki/Central_Division,_Fiji" xr:uid="{9C001C56-2D7B-4EC2-A042-13F9230B7CD7}"/>
    <hyperlink ref="B2" r:id="rId2" tooltip="Eastern Division, Fiji" display="https://en.wikipedia.org/wiki/Eastern_Division,_Fiji" xr:uid="{9028F3A7-5828-4CEA-B418-001F05F84D85}"/>
    <hyperlink ref="B3" r:id="rId3" tooltip="Northern Division, Fiji" display="https://en.wikipedia.org/wiki/Northern_Division,_Fiji" xr:uid="{5D0970F0-F94E-43A1-BCD9-8D9EA834DCED}"/>
    <hyperlink ref="B4" r:id="rId4" tooltip="Western Division, Fiji" display="https://en.wikipedia.org/wiki/Western_Division,_Fiji" xr:uid="{35A18FD6-DDDF-451B-A6FE-D2F45582C34F}"/>
    <hyperlink ref="B5" r:id="rId5" tooltip="Rotuma" display="https://en.wikipedia.org/wiki/Rotuma" xr:uid="{138478F2-9968-47C1-9B5C-72A4770EC735}"/>
    <hyperlink ref="B6" r:id="rId6" tooltip="Ba Province" display="https://en.wikipedia.org/wiki/Ba_Province" xr:uid="{FC05EF27-3E92-4D2A-B90C-0ACCAB246C4F}"/>
    <hyperlink ref="B7" r:id="rId7" tooltip="Bua Province" display="https://en.wikipedia.org/wiki/Bua_Province" xr:uid="{8E3BB79A-408E-42FA-B631-1B8E04ECB457}"/>
    <hyperlink ref="B8" r:id="rId8" tooltip="Cakaudrove Province" display="https://en.wikipedia.org/wiki/Cakaudrove_Province" xr:uid="{1CA07B13-D87A-4411-BBE2-61D91456E839}"/>
    <hyperlink ref="B9" r:id="rId9" tooltip="Kadavu Province" display="https://en.wikipedia.org/wiki/Kadavu_Province" xr:uid="{EC2BAFF2-0141-49B9-83EA-CD5360B391DC}"/>
    <hyperlink ref="B10" r:id="rId10" tooltip="Lau Province" display="https://en.wikipedia.org/wiki/Lau_Province" xr:uid="{80BBE621-1773-4927-9AD0-89A12C58C8AA}"/>
    <hyperlink ref="B11" r:id="rId11" tooltip="Lomaiviti Province" display="https://en.wikipedia.org/wiki/Lomaiviti_Province" xr:uid="{97D99755-03E5-4FE0-89D4-E973F8C7E582}"/>
    <hyperlink ref="B12" r:id="rId12" tooltip="Macuata Province" display="https://en.wikipedia.org/wiki/Macuata_Province" xr:uid="{85B1A866-A0AC-4803-96B3-B64736C3D602}"/>
    <hyperlink ref="B13" r:id="rId13" tooltip="Nadroga-Navosa Province" display="https://en.wikipedia.org/wiki/Nadroga-Navosa_Province" xr:uid="{D8A630F2-BEF8-4FF5-8829-4D7A816D0343}"/>
    <hyperlink ref="B14" r:id="rId14" tooltip="Naitasiri Province" display="https://en.wikipedia.org/wiki/Naitasiri_Province" xr:uid="{2FBAE742-513F-44F8-AC18-B64BE47A0A0C}"/>
    <hyperlink ref="B15" r:id="rId15" tooltip="Namosi Province" display="https://en.wikipedia.org/wiki/Namosi_Province" xr:uid="{85157466-453C-4C72-A570-8AF58B9A71FC}"/>
    <hyperlink ref="B16" r:id="rId16" tooltip="Ra Province" display="https://en.wikipedia.org/wiki/Ra_Province" xr:uid="{7DCCCCFC-7619-4ACD-88A5-C3DF4EBFACEC}"/>
    <hyperlink ref="B17" r:id="rId17" tooltip="Rewa Province" display="https://en.wikipedia.org/wiki/Rewa_Province" xr:uid="{102712B6-2048-4C7A-9346-74B2A8239E50}"/>
    <hyperlink ref="B18" r:id="rId18" tooltip="Serua Province" display="https://en.wikipedia.org/wiki/Serua_Province" xr:uid="{D28AA081-2973-4A5E-B03D-A159B3D79866}"/>
    <hyperlink ref="B19" r:id="rId19" tooltip="Tailevu Province" display="https://en.wikipedia.org/wiki/Tailevu_Province" xr:uid="{56E5D3F4-87FA-4353-BD54-126559DC300C}"/>
  </hyperlinks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6B847-28E8-481F-82FF-0B4D769A2FD2}">
  <dimension ref="A1:H41"/>
  <sheetViews>
    <sheetView topLeftCell="A22" workbookViewId="0">
      <selection activeCell="D9" sqref="D9:H41"/>
    </sheetView>
  </sheetViews>
  <sheetFormatPr defaultRowHeight="14.5" x14ac:dyDescent="0.35"/>
  <cols>
    <col min="5" max="5" width="36.7265625" bestFit="1" customWidth="1"/>
    <col min="6" max="6" width="9.36328125" bestFit="1" customWidth="1"/>
  </cols>
  <sheetData>
    <row r="1" spans="1:8" ht="18.5" thickBot="1" x14ac:dyDescent="0.4">
      <c r="A1" s="1" t="s">
        <v>7175</v>
      </c>
      <c r="B1" s="3" t="s">
        <v>7176</v>
      </c>
      <c r="C1" s="6" t="s">
        <v>2636</v>
      </c>
      <c r="D1">
        <v>3842</v>
      </c>
      <c r="E1" t="str">
        <f>_xlfn.CONCAT(B1," (Guinean ",C1,")")</f>
        <v>Boké (Guinean administrative region)</v>
      </c>
      <c r="F1" t="str">
        <f>B1</f>
        <v>Boké</v>
      </c>
      <c r="G1" t="str">
        <f>A1</f>
        <v>GN-B</v>
      </c>
    </row>
    <row r="2" spans="1:8" ht="18.5" thickBot="1" x14ac:dyDescent="0.4">
      <c r="A2" s="1" t="s">
        <v>7177</v>
      </c>
      <c r="B2" s="3" t="s">
        <v>7178</v>
      </c>
      <c r="C2" s="6" t="s">
        <v>2636</v>
      </c>
      <c r="D2">
        <v>3842</v>
      </c>
      <c r="E2" t="str">
        <f t="shared" ref="E2:E8" si="0">_xlfn.CONCAT(B2," (Guinean ",C2,")")</f>
        <v>Faranah (Guinean administrative region)</v>
      </c>
      <c r="F2" t="str">
        <f t="shared" ref="F2:F8" si="1">B2</f>
        <v>Faranah</v>
      </c>
      <c r="G2" t="str">
        <f t="shared" ref="G2:G8" si="2">A2</f>
        <v>GN-F</v>
      </c>
    </row>
    <row r="3" spans="1:8" ht="18.5" thickBot="1" x14ac:dyDescent="0.4">
      <c r="A3" s="1" t="s">
        <v>7179</v>
      </c>
      <c r="B3" s="3" t="s">
        <v>7180</v>
      </c>
      <c r="C3" s="6" t="s">
        <v>2636</v>
      </c>
      <c r="D3">
        <v>3842</v>
      </c>
      <c r="E3" t="str">
        <f t="shared" si="0"/>
        <v>Kankan (Guinean administrative region)</v>
      </c>
      <c r="F3" t="str">
        <f t="shared" si="1"/>
        <v>Kankan</v>
      </c>
      <c r="G3" t="str">
        <f t="shared" si="2"/>
        <v>GN-K</v>
      </c>
    </row>
    <row r="4" spans="1:8" ht="18.5" thickBot="1" x14ac:dyDescent="0.4">
      <c r="A4" s="1" t="s">
        <v>7181</v>
      </c>
      <c r="B4" s="3" t="s">
        <v>7182</v>
      </c>
      <c r="C4" s="6" t="s">
        <v>2636</v>
      </c>
      <c r="D4">
        <v>3842</v>
      </c>
      <c r="E4" t="str">
        <f t="shared" si="0"/>
        <v>Kindia (Guinean administrative region)</v>
      </c>
      <c r="F4" t="str">
        <f t="shared" si="1"/>
        <v>Kindia</v>
      </c>
      <c r="G4" t="str">
        <f t="shared" si="2"/>
        <v>GN-D</v>
      </c>
    </row>
    <row r="5" spans="1:8" ht="18.5" thickBot="1" x14ac:dyDescent="0.4">
      <c r="A5" s="1" t="s">
        <v>7183</v>
      </c>
      <c r="B5" s="3" t="s">
        <v>7184</v>
      </c>
      <c r="C5" s="6" t="s">
        <v>2636</v>
      </c>
      <c r="D5">
        <v>3842</v>
      </c>
      <c r="E5" t="str">
        <f t="shared" si="0"/>
        <v>Labé (Guinean administrative region)</v>
      </c>
      <c r="F5" t="str">
        <f t="shared" si="1"/>
        <v>Labé</v>
      </c>
      <c r="G5" t="str">
        <f t="shared" si="2"/>
        <v>GN-L</v>
      </c>
    </row>
    <row r="6" spans="1:8" ht="18.5" thickBot="1" x14ac:dyDescent="0.4">
      <c r="A6" s="1" t="s">
        <v>7185</v>
      </c>
      <c r="B6" s="3" t="s">
        <v>7186</v>
      </c>
      <c r="C6" s="6" t="s">
        <v>2636</v>
      </c>
      <c r="D6">
        <v>3842</v>
      </c>
      <c r="E6" t="str">
        <f t="shared" si="0"/>
        <v>Mamou (Guinean administrative region)</v>
      </c>
      <c r="F6" t="str">
        <f t="shared" si="1"/>
        <v>Mamou</v>
      </c>
      <c r="G6" t="str">
        <f t="shared" si="2"/>
        <v>GN-M</v>
      </c>
    </row>
    <row r="7" spans="1:8" ht="29.5" thickBot="1" x14ac:dyDescent="0.4">
      <c r="A7" s="1" t="s">
        <v>7187</v>
      </c>
      <c r="B7" s="3" t="s">
        <v>7188</v>
      </c>
      <c r="C7" s="6" t="s">
        <v>2636</v>
      </c>
      <c r="D7">
        <v>3842</v>
      </c>
      <c r="E7" t="str">
        <f t="shared" si="0"/>
        <v>Nzérékoré (Guinean administrative region)</v>
      </c>
      <c r="F7" t="str">
        <f t="shared" si="1"/>
        <v>Nzérékoré</v>
      </c>
      <c r="G7" t="str">
        <f t="shared" si="2"/>
        <v>GN-N</v>
      </c>
    </row>
    <row r="8" spans="1:8" ht="15" thickBot="1" x14ac:dyDescent="0.4">
      <c r="A8" s="1" t="s">
        <v>7189</v>
      </c>
      <c r="B8" s="3" t="s">
        <v>7190</v>
      </c>
      <c r="C8" s="6" t="s">
        <v>2783</v>
      </c>
      <c r="D8">
        <v>3842</v>
      </c>
      <c r="E8" t="str">
        <f t="shared" si="0"/>
        <v>Conakry (Guinean governorate)</v>
      </c>
      <c r="F8" t="str">
        <f t="shared" si="1"/>
        <v>Conakry</v>
      </c>
      <c r="G8" t="str">
        <f t="shared" si="2"/>
        <v>GN-C</v>
      </c>
    </row>
    <row r="9" spans="1:8" ht="15" thickBot="1" x14ac:dyDescent="0.4">
      <c r="A9" s="1" t="s">
        <v>7191</v>
      </c>
      <c r="B9" s="3" t="s">
        <v>7192</v>
      </c>
      <c r="C9" s="3" t="s">
        <v>5643</v>
      </c>
      <c r="D9">
        <v>3842</v>
      </c>
      <c r="E9" t="str">
        <f>_xlfn.CONCAT(B9," (Guinean prefecture)")</f>
        <v>Beyla (Guinean prefecture)</v>
      </c>
      <c r="F9" t="str">
        <f t="shared" ref="F9" si="3">B9</f>
        <v>Beyla</v>
      </c>
      <c r="G9" t="str">
        <f t="shared" ref="G9" si="4">A9</f>
        <v>GN-BE</v>
      </c>
      <c r="H9" t="str">
        <f>_xlfn.CONCAT("GN-",C9)</f>
        <v>GN-N</v>
      </c>
    </row>
    <row r="10" spans="1:8" ht="15" thickBot="1" x14ac:dyDescent="0.4">
      <c r="A10" s="1" t="s">
        <v>7193</v>
      </c>
      <c r="B10" s="3" t="s">
        <v>7194</v>
      </c>
      <c r="C10" s="3" t="s">
        <v>5674</v>
      </c>
      <c r="D10">
        <v>3842</v>
      </c>
      <c r="E10" t="str">
        <f t="shared" ref="E10:E41" si="5">_xlfn.CONCAT(B10," (Guinean prefecture)")</f>
        <v>Boffa (Guinean prefecture)</v>
      </c>
      <c r="F10" t="str">
        <f t="shared" ref="F10:F41" si="6">B10</f>
        <v>Boffa</v>
      </c>
      <c r="G10" t="str">
        <f t="shared" ref="G10:G41" si="7">A10</f>
        <v>GN-BF</v>
      </c>
      <c r="H10" t="str">
        <f t="shared" ref="H10:H41" si="8">_xlfn.CONCAT("GN-",C10)</f>
        <v>GN-B</v>
      </c>
    </row>
    <row r="11" spans="1:8" ht="15" thickBot="1" x14ac:dyDescent="0.4">
      <c r="A11" s="1" t="s">
        <v>7195</v>
      </c>
      <c r="B11" s="3" t="s">
        <v>7176</v>
      </c>
      <c r="C11" s="3" t="s">
        <v>5674</v>
      </c>
      <c r="D11">
        <v>3842</v>
      </c>
      <c r="E11" t="str">
        <f t="shared" si="5"/>
        <v>Boké (Guinean prefecture)</v>
      </c>
      <c r="F11" t="str">
        <f t="shared" si="6"/>
        <v>Boké</v>
      </c>
      <c r="G11" t="str">
        <f t="shared" si="7"/>
        <v>GN-BK</v>
      </c>
      <c r="H11" t="str">
        <f t="shared" si="8"/>
        <v>GN-B</v>
      </c>
    </row>
    <row r="12" spans="1:8" ht="15" thickBot="1" x14ac:dyDescent="0.4">
      <c r="A12" s="1" t="s">
        <v>7196</v>
      </c>
      <c r="B12" s="3" t="s">
        <v>7197</v>
      </c>
      <c r="C12" s="3" t="s">
        <v>5614</v>
      </c>
      <c r="D12">
        <v>3842</v>
      </c>
      <c r="E12" t="str">
        <f t="shared" si="5"/>
        <v>Coyah (Guinean prefecture)</v>
      </c>
      <c r="F12" t="str">
        <f t="shared" si="6"/>
        <v>Coyah</v>
      </c>
      <c r="G12" t="str">
        <f t="shared" si="7"/>
        <v>GN-CO</v>
      </c>
      <c r="H12" t="str">
        <f t="shared" si="8"/>
        <v>GN-D</v>
      </c>
    </row>
    <row r="13" spans="1:8" ht="15" thickBot="1" x14ac:dyDescent="0.4">
      <c r="A13" s="1" t="s">
        <v>7198</v>
      </c>
      <c r="B13" s="3" t="s">
        <v>7199</v>
      </c>
      <c r="C13" s="3" t="s">
        <v>5718</v>
      </c>
      <c r="D13">
        <v>3842</v>
      </c>
      <c r="E13" t="str">
        <f t="shared" si="5"/>
        <v>Dabola (Guinean prefecture)</v>
      </c>
      <c r="F13" t="str">
        <f t="shared" si="6"/>
        <v>Dabola</v>
      </c>
      <c r="G13" t="str">
        <f t="shared" si="7"/>
        <v>GN-DB</v>
      </c>
      <c r="H13" t="str">
        <f t="shared" si="8"/>
        <v>GN-F</v>
      </c>
    </row>
    <row r="14" spans="1:8" ht="15" thickBot="1" x14ac:dyDescent="0.4">
      <c r="A14" s="1" t="s">
        <v>7200</v>
      </c>
      <c r="B14" s="3" t="s">
        <v>7201</v>
      </c>
      <c r="C14" s="3" t="s">
        <v>5618</v>
      </c>
      <c r="D14">
        <v>3842</v>
      </c>
      <c r="E14" t="str">
        <f t="shared" si="5"/>
        <v>Dalaba (Guinean prefecture)</v>
      </c>
      <c r="F14" t="str">
        <f t="shared" si="6"/>
        <v>Dalaba</v>
      </c>
      <c r="G14" t="str">
        <f t="shared" si="7"/>
        <v>GN-DL</v>
      </c>
      <c r="H14" t="str">
        <f t="shared" si="8"/>
        <v>GN-M</v>
      </c>
    </row>
    <row r="15" spans="1:8" ht="29.5" thickBot="1" x14ac:dyDescent="0.4">
      <c r="A15" s="1" t="s">
        <v>7202</v>
      </c>
      <c r="B15" s="3" t="s">
        <v>7203</v>
      </c>
      <c r="C15" s="3" t="s">
        <v>5718</v>
      </c>
      <c r="D15">
        <v>3842</v>
      </c>
      <c r="E15" t="str">
        <f t="shared" si="5"/>
        <v>Dinguiraye (Guinean prefecture)</v>
      </c>
      <c r="F15" t="str">
        <f t="shared" si="6"/>
        <v>Dinguiraye</v>
      </c>
      <c r="G15" t="str">
        <f t="shared" si="7"/>
        <v>GN-DI</v>
      </c>
      <c r="H15" t="str">
        <f t="shared" si="8"/>
        <v>GN-F</v>
      </c>
    </row>
    <row r="16" spans="1:8" ht="15" thickBot="1" x14ac:dyDescent="0.4">
      <c r="A16" s="1" t="s">
        <v>7204</v>
      </c>
      <c r="B16" s="3" t="s">
        <v>7205</v>
      </c>
      <c r="C16" s="3" t="s">
        <v>5614</v>
      </c>
      <c r="D16">
        <v>3842</v>
      </c>
      <c r="E16" t="str">
        <f t="shared" si="5"/>
        <v>Dubréka (Guinean prefecture)</v>
      </c>
      <c r="F16" t="str">
        <f t="shared" si="6"/>
        <v>Dubréka</v>
      </c>
      <c r="G16" t="str">
        <f t="shared" si="7"/>
        <v>GN-DU</v>
      </c>
      <c r="H16" t="str">
        <f t="shared" si="8"/>
        <v>GN-D</v>
      </c>
    </row>
    <row r="17" spans="1:8" ht="15" thickBot="1" x14ac:dyDescent="0.4">
      <c r="A17" s="1" t="s">
        <v>7206</v>
      </c>
      <c r="B17" s="3" t="s">
        <v>7178</v>
      </c>
      <c r="C17" s="3" t="s">
        <v>5718</v>
      </c>
      <c r="D17">
        <v>3842</v>
      </c>
      <c r="E17" t="str">
        <f t="shared" si="5"/>
        <v>Faranah (Guinean prefecture)</v>
      </c>
      <c r="F17" t="str">
        <f t="shared" si="6"/>
        <v>Faranah</v>
      </c>
      <c r="G17" t="str">
        <f t="shared" si="7"/>
        <v>GN-FA</v>
      </c>
      <c r="H17" t="str">
        <f t="shared" si="8"/>
        <v>GN-F</v>
      </c>
    </row>
    <row r="18" spans="1:8" ht="29.5" thickBot="1" x14ac:dyDescent="0.4">
      <c r="A18" s="1" t="s">
        <v>7207</v>
      </c>
      <c r="B18" s="3" t="s">
        <v>7208</v>
      </c>
      <c r="C18" s="3" t="s">
        <v>5614</v>
      </c>
      <c r="D18">
        <v>3842</v>
      </c>
      <c r="E18" t="str">
        <f t="shared" si="5"/>
        <v>Forécariah (Guinean prefecture)</v>
      </c>
      <c r="F18" t="str">
        <f t="shared" si="6"/>
        <v>Forécariah</v>
      </c>
      <c r="G18" t="str">
        <f t="shared" si="7"/>
        <v>GN-FO</v>
      </c>
      <c r="H18" t="str">
        <f t="shared" si="8"/>
        <v>GN-D</v>
      </c>
    </row>
    <row r="19" spans="1:8" ht="15" thickBot="1" x14ac:dyDescent="0.4">
      <c r="A19" s="1" t="s">
        <v>7209</v>
      </c>
      <c r="B19" s="3" t="s">
        <v>7210</v>
      </c>
      <c r="C19" s="3" t="s">
        <v>5674</v>
      </c>
      <c r="D19">
        <v>3842</v>
      </c>
      <c r="E19" t="str">
        <f t="shared" si="5"/>
        <v>Fria (Guinean prefecture)</v>
      </c>
      <c r="F19" t="str">
        <f t="shared" si="6"/>
        <v>Fria</v>
      </c>
      <c r="G19" t="str">
        <f t="shared" si="7"/>
        <v>GN-FR</v>
      </c>
      <c r="H19" t="str">
        <f t="shared" si="8"/>
        <v>GN-B</v>
      </c>
    </row>
    <row r="20" spans="1:8" ht="15" thickBot="1" x14ac:dyDescent="0.4">
      <c r="A20" s="1" t="s">
        <v>7211</v>
      </c>
      <c r="B20" s="3" t="s">
        <v>7212</v>
      </c>
      <c r="C20" s="3" t="s">
        <v>5674</v>
      </c>
      <c r="D20">
        <v>3842</v>
      </c>
      <c r="E20" t="str">
        <f t="shared" si="5"/>
        <v>Gaoual (Guinean prefecture)</v>
      </c>
      <c r="F20" t="str">
        <f t="shared" si="6"/>
        <v>Gaoual</v>
      </c>
      <c r="G20" t="str">
        <f t="shared" si="7"/>
        <v>GN-GA</v>
      </c>
      <c r="H20" t="str">
        <f t="shared" si="8"/>
        <v>GN-B</v>
      </c>
    </row>
    <row r="21" spans="1:8" ht="29.5" thickBot="1" x14ac:dyDescent="0.4">
      <c r="A21" s="1" t="s">
        <v>7213</v>
      </c>
      <c r="B21" s="3" t="s">
        <v>7214</v>
      </c>
      <c r="C21" s="3" t="s">
        <v>5643</v>
      </c>
      <c r="D21">
        <v>3842</v>
      </c>
      <c r="E21" t="str">
        <f t="shared" si="5"/>
        <v>Guékédou (Guinean prefecture)</v>
      </c>
      <c r="F21" t="str">
        <f t="shared" si="6"/>
        <v>Guékédou</v>
      </c>
      <c r="G21" t="str">
        <f t="shared" si="7"/>
        <v>GN-GU</v>
      </c>
      <c r="H21" t="str">
        <f t="shared" si="8"/>
        <v>GN-N</v>
      </c>
    </row>
    <row r="22" spans="1:8" ht="15" thickBot="1" x14ac:dyDescent="0.4">
      <c r="A22" s="1" t="s">
        <v>7215</v>
      </c>
      <c r="B22" s="3" t="s">
        <v>7180</v>
      </c>
      <c r="C22" s="3" t="s">
        <v>5671</v>
      </c>
      <c r="D22">
        <v>3842</v>
      </c>
      <c r="E22" t="str">
        <f t="shared" si="5"/>
        <v>Kankan (Guinean prefecture)</v>
      </c>
      <c r="F22" t="str">
        <f t="shared" si="6"/>
        <v>Kankan</v>
      </c>
      <c r="G22" t="str">
        <f t="shared" si="7"/>
        <v>GN-KA</v>
      </c>
      <c r="H22" t="str">
        <f t="shared" si="8"/>
        <v>GN-K</v>
      </c>
    </row>
    <row r="23" spans="1:8" ht="29.5" thickBot="1" x14ac:dyDescent="0.4">
      <c r="A23" s="1" t="s">
        <v>7216</v>
      </c>
      <c r="B23" s="3" t="s">
        <v>7217</v>
      </c>
      <c r="C23" s="3" t="s">
        <v>5671</v>
      </c>
      <c r="D23">
        <v>3842</v>
      </c>
      <c r="E23" t="str">
        <f t="shared" si="5"/>
        <v>Kérouané (Guinean prefecture)</v>
      </c>
      <c r="F23" t="str">
        <f t="shared" si="6"/>
        <v>Kérouané</v>
      </c>
      <c r="G23" t="str">
        <f t="shared" si="7"/>
        <v>GN-KE</v>
      </c>
      <c r="H23" t="str">
        <f t="shared" si="8"/>
        <v>GN-K</v>
      </c>
    </row>
    <row r="24" spans="1:8" ht="15" thickBot="1" x14ac:dyDescent="0.4">
      <c r="A24" s="1" t="s">
        <v>7218</v>
      </c>
      <c r="B24" s="3" t="s">
        <v>7182</v>
      </c>
      <c r="C24" s="3" t="s">
        <v>5614</v>
      </c>
      <c r="D24">
        <v>3842</v>
      </c>
      <c r="E24" t="str">
        <f t="shared" si="5"/>
        <v>Kindia (Guinean prefecture)</v>
      </c>
      <c r="F24" t="str">
        <f t="shared" si="6"/>
        <v>Kindia</v>
      </c>
      <c r="G24" t="str">
        <f t="shared" si="7"/>
        <v>GN-KD</v>
      </c>
      <c r="H24" t="str">
        <f t="shared" si="8"/>
        <v>GN-D</v>
      </c>
    </row>
    <row r="25" spans="1:8" ht="29.5" thickBot="1" x14ac:dyDescent="0.4">
      <c r="A25" s="1" t="s">
        <v>7219</v>
      </c>
      <c r="B25" s="3" t="s">
        <v>7220</v>
      </c>
      <c r="C25" s="3" t="s">
        <v>5718</v>
      </c>
      <c r="D25">
        <v>3842</v>
      </c>
      <c r="E25" t="str">
        <f t="shared" si="5"/>
        <v>Kissidougou (Guinean prefecture)</v>
      </c>
      <c r="F25" t="str">
        <f t="shared" si="6"/>
        <v>Kissidougou</v>
      </c>
      <c r="G25" t="str">
        <f t="shared" si="7"/>
        <v>GN-KS</v>
      </c>
      <c r="H25" t="str">
        <f t="shared" si="8"/>
        <v>GN-F</v>
      </c>
    </row>
    <row r="26" spans="1:8" ht="15" thickBot="1" x14ac:dyDescent="0.4">
      <c r="A26" s="1" t="s">
        <v>7221</v>
      </c>
      <c r="B26" s="3" t="s">
        <v>7222</v>
      </c>
      <c r="C26" s="3" t="s">
        <v>5747</v>
      </c>
      <c r="D26">
        <v>3842</v>
      </c>
      <c r="E26" t="str">
        <f t="shared" si="5"/>
        <v>Koubia (Guinean prefecture)</v>
      </c>
      <c r="F26" t="str">
        <f t="shared" si="6"/>
        <v>Koubia</v>
      </c>
      <c r="G26" t="str">
        <f t="shared" si="7"/>
        <v>GN-KB</v>
      </c>
      <c r="H26" t="str">
        <f t="shared" si="8"/>
        <v>GN-L</v>
      </c>
    </row>
    <row r="27" spans="1:8" ht="29.5" thickBot="1" x14ac:dyDescent="0.4">
      <c r="A27" s="1" t="s">
        <v>7223</v>
      </c>
      <c r="B27" s="3" t="s">
        <v>7224</v>
      </c>
      <c r="C27" s="3" t="s">
        <v>5674</v>
      </c>
      <c r="D27">
        <v>3842</v>
      </c>
      <c r="E27" t="str">
        <f t="shared" si="5"/>
        <v>Koundara (Guinean prefecture)</v>
      </c>
      <c r="F27" t="str">
        <f t="shared" si="6"/>
        <v>Koundara</v>
      </c>
      <c r="G27" t="str">
        <f t="shared" si="7"/>
        <v>GN-KN</v>
      </c>
      <c r="H27" t="str">
        <f t="shared" si="8"/>
        <v>GN-B</v>
      </c>
    </row>
    <row r="28" spans="1:8" ht="29.5" thickBot="1" x14ac:dyDescent="0.4">
      <c r="A28" s="1" t="s">
        <v>7225</v>
      </c>
      <c r="B28" s="3" t="s">
        <v>7226</v>
      </c>
      <c r="C28" s="3" t="s">
        <v>5671</v>
      </c>
      <c r="D28">
        <v>3842</v>
      </c>
      <c r="E28" t="str">
        <f t="shared" si="5"/>
        <v>Kouroussa (Guinean prefecture)</v>
      </c>
      <c r="F28" t="str">
        <f t="shared" si="6"/>
        <v>Kouroussa</v>
      </c>
      <c r="G28" t="str">
        <f t="shared" si="7"/>
        <v>GN-KO</v>
      </c>
      <c r="H28" t="str">
        <f t="shared" si="8"/>
        <v>GN-K</v>
      </c>
    </row>
    <row r="29" spans="1:8" ht="15" thickBot="1" x14ac:dyDescent="0.4">
      <c r="A29" s="1" t="s">
        <v>7227</v>
      </c>
      <c r="B29" s="3" t="s">
        <v>7184</v>
      </c>
      <c r="C29" s="3" t="s">
        <v>5747</v>
      </c>
      <c r="D29">
        <v>3842</v>
      </c>
      <c r="E29" t="str">
        <f t="shared" si="5"/>
        <v>Labé (Guinean prefecture)</v>
      </c>
      <c r="F29" t="str">
        <f t="shared" si="6"/>
        <v>Labé</v>
      </c>
      <c r="G29" t="str">
        <f t="shared" si="7"/>
        <v>GN-LA</v>
      </c>
      <c r="H29" t="str">
        <f t="shared" si="8"/>
        <v>GN-L</v>
      </c>
    </row>
    <row r="30" spans="1:8" ht="15" thickBot="1" x14ac:dyDescent="0.4">
      <c r="A30" s="1" t="s">
        <v>7228</v>
      </c>
      <c r="B30" s="3" t="s">
        <v>7229</v>
      </c>
      <c r="C30" s="3" t="s">
        <v>5747</v>
      </c>
      <c r="D30">
        <v>3842</v>
      </c>
      <c r="E30" t="str">
        <f t="shared" si="5"/>
        <v>Lélouma (Guinean prefecture)</v>
      </c>
      <c r="F30" t="str">
        <f t="shared" si="6"/>
        <v>Lélouma</v>
      </c>
      <c r="G30" t="str">
        <f t="shared" si="7"/>
        <v>GN-LE</v>
      </c>
      <c r="H30" t="str">
        <f t="shared" si="8"/>
        <v>GN-L</v>
      </c>
    </row>
    <row r="31" spans="1:8" ht="15" thickBot="1" x14ac:dyDescent="0.4">
      <c r="A31" s="1" t="s">
        <v>7230</v>
      </c>
      <c r="B31" s="3" t="s">
        <v>7231</v>
      </c>
      <c r="C31" s="3" t="s">
        <v>5643</v>
      </c>
      <c r="D31">
        <v>3842</v>
      </c>
      <c r="E31" t="str">
        <f t="shared" si="5"/>
        <v>Lola (Guinean prefecture)</v>
      </c>
      <c r="F31" t="str">
        <f t="shared" si="6"/>
        <v>Lola</v>
      </c>
      <c r="G31" t="str">
        <f t="shared" si="7"/>
        <v>GN-LO</v>
      </c>
      <c r="H31" t="str">
        <f t="shared" si="8"/>
        <v>GN-N</v>
      </c>
    </row>
    <row r="32" spans="1:8" ht="15" thickBot="1" x14ac:dyDescent="0.4">
      <c r="A32" s="1" t="s">
        <v>7232</v>
      </c>
      <c r="B32" s="3" t="s">
        <v>7233</v>
      </c>
      <c r="C32" s="3" t="s">
        <v>5643</v>
      </c>
      <c r="D32">
        <v>3842</v>
      </c>
      <c r="E32" t="str">
        <f t="shared" si="5"/>
        <v>Macenta (Guinean prefecture)</v>
      </c>
      <c r="F32" t="str">
        <f t="shared" si="6"/>
        <v>Macenta</v>
      </c>
      <c r="G32" t="str">
        <f t="shared" si="7"/>
        <v>GN-MC</v>
      </c>
      <c r="H32" t="str">
        <f t="shared" si="8"/>
        <v>GN-N</v>
      </c>
    </row>
    <row r="33" spans="1:8" ht="15" thickBot="1" x14ac:dyDescent="0.4">
      <c r="A33" s="1" t="s">
        <v>7234</v>
      </c>
      <c r="B33" s="3" t="s">
        <v>7235</v>
      </c>
      <c r="C33" s="3" t="s">
        <v>5747</v>
      </c>
      <c r="D33">
        <v>3842</v>
      </c>
      <c r="E33" t="str">
        <f t="shared" si="5"/>
        <v>Mali (Guinean prefecture)</v>
      </c>
      <c r="F33" t="str">
        <f t="shared" si="6"/>
        <v>Mali</v>
      </c>
      <c r="G33" t="str">
        <f t="shared" si="7"/>
        <v>GN-ML</v>
      </c>
      <c r="H33" t="str">
        <f t="shared" si="8"/>
        <v>GN-L</v>
      </c>
    </row>
    <row r="34" spans="1:8" ht="15" thickBot="1" x14ac:dyDescent="0.4">
      <c r="A34" s="1" t="s">
        <v>7236</v>
      </c>
      <c r="B34" s="3" t="s">
        <v>7186</v>
      </c>
      <c r="C34" s="3" t="s">
        <v>5618</v>
      </c>
      <c r="D34">
        <v>3842</v>
      </c>
      <c r="E34" t="str">
        <f t="shared" si="5"/>
        <v>Mamou (Guinean prefecture)</v>
      </c>
      <c r="F34" t="str">
        <f t="shared" si="6"/>
        <v>Mamou</v>
      </c>
      <c r="G34" t="str">
        <f t="shared" si="7"/>
        <v>GN-MM</v>
      </c>
      <c r="H34" t="str">
        <f t="shared" si="8"/>
        <v>GN-M</v>
      </c>
    </row>
    <row r="35" spans="1:8" ht="29.5" thickBot="1" x14ac:dyDescent="0.4">
      <c r="A35" s="1" t="s">
        <v>7237</v>
      </c>
      <c r="B35" s="3" t="s">
        <v>7238</v>
      </c>
      <c r="C35" s="3" t="s">
        <v>5671</v>
      </c>
      <c r="D35">
        <v>3842</v>
      </c>
      <c r="E35" t="str">
        <f t="shared" si="5"/>
        <v>Mandiana (Guinean prefecture)</v>
      </c>
      <c r="F35" t="str">
        <f t="shared" si="6"/>
        <v>Mandiana</v>
      </c>
      <c r="G35" t="str">
        <f t="shared" si="7"/>
        <v>GN-MD</v>
      </c>
      <c r="H35" t="str">
        <f t="shared" si="8"/>
        <v>GN-K</v>
      </c>
    </row>
    <row r="36" spans="1:8" ht="29.5" thickBot="1" x14ac:dyDescent="0.4">
      <c r="A36" s="1" t="s">
        <v>7239</v>
      </c>
      <c r="B36" s="3" t="s">
        <v>7188</v>
      </c>
      <c r="C36" s="3" t="s">
        <v>5643</v>
      </c>
      <c r="D36">
        <v>3842</v>
      </c>
      <c r="E36" t="str">
        <f t="shared" si="5"/>
        <v>Nzérékoré (Guinean prefecture)</v>
      </c>
      <c r="F36" t="str">
        <f t="shared" si="6"/>
        <v>Nzérékoré</v>
      </c>
      <c r="G36" t="str">
        <f t="shared" si="7"/>
        <v>GN-NZ</v>
      </c>
      <c r="H36" t="str">
        <f t="shared" si="8"/>
        <v>GN-N</v>
      </c>
    </row>
    <row r="37" spans="1:8" ht="15" thickBot="1" x14ac:dyDescent="0.4">
      <c r="A37" s="1" t="s">
        <v>7240</v>
      </c>
      <c r="B37" s="3" t="s">
        <v>7241</v>
      </c>
      <c r="C37" s="3" t="s">
        <v>5618</v>
      </c>
      <c r="D37">
        <v>3842</v>
      </c>
      <c r="E37" t="str">
        <f t="shared" si="5"/>
        <v>Pita (Guinean prefecture)</v>
      </c>
      <c r="F37" t="str">
        <f t="shared" si="6"/>
        <v>Pita</v>
      </c>
      <c r="G37" t="str">
        <f t="shared" si="7"/>
        <v>GN-PI</v>
      </c>
      <c r="H37" t="str">
        <f t="shared" si="8"/>
        <v>GN-M</v>
      </c>
    </row>
    <row r="38" spans="1:8" ht="15" thickBot="1" x14ac:dyDescent="0.4">
      <c r="A38" s="1" t="s">
        <v>7242</v>
      </c>
      <c r="B38" s="3" t="s">
        <v>7243</v>
      </c>
      <c r="C38" s="3" t="s">
        <v>5671</v>
      </c>
      <c r="D38">
        <v>3842</v>
      </c>
      <c r="E38" t="str">
        <f t="shared" si="5"/>
        <v>Siguiri (Guinean prefecture)</v>
      </c>
      <c r="F38" t="str">
        <f t="shared" si="6"/>
        <v>Siguiri</v>
      </c>
      <c r="G38" t="str">
        <f t="shared" si="7"/>
        <v>GN-SI</v>
      </c>
      <c r="H38" t="str">
        <f t="shared" si="8"/>
        <v>GN-K</v>
      </c>
    </row>
    <row r="39" spans="1:8" ht="15" thickBot="1" x14ac:dyDescent="0.4">
      <c r="A39" s="1" t="s">
        <v>7244</v>
      </c>
      <c r="B39" s="3" t="s">
        <v>7245</v>
      </c>
      <c r="C39" s="3" t="s">
        <v>5614</v>
      </c>
      <c r="D39">
        <v>3842</v>
      </c>
      <c r="E39" t="str">
        <f t="shared" si="5"/>
        <v>Télimélé (Guinean prefecture)</v>
      </c>
      <c r="F39" t="str">
        <f t="shared" si="6"/>
        <v>Télimélé</v>
      </c>
      <c r="G39" t="str">
        <f t="shared" si="7"/>
        <v>GN-TE</v>
      </c>
      <c r="H39" t="str">
        <f t="shared" si="8"/>
        <v>GN-D</v>
      </c>
    </row>
    <row r="40" spans="1:8" ht="15" thickBot="1" x14ac:dyDescent="0.4">
      <c r="A40" s="1" t="s">
        <v>7246</v>
      </c>
      <c r="B40" s="3" t="s">
        <v>7247</v>
      </c>
      <c r="C40" s="3" t="s">
        <v>5747</v>
      </c>
      <c r="D40">
        <v>3842</v>
      </c>
      <c r="E40" t="str">
        <f t="shared" si="5"/>
        <v>Tougué (Guinean prefecture)</v>
      </c>
      <c r="F40" t="str">
        <f t="shared" si="6"/>
        <v>Tougué</v>
      </c>
      <c r="G40" t="str">
        <f t="shared" si="7"/>
        <v>GN-TO</v>
      </c>
      <c r="H40" t="str">
        <f t="shared" si="8"/>
        <v>GN-L</v>
      </c>
    </row>
    <row r="41" spans="1:8" ht="15" thickBot="1" x14ac:dyDescent="0.4">
      <c r="A41" s="1" t="s">
        <v>7248</v>
      </c>
      <c r="B41" s="3" t="s">
        <v>7249</v>
      </c>
      <c r="C41" s="3" t="s">
        <v>5643</v>
      </c>
      <c r="D41">
        <v>3842</v>
      </c>
      <c r="E41" t="str">
        <f t="shared" si="5"/>
        <v>Yomou (Guinean prefecture)</v>
      </c>
      <c r="F41" t="str">
        <f t="shared" si="6"/>
        <v>Yomou</v>
      </c>
      <c r="G41" t="str">
        <f t="shared" si="7"/>
        <v>GN-YO</v>
      </c>
      <c r="H41" t="str">
        <f t="shared" si="8"/>
        <v>GN-N</v>
      </c>
    </row>
  </sheetData>
  <hyperlinks>
    <hyperlink ref="B1" r:id="rId1" tooltip="Boké Region" display="https://en.wikipedia.org/wiki/Bok%C3%A9_Region" xr:uid="{17A9E316-8507-4528-8B72-78B600A28882}"/>
    <hyperlink ref="B2" r:id="rId2" tooltip="Faranah Region" display="https://en.wikipedia.org/wiki/Faranah_Region" xr:uid="{5AA00A0E-8202-42D3-84FF-3AD5604F695B}"/>
    <hyperlink ref="B3" r:id="rId3" tooltip="Kankan Region" display="https://en.wikipedia.org/wiki/Kankan_Region" xr:uid="{D4C2C2C5-891D-463B-BA39-8B4EA7BA48EB}"/>
    <hyperlink ref="B4" r:id="rId4" tooltip="Kindia Region" display="https://en.wikipedia.org/wiki/Kindia_Region" xr:uid="{1BE5DCD4-608C-45E1-BDE2-448EE7AC9938}"/>
    <hyperlink ref="B5" r:id="rId5" tooltip="Labé Region" display="https://en.wikipedia.org/wiki/Lab%C3%A9_Region" xr:uid="{7CDB3891-5989-47C0-A07D-F01BF4D8B548}"/>
    <hyperlink ref="B6" r:id="rId6" tooltip="Mamou Region" display="https://en.wikipedia.org/wiki/Mamou_Region" xr:uid="{58CE608D-1B3A-4E88-8AC1-C1A99439FB75}"/>
    <hyperlink ref="B7" r:id="rId7" tooltip="Nzérékoré Region" display="https://en.wikipedia.org/wiki/Nz%C3%A9r%C3%A9kor%C3%A9_Region" xr:uid="{15E15C07-F84C-4F87-AE0D-A70F8719FF4B}"/>
    <hyperlink ref="B8" r:id="rId8" tooltip="Conakry" display="https://en.wikipedia.org/wiki/Conakry" xr:uid="{F17156AD-F1DA-41E2-8279-9D28258128DD}"/>
    <hyperlink ref="B9" r:id="rId9" tooltip="Beyla Prefecture" display="https://en.wikipedia.org/wiki/Beyla_Prefecture" xr:uid="{EAFF4691-0875-4537-A579-2806FDE23598}"/>
    <hyperlink ref="C9" r:id="rId10" tooltip="Nzérékoré Region" display="https://en.wikipedia.org/wiki/Nz%C3%A9r%C3%A9kor%C3%A9_Region" xr:uid="{81D7AA03-E4B8-42A1-9C93-8FE4D7E13916}"/>
    <hyperlink ref="B10" r:id="rId11" tooltip="Boffa Prefecture" display="https://en.wikipedia.org/wiki/Boffa_Prefecture" xr:uid="{74B7FD71-87F8-4C60-BDCB-9D0DEFF80538}"/>
    <hyperlink ref="C10" r:id="rId12" tooltip="Boké Region" display="https://en.wikipedia.org/wiki/Bok%C3%A9_Region" xr:uid="{3655F99B-B6D6-401F-A0DF-995338ACE4BF}"/>
    <hyperlink ref="B11" r:id="rId13" tooltip="Boké Prefecture" display="https://en.wikipedia.org/wiki/Bok%C3%A9_Prefecture" xr:uid="{8E075A13-E36E-4A3C-BCF5-16B28A896D69}"/>
    <hyperlink ref="C11" r:id="rId14" tooltip="Boké Region" display="https://en.wikipedia.org/wiki/Bok%C3%A9_Region" xr:uid="{CAE7F0F2-FF09-4C76-B4BB-9973EEE8770D}"/>
    <hyperlink ref="B12" r:id="rId15" tooltip="Coyah Prefecture" display="https://en.wikipedia.org/wiki/Coyah_Prefecture" xr:uid="{67537B5B-9D88-49B0-916E-97F2A53E4587}"/>
    <hyperlink ref="C12" r:id="rId16" tooltip="Kindia Region" display="https://en.wikipedia.org/wiki/Kindia_Region" xr:uid="{B7EDA9B2-0AE8-4FAB-87A8-4DE03DEF5A5E}"/>
    <hyperlink ref="B13" r:id="rId17" tooltip="Dabola Prefecture" display="https://en.wikipedia.org/wiki/Dabola_Prefecture" xr:uid="{0AE7208D-1B99-4034-8A7B-6724BCF5FE0A}"/>
    <hyperlink ref="C13" r:id="rId18" tooltip="Faranah Region" display="https://en.wikipedia.org/wiki/Faranah_Region" xr:uid="{DC3C11B4-61FB-4E19-8FAA-0362DDA8D563}"/>
    <hyperlink ref="B14" r:id="rId19" tooltip="Dalaba Prefecture" display="https://en.wikipedia.org/wiki/Dalaba_Prefecture" xr:uid="{AE55072A-5484-44DB-9748-39C6315D1BDB}"/>
    <hyperlink ref="C14" r:id="rId20" tooltip="Mamou Region" display="https://en.wikipedia.org/wiki/Mamou_Region" xr:uid="{8F3338F1-AED3-4138-9F63-29DD0BE7962C}"/>
    <hyperlink ref="B15" r:id="rId21" tooltip="Dinguiraye Prefecture" display="https://en.wikipedia.org/wiki/Dinguiraye_Prefecture" xr:uid="{2F0E7656-FA92-47E4-9A90-08B41A19DDD2}"/>
    <hyperlink ref="C15" r:id="rId22" tooltip="Faranah Region" display="https://en.wikipedia.org/wiki/Faranah_Region" xr:uid="{DFD0CB09-2207-4086-A529-9E846A44D58E}"/>
    <hyperlink ref="B16" r:id="rId23" tooltip="Dubréka Prefecture" display="https://en.wikipedia.org/wiki/Dubr%C3%A9ka_Prefecture" xr:uid="{1BF699F4-8E5C-482E-9189-2852F07C7BCC}"/>
    <hyperlink ref="C16" r:id="rId24" tooltip="Kindia Region" display="https://en.wikipedia.org/wiki/Kindia_Region" xr:uid="{CA6B66CE-0339-4FA1-AD08-505F6CBCFE3B}"/>
    <hyperlink ref="B17" r:id="rId25" tooltip="Faranah Prefecture" display="https://en.wikipedia.org/wiki/Faranah_Prefecture" xr:uid="{18FCDBA7-FF0E-4B9C-A654-A14B89A78518}"/>
    <hyperlink ref="C17" r:id="rId26" tooltip="Faranah Region" display="https://en.wikipedia.org/wiki/Faranah_Region" xr:uid="{D74E8300-BA2A-440E-BE79-E7253C00CC6A}"/>
    <hyperlink ref="B18" r:id="rId27" tooltip="Forécariah Prefecture" display="https://en.wikipedia.org/wiki/For%C3%A9cariah_Prefecture" xr:uid="{D0794C25-5A8C-454D-B936-68B17AEF4243}"/>
    <hyperlink ref="C18" r:id="rId28" tooltip="Kindia Region" display="https://en.wikipedia.org/wiki/Kindia_Region" xr:uid="{FAAA7F16-B5B0-4546-91BD-1CD84733BE5D}"/>
    <hyperlink ref="B19" r:id="rId29" tooltip="Fria Prefecture" display="https://en.wikipedia.org/wiki/Fria_Prefecture" xr:uid="{AB7524F2-30C9-4687-ABB8-A5AE28C53C75}"/>
    <hyperlink ref="C19" r:id="rId30" tooltip="Boké Region" display="https://en.wikipedia.org/wiki/Bok%C3%A9_Region" xr:uid="{B5917F99-3814-4B17-8FEA-F9F2A09DB9AE}"/>
    <hyperlink ref="B20" r:id="rId31" tooltip="Gaoual Prefecture" display="https://en.wikipedia.org/wiki/Gaoual_Prefecture" xr:uid="{039482D7-3EFF-4449-ADC2-5B22033A4E18}"/>
    <hyperlink ref="C20" r:id="rId32" tooltip="Boké Region" display="https://en.wikipedia.org/wiki/Bok%C3%A9_Region" xr:uid="{CDBE5E37-0066-4554-A4E1-232744DD0A44}"/>
    <hyperlink ref="B21" r:id="rId33" tooltip="Guékédou Prefecture" display="https://en.wikipedia.org/wiki/Gu%C3%A9k%C3%A9dou_Prefecture" xr:uid="{08929E2E-099A-4721-B4BC-F14B0A8715F7}"/>
    <hyperlink ref="C21" r:id="rId34" tooltip="Nzérékoré Region" display="https://en.wikipedia.org/wiki/Nz%C3%A9r%C3%A9kor%C3%A9_Region" xr:uid="{21E7EFE8-AA57-48C0-9391-B9042E443116}"/>
    <hyperlink ref="B22" r:id="rId35" tooltip="Kankan Prefecture" display="https://en.wikipedia.org/wiki/Kankan_Prefecture" xr:uid="{82569067-AD64-41A7-BC2F-BC4D206BC931}"/>
    <hyperlink ref="C22" r:id="rId36" tooltip="Kankan Region" display="https://en.wikipedia.org/wiki/Kankan_Region" xr:uid="{A6548B01-5E96-4D5C-B51C-E42758C320F7}"/>
    <hyperlink ref="B23" r:id="rId37" tooltip="Kérouané Prefecture" display="https://en.wikipedia.org/wiki/K%C3%A9rouan%C3%A9_Prefecture" xr:uid="{BF885D2C-8EE6-4DD6-8C20-AB5D1FEE6CBB}"/>
    <hyperlink ref="C23" r:id="rId38" tooltip="Kankan Region" display="https://en.wikipedia.org/wiki/Kankan_Region" xr:uid="{8FA37D0C-227E-4BFC-8410-509099C2F2AF}"/>
    <hyperlink ref="B24" r:id="rId39" tooltip="Kindia Prefecture" display="https://en.wikipedia.org/wiki/Kindia_Prefecture" xr:uid="{A085B977-DEEA-402A-AEA6-077874334E43}"/>
    <hyperlink ref="C24" r:id="rId40" tooltip="Kindia Region" display="https://en.wikipedia.org/wiki/Kindia_Region" xr:uid="{C38D0387-EC18-460C-BF68-22B11BE395CB}"/>
    <hyperlink ref="B25" r:id="rId41" tooltip="Kissidougou Prefecture" display="https://en.wikipedia.org/wiki/Kissidougou_Prefecture" xr:uid="{A0D48147-583B-4A9B-A577-B423E530250C}"/>
    <hyperlink ref="C25" r:id="rId42" tooltip="Faranah Region" display="https://en.wikipedia.org/wiki/Faranah_Region" xr:uid="{9EFF2711-0868-46D7-BADA-B8427BF59992}"/>
    <hyperlink ref="B26" r:id="rId43" tooltip="Koubia Prefecture" display="https://en.wikipedia.org/wiki/Koubia_Prefecture" xr:uid="{D26CA431-4B9A-46DD-A8A4-6DDAD9D66046}"/>
    <hyperlink ref="C26" r:id="rId44" tooltip="Labé Region" display="https://en.wikipedia.org/wiki/Lab%C3%A9_Region" xr:uid="{54A18857-0773-4733-9944-812AFC80CFE8}"/>
    <hyperlink ref="B27" r:id="rId45" tooltip="Koundara Prefecture" display="https://en.wikipedia.org/wiki/Koundara_Prefecture" xr:uid="{11C9EF44-9CD8-4B26-8396-CA466DA3C21E}"/>
    <hyperlink ref="C27" r:id="rId46" tooltip="Boké Region" display="https://en.wikipedia.org/wiki/Bok%C3%A9_Region" xr:uid="{12EB3254-3C04-4D22-8F22-6F2FA48D94E6}"/>
    <hyperlink ref="B28" r:id="rId47" tooltip="Kouroussa Prefecture" display="https://en.wikipedia.org/wiki/Kouroussa_Prefecture" xr:uid="{98289B5D-5419-4BDA-841C-2E014171D60D}"/>
    <hyperlink ref="C28" r:id="rId48" tooltip="Kankan Region" display="https://en.wikipedia.org/wiki/Kankan_Region" xr:uid="{661FCE51-6DDF-412F-B08B-7000D9893F8D}"/>
    <hyperlink ref="B29" r:id="rId49" tooltip="Labé Prefecture" display="https://en.wikipedia.org/wiki/Lab%C3%A9_Prefecture" xr:uid="{A727BC51-A0F7-443E-979B-0E851D54E5D3}"/>
    <hyperlink ref="C29" r:id="rId50" tooltip="Labé Region" display="https://en.wikipedia.org/wiki/Lab%C3%A9_Region" xr:uid="{C18F5323-CF9A-4859-979A-2EF7A230895C}"/>
    <hyperlink ref="B30" r:id="rId51" tooltip="Lélouma Prefecture" display="https://en.wikipedia.org/wiki/L%C3%A9louma_Prefecture" xr:uid="{66685C7A-5EF2-469A-988F-D1AC3626327D}"/>
    <hyperlink ref="C30" r:id="rId52" tooltip="Labé Region" display="https://en.wikipedia.org/wiki/Lab%C3%A9_Region" xr:uid="{33D6884C-6D76-4622-8541-347D56F5564A}"/>
    <hyperlink ref="B31" r:id="rId53" tooltip="Lola Prefecture" display="https://en.wikipedia.org/wiki/Lola_Prefecture" xr:uid="{8E121EEE-4F85-4697-B3ED-11BF92DCBDCA}"/>
    <hyperlink ref="C31" r:id="rId54" tooltip="Nzérékoré Region" display="https://en.wikipedia.org/wiki/Nz%C3%A9r%C3%A9kor%C3%A9_Region" xr:uid="{A8E8CF26-EF96-4545-A7A5-3F919FAE2EB5}"/>
    <hyperlink ref="B32" r:id="rId55" tooltip="Macenta Prefecture" display="https://en.wikipedia.org/wiki/Macenta_Prefecture" xr:uid="{7D212FEE-2A97-4692-BB0A-B9D5C236FDD8}"/>
    <hyperlink ref="C32" r:id="rId56" tooltip="Nzérékoré Region" display="https://en.wikipedia.org/wiki/Nz%C3%A9r%C3%A9kor%C3%A9_Region" xr:uid="{3354C725-D680-4972-9458-59601461DFAC}"/>
    <hyperlink ref="B33" r:id="rId57" tooltip="Mali Prefecture" display="https://en.wikipedia.org/wiki/Mali_Prefecture" xr:uid="{C5CEE0AF-C043-43D1-A686-4A0860417194}"/>
    <hyperlink ref="C33" r:id="rId58" tooltip="Labé Region" display="https://en.wikipedia.org/wiki/Lab%C3%A9_Region" xr:uid="{C3069FF3-05B4-46EF-8B39-153185FAD541}"/>
    <hyperlink ref="B34" r:id="rId59" tooltip="Mamou Prefecture" display="https://en.wikipedia.org/wiki/Mamou_Prefecture" xr:uid="{736D8DA4-42CA-48CF-B4F1-4C4270AACC0E}"/>
    <hyperlink ref="C34" r:id="rId60" tooltip="Mamou Region" display="https://en.wikipedia.org/wiki/Mamou_Region" xr:uid="{42D9943C-8D7E-4344-981F-72A3F4FDBA5B}"/>
    <hyperlink ref="B35" r:id="rId61" tooltip="Mandiana Prefecture" display="https://en.wikipedia.org/wiki/Mandiana_Prefecture" xr:uid="{FA5AB393-5AAC-41A5-B168-3FECCE8FB87C}"/>
    <hyperlink ref="C35" r:id="rId62" tooltip="Kankan Region" display="https://en.wikipedia.org/wiki/Kankan_Region" xr:uid="{17ADE94E-F553-4697-B4D1-CE3001B980EB}"/>
    <hyperlink ref="B36" r:id="rId63" tooltip="Nzérékoré Prefecture" display="https://en.wikipedia.org/wiki/Nz%C3%A9r%C3%A9kor%C3%A9_Prefecture" xr:uid="{2F4C206D-0C0E-4CA2-80EA-E0A4B907D65D}"/>
    <hyperlink ref="C36" r:id="rId64" tooltip="Nzérékoré Region" display="https://en.wikipedia.org/wiki/Nz%C3%A9r%C3%A9kor%C3%A9_Region" xr:uid="{DA391B3F-A9C9-4BAE-B04F-6340282F16EB}"/>
    <hyperlink ref="B37" r:id="rId65" tooltip="Pita Prefecture" display="https://en.wikipedia.org/wiki/Pita_Prefecture" xr:uid="{C4D6590F-33FC-4657-B65E-A80632F628AC}"/>
    <hyperlink ref="C37" r:id="rId66" tooltip="Mamou Region" display="https://en.wikipedia.org/wiki/Mamou_Region" xr:uid="{A1ED7738-2710-4E27-A2A1-7DDB5604CC20}"/>
    <hyperlink ref="B38" r:id="rId67" tooltip="Siguiri Prefecture" display="https://en.wikipedia.org/wiki/Siguiri_Prefecture" xr:uid="{CAF8D6E4-85A8-4C42-AE5B-15FADF3D0E41}"/>
    <hyperlink ref="C38" r:id="rId68" tooltip="Kankan Region" display="https://en.wikipedia.org/wiki/Kankan_Region" xr:uid="{E6C4C48F-5EA3-43EB-A324-D179D0B7C091}"/>
    <hyperlink ref="B39" r:id="rId69" tooltip="Télimélé Prefecture" display="https://en.wikipedia.org/wiki/T%C3%A9lim%C3%A9l%C3%A9_Prefecture" xr:uid="{34B8ADE5-D877-4E5A-9AD8-9F3310A2B938}"/>
    <hyperlink ref="C39" r:id="rId70" tooltip="Kindia Region" display="https://en.wikipedia.org/wiki/Kindia_Region" xr:uid="{E9A1EC8E-73A7-49FC-9D09-4D191013E206}"/>
    <hyperlink ref="B40" r:id="rId71" tooltip="Tougué Prefecture" display="https://en.wikipedia.org/wiki/Tougu%C3%A9_Prefecture" xr:uid="{876C1525-63D1-4D6A-AECD-78827652FC6C}"/>
    <hyperlink ref="C40" r:id="rId72" tooltip="Labé Region" display="https://en.wikipedia.org/wiki/Lab%C3%A9_Region" xr:uid="{78E31059-0E61-4D26-A23B-C90A7C5C72CB}"/>
    <hyperlink ref="B41" r:id="rId73" tooltip="Yomou Prefecture" display="https://en.wikipedia.org/wiki/Yomou_Prefecture" xr:uid="{8505AE4F-F837-473B-AC82-44CC74E09146}"/>
    <hyperlink ref="C41" r:id="rId74" tooltip="Nzérékoré Region" display="https://en.wikipedia.org/wiki/Nz%C3%A9r%C3%A9kor%C3%A9_Region" xr:uid="{09743C82-55A9-4A73-B5FF-581814355E1D}"/>
  </hyperlinks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61AAA-BC03-4FD8-8017-3CD342A359B4}">
  <dimension ref="A1:J10"/>
  <sheetViews>
    <sheetView workbookViewId="0">
      <selection activeCell="G3" sqref="G3:G10"/>
    </sheetView>
  </sheetViews>
  <sheetFormatPr defaultRowHeight="14.5" x14ac:dyDescent="0.35"/>
  <cols>
    <col min="6" max="6" width="4.81640625" bestFit="1" customWidth="1"/>
    <col min="7" max="7" width="40.6328125" bestFit="1" customWidth="1"/>
    <col min="8" max="8" width="16.6328125" bestFit="1" customWidth="1"/>
    <col min="9" max="9" width="7.1796875" bestFit="1" customWidth="1"/>
  </cols>
  <sheetData>
    <row r="1" spans="1:10" ht="44" thickBot="1" x14ac:dyDescent="0.4">
      <c r="A1" s="1" t="s">
        <v>7250</v>
      </c>
      <c r="B1" s="3" t="s">
        <v>7251</v>
      </c>
      <c r="C1" s="6" t="s">
        <v>7252</v>
      </c>
      <c r="D1" s="6" t="s">
        <v>7253</v>
      </c>
      <c r="F1">
        <v>3858</v>
      </c>
      <c r="G1" t="str">
        <f>_xlfn.CONCAT(B1," (Equatorial Guinean region)")</f>
        <v>Región Continental (Equatorial Guinean region)</v>
      </c>
      <c r="H1" t="str">
        <f>B1</f>
        <v>Región Continental</v>
      </c>
      <c r="I1" t="str">
        <f>A1</f>
        <v>GQ-C</v>
      </c>
    </row>
    <row r="2" spans="1:10" ht="29.5" thickBot="1" x14ac:dyDescent="0.4">
      <c r="A2" s="1" t="s">
        <v>7254</v>
      </c>
      <c r="B2" s="3" t="s">
        <v>7255</v>
      </c>
      <c r="C2" s="6" t="s">
        <v>7256</v>
      </c>
      <c r="D2" s="6" t="s">
        <v>7257</v>
      </c>
      <c r="F2">
        <v>3858</v>
      </c>
      <c r="G2" t="str">
        <f>_xlfn.CONCAT(B2," (Equatorial Guinean region)")</f>
        <v>Región Insular (Equatorial Guinean region)</v>
      </c>
      <c r="H2" t="str">
        <f t="shared" ref="H2:H10" si="0">B2</f>
        <v>Región Insular</v>
      </c>
      <c r="I2" t="str">
        <f t="shared" ref="I2:I10" si="1">A2</f>
        <v>GQ-I</v>
      </c>
    </row>
    <row r="3" spans="1:10" ht="15" thickBot="1" x14ac:dyDescent="0.4">
      <c r="A3" s="1" t="s">
        <v>7258</v>
      </c>
      <c r="B3" s="3" t="s">
        <v>7259</v>
      </c>
      <c r="C3" s="6" t="s">
        <v>7260</v>
      </c>
      <c r="D3" s="6" t="s">
        <v>7261</v>
      </c>
      <c r="E3" s="3" t="s">
        <v>5640</v>
      </c>
      <c r="F3">
        <v>3858</v>
      </c>
      <c r="G3" t="str">
        <f>_xlfn.CONCAT(B3," (Equatorial Guinean province)")</f>
        <v>Annobón (Equatorial Guinean province)</v>
      </c>
      <c r="H3" t="str">
        <f t="shared" si="0"/>
        <v>Annobón</v>
      </c>
      <c r="I3" t="str">
        <f t="shared" si="1"/>
        <v>GQ-AN</v>
      </c>
      <c r="J3" t="str">
        <f>_xlfn.CONCAT("GQ-",E3)</f>
        <v>GQ-I</v>
      </c>
    </row>
    <row r="4" spans="1:10" ht="29.5" thickBot="1" x14ac:dyDescent="0.4">
      <c r="A4" s="1" t="s">
        <v>7262</v>
      </c>
      <c r="B4" s="3" t="s">
        <v>7263</v>
      </c>
      <c r="C4" s="6" t="s">
        <v>7264</v>
      </c>
      <c r="D4" s="6" t="s">
        <v>7263</v>
      </c>
      <c r="E4" s="3" t="s">
        <v>5640</v>
      </c>
      <c r="F4">
        <v>3858</v>
      </c>
      <c r="G4" t="str">
        <f t="shared" ref="G4:G10" si="2">_xlfn.CONCAT(B4," (Equatorial Guinean province)")</f>
        <v>Bioko Norte (Equatorial Guinean province)</v>
      </c>
      <c r="H4" t="str">
        <f t="shared" si="0"/>
        <v>Bioko Norte</v>
      </c>
      <c r="I4" t="str">
        <f t="shared" si="1"/>
        <v>GQ-BN</v>
      </c>
      <c r="J4" t="str">
        <f t="shared" ref="J4:J10" si="3">_xlfn.CONCAT("GQ-",E4)</f>
        <v>GQ-I</v>
      </c>
    </row>
    <row r="5" spans="1:10" ht="15" thickBot="1" x14ac:dyDescent="0.4">
      <c r="A5" s="1" t="s">
        <v>7265</v>
      </c>
      <c r="B5" s="3" t="s">
        <v>7266</v>
      </c>
      <c r="C5" s="6" t="s">
        <v>7267</v>
      </c>
      <c r="D5" s="6" t="s">
        <v>7268</v>
      </c>
      <c r="E5" s="3" t="s">
        <v>5640</v>
      </c>
      <c r="F5">
        <v>3858</v>
      </c>
      <c r="G5" t="str">
        <f t="shared" si="2"/>
        <v>Bioko Sur (Equatorial Guinean province)</v>
      </c>
      <c r="H5" t="str">
        <f t="shared" si="0"/>
        <v>Bioko Sur</v>
      </c>
      <c r="I5" t="str">
        <f t="shared" si="1"/>
        <v>GQ-BS</v>
      </c>
      <c r="J5" t="str">
        <f t="shared" si="3"/>
        <v>GQ-I</v>
      </c>
    </row>
    <row r="6" spans="1:10" ht="29.5" thickBot="1" x14ac:dyDescent="0.4">
      <c r="A6" s="1" t="s">
        <v>7269</v>
      </c>
      <c r="B6" s="3" t="s">
        <v>7270</v>
      </c>
      <c r="C6" s="6" t="s">
        <v>7271</v>
      </c>
      <c r="D6" s="6" t="s">
        <v>7272</v>
      </c>
      <c r="E6" s="3" t="s">
        <v>5677</v>
      </c>
      <c r="F6">
        <v>3858</v>
      </c>
      <c r="G6" t="str">
        <f t="shared" si="2"/>
        <v>Centro Sur (Equatorial Guinean province)</v>
      </c>
      <c r="H6" t="str">
        <f t="shared" si="0"/>
        <v>Centro Sur</v>
      </c>
      <c r="I6" t="str">
        <f t="shared" si="1"/>
        <v>GQ-CS</v>
      </c>
      <c r="J6" t="str">
        <f t="shared" si="3"/>
        <v>GQ-C</v>
      </c>
    </row>
    <row r="7" spans="1:10" ht="15" thickBot="1" x14ac:dyDescent="0.4">
      <c r="A7" s="1" t="s">
        <v>7273</v>
      </c>
      <c r="B7" s="3" t="s">
        <v>7274</v>
      </c>
      <c r="C7" s="6" t="s">
        <v>7274</v>
      </c>
      <c r="D7" s="6" t="s">
        <v>7274</v>
      </c>
      <c r="E7" s="3" t="s">
        <v>5677</v>
      </c>
      <c r="F7">
        <v>3858</v>
      </c>
      <c r="G7" t="str">
        <f t="shared" si="2"/>
        <v>Djibloho (Equatorial Guinean province)</v>
      </c>
      <c r="H7" t="str">
        <f t="shared" si="0"/>
        <v>Djibloho</v>
      </c>
      <c r="I7" t="str">
        <f t="shared" si="1"/>
        <v>GQ-DJ</v>
      </c>
      <c r="J7" t="str">
        <f t="shared" si="3"/>
        <v>GQ-C</v>
      </c>
    </row>
    <row r="8" spans="1:10" ht="15" thickBot="1" x14ac:dyDescent="0.4">
      <c r="A8" s="1" t="s">
        <v>7275</v>
      </c>
      <c r="B8" s="3" t="s">
        <v>7276</v>
      </c>
      <c r="C8" s="6" t="s">
        <v>7276</v>
      </c>
      <c r="D8" s="6" t="s">
        <v>7276</v>
      </c>
      <c r="E8" s="3" t="s">
        <v>5677</v>
      </c>
      <c r="F8">
        <v>3858</v>
      </c>
      <c r="G8" t="str">
        <f t="shared" si="2"/>
        <v>Kié-Ntem (Equatorial Guinean province)</v>
      </c>
      <c r="H8" t="str">
        <f t="shared" si="0"/>
        <v>Kié-Ntem</v>
      </c>
      <c r="I8" t="str">
        <f t="shared" si="1"/>
        <v>GQ-KN</v>
      </c>
      <c r="J8" t="str">
        <f t="shared" si="3"/>
        <v>GQ-C</v>
      </c>
    </row>
    <row r="9" spans="1:10" ht="15" thickBot="1" x14ac:dyDescent="0.4">
      <c r="A9" s="1" t="s">
        <v>7277</v>
      </c>
      <c r="B9" s="3" t="s">
        <v>7278</v>
      </c>
      <c r="C9" s="6" t="s">
        <v>1654</v>
      </c>
      <c r="D9" s="6" t="s">
        <v>7278</v>
      </c>
      <c r="E9" s="3" t="s">
        <v>5677</v>
      </c>
      <c r="F9">
        <v>3858</v>
      </c>
      <c r="G9" t="str">
        <f t="shared" si="2"/>
        <v>Litoral (Equatorial Guinean province)</v>
      </c>
      <c r="H9" t="str">
        <f t="shared" si="0"/>
        <v>Litoral</v>
      </c>
      <c r="I9" t="str">
        <f t="shared" si="1"/>
        <v>GQ-LI</v>
      </c>
      <c r="J9" t="str">
        <f t="shared" si="3"/>
        <v>GQ-C</v>
      </c>
    </row>
    <row r="10" spans="1:10" ht="29.5" thickBot="1" x14ac:dyDescent="0.4">
      <c r="A10" s="1" t="s">
        <v>7279</v>
      </c>
      <c r="B10" s="3" t="s">
        <v>7280</v>
      </c>
      <c r="C10" s="6" t="s">
        <v>7280</v>
      </c>
      <c r="D10" s="6" t="s">
        <v>7280</v>
      </c>
      <c r="E10" s="3" t="s">
        <v>5677</v>
      </c>
      <c r="F10">
        <v>3858</v>
      </c>
      <c r="G10" t="str">
        <f t="shared" si="2"/>
        <v>Wele-Nzas (Equatorial Guinean province)</v>
      </c>
      <c r="H10" t="str">
        <f t="shared" si="0"/>
        <v>Wele-Nzas</v>
      </c>
      <c r="I10" t="str">
        <f t="shared" si="1"/>
        <v>GQ-WN</v>
      </c>
      <c r="J10" t="str">
        <f t="shared" si="3"/>
        <v>GQ-C</v>
      </c>
    </row>
  </sheetData>
  <hyperlinks>
    <hyperlink ref="B1" r:id="rId1" tooltip="Río Muni" display="https://en.wikipedia.org/wiki/R%C3%ADo_Muni" xr:uid="{E393644E-2DF2-45B2-980D-B5F07E4E7D95}"/>
    <hyperlink ref="B2" r:id="rId2" tooltip="Región Insular (Equatorial Guinea)" display="https://en.wikipedia.org/wiki/Regi%C3%B3n_Insular_(Equatorial_Guinea)" xr:uid="{719F3B56-57F4-4666-B0F5-3C53A8AB68BA}"/>
    <hyperlink ref="B3" r:id="rId3" tooltip="Annobón Province" display="https://en.wikipedia.org/wiki/Annob%C3%B3n_Province" xr:uid="{2C5E0796-9E46-43A4-8B96-D6129F1CA2C1}"/>
    <hyperlink ref="E3" r:id="rId4" tooltip="Región Insular (Equatorial Guinea)" display="https://en.wikipedia.org/wiki/Regi%C3%B3n_Insular_(Equatorial_Guinea)" xr:uid="{3203D680-2931-4F57-B2A4-8970E725726A}"/>
    <hyperlink ref="B4" r:id="rId5" tooltip="Bioko Norte Province" display="https://en.wikipedia.org/wiki/Bioko_Norte_Province" xr:uid="{436D9D07-2827-41FD-B91B-90BC2A16D1E5}"/>
    <hyperlink ref="E4" r:id="rId6" tooltip="Región Insular (Equatorial Guinea)" display="https://en.wikipedia.org/wiki/Regi%C3%B3n_Insular_(Equatorial_Guinea)" xr:uid="{8F3CD144-178E-4AE0-8B07-ACA8706F79DC}"/>
    <hyperlink ref="B5" r:id="rId7" tooltip="Bioko Sur Province" display="https://en.wikipedia.org/wiki/Bioko_Sur_Province" xr:uid="{1423F756-96A8-48C8-B4E1-4FD25BD4B0FF}"/>
    <hyperlink ref="E5" r:id="rId8" tooltip="Región Insular (Equatorial Guinea)" display="https://en.wikipedia.org/wiki/Regi%C3%B3n_Insular_(Equatorial_Guinea)" xr:uid="{1B53A4B8-2D4C-48F1-879D-8C7057EA1A03}"/>
    <hyperlink ref="B6" r:id="rId9" tooltip="Centro Sur Province" display="https://en.wikipedia.org/wiki/Centro_Sur_Province" xr:uid="{C26E9241-6884-4B25-9A30-CD347040410F}"/>
    <hyperlink ref="E6" r:id="rId10" tooltip="Río Muni" display="https://en.wikipedia.org/wiki/R%C3%ADo_Muni" xr:uid="{7003E4D8-65D9-44AC-81F6-F11940E748C6}"/>
    <hyperlink ref="B7" r:id="rId11" tooltip="Djibloho" display="https://en.wikipedia.org/wiki/Djibloho" xr:uid="{884A0541-7AD9-4630-BE58-57755C443A57}"/>
    <hyperlink ref="E7" r:id="rId12" tooltip="Río Muni" display="https://en.wikipedia.org/wiki/R%C3%ADo_Muni" xr:uid="{CA64662A-59E1-461B-BA33-525B2907F773}"/>
    <hyperlink ref="B8" r:id="rId13" tooltip="Kié-Ntem" display="https://en.wikipedia.org/wiki/Ki%C3%A9-Ntem" xr:uid="{41B2E773-792D-4608-8C92-5BADC814B860}"/>
    <hyperlink ref="E8" r:id="rId14" tooltip="Río Muni" display="https://en.wikipedia.org/wiki/R%C3%ADo_Muni" xr:uid="{6D291D23-80DE-4DAF-940C-9B13F0DA7E41}"/>
    <hyperlink ref="B9" r:id="rId15" tooltip="Litoral Province (Equatorial Guinea)" display="https://en.wikipedia.org/wiki/Litoral_Province_(Equatorial_Guinea)" xr:uid="{8B3145AA-8EA6-4369-9EAB-B26019CD5622}"/>
    <hyperlink ref="E9" r:id="rId16" tooltip="Río Muni" display="https://en.wikipedia.org/wiki/R%C3%ADo_Muni" xr:uid="{3C2141B6-81D7-4F33-923C-41FE4B9EAEB1}"/>
    <hyperlink ref="B10" r:id="rId17" tooltip="Wele-Nzas Province" display="https://en.wikipedia.org/wiki/Wele-Nzas_Province" xr:uid="{8215D2ED-C15B-487D-B678-B9D99CE9EAD6}"/>
    <hyperlink ref="E10" r:id="rId18" tooltip="Río Muni" display="https://en.wikipedia.org/wiki/R%C3%ADo_Muni" xr:uid="{CD252ACD-5154-4C4B-99F5-5B9384130085}"/>
  </hyperlinks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FD6CC-4FB3-480D-A0FB-9DD238376EAB}">
  <dimension ref="A1:J12"/>
  <sheetViews>
    <sheetView workbookViewId="0">
      <selection activeCell="F5" sqref="F5:J12"/>
    </sheetView>
  </sheetViews>
  <sheetFormatPr defaultRowHeight="14.5" x14ac:dyDescent="0.35"/>
  <cols>
    <col min="7" max="7" width="38.81640625" bestFit="1" customWidth="1"/>
  </cols>
  <sheetData>
    <row r="1" spans="1:10" ht="15" thickBot="1" x14ac:dyDescent="0.4">
      <c r="A1" s="1" t="s">
        <v>7281</v>
      </c>
      <c r="B1" s="6" t="s">
        <v>7282</v>
      </c>
      <c r="F1">
        <v>3843</v>
      </c>
      <c r="G1" t="str">
        <f>_xlfn.CONCAT(B1," (Guinea Bissauan region)")</f>
        <v>Leste (Guinea Bissauan region)</v>
      </c>
      <c r="H1" t="str">
        <f>B1</f>
        <v>Leste</v>
      </c>
      <c r="I1" t="str">
        <f>A1</f>
        <v>GW-L</v>
      </c>
    </row>
    <row r="2" spans="1:10" ht="15" thickBot="1" x14ac:dyDescent="0.4">
      <c r="A2" s="1" t="s">
        <v>7283</v>
      </c>
      <c r="B2" s="6" t="s">
        <v>7284</v>
      </c>
      <c r="F2">
        <v>3843</v>
      </c>
      <c r="G2" t="str">
        <f t="shared" ref="G2:G12" si="0">_xlfn.CONCAT(B2," (Guinea Bissauan region)")</f>
        <v>Norte (Guinea Bissauan region)</v>
      </c>
      <c r="H2" t="str">
        <f t="shared" ref="H2:H12" si="1">B2</f>
        <v>Norte</v>
      </c>
      <c r="I2" t="str">
        <f t="shared" ref="I2:I12" si="2">A2</f>
        <v>GW-N</v>
      </c>
    </row>
    <row r="3" spans="1:10" ht="15" thickBot="1" x14ac:dyDescent="0.4">
      <c r="A3" s="1" t="s">
        <v>7285</v>
      </c>
      <c r="B3" s="6" t="s">
        <v>7286</v>
      </c>
      <c r="F3">
        <v>3843</v>
      </c>
      <c r="G3" t="str">
        <f t="shared" si="0"/>
        <v>Sul (Guinea Bissauan region)</v>
      </c>
      <c r="H3" t="str">
        <f t="shared" si="1"/>
        <v>Sul</v>
      </c>
      <c r="I3" t="str">
        <f t="shared" si="2"/>
        <v>GW-S</v>
      </c>
    </row>
    <row r="4" spans="1:10" s="29" customFormat="1" ht="18.5" thickBot="1" x14ac:dyDescent="0.4">
      <c r="A4" s="26" t="s">
        <v>7287</v>
      </c>
      <c r="B4" s="27" t="s">
        <v>7288</v>
      </c>
      <c r="C4" s="28" t="s">
        <v>7289</v>
      </c>
      <c r="D4" s="28" t="s">
        <v>7290</v>
      </c>
      <c r="E4" s="28"/>
      <c r="F4" s="29">
        <v>3843</v>
      </c>
      <c r="G4" s="29" t="str">
        <f>_xlfn.CONCAT(B4," (Guinea Bissauan ",D4,")")</f>
        <v>Bissau (Guinea Bissauan autonomous sector)</v>
      </c>
      <c r="H4" s="29" t="str">
        <f t="shared" si="1"/>
        <v>Bissau</v>
      </c>
      <c r="I4" s="29" t="str">
        <f t="shared" si="2"/>
        <v>GW-BS</v>
      </c>
    </row>
    <row r="5" spans="1:10" ht="15" thickBot="1" x14ac:dyDescent="0.4">
      <c r="A5" s="1" t="s">
        <v>7291</v>
      </c>
      <c r="B5" s="3" t="s">
        <v>7292</v>
      </c>
      <c r="C5" s="6"/>
      <c r="D5" s="6" t="s">
        <v>1036</v>
      </c>
      <c r="E5" s="1" t="s">
        <v>5747</v>
      </c>
      <c r="F5">
        <v>3843</v>
      </c>
      <c r="G5" t="str">
        <f t="shared" ref="G5:G12" si="3">_xlfn.CONCAT(B5," (Guinea Bissauan ",D5,")")</f>
        <v>Bafatá (Guinea Bissauan region)</v>
      </c>
      <c r="H5" t="str">
        <f t="shared" si="1"/>
        <v>Bafatá</v>
      </c>
      <c r="I5" t="str">
        <f t="shared" si="2"/>
        <v>GW-BA</v>
      </c>
      <c r="J5" t="str">
        <f>_xlfn.CONCAT("GW-",E5)</f>
        <v>GW-L</v>
      </c>
    </row>
    <row r="6" spans="1:10" ht="15" thickBot="1" x14ac:dyDescent="0.4">
      <c r="A6" s="1" t="s">
        <v>7293</v>
      </c>
      <c r="B6" s="3" t="s">
        <v>7294</v>
      </c>
      <c r="C6" s="6"/>
      <c r="D6" s="6" t="s">
        <v>1036</v>
      </c>
      <c r="E6" s="1" t="s">
        <v>5643</v>
      </c>
      <c r="F6">
        <v>3843</v>
      </c>
      <c r="G6" t="str">
        <f t="shared" si="3"/>
        <v>Biombo (Guinea Bissauan region)</v>
      </c>
      <c r="H6" t="str">
        <f t="shared" si="1"/>
        <v>Biombo</v>
      </c>
      <c r="I6" t="str">
        <f t="shared" si="2"/>
        <v>GW-BM</v>
      </c>
      <c r="J6" t="str">
        <f t="shared" ref="J6:J12" si="4">_xlfn.CONCAT("GW-",E6)</f>
        <v>GW-N</v>
      </c>
    </row>
    <row r="7" spans="1:10" ht="29.5" thickBot="1" x14ac:dyDescent="0.4">
      <c r="A7" s="1" t="s">
        <v>7295</v>
      </c>
      <c r="B7" s="3" t="s">
        <v>7296</v>
      </c>
      <c r="C7" s="6"/>
      <c r="D7" s="6" t="s">
        <v>1036</v>
      </c>
      <c r="E7" s="1" t="s">
        <v>5649</v>
      </c>
      <c r="F7">
        <v>3843</v>
      </c>
      <c r="G7" t="str">
        <f t="shared" si="3"/>
        <v>Bolama / Bijagós (Guinea Bissauan region)</v>
      </c>
      <c r="H7" t="str">
        <f t="shared" si="1"/>
        <v>Bolama / Bijagós</v>
      </c>
      <c r="I7" t="str">
        <f t="shared" si="2"/>
        <v>GW-BL</v>
      </c>
      <c r="J7" t="str">
        <f t="shared" si="4"/>
        <v>GW-S</v>
      </c>
    </row>
    <row r="8" spans="1:10" ht="15" thickBot="1" x14ac:dyDescent="0.4">
      <c r="A8" s="1" t="s">
        <v>7297</v>
      </c>
      <c r="B8" s="3" t="s">
        <v>7298</v>
      </c>
      <c r="C8" s="6"/>
      <c r="D8" s="6" t="s">
        <v>1036</v>
      </c>
      <c r="E8" s="1" t="s">
        <v>5643</v>
      </c>
      <c r="F8">
        <v>3843</v>
      </c>
      <c r="G8" t="str">
        <f t="shared" si="3"/>
        <v>Cacheu (Guinea Bissauan region)</v>
      </c>
      <c r="H8" t="str">
        <f t="shared" si="1"/>
        <v>Cacheu</v>
      </c>
      <c r="I8" t="str">
        <f t="shared" si="2"/>
        <v>GW-CA</v>
      </c>
      <c r="J8" t="str">
        <f t="shared" si="4"/>
        <v>GW-N</v>
      </c>
    </row>
    <row r="9" spans="1:10" ht="15" thickBot="1" x14ac:dyDescent="0.4">
      <c r="A9" s="1" t="s">
        <v>7299</v>
      </c>
      <c r="B9" s="3" t="s">
        <v>7300</v>
      </c>
      <c r="C9" s="6"/>
      <c r="D9" s="6" t="s">
        <v>1036</v>
      </c>
      <c r="E9" s="1" t="s">
        <v>5747</v>
      </c>
      <c r="F9">
        <v>3843</v>
      </c>
      <c r="G9" t="str">
        <f t="shared" si="3"/>
        <v>Gabú (Guinea Bissauan region)</v>
      </c>
      <c r="H9" t="str">
        <f t="shared" si="1"/>
        <v>Gabú</v>
      </c>
      <c r="I9" t="str">
        <f t="shared" si="2"/>
        <v>GW-GA</v>
      </c>
      <c r="J9" t="str">
        <f t="shared" si="4"/>
        <v>GW-L</v>
      </c>
    </row>
    <row r="10" spans="1:10" ht="15" thickBot="1" x14ac:dyDescent="0.4">
      <c r="A10" s="1" t="s">
        <v>7301</v>
      </c>
      <c r="B10" s="3" t="s">
        <v>7302</v>
      </c>
      <c r="C10" s="6"/>
      <c r="D10" s="6" t="s">
        <v>1036</v>
      </c>
      <c r="E10" s="1" t="s">
        <v>5643</v>
      </c>
      <c r="F10">
        <v>3843</v>
      </c>
      <c r="G10" t="str">
        <f t="shared" si="3"/>
        <v>Oio (Guinea Bissauan region)</v>
      </c>
      <c r="H10" t="str">
        <f t="shared" si="1"/>
        <v>Oio</v>
      </c>
      <c r="I10" t="str">
        <f t="shared" si="2"/>
        <v>GW-OI</v>
      </c>
      <c r="J10" t="str">
        <f t="shared" si="4"/>
        <v>GW-N</v>
      </c>
    </row>
    <row r="11" spans="1:10" ht="15" thickBot="1" x14ac:dyDescent="0.4">
      <c r="A11" s="1" t="s">
        <v>7303</v>
      </c>
      <c r="B11" s="3" t="s">
        <v>7304</v>
      </c>
      <c r="C11" s="6"/>
      <c r="D11" s="6" t="s">
        <v>1036</v>
      </c>
      <c r="E11" s="1" t="s">
        <v>5649</v>
      </c>
      <c r="F11">
        <v>3843</v>
      </c>
      <c r="G11" t="str">
        <f t="shared" si="3"/>
        <v>Quinara (Guinea Bissauan region)</v>
      </c>
      <c r="H11" t="str">
        <f t="shared" si="1"/>
        <v>Quinara</v>
      </c>
      <c r="I11" t="str">
        <f t="shared" si="2"/>
        <v>GW-QU</v>
      </c>
      <c r="J11" t="str">
        <f t="shared" si="4"/>
        <v>GW-S</v>
      </c>
    </row>
    <row r="12" spans="1:10" ht="15" thickBot="1" x14ac:dyDescent="0.4">
      <c r="A12" s="1" t="s">
        <v>7305</v>
      </c>
      <c r="B12" s="3" t="s">
        <v>7306</v>
      </c>
      <c r="C12" s="6"/>
      <c r="D12" s="6" t="s">
        <v>1036</v>
      </c>
      <c r="E12" s="1" t="s">
        <v>5649</v>
      </c>
      <c r="F12">
        <v>3843</v>
      </c>
      <c r="G12" t="str">
        <f t="shared" si="3"/>
        <v>Tombali (Guinea Bissauan region)</v>
      </c>
      <c r="H12" t="str">
        <f t="shared" si="1"/>
        <v>Tombali</v>
      </c>
      <c r="I12" t="str">
        <f t="shared" si="2"/>
        <v>GW-TO</v>
      </c>
      <c r="J12" t="str">
        <f t="shared" si="4"/>
        <v>GW-S</v>
      </c>
    </row>
  </sheetData>
  <hyperlinks>
    <hyperlink ref="B4" r:id="rId1" tooltip="Bissau" display="https://en.wikipedia.org/wiki/Bissau" xr:uid="{0E55C481-2693-4C28-A2CC-96C36BDD3F51}"/>
    <hyperlink ref="B5" r:id="rId2" tooltip="Bafatá Region" display="https://en.wikipedia.org/wiki/Bafat%C3%A1_Region" xr:uid="{0D865A9D-8896-4615-B38F-5E73BCC51435}"/>
    <hyperlink ref="B6" r:id="rId3" tooltip="Biombo Region" display="https://en.wikipedia.org/wiki/Biombo_Region" xr:uid="{101D75E1-5364-4C95-9A59-99820CF6EE06}"/>
    <hyperlink ref="B7" r:id="rId4" tooltip="Bolama Region" display="https://en.wikipedia.org/wiki/Bolama_Region" xr:uid="{9CA056CE-4319-47AF-912B-9C34B34B39A1}"/>
    <hyperlink ref="B8" r:id="rId5" tooltip="Cacheu Region" display="https://en.wikipedia.org/wiki/Cacheu_Region" xr:uid="{86D18169-45B0-4D2F-B4B1-9BA48BE59DB6}"/>
    <hyperlink ref="B9" r:id="rId6" tooltip="Gabú Region" display="https://en.wikipedia.org/wiki/Gab%C3%BA_Region" xr:uid="{087E567E-5085-4EDE-954E-FD5086331595}"/>
    <hyperlink ref="B10" r:id="rId7" tooltip="Oio Region" display="https://en.wikipedia.org/wiki/Oio_Region" xr:uid="{57B7B8D2-86F2-44C5-B034-2C7851A0CB4F}"/>
    <hyperlink ref="B11" r:id="rId8" tooltip="Quinara Region" display="https://en.wikipedia.org/wiki/Quinara_Region" xr:uid="{F2E53ECA-A2CB-4BB4-B959-05296A7C5CEA}"/>
    <hyperlink ref="B12" r:id="rId9" tooltip="Tombali Region" display="https://en.wikipedia.org/wiki/Tombali_Region" xr:uid="{E93AD6A2-FE30-4101-827E-6970F86FDD34}"/>
  </hyperlinks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1D578-C43F-484C-81F0-F6A666D729C5}">
  <dimension ref="A1:K44"/>
  <sheetViews>
    <sheetView topLeftCell="A25" workbookViewId="0">
      <selection activeCell="G8" sqref="G8:K44"/>
    </sheetView>
  </sheetViews>
  <sheetFormatPr defaultRowHeight="14.5" x14ac:dyDescent="0.35"/>
  <cols>
    <col min="8" max="8" width="40" bestFit="1" customWidth="1"/>
    <col min="9" max="9" width="13.1796875" bestFit="1" customWidth="1"/>
  </cols>
  <sheetData>
    <row r="1" spans="1:11" ht="15" thickBot="1" x14ac:dyDescent="0.4">
      <c r="A1" s="1" t="s">
        <v>7308</v>
      </c>
      <c r="B1" s="3" t="s">
        <v>7309</v>
      </c>
      <c r="G1">
        <v>3966</v>
      </c>
      <c r="H1" t="str">
        <f>_xlfn.CONCAT(B1," (Indonesean geographical unit)")</f>
        <v>Jawa (Indonesean geographical unit)</v>
      </c>
      <c r="I1" t="str">
        <f>B1</f>
        <v>Jawa</v>
      </c>
      <c r="J1" t="str">
        <f>A1</f>
        <v>ID-JW</v>
      </c>
    </row>
    <row r="2" spans="1:11" ht="29.5" thickBot="1" x14ac:dyDescent="0.4">
      <c r="A2" s="1" t="s">
        <v>7310</v>
      </c>
      <c r="B2" s="3" t="s">
        <v>7311</v>
      </c>
      <c r="G2">
        <v>3966</v>
      </c>
      <c r="H2" t="str">
        <f t="shared" ref="H2:H7" si="0">_xlfn.CONCAT(B2," (Indonesean geographical unit)")</f>
        <v>Kalimantan (Indonesean geographical unit)</v>
      </c>
      <c r="I2" t="str">
        <f t="shared" ref="I2:I7" si="1">B2</f>
        <v>Kalimantan</v>
      </c>
      <c r="J2" t="str">
        <f t="shared" ref="J2:J7" si="2">A2</f>
        <v>ID-KA</v>
      </c>
    </row>
    <row r="3" spans="1:11" ht="15" thickBot="1" x14ac:dyDescent="0.4">
      <c r="A3" s="1" t="s">
        <v>7312</v>
      </c>
      <c r="B3" s="3" t="s">
        <v>7313</v>
      </c>
      <c r="G3">
        <v>3966</v>
      </c>
      <c r="H3" t="str">
        <f t="shared" si="0"/>
        <v>Maluku (Indonesean geographical unit)</v>
      </c>
      <c r="I3" t="str">
        <f t="shared" si="1"/>
        <v>Maluku</v>
      </c>
      <c r="J3" t="str">
        <f t="shared" si="2"/>
        <v>ID-ML</v>
      </c>
    </row>
    <row r="4" spans="1:11" ht="29.5" thickBot="1" x14ac:dyDescent="0.4">
      <c r="A4" s="1" t="s">
        <v>7314</v>
      </c>
      <c r="B4" s="3" t="s">
        <v>7315</v>
      </c>
      <c r="G4">
        <v>3966</v>
      </c>
      <c r="H4" t="str">
        <f t="shared" si="0"/>
        <v>Nusa Tenggara (Indonesean geographical unit)</v>
      </c>
      <c r="I4" t="str">
        <f t="shared" si="1"/>
        <v>Nusa Tenggara</v>
      </c>
      <c r="J4" t="str">
        <f t="shared" si="2"/>
        <v>ID-NU</v>
      </c>
    </row>
    <row r="5" spans="1:11" ht="15" thickBot="1" x14ac:dyDescent="0.4">
      <c r="A5" s="1" t="s">
        <v>7316</v>
      </c>
      <c r="B5" s="3" t="s">
        <v>7317</v>
      </c>
      <c r="G5">
        <v>3966</v>
      </c>
      <c r="H5" t="str">
        <f t="shared" si="0"/>
        <v>Papua (Indonesean geographical unit)</v>
      </c>
      <c r="I5" t="str">
        <f t="shared" si="1"/>
        <v>Papua</v>
      </c>
      <c r="J5" t="str">
        <f t="shared" si="2"/>
        <v>ID-PP</v>
      </c>
    </row>
    <row r="6" spans="1:11" ht="15" thickBot="1" x14ac:dyDescent="0.4">
      <c r="A6" s="1" t="s">
        <v>7318</v>
      </c>
      <c r="B6" s="3" t="s">
        <v>7319</v>
      </c>
      <c r="G6">
        <v>3966</v>
      </c>
      <c r="H6" t="str">
        <f t="shared" si="0"/>
        <v>Sulawesi (Indonesean geographical unit)</v>
      </c>
      <c r="I6" t="str">
        <f t="shared" si="1"/>
        <v>Sulawesi</v>
      </c>
      <c r="J6" t="str">
        <f t="shared" si="2"/>
        <v>ID-SL</v>
      </c>
    </row>
    <row r="7" spans="1:11" ht="29.5" thickBot="1" x14ac:dyDescent="0.4">
      <c r="A7" s="1" t="s">
        <v>7320</v>
      </c>
      <c r="B7" s="3" t="s">
        <v>7321</v>
      </c>
      <c r="G7">
        <v>3966</v>
      </c>
      <c r="H7" t="str">
        <f t="shared" si="0"/>
        <v>Sumatera (Indonesean geographical unit)</v>
      </c>
      <c r="I7" t="str">
        <f t="shared" si="1"/>
        <v>Sumatera</v>
      </c>
      <c r="J7" t="str">
        <f t="shared" si="2"/>
        <v>ID-SM</v>
      </c>
    </row>
    <row r="8" spans="1:11" ht="15" thickBot="1" x14ac:dyDescent="0.4">
      <c r="A8" s="1" t="s">
        <v>7322</v>
      </c>
      <c r="B8" s="3" t="s">
        <v>7323</v>
      </c>
      <c r="C8" s="6"/>
      <c r="D8" s="6" t="s">
        <v>7324</v>
      </c>
      <c r="E8" s="6" t="s">
        <v>149</v>
      </c>
      <c r="F8" s="3" t="s">
        <v>7325</v>
      </c>
      <c r="G8">
        <v>3966</v>
      </c>
      <c r="H8" t="str">
        <f>_xlfn.CONCAT(B8," (Indonesean ",E8,")")</f>
        <v> Aceh (Indonesean province)</v>
      </c>
      <c r="I8" t="str">
        <f t="shared" ref="I8" si="3">B8</f>
        <v> Aceh</v>
      </c>
      <c r="J8" t="str">
        <f t="shared" ref="J8" si="4">A8</f>
        <v>ID-AC</v>
      </c>
      <c r="K8" t="str">
        <f>_xlfn.CONCAT("ID-",F8)</f>
        <v>ID-SM</v>
      </c>
    </row>
    <row r="9" spans="1:11" ht="15" thickBot="1" x14ac:dyDescent="0.4">
      <c r="A9" s="1" t="s">
        <v>7326</v>
      </c>
      <c r="B9" s="3" t="s">
        <v>7327</v>
      </c>
      <c r="C9" s="6"/>
      <c r="D9" s="6" t="s">
        <v>7328</v>
      </c>
      <c r="E9" s="6" t="s">
        <v>149</v>
      </c>
      <c r="F9" s="3" t="s">
        <v>7329</v>
      </c>
      <c r="G9">
        <v>3966</v>
      </c>
      <c r="H9" t="str">
        <f t="shared" ref="H9:H44" si="5">_xlfn.CONCAT(B9," (Indonesean ",E9,")")</f>
        <v> Bali (Indonesean province)</v>
      </c>
      <c r="I9" t="str">
        <f t="shared" ref="I9:I44" si="6">B9</f>
        <v> Bali</v>
      </c>
      <c r="J9" t="str">
        <f t="shared" ref="J9:J44" si="7">A9</f>
        <v>ID-BA</v>
      </c>
      <c r="K9" t="str">
        <f t="shared" ref="K9:K44" si="8">_xlfn.CONCAT("ID-",F9)</f>
        <v>ID-NU</v>
      </c>
    </row>
    <row r="10" spans="1:11" ht="15" thickBot="1" x14ac:dyDescent="0.4">
      <c r="A10" s="1" t="s">
        <v>7330</v>
      </c>
      <c r="B10" s="3" t="s">
        <v>7331</v>
      </c>
      <c r="C10" s="6"/>
      <c r="D10" s="6" t="s">
        <v>7332</v>
      </c>
      <c r="E10" s="6" t="s">
        <v>149</v>
      </c>
      <c r="F10" s="3" t="s">
        <v>7333</v>
      </c>
      <c r="G10">
        <v>3966</v>
      </c>
      <c r="H10" t="str">
        <f t="shared" si="5"/>
        <v> Banten (Indonesean province)</v>
      </c>
      <c r="I10" t="str">
        <f t="shared" si="6"/>
        <v> Banten</v>
      </c>
      <c r="J10" t="str">
        <f t="shared" si="7"/>
        <v>ID-BT</v>
      </c>
      <c r="K10" t="str">
        <f t="shared" si="8"/>
        <v>ID-JW</v>
      </c>
    </row>
    <row r="11" spans="1:11" ht="29.5" thickBot="1" x14ac:dyDescent="0.4">
      <c r="A11" s="1" t="s">
        <v>7334</v>
      </c>
      <c r="B11" s="3" t="s">
        <v>7335</v>
      </c>
      <c r="C11" s="6"/>
      <c r="D11" s="6" t="s">
        <v>7336</v>
      </c>
      <c r="E11" s="6" t="s">
        <v>149</v>
      </c>
      <c r="F11" s="3" t="s">
        <v>7325</v>
      </c>
      <c r="G11">
        <v>3966</v>
      </c>
      <c r="H11" t="str">
        <f t="shared" si="5"/>
        <v> Bengkulu (Indonesean province)</v>
      </c>
      <c r="I11" t="str">
        <f t="shared" si="6"/>
        <v> Bengkulu</v>
      </c>
      <c r="J11" t="str">
        <f t="shared" si="7"/>
        <v>ID-BE</v>
      </c>
      <c r="K11" t="str">
        <f t="shared" si="8"/>
        <v>ID-SM</v>
      </c>
    </row>
    <row r="12" spans="1:11" ht="29.5" thickBot="1" x14ac:dyDescent="0.4">
      <c r="A12" s="1" t="s">
        <v>7337</v>
      </c>
      <c r="B12" s="3" t="s">
        <v>7338</v>
      </c>
      <c r="C12" s="6"/>
      <c r="D12" s="6" t="s">
        <v>7339</v>
      </c>
      <c r="E12" s="6" t="s">
        <v>149</v>
      </c>
      <c r="F12" s="3" t="s">
        <v>7340</v>
      </c>
      <c r="G12">
        <v>3966</v>
      </c>
      <c r="H12" t="str">
        <f t="shared" si="5"/>
        <v> Gorontalo (Indonesean province)</v>
      </c>
      <c r="I12" t="str">
        <f t="shared" si="6"/>
        <v> Gorontalo</v>
      </c>
      <c r="J12" t="str">
        <f t="shared" si="7"/>
        <v>ID-GO</v>
      </c>
      <c r="K12" t="str">
        <f t="shared" si="8"/>
        <v>ID-SL</v>
      </c>
    </row>
    <row r="13" spans="1:11" ht="18.5" thickBot="1" x14ac:dyDescent="0.4">
      <c r="A13" s="1" t="s">
        <v>7341</v>
      </c>
      <c r="B13" s="6" t="s">
        <v>7342</v>
      </c>
      <c r="C13" s="6" t="s">
        <v>7343</v>
      </c>
      <c r="D13" s="6" t="s">
        <v>7344</v>
      </c>
      <c r="E13" s="6" t="s">
        <v>7345</v>
      </c>
      <c r="F13" s="3" t="s">
        <v>7333</v>
      </c>
      <c r="G13">
        <v>3966</v>
      </c>
      <c r="H13" t="str">
        <f t="shared" si="5"/>
        <v> Jakarta Raya (Indonesean capital region)</v>
      </c>
      <c r="I13" t="str">
        <f t="shared" si="6"/>
        <v> Jakarta Raya</v>
      </c>
      <c r="J13" t="str">
        <f t="shared" si="7"/>
        <v>ID-JK</v>
      </c>
      <c r="K13" t="str">
        <f t="shared" si="8"/>
        <v>ID-JW</v>
      </c>
    </row>
    <row r="14" spans="1:11" ht="15" thickBot="1" x14ac:dyDescent="0.4">
      <c r="A14" s="1" t="s">
        <v>7346</v>
      </c>
      <c r="B14" s="3" t="s">
        <v>7347</v>
      </c>
      <c r="C14" s="6"/>
      <c r="D14" s="6" t="s">
        <v>7348</v>
      </c>
      <c r="E14" s="6" t="s">
        <v>149</v>
      </c>
      <c r="F14" s="3" t="s">
        <v>7325</v>
      </c>
      <c r="G14">
        <v>3966</v>
      </c>
      <c r="H14" t="str">
        <f t="shared" si="5"/>
        <v> Jambi (Indonesean province)</v>
      </c>
      <c r="I14" t="str">
        <f t="shared" si="6"/>
        <v> Jambi</v>
      </c>
      <c r="J14" t="str">
        <f t="shared" si="7"/>
        <v>ID-JA</v>
      </c>
      <c r="K14" t="str">
        <f t="shared" si="8"/>
        <v>ID-SM</v>
      </c>
    </row>
    <row r="15" spans="1:11" ht="15" thickBot="1" x14ac:dyDescent="0.4">
      <c r="A15" s="1" t="s">
        <v>7349</v>
      </c>
      <c r="B15" s="6" t="s">
        <v>7350</v>
      </c>
      <c r="C15" s="6" t="s">
        <v>7351</v>
      </c>
      <c r="D15" s="6" t="s">
        <v>7352</v>
      </c>
      <c r="E15" s="6" t="s">
        <v>149</v>
      </c>
      <c r="F15" s="3" t="s">
        <v>7333</v>
      </c>
      <c r="G15">
        <v>3966</v>
      </c>
      <c r="H15" t="str">
        <f t="shared" si="5"/>
        <v> Jawa Barat (Indonesean province)</v>
      </c>
      <c r="I15" t="str">
        <f t="shared" si="6"/>
        <v> Jawa Barat</v>
      </c>
      <c r="J15" t="str">
        <f t="shared" si="7"/>
        <v>ID-JB</v>
      </c>
      <c r="K15" t="str">
        <f t="shared" si="8"/>
        <v>ID-JW</v>
      </c>
    </row>
    <row r="16" spans="1:11" ht="15" thickBot="1" x14ac:dyDescent="0.4">
      <c r="A16" s="1" t="s">
        <v>7353</v>
      </c>
      <c r="B16" s="6" t="s">
        <v>7354</v>
      </c>
      <c r="C16" s="6" t="s">
        <v>7355</v>
      </c>
      <c r="D16" s="6" t="s">
        <v>7356</v>
      </c>
      <c r="E16" s="6" t="s">
        <v>149</v>
      </c>
      <c r="F16" s="3" t="s">
        <v>7333</v>
      </c>
      <c r="G16">
        <v>3966</v>
      </c>
      <c r="H16" t="str">
        <f t="shared" si="5"/>
        <v> Jawa Tengah (Indonesean province)</v>
      </c>
      <c r="I16" t="str">
        <f t="shared" si="6"/>
        <v> Jawa Tengah</v>
      </c>
      <c r="J16" t="str">
        <f t="shared" si="7"/>
        <v>ID-JT</v>
      </c>
      <c r="K16" t="str">
        <f t="shared" si="8"/>
        <v>ID-JW</v>
      </c>
    </row>
    <row r="17" spans="1:11" ht="15" thickBot="1" x14ac:dyDescent="0.4">
      <c r="A17" s="1" t="s">
        <v>7357</v>
      </c>
      <c r="B17" s="6" t="s">
        <v>7358</v>
      </c>
      <c r="C17" s="6" t="s">
        <v>7359</v>
      </c>
      <c r="D17" s="6" t="s">
        <v>7360</v>
      </c>
      <c r="E17" s="6" t="s">
        <v>149</v>
      </c>
      <c r="F17" s="3" t="s">
        <v>7333</v>
      </c>
      <c r="G17">
        <v>3966</v>
      </c>
      <c r="H17" t="str">
        <f t="shared" si="5"/>
        <v> Jawa Timur (Indonesean province)</v>
      </c>
      <c r="I17" t="str">
        <f t="shared" si="6"/>
        <v> Jawa Timur</v>
      </c>
      <c r="J17" t="str">
        <f t="shared" si="7"/>
        <v>ID-JI</v>
      </c>
      <c r="K17" t="str">
        <f t="shared" si="8"/>
        <v>ID-JW</v>
      </c>
    </row>
    <row r="18" spans="1:11" ht="18.5" thickBot="1" x14ac:dyDescent="0.4">
      <c r="A18" s="1" t="s">
        <v>7361</v>
      </c>
      <c r="B18" s="6" t="s">
        <v>7362</v>
      </c>
      <c r="C18" s="6" t="s">
        <v>7363</v>
      </c>
      <c r="D18" s="6" t="s">
        <v>7364</v>
      </c>
      <c r="E18" s="6" t="s">
        <v>149</v>
      </c>
      <c r="F18" s="3" t="s">
        <v>7365</v>
      </c>
      <c r="G18">
        <v>3966</v>
      </c>
      <c r="H18" t="str">
        <f t="shared" si="5"/>
        <v> Kalimantan Barat (Indonesean province)</v>
      </c>
      <c r="I18" t="str">
        <f t="shared" si="6"/>
        <v> Kalimantan Barat</v>
      </c>
      <c r="J18" t="str">
        <f t="shared" si="7"/>
        <v>ID-KB</v>
      </c>
      <c r="K18" t="str">
        <f t="shared" si="8"/>
        <v>ID-KA</v>
      </c>
    </row>
    <row r="19" spans="1:11" ht="18.5" thickBot="1" x14ac:dyDescent="0.4">
      <c r="A19" s="1" t="s">
        <v>7366</v>
      </c>
      <c r="B19" s="6" t="s">
        <v>7367</v>
      </c>
      <c r="C19" s="6" t="s">
        <v>7368</v>
      </c>
      <c r="D19" s="6" t="s">
        <v>7369</v>
      </c>
      <c r="E19" s="6" t="s">
        <v>149</v>
      </c>
      <c r="F19" s="3" t="s">
        <v>7365</v>
      </c>
      <c r="G19">
        <v>3966</v>
      </c>
      <c r="H19" t="str">
        <f t="shared" si="5"/>
        <v> Kalimantan Selatan (Indonesean province)</v>
      </c>
      <c r="I19" t="str">
        <f t="shared" si="6"/>
        <v> Kalimantan Selatan</v>
      </c>
      <c r="J19" t="str">
        <f t="shared" si="7"/>
        <v>ID-KS</v>
      </c>
      <c r="K19" t="str">
        <f t="shared" si="8"/>
        <v>ID-KA</v>
      </c>
    </row>
    <row r="20" spans="1:11" ht="18.5" thickBot="1" x14ac:dyDescent="0.4">
      <c r="A20" s="1" t="s">
        <v>7370</v>
      </c>
      <c r="B20" s="6" t="s">
        <v>7371</v>
      </c>
      <c r="C20" s="6" t="s">
        <v>7372</v>
      </c>
      <c r="D20" s="6" t="s">
        <v>7373</v>
      </c>
      <c r="E20" s="6" t="s">
        <v>149</v>
      </c>
      <c r="F20" s="3" t="s">
        <v>7365</v>
      </c>
      <c r="G20">
        <v>3966</v>
      </c>
      <c r="H20" t="str">
        <f t="shared" si="5"/>
        <v> Kalimantan Tengah (Indonesean province)</v>
      </c>
      <c r="I20" t="str">
        <f t="shared" si="6"/>
        <v> Kalimantan Tengah</v>
      </c>
      <c r="J20" t="str">
        <f t="shared" si="7"/>
        <v>ID-KT</v>
      </c>
      <c r="K20" t="str">
        <f t="shared" si="8"/>
        <v>ID-KA</v>
      </c>
    </row>
    <row r="21" spans="1:11" ht="18.5" thickBot="1" x14ac:dyDescent="0.4">
      <c r="A21" s="1" t="s">
        <v>7374</v>
      </c>
      <c r="B21" s="6" t="s">
        <v>7375</v>
      </c>
      <c r="C21" s="6" t="s">
        <v>7376</v>
      </c>
      <c r="D21" s="6" t="s">
        <v>7377</v>
      </c>
      <c r="E21" s="6" t="s">
        <v>149</v>
      </c>
      <c r="F21" s="3" t="s">
        <v>7365</v>
      </c>
      <c r="G21">
        <v>3966</v>
      </c>
      <c r="H21" t="str">
        <f t="shared" si="5"/>
        <v> Kalimantan Timur (Indonesean province)</v>
      </c>
      <c r="I21" t="str">
        <f t="shared" si="6"/>
        <v> Kalimantan Timur</v>
      </c>
      <c r="J21" t="str">
        <f t="shared" si="7"/>
        <v>ID-KI</v>
      </c>
      <c r="K21" t="str">
        <f t="shared" si="8"/>
        <v>ID-KA</v>
      </c>
    </row>
    <row r="22" spans="1:11" ht="18.5" thickBot="1" x14ac:dyDescent="0.4">
      <c r="A22" s="1" t="s">
        <v>7378</v>
      </c>
      <c r="B22" s="6" t="s">
        <v>7379</v>
      </c>
      <c r="C22" s="6" t="s">
        <v>7380</v>
      </c>
      <c r="D22" s="6" t="s">
        <v>7381</v>
      </c>
      <c r="E22" s="6" t="s">
        <v>149</v>
      </c>
      <c r="F22" s="3" t="s">
        <v>7365</v>
      </c>
      <c r="G22">
        <v>3966</v>
      </c>
      <c r="H22" t="str">
        <f t="shared" si="5"/>
        <v> Kalimantan Utara (Indonesean province)</v>
      </c>
      <c r="I22" t="str">
        <f t="shared" si="6"/>
        <v> Kalimantan Utara</v>
      </c>
      <c r="J22" t="str">
        <f t="shared" si="7"/>
        <v>ID-KU</v>
      </c>
      <c r="K22" t="str">
        <f t="shared" si="8"/>
        <v>ID-KA</v>
      </c>
    </row>
    <row r="23" spans="1:11" ht="27.5" thickBot="1" x14ac:dyDescent="0.4">
      <c r="A23" s="1" t="s">
        <v>7382</v>
      </c>
      <c r="B23" s="6" t="s">
        <v>7383</v>
      </c>
      <c r="C23" s="6" t="s">
        <v>7384</v>
      </c>
      <c r="D23" s="6" t="s">
        <v>7385</v>
      </c>
      <c r="E23" s="6" t="s">
        <v>149</v>
      </c>
      <c r="F23" s="3" t="s">
        <v>7325</v>
      </c>
      <c r="G23">
        <v>3966</v>
      </c>
      <c r="H23" t="str">
        <f t="shared" si="5"/>
        <v> Kepulauan Bangka Belitung (Indonesean province)</v>
      </c>
      <c r="I23" t="str">
        <f t="shared" si="6"/>
        <v> Kepulauan Bangka Belitung</v>
      </c>
      <c r="J23" t="str">
        <f t="shared" si="7"/>
        <v>ID-BB</v>
      </c>
      <c r="K23" t="str">
        <f t="shared" si="8"/>
        <v>ID-SM</v>
      </c>
    </row>
    <row r="24" spans="1:11" ht="18.5" thickBot="1" x14ac:dyDescent="0.4">
      <c r="A24" s="1" t="s">
        <v>7386</v>
      </c>
      <c r="B24" s="6" t="s">
        <v>7387</v>
      </c>
      <c r="C24" s="6" t="s">
        <v>7388</v>
      </c>
      <c r="D24" s="6" t="s">
        <v>7389</v>
      </c>
      <c r="E24" s="6" t="s">
        <v>149</v>
      </c>
      <c r="F24" s="3" t="s">
        <v>7325</v>
      </c>
      <c r="G24">
        <v>3966</v>
      </c>
      <c r="H24" t="str">
        <f t="shared" si="5"/>
        <v> Kepulauan Riau (Indonesean province)</v>
      </c>
      <c r="I24" t="str">
        <f t="shared" si="6"/>
        <v> Kepulauan Riau</v>
      </c>
      <c r="J24" t="str">
        <f t="shared" si="7"/>
        <v>ID-KR</v>
      </c>
      <c r="K24" t="str">
        <f t="shared" si="8"/>
        <v>ID-SM</v>
      </c>
    </row>
    <row r="25" spans="1:11" ht="29.5" thickBot="1" x14ac:dyDescent="0.4">
      <c r="A25" s="1" t="s">
        <v>7390</v>
      </c>
      <c r="B25" s="3" t="s">
        <v>7391</v>
      </c>
      <c r="C25" s="6"/>
      <c r="D25" s="6" t="s">
        <v>7392</v>
      </c>
      <c r="E25" s="6" t="s">
        <v>149</v>
      </c>
      <c r="F25" s="3" t="s">
        <v>7325</v>
      </c>
      <c r="G25">
        <v>3966</v>
      </c>
      <c r="H25" t="str">
        <f t="shared" si="5"/>
        <v> Lampung (Indonesean province)</v>
      </c>
      <c r="I25" t="str">
        <f t="shared" si="6"/>
        <v> Lampung</v>
      </c>
      <c r="J25" t="str">
        <f t="shared" si="7"/>
        <v>ID-LA</v>
      </c>
      <c r="K25" t="str">
        <f t="shared" si="8"/>
        <v>ID-SM</v>
      </c>
    </row>
    <row r="26" spans="1:11" ht="15" thickBot="1" x14ac:dyDescent="0.4">
      <c r="A26" s="1" t="s">
        <v>7393</v>
      </c>
      <c r="B26" s="3" t="s">
        <v>7394</v>
      </c>
      <c r="C26" s="6"/>
      <c r="D26" s="6" t="s">
        <v>7313</v>
      </c>
      <c r="E26" s="6" t="s">
        <v>149</v>
      </c>
      <c r="F26" s="3" t="s">
        <v>7395</v>
      </c>
      <c r="G26">
        <v>3966</v>
      </c>
      <c r="H26" t="str">
        <f t="shared" si="5"/>
        <v> Maluku (Indonesean province)</v>
      </c>
      <c r="I26" t="str">
        <f t="shared" si="6"/>
        <v> Maluku</v>
      </c>
      <c r="J26" t="str">
        <f t="shared" si="7"/>
        <v>ID-MA</v>
      </c>
      <c r="K26" t="str">
        <f t="shared" si="8"/>
        <v>ID-ML</v>
      </c>
    </row>
    <row r="27" spans="1:11" ht="15" thickBot="1" x14ac:dyDescent="0.4">
      <c r="A27" s="1" t="s">
        <v>7396</v>
      </c>
      <c r="B27" s="6" t="s">
        <v>7397</v>
      </c>
      <c r="C27" s="6" t="s">
        <v>7398</v>
      </c>
      <c r="D27" s="6" t="s">
        <v>7399</v>
      </c>
      <c r="E27" s="6" t="s">
        <v>149</v>
      </c>
      <c r="F27" s="3" t="s">
        <v>7395</v>
      </c>
      <c r="G27">
        <v>3966</v>
      </c>
      <c r="H27" t="str">
        <f t="shared" si="5"/>
        <v> Maluku Utara (Indonesean province)</v>
      </c>
      <c r="I27" t="str">
        <f t="shared" si="6"/>
        <v> Maluku Utara</v>
      </c>
      <c r="J27" t="str">
        <f t="shared" si="7"/>
        <v>ID-MU</v>
      </c>
      <c r="K27" t="str">
        <f t="shared" si="8"/>
        <v>ID-ML</v>
      </c>
    </row>
    <row r="28" spans="1:11" ht="27.5" thickBot="1" x14ac:dyDescent="0.4">
      <c r="A28" s="1" t="s">
        <v>7400</v>
      </c>
      <c r="B28" s="6" t="s">
        <v>7401</v>
      </c>
      <c r="C28" s="6" t="s">
        <v>7402</v>
      </c>
      <c r="D28" s="6" t="s">
        <v>7403</v>
      </c>
      <c r="E28" s="6" t="s">
        <v>149</v>
      </c>
      <c r="F28" s="3" t="s">
        <v>7329</v>
      </c>
      <c r="G28">
        <v>3966</v>
      </c>
      <c r="H28" t="str">
        <f t="shared" si="5"/>
        <v> Nusa Tenggara Barat (Indonesean province)</v>
      </c>
      <c r="I28" t="str">
        <f t="shared" si="6"/>
        <v> Nusa Tenggara Barat</v>
      </c>
      <c r="J28" t="str">
        <f t="shared" si="7"/>
        <v>ID-NB</v>
      </c>
      <c r="K28" t="str">
        <f t="shared" si="8"/>
        <v>ID-NU</v>
      </c>
    </row>
    <row r="29" spans="1:11" ht="27.5" thickBot="1" x14ac:dyDescent="0.4">
      <c r="A29" s="1" t="s">
        <v>7404</v>
      </c>
      <c r="B29" s="6" t="s">
        <v>7405</v>
      </c>
      <c r="C29" s="6" t="s">
        <v>7406</v>
      </c>
      <c r="D29" s="6" t="s">
        <v>7407</v>
      </c>
      <c r="E29" s="6" t="s">
        <v>149</v>
      </c>
      <c r="F29" s="3" t="s">
        <v>7329</v>
      </c>
      <c r="G29">
        <v>3966</v>
      </c>
      <c r="H29" t="str">
        <f t="shared" si="5"/>
        <v> Nusa Tenggara Timur (Indonesean province)</v>
      </c>
      <c r="I29" t="str">
        <f t="shared" si="6"/>
        <v> Nusa Tenggara Timur</v>
      </c>
      <c r="J29" t="str">
        <f t="shared" si="7"/>
        <v>ID-NT</v>
      </c>
      <c r="K29" t="str">
        <f t="shared" si="8"/>
        <v>ID-NU</v>
      </c>
    </row>
    <row r="30" spans="1:11" ht="15" thickBot="1" x14ac:dyDescent="0.4">
      <c r="A30" s="1" t="s">
        <v>7408</v>
      </c>
      <c r="B30" s="3" t="s">
        <v>7409</v>
      </c>
      <c r="C30" s="6"/>
      <c r="D30" s="6" t="s">
        <v>7317</v>
      </c>
      <c r="E30" s="6" t="s">
        <v>149</v>
      </c>
      <c r="F30" s="3" t="s">
        <v>7410</v>
      </c>
      <c r="G30">
        <v>3966</v>
      </c>
      <c r="H30" t="str">
        <f t="shared" si="5"/>
        <v> Papua (Indonesean province)</v>
      </c>
      <c r="I30" t="str">
        <f t="shared" si="6"/>
        <v> Papua</v>
      </c>
      <c r="J30" t="str">
        <f t="shared" si="7"/>
        <v>ID-PA</v>
      </c>
      <c r="K30" t="str">
        <f t="shared" si="8"/>
        <v>ID-PP</v>
      </c>
    </row>
    <row r="31" spans="1:11" ht="15" thickBot="1" x14ac:dyDescent="0.4">
      <c r="A31" s="1" t="s">
        <v>7411</v>
      </c>
      <c r="B31" s="6" t="s">
        <v>7412</v>
      </c>
      <c r="C31" s="6" t="s">
        <v>7413</v>
      </c>
      <c r="D31" s="6" t="s">
        <v>7414</v>
      </c>
      <c r="E31" s="6" t="s">
        <v>149</v>
      </c>
      <c r="F31" s="3" t="s">
        <v>7410</v>
      </c>
      <c r="G31">
        <v>3966</v>
      </c>
      <c r="H31" t="str">
        <f t="shared" si="5"/>
        <v> Papua Barat (Indonesean province)</v>
      </c>
      <c r="I31" t="str">
        <f t="shared" si="6"/>
        <v> Papua Barat</v>
      </c>
      <c r="J31" t="str">
        <f t="shared" si="7"/>
        <v>ID-PB</v>
      </c>
      <c r="K31" t="str">
        <f t="shared" si="8"/>
        <v>ID-PP</v>
      </c>
    </row>
    <row r="32" spans="1:11" ht="44" thickBot="1" x14ac:dyDescent="0.4">
      <c r="A32" s="1" t="s">
        <v>7415</v>
      </c>
      <c r="B32" s="3" t="s">
        <v>7416</v>
      </c>
      <c r="C32" s="6"/>
      <c r="D32" s="6" t="s">
        <v>7417</v>
      </c>
      <c r="E32" s="6" t="s">
        <v>149</v>
      </c>
      <c r="F32" s="3" t="s">
        <v>7410</v>
      </c>
      <c r="G32">
        <v>3966</v>
      </c>
      <c r="H32" t="str">
        <f t="shared" si="5"/>
        <v> Papua Pengunungan (Indonesean province)</v>
      </c>
      <c r="I32" t="str">
        <f t="shared" si="6"/>
        <v> Papua Pengunungan</v>
      </c>
      <c r="J32" t="str">
        <f t="shared" si="7"/>
        <v>ID-PE</v>
      </c>
      <c r="K32" t="str">
        <f t="shared" si="8"/>
        <v>ID-PP</v>
      </c>
    </row>
    <row r="33" spans="1:11" ht="29.5" thickBot="1" x14ac:dyDescent="0.4">
      <c r="A33" s="1" t="s">
        <v>7418</v>
      </c>
      <c r="B33" s="3" t="s">
        <v>7419</v>
      </c>
      <c r="C33" s="6"/>
      <c r="D33" s="6" t="s">
        <v>7420</v>
      </c>
      <c r="E33" s="6" t="s">
        <v>149</v>
      </c>
      <c r="F33" s="3" t="s">
        <v>7410</v>
      </c>
      <c r="G33">
        <v>3966</v>
      </c>
      <c r="H33" t="str">
        <f t="shared" si="5"/>
        <v>Papua Selatan (Indonesean province)</v>
      </c>
      <c r="I33" t="str">
        <f t="shared" si="6"/>
        <v>Papua Selatan</v>
      </c>
      <c r="J33" t="str">
        <f t="shared" si="7"/>
        <v>ID-PS</v>
      </c>
      <c r="K33" t="str">
        <f t="shared" si="8"/>
        <v>ID-PP</v>
      </c>
    </row>
    <row r="34" spans="1:11" ht="29.5" thickBot="1" x14ac:dyDescent="0.4">
      <c r="A34" s="1" t="s">
        <v>7421</v>
      </c>
      <c r="B34" s="3" t="s">
        <v>7422</v>
      </c>
      <c r="C34" s="6"/>
      <c r="D34" s="6" t="s">
        <v>7423</v>
      </c>
      <c r="E34" s="6" t="s">
        <v>149</v>
      </c>
      <c r="F34" s="3" t="s">
        <v>7410</v>
      </c>
      <c r="G34">
        <v>3966</v>
      </c>
      <c r="H34" t="str">
        <f t="shared" si="5"/>
        <v>Papua Tengah (Indonesean province)</v>
      </c>
      <c r="I34" t="str">
        <f t="shared" si="6"/>
        <v>Papua Tengah</v>
      </c>
      <c r="J34" t="str">
        <f t="shared" si="7"/>
        <v>ID-PT</v>
      </c>
      <c r="K34" t="str">
        <f t="shared" si="8"/>
        <v>ID-PP</v>
      </c>
    </row>
    <row r="35" spans="1:11" ht="15" thickBot="1" x14ac:dyDescent="0.4">
      <c r="A35" s="1" t="s">
        <v>7424</v>
      </c>
      <c r="B35" s="3" t="s">
        <v>7425</v>
      </c>
      <c r="C35" s="6"/>
      <c r="D35" s="6" t="s">
        <v>7426</v>
      </c>
      <c r="E35" s="6" t="s">
        <v>149</v>
      </c>
      <c r="F35" s="3" t="s">
        <v>7325</v>
      </c>
      <c r="G35">
        <v>3966</v>
      </c>
      <c r="H35" t="str">
        <f t="shared" si="5"/>
        <v> Riau (Indonesean province)</v>
      </c>
      <c r="I35" t="str">
        <f t="shared" si="6"/>
        <v> Riau</v>
      </c>
      <c r="J35" t="str">
        <f t="shared" si="7"/>
        <v>ID-RI</v>
      </c>
      <c r="K35" t="str">
        <f t="shared" si="8"/>
        <v>ID-SM</v>
      </c>
    </row>
    <row r="36" spans="1:11" ht="18.5" thickBot="1" x14ac:dyDescent="0.4">
      <c r="A36" s="1" t="s">
        <v>7427</v>
      </c>
      <c r="B36" s="6" t="s">
        <v>7428</v>
      </c>
      <c r="C36" s="6" t="s">
        <v>7429</v>
      </c>
      <c r="D36" s="6" t="s">
        <v>7430</v>
      </c>
      <c r="E36" s="6" t="s">
        <v>149</v>
      </c>
      <c r="F36" s="3" t="s">
        <v>7340</v>
      </c>
      <c r="G36">
        <v>3966</v>
      </c>
      <c r="H36" t="str">
        <f t="shared" si="5"/>
        <v> Sulawesi Barat (Indonesean province)</v>
      </c>
      <c r="I36" t="str">
        <f t="shared" si="6"/>
        <v> Sulawesi Barat</v>
      </c>
      <c r="J36" t="str">
        <f t="shared" si="7"/>
        <v>ID-SR</v>
      </c>
      <c r="K36" t="str">
        <f t="shared" si="8"/>
        <v>ID-SL</v>
      </c>
    </row>
    <row r="37" spans="1:11" ht="18.5" thickBot="1" x14ac:dyDescent="0.4">
      <c r="A37" s="1" t="s">
        <v>7431</v>
      </c>
      <c r="B37" s="6" t="s">
        <v>7432</v>
      </c>
      <c r="C37" s="6" t="s">
        <v>7433</v>
      </c>
      <c r="D37" s="6" t="s">
        <v>7434</v>
      </c>
      <c r="E37" s="6" t="s">
        <v>149</v>
      </c>
      <c r="F37" s="3" t="s">
        <v>7340</v>
      </c>
      <c r="G37">
        <v>3966</v>
      </c>
      <c r="H37" t="str">
        <f t="shared" si="5"/>
        <v> Sulawesi Selatan (Indonesean province)</v>
      </c>
      <c r="I37" t="str">
        <f t="shared" si="6"/>
        <v> Sulawesi Selatan</v>
      </c>
      <c r="J37" t="str">
        <f t="shared" si="7"/>
        <v>ID-SN</v>
      </c>
      <c r="K37" t="str">
        <f t="shared" si="8"/>
        <v>ID-SL</v>
      </c>
    </row>
    <row r="38" spans="1:11" ht="18.5" thickBot="1" x14ac:dyDescent="0.4">
      <c r="A38" s="1" t="s">
        <v>7435</v>
      </c>
      <c r="B38" s="6" t="s">
        <v>7436</v>
      </c>
      <c r="C38" s="6" t="s">
        <v>7437</v>
      </c>
      <c r="D38" s="6" t="s">
        <v>7438</v>
      </c>
      <c r="E38" s="6" t="s">
        <v>149</v>
      </c>
      <c r="F38" s="3" t="s">
        <v>7340</v>
      </c>
      <c r="G38">
        <v>3966</v>
      </c>
      <c r="H38" t="str">
        <f t="shared" si="5"/>
        <v> Sulawesi Tengah (Indonesean province)</v>
      </c>
      <c r="I38" t="str">
        <f t="shared" si="6"/>
        <v> Sulawesi Tengah</v>
      </c>
      <c r="J38" t="str">
        <f t="shared" si="7"/>
        <v>ID-ST</v>
      </c>
      <c r="K38" t="str">
        <f t="shared" si="8"/>
        <v>ID-SL</v>
      </c>
    </row>
    <row r="39" spans="1:11" ht="18.5" thickBot="1" x14ac:dyDescent="0.4">
      <c r="A39" s="1" t="s">
        <v>7439</v>
      </c>
      <c r="B39" s="6" t="s">
        <v>7440</v>
      </c>
      <c r="C39" s="6" t="s">
        <v>7441</v>
      </c>
      <c r="D39" s="6" t="s">
        <v>7442</v>
      </c>
      <c r="E39" s="6" t="s">
        <v>149</v>
      </c>
      <c r="F39" s="3" t="s">
        <v>7340</v>
      </c>
      <c r="G39">
        <v>3966</v>
      </c>
      <c r="H39" t="str">
        <f t="shared" si="5"/>
        <v> Sulawesi Tenggara (Indonesean province)</v>
      </c>
      <c r="I39" t="str">
        <f t="shared" si="6"/>
        <v> Sulawesi Tenggara</v>
      </c>
      <c r="J39" t="str">
        <f t="shared" si="7"/>
        <v>ID-SG</v>
      </c>
      <c r="K39" t="str">
        <f t="shared" si="8"/>
        <v>ID-SL</v>
      </c>
    </row>
    <row r="40" spans="1:11" ht="18.5" thickBot="1" x14ac:dyDescent="0.4">
      <c r="A40" s="1" t="s">
        <v>7443</v>
      </c>
      <c r="B40" s="6" t="s">
        <v>7444</v>
      </c>
      <c r="C40" s="6" t="s">
        <v>7445</v>
      </c>
      <c r="D40" s="6" t="s">
        <v>7446</v>
      </c>
      <c r="E40" s="6" t="s">
        <v>149</v>
      </c>
      <c r="F40" s="3" t="s">
        <v>7340</v>
      </c>
      <c r="G40">
        <v>3966</v>
      </c>
      <c r="H40" t="str">
        <f t="shared" si="5"/>
        <v> Sulawesi Utara (Indonesean province)</v>
      </c>
      <c r="I40" t="str">
        <f t="shared" si="6"/>
        <v> Sulawesi Utara</v>
      </c>
      <c r="J40" t="str">
        <f t="shared" si="7"/>
        <v>ID-SA</v>
      </c>
      <c r="K40" t="str">
        <f t="shared" si="8"/>
        <v>ID-SL</v>
      </c>
    </row>
    <row r="41" spans="1:11" ht="18.5" thickBot="1" x14ac:dyDescent="0.4">
      <c r="A41" s="1" t="s">
        <v>7447</v>
      </c>
      <c r="B41" s="6" t="s">
        <v>7448</v>
      </c>
      <c r="C41" s="6" t="s">
        <v>7449</v>
      </c>
      <c r="D41" s="6" t="s">
        <v>7450</v>
      </c>
      <c r="E41" s="6" t="s">
        <v>149</v>
      </c>
      <c r="F41" s="3" t="s">
        <v>7325</v>
      </c>
      <c r="G41">
        <v>3966</v>
      </c>
      <c r="H41" t="str">
        <f t="shared" si="5"/>
        <v> Sumatera Barat (Indonesean province)</v>
      </c>
      <c r="I41" t="str">
        <f t="shared" si="6"/>
        <v> Sumatera Barat</v>
      </c>
      <c r="J41" t="str">
        <f t="shared" si="7"/>
        <v>ID-SB</v>
      </c>
      <c r="K41" t="str">
        <f t="shared" si="8"/>
        <v>ID-SM</v>
      </c>
    </row>
    <row r="42" spans="1:11" ht="18.5" thickBot="1" x14ac:dyDescent="0.4">
      <c r="A42" s="1" t="s">
        <v>7451</v>
      </c>
      <c r="B42" s="6" t="s">
        <v>7452</v>
      </c>
      <c r="C42" s="6" t="s">
        <v>7453</v>
      </c>
      <c r="D42" s="6" t="s">
        <v>7454</v>
      </c>
      <c r="E42" s="6" t="s">
        <v>149</v>
      </c>
      <c r="F42" s="3" t="s">
        <v>7325</v>
      </c>
      <c r="G42">
        <v>3966</v>
      </c>
      <c r="H42" t="str">
        <f t="shared" si="5"/>
        <v> Sumatera Selatan (Indonesean province)</v>
      </c>
      <c r="I42" t="str">
        <f t="shared" si="6"/>
        <v> Sumatera Selatan</v>
      </c>
      <c r="J42" t="str">
        <f t="shared" si="7"/>
        <v>ID-SS</v>
      </c>
      <c r="K42" t="str">
        <f t="shared" si="8"/>
        <v>ID-SM</v>
      </c>
    </row>
    <row r="43" spans="1:11" ht="18.5" thickBot="1" x14ac:dyDescent="0.4">
      <c r="A43" s="1" t="s">
        <v>7455</v>
      </c>
      <c r="B43" s="6" t="s">
        <v>7456</v>
      </c>
      <c r="C43" s="6" t="s">
        <v>7457</v>
      </c>
      <c r="D43" s="6" t="s">
        <v>7458</v>
      </c>
      <c r="E43" s="6" t="s">
        <v>149</v>
      </c>
      <c r="F43" s="3" t="s">
        <v>7325</v>
      </c>
      <c r="G43">
        <v>3966</v>
      </c>
      <c r="H43" t="str">
        <f t="shared" si="5"/>
        <v> Sumatera Utara (Indonesean province)</v>
      </c>
      <c r="I43" t="str">
        <f t="shared" si="6"/>
        <v> Sumatera Utara</v>
      </c>
      <c r="J43" t="str">
        <f t="shared" si="7"/>
        <v>ID-SU</v>
      </c>
      <c r="K43" t="str">
        <f t="shared" si="8"/>
        <v>ID-SM</v>
      </c>
    </row>
    <row r="44" spans="1:11" ht="29.5" thickBot="1" x14ac:dyDescent="0.4">
      <c r="A44" s="1" t="s">
        <v>7459</v>
      </c>
      <c r="B44" s="3" t="s">
        <v>7460</v>
      </c>
      <c r="C44" s="6" t="s">
        <v>7461</v>
      </c>
      <c r="D44" s="6" t="s">
        <v>7462</v>
      </c>
      <c r="E44" s="6" t="s">
        <v>7463</v>
      </c>
      <c r="F44" s="3" t="s">
        <v>7333</v>
      </c>
      <c r="G44">
        <v>3966</v>
      </c>
      <c r="H44" t="str">
        <f t="shared" si="5"/>
        <v> Yogyakarta (Indonesean special region)</v>
      </c>
      <c r="I44" t="str">
        <f t="shared" si="6"/>
        <v> Yogyakarta</v>
      </c>
      <c r="J44" t="str">
        <f t="shared" si="7"/>
        <v>ID-YO</v>
      </c>
      <c r="K44" t="str">
        <f t="shared" si="8"/>
        <v>ID-JW</v>
      </c>
    </row>
  </sheetData>
  <hyperlinks>
    <hyperlink ref="B1" r:id="rId1" tooltip="Java" display="https://en.wikipedia.org/wiki/Java" xr:uid="{AB106A34-5B3D-4E04-A362-6BCCD8CEBB2F}"/>
    <hyperlink ref="B2" r:id="rId2" tooltip="Kalimantan" display="https://en.wikipedia.org/wiki/Kalimantan" xr:uid="{574F7F85-7148-46DD-85A1-0BE4DEE40E01}"/>
    <hyperlink ref="B3" r:id="rId3" tooltip="Maluku Islands" display="https://en.wikipedia.org/wiki/Maluku_Islands" xr:uid="{4B4424F5-13E3-426D-866B-C4786E58F7AF}"/>
    <hyperlink ref="B4" r:id="rId4" tooltip="Lesser Sunda Islands" display="https://en.wikipedia.org/wiki/Lesser_Sunda_Islands" xr:uid="{6378341E-1446-447A-8DBC-E559EF0AD34C}"/>
    <hyperlink ref="B5" r:id="rId5" tooltip="Western New Guinea" display="https://en.wikipedia.org/wiki/Western_New_Guinea" xr:uid="{333C2FA2-BBB2-4FE3-A424-F13F5125D8FE}"/>
    <hyperlink ref="B6" r:id="rId6" tooltip="Sulawesi" display="https://en.wikipedia.org/wiki/Sulawesi" xr:uid="{BC185D27-BC09-4E2E-A9C7-428F2E36020B}"/>
    <hyperlink ref="B7" r:id="rId7" tooltip="Sumatera" display="https://en.wikipedia.org/wiki/Sumatera" xr:uid="{AD90587B-769B-42D0-82D4-B9BE506729E6}"/>
    <hyperlink ref="B8" r:id="rId8" tooltip="Aceh" display="https://en.wikipedia.org/wiki/Aceh" xr:uid="{2F057926-1171-4707-971A-B13C9E4A8C09}"/>
    <hyperlink ref="F8" r:id="rId9" tooltip="Sumatera" display="https://en.wikipedia.org/wiki/Sumatera" xr:uid="{FE7F0C04-AB92-433E-943A-471FC26EC1F3}"/>
    <hyperlink ref="B9" r:id="rId10" tooltip="Bali" display="https://en.wikipedia.org/wiki/Bali" xr:uid="{F6CBF42C-E2F7-4D6B-AA02-13F946E81D11}"/>
    <hyperlink ref="F9" r:id="rId11" tooltip="Nusa Tenggara" display="https://en.wikipedia.org/wiki/Nusa_Tenggara" xr:uid="{5568C159-865A-4C87-B219-A27E6DC87A34}"/>
    <hyperlink ref="B10" r:id="rId12" tooltip="Banten" display="https://en.wikipedia.org/wiki/Banten" xr:uid="{C70C4692-27DE-4DBD-B554-2A1A0DA91CDB}"/>
    <hyperlink ref="F10" r:id="rId13" tooltip="Jawa (Indonesia)" display="https://en.wikipedia.org/wiki/Jawa_(Indonesia)" xr:uid="{17B21967-3285-4A78-A136-99DA0C1B0170}"/>
    <hyperlink ref="B11" r:id="rId14" tooltip="Bengkulu" display="https://en.wikipedia.org/wiki/Bengkulu" xr:uid="{49D44782-8090-4068-B49E-D39926A3BD46}"/>
    <hyperlink ref="F11" r:id="rId15" tooltip="Sumatera" display="https://en.wikipedia.org/wiki/Sumatera" xr:uid="{03A76401-3B2E-495A-B687-19798F277F7C}"/>
    <hyperlink ref="B12" r:id="rId16" tooltip="Gorontalo" display="https://en.wikipedia.org/wiki/Gorontalo" xr:uid="{7DA4BCCC-8F0F-4DC6-9982-C582289F7483}"/>
    <hyperlink ref="F12" r:id="rId17" tooltip="Sulawesi" display="https://en.wikipedia.org/wiki/Sulawesi" xr:uid="{7BB20A5B-094F-4A83-8CD9-213D6CFD96ED}"/>
    <hyperlink ref="F13" r:id="rId18" tooltip="Jawa (Indonesia)" display="https://en.wikipedia.org/wiki/Jawa_(Indonesia)" xr:uid="{6AC43A3F-EC6A-426A-A633-FA306FC9A864}"/>
    <hyperlink ref="B14" r:id="rId19" tooltip="Jambi" display="https://en.wikipedia.org/wiki/Jambi" xr:uid="{3CC26DEA-F864-4F55-ABB9-6EAAFBF74E6C}"/>
    <hyperlink ref="F14" r:id="rId20" tooltip="Sumatera" display="https://en.wikipedia.org/wiki/Sumatera" xr:uid="{3E27837A-CC42-49D3-A77E-55529EEC6252}"/>
    <hyperlink ref="F15" r:id="rId21" tooltip="Jawa (Indonesia)" display="https://en.wikipedia.org/wiki/Jawa_(Indonesia)" xr:uid="{25271A2C-B41C-405F-A793-70D733FBAAF3}"/>
    <hyperlink ref="F16" r:id="rId22" tooltip="Jawa (Indonesia)" display="https://en.wikipedia.org/wiki/Jawa_(Indonesia)" xr:uid="{4EEBD704-D50E-42D5-9C36-1B90833F4966}"/>
    <hyperlink ref="F17" r:id="rId23" tooltip="Jawa (Indonesia)" display="https://en.wikipedia.org/wiki/Jawa_(Indonesia)" xr:uid="{0C2F5E92-B9F5-41D6-8FDA-22D6F2C62388}"/>
    <hyperlink ref="F18" r:id="rId24" tooltip="Kalimantan" display="https://en.wikipedia.org/wiki/Kalimantan" xr:uid="{62EF47AA-6ED6-4A0B-8E10-A585AF3C9FE8}"/>
    <hyperlink ref="F19" r:id="rId25" tooltip="Kalimantan" display="https://en.wikipedia.org/wiki/Kalimantan" xr:uid="{5EAFDB3C-D316-48C0-B198-EC9B3E0C69B5}"/>
    <hyperlink ref="F20" r:id="rId26" tooltip="Kalimantan" display="https://en.wikipedia.org/wiki/Kalimantan" xr:uid="{442B4330-FDE6-485E-A28B-6A66992AF45F}"/>
    <hyperlink ref="F21" r:id="rId27" tooltip="Kalimantan" display="https://en.wikipedia.org/wiki/Kalimantan" xr:uid="{BEFC92D8-E762-48B6-95CE-D5CCD50A63F8}"/>
    <hyperlink ref="F22" r:id="rId28" tooltip="Kalimantan" display="https://en.wikipedia.org/wiki/Kalimantan" xr:uid="{4989F803-BD6D-40C2-BC0F-6CC5A2E21D57}"/>
    <hyperlink ref="F23" r:id="rId29" tooltip="Sumatera" display="https://en.wikipedia.org/wiki/Sumatera" xr:uid="{79E73228-2F5F-4FCA-8786-D3805D6A77C4}"/>
    <hyperlink ref="F24" r:id="rId30" tooltip="Sumatera" display="https://en.wikipedia.org/wiki/Sumatera" xr:uid="{ABE756B0-6900-4595-9603-4B4FE20C66CB}"/>
    <hyperlink ref="B25" r:id="rId31" tooltip="Lampung" display="https://en.wikipedia.org/wiki/Lampung" xr:uid="{8B0A2C1C-A64E-4726-BB66-F8BFC20C45B2}"/>
    <hyperlink ref="F25" r:id="rId32" tooltip="Sumatera" display="https://en.wikipedia.org/wiki/Sumatera" xr:uid="{525EE2FC-7D69-44AF-9E07-DFF6879B72E1}"/>
    <hyperlink ref="B26" r:id="rId33" tooltip="Maluku (province)" display="https://en.wikipedia.org/wiki/Maluku_(province)" xr:uid="{064F2C3E-E2EF-4247-A1B2-16181F6517CA}"/>
    <hyperlink ref="F26" r:id="rId34" tooltip="Maluku Islands" display="https://en.wikipedia.org/wiki/Maluku_Islands" xr:uid="{CE0B6F60-4ABD-4FC8-B274-4D0F230BF0A2}"/>
    <hyperlink ref="F27" r:id="rId35" tooltip="Maluku Islands" display="https://en.wikipedia.org/wiki/Maluku_Islands" xr:uid="{7620558A-301F-4B46-8B96-F5383D14061E}"/>
    <hyperlink ref="F28" r:id="rId36" tooltip="Nusa Tenggara" display="https://en.wikipedia.org/wiki/Nusa_Tenggara" xr:uid="{A658F628-0F4C-4B2A-A26A-4E65D9BA2732}"/>
    <hyperlink ref="F29" r:id="rId37" tooltip="Nusa Tenggara" display="https://en.wikipedia.org/wiki/Nusa_Tenggara" xr:uid="{677457A9-3D69-4FE2-A7CC-EC7C4F4B6D53}"/>
    <hyperlink ref="B30" r:id="rId38" tooltip="Papua (province)" display="https://en.wikipedia.org/wiki/Papua_(province)" xr:uid="{D1714C19-AA61-4283-8CF3-C592D644BA54}"/>
    <hyperlink ref="F30" r:id="rId39" tooltip="Western New Guinea" display="https://en.wikipedia.org/wiki/Western_New_Guinea" xr:uid="{306DF2B2-ECE3-4A0B-824F-D83F36A294B3}"/>
    <hyperlink ref="F31" r:id="rId40" tooltip="Western New Guinea" display="https://en.wikipedia.org/wiki/Western_New_Guinea" xr:uid="{FE6507CF-1746-4382-812B-C8930476A5E5}"/>
    <hyperlink ref="B32" r:id="rId41" tooltip="Highland Papua" display="https://en.wikipedia.org/wiki/Highland_Papua" xr:uid="{807A66AD-2C80-4B1B-806E-4CBAD5B92FDE}"/>
    <hyperlink ref="F32" r:id="rId42" tooltip="Western New Guinea" display="https://en.wikipedia.org/wiki/Western_New_Guinea" xr:uid="{FF5F59BF-AB81-451B-8ED5-A66BF1E95CB1}"/>
    <hyperlink ref="B33" r:id="rId43" tooltip="South Papua" display="https://en.wikipedia.org/wiki/South_Papua" xr:uid="{E4367B26-DBE3-4692-A550-7555029233CB}"/>
    <hyperlink ref="F33" r:id="rId44" tooltip="Western New Guinea" display="https://en.wikipedia.org/wiki/Western_New_Guinea" xr:uid="{31DDEF92-842D-410F-9208-0CD160F6ED06}"/>
    <hyperlink ref="B34" r:id="rId45" tooltip="Central Papua" display="https://en.wikipedia.org/wiki/Central_Papua" xr:uid="{5A055A52-7473-464F-9F3E-000ED3BD1E5C}"/>
    <hyperlink ref="F34" r:id="rId46" tooltip="Western New Guinea" display="https://en.wikipedia.org/wiki/Western_New_Guinea" xr:uid="{E7D5C429-3446-4F2E-8E36-F4D1F02C1173}"/>
    <hyperlink ref="B35" r:id="rId47" tooltip="Riau" display="https://en.wikipedia.org/wiki/Riau" xr:uid="{0C5F9C6F-AD34-4B82-8C5A-0E821D130756}"/>
    <hyperlink ref="F35" r:id="rId48" tooltip="Sumatera" display="https://en.wikipedia.org/wiki/Sumatera" xr:uid="{89394A04-9A9B-4576-8B3E-70583DD4656D}"/>
    <hyperlink ref="F36" r:id="rId49" tooltip="Sulawesi" display="https://en.wikipedia.org/wiki/Sulawesi" xr:uid="{0CA13420-DE1E-46E3-BA61-5E929B4F38ED}"/>
    <hyperlink ref="F37" r:id="rId50" tooltip="Sulawesi" display="https://en.wikipedia.org/wiki/Sulawesi" xr:uid="{81FF05C9-48AF-49CC-8C1A-E24315881F94}"/>
    <hyperlink ref="F38" r:id="rId51" tooltip="Sulawesi" display="https://en.wikipedia.org/wiki/Sulawesi" xr:uid="{265C03BC-DBC4-4E55-8AD0-1CFD313A7FE3}"/>
    <hyperlink ref="F39" r:id="rId52" tooltip="Sulawesi" display="https://en.wikipedia.org/wiki/Sulawesi" xr:uid="{90D1D782-18FF-4A79-881A-4E15BAA853A0}"/>
    <hyperlink ref="F40" r:id="rId53" tooltip="Sulawesi" display="https://en.wikipedia.org/wiki/Sulawesi" xr:uid="{31305708-16AC-4BC0-B7DB-BD00C1894228}"/>
    <hyperlink ref="F41" r:id="rId54" tooltip="Sumatera" display="https://en.wikipedia.org/wiki/Sumatera" xr:uid="{894415C4-C2F6-4FD4-A8B1-4EDA2CE7381F}"/>
    <hyperlink ref="F42" r:id="rId55" tooltip="Sumatera" display="https://en.wikipedia.org/wiki/Sumatera" xr:uid="{54B27EB4-D4F4-44D9-9455-40465017F157}"/>
    <hyperlink ref="F43" r:id="rId56" tooltip="Sumatera" display="https://en.wikipedia.org/wiki/Sumatera" xr:uid="{88B4CBDC-8045-49F5-81D8-0A1DAF0028A6}"/>
    <hyperlink ref="B44" r:id="rId57" tooltip="Special Region of Yogyakarta" display="https://en.wikipedia.org/wiki/Special_Region_of_Yogyakarta" xr:uid="{9ACD1352-F309-4AB9-8EE3-842387E15D1A}"/>
    <hyperlink ref="F44" r:id="rId58" tooltip="Jawa (Indonesia)" display="https://en.wikipedia.org/wiki/Jawa_(Indonesia)" xr:uid="{3D5191DD-A4A3-493E-AE06-8B299E01C0A8}"/>
  </hyperlinks>
  <pageMargins left="0.7" right="0.7" top="0.75" bottom="0.75" header="0.3" footer="0.3"/>
  <drawing r:id="rId59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E8E21-30C8-4F0C-9B3D-25040FAB5913}">
  <dimension ref="A1:I82"/>
  <sheetViews>
    <sheetView topLeftCell="A52" workbookViewId="0">
      <selection activeCell="E6" sqref="E6:I82"/>
    </sheetView>
  </sheetViews>
  <sheetFormatPr defaultRowHeight="14.5" x14ac:dyDescent="0.35"/>
  <cols>
    <col min="1" max="1" width="5.7265625" bestFit="1" customWidth="1"/>
    <col min="2" max="2" width="22.7265625" bestFit="1" customWidth="1"/>
    <col min="3" max="3" width="24.6328125" bestFit="1" customWidth="1"/>
    <col min="4" max="4" width="19.7265625" bestFit="1" customWidth="1"/>
    <col min="6" max="6" width="36.7265625" bestFit="1" customWidth="1"/>
    <col min="7" max="7" width="19.7265625" bestFit="1" customWidth="1"/>
    <col min="9" max="9" width="19.7265625" bestFit="1" customWidth="1"/>
  </cols>
  <sheetData>
    <row r="1" spans="1:9" x14ac:dyDescent="0.35">
      <c r="A1" t="s">
        <v>8746</v>
      </c>
      <c r="E1">
        <v>3972</v>
      </c>
      <c r="F1" t="str">
        <f>A1</f>
        <v>Central Thailand</v>
      </c>
      <c r="G1" t="str">
        <f>A1</f>
        <v>Central Thailand</v>
      </c>
    </row>
    <row r="2" spans="1:9" x14ac:dyDescent="0.35">
      <c r="A2" t="s">
        <v>8747</v>
      </c>
      <c r="E2">
        <v>3972</v>
      </c>
      <c r="F2" t="str">
        <f t="shared" ref="F2:G4" si="0">A2</f>
        <v>Northeastern Thailand</v>
      </c>
      <c r="G2" t="str">
        <f t="shared" ref="G2:G4" si="1">A2</f>
        <v>Northeastern Thailand</v>
      </c>
    </row>
    <row r="3" spans="1:9" x14ac:dyDescent="0.35">
      <c r="A3" t="s">
        <v>8748</v>
      </c>
      <c r="E3">
        <v>3972</v>
      </c>
      <c r="F3" t="str">
        <f t="shared" si="0"/>
        <v>Northern Thailand</v>
      </c>
      <c r="G3" t="str">
        <f t="shared" si="1"/>
        <v>Northern Thailand</v>
      </c>
    </row>
    <row r="4" spans="1:9" x14ac:dyDescent="0.35">
      <c r="A4" t="s">
        <v>8749</v>
      </c>
      <c r="E4">
        <v>3972</v>
      </c>
      <c r="F4" t="str">
        <f t="shared" si="0"/>
        <v>Southern Thailand</v>
      </c>
      <c r="G4" t="str">
        <f t="shared" si="1"/>
        <v>Southern Thailand</v>
      </c>
    </row>
    <row r="5" spans="1:9" x14ac:dyDescent="0.35">
      <c r="A5" t="s">
        <v>913</v>
      </c>
      <c r="B5" t="s">
        <v>914</v>
      </c>
      <c r="C5" t="s">
        <v>915</v>
      </c>
      <c r="E5">
        <v>3972</v>
      </c>
      <c r="F5" t="str">
        <f>_xlfn.CONCAT(B5," (Thai ",C5,")")</f>
        <v>Phatthaya (Thai special administrative city)</v>
      </c>
      <c r="G5" t="str">
        <f>B5</f>
        <v>Phatthaya</v>
      </c>
      <c r="H5" t="str">
        <f>A5</f>
        <v>TH-S</v>
      </c>
    </row>
    <row r="6" spans="1:9" x14ac:dyDescent="0.35">
      <c r="A6" t="s">
        <v>865</v>
      </c>
      <c r="B6" t="s">
        <v>866</v>
      </c>
      <c r="C6" t="s">
        <v>868</v>
      </c>
      <c r="D6" t="s">
        <v>8746</v>
      </c>
      <c r="E6">
        <v>3972</v>
      </c>
      <c r="F6" t="str">
        <f>_xlfn.CONCAT(B6," (Thai ",C6,")")</f>
        <v>Krung Thep Maha Nakhon (Thai metropolitan administration)</v>
      </c>
      <c r="G6" t="str">
        <f>B6</f>
        <v>Krung Thep Maha Nakhon</v>
      </c>
      <c r="H6" t="str">
        <f>A6</f>
        <v>TH-10</v>
      </c>
      <c r="I6" t="str">
        <f>D6</f>
        <v>Central Thailand</v>
      </c>
    </row>
    <row r="7" spans="1:9" x14ac:dyDescent="0.35">
      <c r="A7" t="s">
        <v>948</v>
      </c>
      <c r="B7" t="s">
        <v>949</v>
      </c>
      <c r="C7" t="s">
        <v>149</v>
      </c>
      <c r="D7" t="s">
        <v>8746</v>
      </c>
      <c r="E7">
        <v>3972</v>
      </c>
      <c r="F7" t="str">
        <f t="shared" ref="F7:F70" si="2">_xlfn.CONCAT(B7," (Thai ",C7,")")</f>
        <v>Samut Prakan (Thai province)</v>
      </c>
      <c r="G7" t="str">
        <f t="shared" ref="G7:G70" si="3">B7</f>
        <v>Samut Prakan</v>
      </c>
      <c r="H7" t="str">
        <f t="shared" ref="H7:H70" si="4">A7</f>
        <v>TH-11</v>
      </c>
      <c r="I7" t="str">
        <f t="shared" ref="I7:I70" si="5">D7</f>
        <v>Central Thailand</v>
      </c>
    </row>
    <row r="8" spans="1:9" x14ac:dyDescent="0.35">
      <c r="A8" t="s">
        <v>903</v>
      </c>
      <c r="B8" t="s">
        <v>904</v>
      </c>
      <c r="C8" t="s">
        <v>149</v>
      </c>
      <c r="D8" t="s">
        <v>8746</v>
      </c>
      <c r="E8">
        <v>3972</v>
      </c>
      <c r="F8" t="str">
        <f t="shared" si="2"/>
        <v>Nonthaburi (Thai province)</v>
      </c>
      <c r="G8" t="str">
        <f t="shared" si="3"/>
        <v>Nonthaburi</v>
      </c>
      <c r="H8" t="str">
        <f t="shared" si="4"/>
        <v>TH-12</v>
      </c>
      <c r="I8" t="str">
        <f t="shared" si="5"/>
        <v>Central Thailand</v>
      </c>
    </row>
    <row r="9" spans="1:9" x14ac:dyDescent="0.35">
      <c r="A9" t="s">
        <v>905</v>
      </c>
      <c r="B9" t="s">
        <v>906</v>
      </c>
      <c r="C9" t="s">
        <v>149</v>
      </c>
      <c r="D9" t="s">
        <v>8746</v>
      </c>
      <c r="E9">
        <v>3972</v>
      </c>
      <c r="F9" t="str">
        <f t="shared" si="2"/>
        <v>Pathum Thani (Thai province)</v>
      </c>
      <c r="G9" t="str">
        <f t="shared" si="3"/>
        <v>Pathum Thani</v>
      </c>
      <c r="H9" t="str">
        <f t="shared" si="4"/>
        <v>TH-13</v>
      </c>
      <c r="I9" t="str">
        <f t="shared" si="5"/>
        <v>Central Thailand</v>
      </c>
    </row>
    <row r="10" spans="1:9" x14ac:dyDescent="0.35">
      <c r="A10" t="s">
        <v>926</v>
      </c>
      <c r="B10" t="s">
        <v>927</v>
      </c>
      <c r="C10" t="s">
        <v>149</v>
      </c>
      <c r="D10" t="s">
        <v>8746</v>
      </c>
      <c r="E10">
        <v>3972</v>
      </c>
      <c r="F10" t="str">
        <f t="shared" si="2"/>
        <v>Phra Nakhon Si Ayutthaya (Thai province)</v>
      </c>
      <c r="G10" t="str">
        <f t="shared" si="3"/>
        <v>Phra Nakhon Si Ayutthaya</v>
      </c>
      <c r="H10" t="str">
        <f t="shared" si="4"/>
        <v>TH-14</v>
      </c>
      <c r="I10" t="str">
        <f t="shared" si="5"/>
        <v>Central Thailand</v>
      </c>
    </row>
    <row r="11" spans="1:9" x14ac:dyDescent="0.35">
      <c r="A11" t="s">
        <v>833</v>
      </c>
      <c r="B11" t="s">
        <v>834</v>
      </c>
      <c r="C11" t="s">
        <v>149</v>
      </c>
      <c r="D11" t="s">
        <v>8746</v>
      </c>
      <c r="E11">
        <v>3972</v>
      </c>
      <c r="F11" t="str">
        <f t="shared" si="2"/>
        <v>Ang Thong (Thai province)</v>
      </c>
      <c r="G11" t="str">
        <f t="shared" si="3"/>
        <v>Ang Thong</v>
      </c>
      <c r="H11" t="str">
        <f t="shared" si="4"/>
        <v>TH-15</v>
      </c>
      <c r="I11" t="str">
        <f t="shared" si="5"/>
        <v>Central Thailand</v>
      </c>
    </row>
    <row r="12" spans="1:9" x14ac:dyDescent="0.35">
      <c r="A12" t="s">
        <v>875</v>
      </c>
      <c r="B12" t="s">
        <v>876</v>
      </c>
      <c r="C12" t="s">
        <v>149</v>
      </c>
      <c r="D12" t="s">
        <v>8746</v>
      </c>
      <c r="E12">
        <v>3972</v>
      </c>
      <c r="F12" t="str">
        <f t="shared" si="2"/>
        <v>Lop Buri (Thai province)</v>
      </c>
      <c r="G12" t="str">
        <f t="shared" si="3"/>
        <v>Lop Buri</v>
      </c>
      <c r="H12" t="str">
        <f t="shared" si="4"/>
        <v>TH-16</v>
      </c>
      <c r="I12" t="str">
        <f t="shared" si="5"/>
        <v>Central Thailand</v>
      </c>
    </row>
    <row r="13" spans="1:9" x14ac:dyDescent="0.35">
      <c r="A13" t="s">
        <v>960</v>
      </c>
      <c r="B13" t="s">
        <v>961</v>
      </c>
      <c r="C13" t="s">
        <v>149</v>
      </c>
      <c r="D13" t="s">
        <v>8746</v>
      </c>
      <c r="E13">
        <v>3972</v>
      </c>
      <c r="F13" t="str">
        <f t="shared" si="2"/>
        <v>Sing Buri (Thai province)</v>
      </c>
      <c r="G13" t="str">
        <f t="shared" si="3"/>
        <v>Sing Buri</v>
      </c>
      <c r="H13" t="str">
        <f t="shared" si="4"/>
        <v>TH-17</v>
      </c>
      <c r="I13" t="str">
        <f t="shared" si="5"/>
        <v>Central Thailand</v>
      </c>
    </row>
    <row r="14" spans="1:9" x14ac:dyDescent="0.35">
      <c r="A14" t="s">
        <v>841</v>
      </c>
      <c r="B14" t="s">
        <v>842</v>
      </c>
      <c r="C14" t="s">
        <v>149</v>
      </c>
      <c r="D14" t="s">
        <v>8746</v>
      </c>
      <c r="E14">
        <v>3972</v>
      </c>
      <c r="F14" t="str">
        <f t="shared" si="2"/>
        <v>Chai Nat (Thai province)</v>
      </c>
      <c r="G14" t="str">
        <f t="shared" si="3"/>
        <v>Chai Nat</v>
      </c>
      <c r="H14" t="str">
        <f t="shared" si="4"/>
        <v>TH-18</v>
      </c>
      <c r="I14" t="str">
        <f t="shared" si="5"/>
        <v>Central Thailand</v>
      </c>
    </row>
    <row r="15" spans="1:9" x14ac:dyDescent="0.35">
      <c r="A15" t="s">
        <v>954</v>
      </c>
      <c r="B15" t="s">
        <v>955</v>
      </c>
      <c r="C15" t="s">
        <v>149</v>
      </c>
      <c r="D15" t="s">
        <v>8746</v>
      </c>
      <c r="E15">
        <v>3972</v>
      </c>
      <c r="F15" t="str">
        <f t="shared" si="2"/>
        <v>Saraburi (Thai province)</v>
      </c>
      <c r="G15" t="str">
        <f t="shared" si="3"/>
        <v>Saraburi</v>
      </c>
      <c r="H15" t="str">
        <f t="shared" si="4"/>
        <v>TH-19</v>
      </c>
      <c r="I15" t="str">
        <f t="shared" si="5"/>
        <v>Central Thailand</v>
      </c>
    </row>
    <row r="16" spans="1:9" x14ac:dyDescent="0.35">
      <c r="A16" t="s">
        <v>851</v>
      </c>
      <c r="B16" t="s">
        <v>852</v>
      </c>
      <c r="C16" t="s">
        <v>149</v>
      </c>
      <c r="D16" t="s">
        <v>8746</v>
      </c>
      <c r="E16">
        <v>3972</v>
      </c>
      <c r="F16" t="str">
        <f t="shared" si="2"/>
        <v>Chon Buri (Thai province)</v>
      </c>
      <c r="G16" t="str">
        <f t="shared" si="3"/>
        <v>Chon Buri</v>
      </c>
      <c r="H16" t="str">
        <f t="shared" si="4"/>
        <v>TH-20</v>
      </c>
      <c r="I16" t="str">
        <f t="shared" si="5"/>
        <v>Central Thailand</v>
      </c>
    </row>
    <row r="17" spans="1:9" x14ac:dyDescent="0.35">
      <c r="A17" t="s">
        <v>940</v>
      </c>
      <c r="B17" t="s">
        <v>941</v>
      </c>
      <c r="C17" t="s">
        <v>149</v>
      </c>
      <c r="D17" t="s">
        <v>8746</v>
      </c>
      <c r="E17">
        <v>3972</v>
      </c>
      <c r="F17" t="str">
        <f t="shared" si="2"/>
        <v>Rayong (Thai province)</v>
      </c>
      <c r="G17" t="str">
        <f t="shared" si="3"/>
        <v>Rayong</v>
      </c>
      <c r="H17" t="str">
        <f t="shared" si="4"/>
        <v>TH-21</v>
      </c>
      <c r="I17" t="str">
        <f t="shared" si="5"/>
        <v>Central Thailand</v>
      </c>
    </row>
    <row r="18" spans="1:9" x14ac:dyDescent="0.35">
      <c r="A18" t="s">
        <v>845</v>
      </c>
      <c r="B18" t="s">
        <v>846</v>
      </c>
      <c r="C18" t="s">
        <v>149</v>
      </c>
      <c r="D18" t="s">
        <v>8746</v>
      </c>
      <c r="E18">
        <v>3972</v>
      </c>
      <c r="F18" t="str">
        <f t="shared" si="2"/>
        <v>Chanthaburi (Thai province)</v>
      </c>
      <c r="G18" t="str">
        <f t="shared" si="3"/>
        <v>Chanthaburi</v>
      </c>
      <c r="H18" t="str">
        <f t="shared" si="4"/>
        <v>TH-22</v>
      </c>
      <c r="I18" t="str">
        <f t="shared" si="5"/>
        <v>Central Thailand</v>
      </c>
    </row>
    <row r="19" spans="1:9" x14ac:dyDescent="0.35">
      <c r="A19" t="s">
        <v>976</v>
      </c>
      <c r="B19" t="s">
        <v>977</v>
      </c>
      <c r="C19" t="s">
        <v>149</v>
      </c>
      <c r="D19" t="s">
        <v>8746</v>
      </c>
      <c r="E19">
        <v>3972</v>
      </c>
      <c r="F19" t="str">
        <f t="shared" si="2"/>
        <v>Trat (Thai province)</v>
      </c>
      <c r="G19" t="str">
        <f t="shared" si="3"/>
        <v>Trat</v>
      </c>
      <c r="H19" t="str">
        <f t="shared" si="4"/>
        <v>TH-23</v>
      </c>
      <c r="I19" t="str">
        <f t="shared" si="5"/>
        <v>Central Thailand</v>
      </c>
    </row>
    <row r="20" spans="1:9" x14ac:dyDescent="0.35">
      <c r="A20" t="s">
        <v>839</v>
      </c>
      <c r="B20" t="s">
        <v>840</v>
      </c>
      <c r="C20" t="s">
        <v>149</v>
      </c>
      <c r="D20" t="s">
        <v>8746</v>
      </c>
      <c r="E20">
        <v>3972</v>
      </c>
      <c r="F20" t="str">
        <f t="shared" si="2"/>
        <v>Chachoengsao (Thai province)</v>
      </c>
      <c r="G20" t="str">
        <f t="shared" si="3"/>
        <v>Chachoengsao</v>
      </c>
      <c r="H20" t="str">
        <f t="shared" si="4"/>
        <v>TH-24</v>
      </c>
      <c r="I20" t="str">
        <f t="shared" si="5"/>
        <v>Central Thailand</v>
      </c>
    </row>
    <row r="21" spans="1:9" x14ac:dyDescent="0.35">
      <c r="A21" t="s">
        <v>932</v>
      </c>
      <c r="B21" t="s">
        <v>933</v>
      </c>
      <c r="C21" t="s">
        <v>149</v>
      </c>
      <c r="D21" t="s">
        <v>8746</v>
      </c>
      <c r="E21">
        <v>3972</v>
      </c>
      <c r="F21" t="str">
        <f t="shared" si="2"/>
        <v>Prachin Buri (Thai province)</v>
      </c>
      <c r="G21" t="str">
        <f t="shared" si="3"/>
        <v>Prachin Buri</v>
      </c>
      <c r="H21" t="str">
        <f t="shared" si="4"/>
        <v>TH-25</v>
      </c>
      <c r="I21" t="str">
        <f t="shared" si="5"/>
        <v>Central Thailand</v>
      </c>
    </row>
    <row r="22" spans="1:9" x14ac:dyDescent="0.35">
      <c r="A22" t="s">
        <v>883</v>
      </c>
      <c r="B22" t="s">
        <v>884</v>
      </c>
      <c r="C22" t="s">
        <v>149</v>
      </c>
      <c r="D22" t="s">
        <v>8746</v>
      </c>
      <c r="E22">
        <v>3972</v>
      </c>
      <c r="F22" t="str">
        <f t="shared" si="2"/>
        <v>Nakhon Nayok (Thai province)</v>
      </c>
      <c r="G22" t="str">
        <f t="shared" si="3"/>
        <v>Nakhon Nayok</v>
      </c>
      <c r="H22" t="str">
        <f t="shared" si="4"/>
        <v>TH-26</v>
      </c>
      <c r="I22" t="str">
        <f t="shared" si="5"/>
        <v>Central Thailand</v>
      </c>
    </row>
    <row r="23" spans="1:9" x14ac:dyDescent="0.35">
      <c r="A23" t="s">
        <v>944</v>
      </c>
      <c r="B23" t="s">
        <v>945</v>
      </c>
      <c r="C23" t="s">
        <v>149</v>
      </c>
      <c r="D23" t="s">
        <v>8746</v>
      </c>
      <c r="E23">
        <v>3972</v>
      </c>
      <c r="F23" t="str">
        <f t="shared" si="2"/>
        <v>Sa Kaeo (Thai province)</v>
      </c>
      <c r="G23" t="str">
        <f t="shared" si="3"/>
        <v>Sa Kaeo</v>
      </c>
      <c r="H23" t="str">
        <f t="shared" si="4"/>
        <v>TH-27</v>
      </c>
      <c r="I23" t="str">
        <f t="shared" si="5"/>
        <v>Central Thailand</v>
      </c>
    </row>
    <row r="24" spans="1:9" x14ac:dyDescent="0.35">
      <c r="A24" t="s">
        <v>889</v>
      </c>
      <c r="B24" t="s">
        <v>890</v>
      </c>
      <c r="C24" t="s">
        <v>149</v>
      </c>
      <c r="D24" t="s">
        <v>8747</v>
      </c>
      <c r="E24">
        <v>3972</v>
      </c>
      <c r="F24" t="str">
        <f t="shared" si="2"/>
        <v>Nakhon Ratchasima (Thai province)</v>
      </c>
      <c r="G24" t="str">
        <f t="shared" si="3"/>
        <v>Nakhon Ratchasima</v>
      </c>
      <c r="H24" t="str">
        <f t="shared" si="4"/>
        <v>TH-30</v>
      </c>
      <c r="I24" t="str">
        <f t="shared" si="5"/>
        <v>Northeastern Thailand</v>
      </c>
    </row>
    <row r="25" spans="1:9" x14ac:dyDescent="0.35">
      <c r="A25" t="s">
        <v>837</v>
      </c>
      <c r="B25" t="s">
        <v>838</v>
      </c>
      <c r="C25" t="s">
        <v>149</v>
      </c>
      <c r="D25" t="s">
        <v>8747</v>
      </c>
      <c r="E25">
        <v>3972</v>
      </c>
      <c r="F25" t="str">
        <f t="shared" si="2"/>
        <v>Buri Ram (Thai province)</v>
      </c>
      <c r="G25" t="str">
        <f t="shared" si="3"/>
        <v>Buri Ram</v>
      </c>
      <c r="H25" t="str">
        <f t="shared" si="4"/>
        <v>TH-31</v>
      </c>
      <c r="I25" t="str">
        <f t="shared" si="5"/>
        <v>Northeastern Thailand</v>
      </c>
    </row>
    <row r="26" spans="1:9" x14ac:dyDescent="0.35">
      <c r="A26" t="s">
        <v>970</v>
      </c>
      <c r="B26" t="s">
        <v>971</v>
      </c>
      <c r="C26" t="s">
        <v>149</v>
      </c>
      <c r="D26" t="s">
        <v>8747</v>
      </c>
      <c r="E26">
        <v>3972</v>
      </c>
      <c r="F26" t="str">
        <f t="shared" si="2"/>
        <v>Surin (Thai province)</v>
      </c>
      <c r="G26" t="str">
        <f t="shared" si="3"/>
        <v>Surin</v>
      </c>
      <c r="H26" t="str">
        <f t="shared" si="4"/>
        <v>TH-32</v>
      </c>
      <c r="I26" t="str">
        <f t="shared" si="5"/>
        <v>Northeastern Thailand</v>
      </c>
    </row>
    <row r="27" spans="1:9" x14ac:dyDescent="0.35">
      <c r="A27" t="s">
        <v>958</v>
      </c>
      <c r="B27" t="s">
        <v>959</v>
      </c>
      <c r="C27" t="s">
        <v>149</v>
      </c>
      <c r="D27" t="s">
        <v>8747</v>
      </c>
      <c r="E27">
        <v>3972</v>
      </c>
      <c r="F27" t="str">
        <f t="shared" si="2"/>
        <v>Si Sa Ket (Thai province)</v>
      </c>
      <c r="G27" t="str">
        <f t="shared" si="3"/>
        <v>Si Sa Ket</v>
      </c>
      <c r="H27" t="str">
        <f t="shared" si="4"/>
        <v>TH-33</v>
      </c>
      <c r="I27" t="str">
        <f t="shared" si="5"/>
        <v>Northeastern Thailand</v>
      </c>
    </row>
    <row r="28" spans="1:9" x14ac:dyDescent="0.35">
      <c r="A28" t="s">
        <v>978</v>
      </c>
      <c r="B28" t="s">
        <v>979</v>
      </c>
      <c r="C28" t="s">
        <v>149</v>
      </c>
      <c r="D28" t="s">
        <v>8747</v>
      </c>
      <c r="E28">
        <v>3972</v>
      </c>
      <c r="F28" t="str">
        <f t="shared" si="2"/>
        <v>Ubon Ratchathani (Thai province)</v>
      </c>
      <c r="G28" t="str">
        <f t="shared" si="3"/>
        <v>Ubon Ratchathani</v>
      </c>
      <c r="H28" t="str">
        <f t="shared" si="4"/>
        <v>TH-34</v>
      </c>
      <c r="I28" t="str">
        <f t="shared" si="5"/>
        <v>Northeastern Thailand</v>
      </c>
    </row>
    <row r="29" spans="1:9" x14ac:dyDescent="0.35">
      <c r="A29" t="s">
        <v>988</v>
      </c>
      <c r="B29" t="s">
        <v>989</v>
      </c>
      <c r="C29" t="s">
        <v>149</v>
      </c>
      <c r="D29" t="s">
        <v>8747</v>
      </c>
      <c r="E29">
        <v>3972</v>
      </c>
      <c r="F29" t="str">
        <f t="shared" si="2"/>
        <v>Yasothon (Thai province)</v>
      </c>
      <c r="G29" t="str">
        <f t="shared" si="3"/>
        <v>Yasothon</v>
      </c>
      <c r="H29" t="str">
        <f t="shared" si="4"/>
        <v>TH-35</v>
      </c>
      <c r="I29" t="str">
        <f t="shared" si="5"/>
        <v>Northeastern Thailand</v>
      </c>
    </row>
    <row r="30" spans="1:9" x14ac:dyDescent="0.35">
      <c r="A30" t="s">
        <v>843</v>
      </c>
      <c r="B30" t="s">
        <v>844</v>
      </c>
      <c r="C30" t="s">
        <v>149</v>
      </c>
      <c r="D30" t="s">
        <v>8747</v>
      </c>
      <c r="E30">
        <v>3972</v>
      </c>
      <c r="F30" t="str">
        <f t="shared" si="2"/>
        <v>Chaiyaphum (Thai province)</v>
      </c>
      <c r="G30" t="str">
        <f t="shared" si="3"/>
        <v>Chaiyaphum</v>
      </c>
      <c r="H30" t="str">
        <f t="shared" si="4"/>
        <v>TH-36</v>
      </c>
      <c r="I30" t="str">
        <f t="shared" si="5"/>
        <v>Northeastern Thailand</v>
      </c>
    </row>
    <row r="31" spans="1:9" x14ac:dyDescent="0.35">
      <c r="A31" t="s">
        <v>831</v>
      </c>
      <c r="B31" t="s">
        <v>832</v>
      </c>
      <c r="C31" t="s">
        <v>149</v>
      </c>
      <c r="D31" t="s">
        <v>8747</v>
      </c>
      <c r="E31">
        <v>3972</v>
      </c>
      <c r="F31" t="str">
        <f t="shared" si="2"/>
        <v>Amnat Charoen (Thai province)</v>
      </c>
      <c r="G31" t="str">
        <f t="shared" si="3"/>
        <v>Amnat Charoen</v>
      </c>
      <c r="H31" t="str">
        <f t="shared" si="4"/>
        <v>TH-37</v>
      </c>
      <c r="I31" t="str">
        <f t="shared" si="5"/>
        <v>Northeastern Thailand</v>
      </c>
    </row>
    <row r="32" spans="1:9" x14ac:dyDescent="0.35">
      <c r="A32" t="s">
        <v>835</v>
      </c>
      <c r="B32" t="s">
        <v>836</v>
      </c>
      <c r="C32" t="s">
        <v>149</v>
      </c>
      <c r="D32" t="s">
        <v>8747</v>
      </c>
      <c r="E32">
        <v>3972</v>
      </c>
      <c r="F32" t="str">
        <f t="shared" si="2"/>
        <v>Bueng Kan (Thai province)</v>
      </c>
      <c r="G32" t="str">
        <f t="shared" si="3"/>
        <v>Bueng Kan</v>
      </c>
      <c r="H32" t="str">
        <f t="shared" si="4"/>
        <v>TH-38</v>
      </c>
      <c r="I32" t="str">
        <f t="shared" si="5"/>
        <v>Northeastern Thailand</v>
      </c>
    </row>
    <row r="33" spans="1:9" x14ac:dyDescent="0.35">
      <c r="A33" t="s">
        <v>899</v>
      </c>
      <c r="B33" t="s">
        <v>900</v>
      </c>
      <c r="C33" t="s">
        <v>149</v>
      </c>
      <c r="D33" t="s">
        <v>8747</v>
      </c>
      <c r="E33">
        <v>3972</v>
      </c>
      <c r="F33" t="str">
        <f t="shared" si="2"/>
        <v>Nong Bua Lam Phu (Thai province)</v>
      </c>
      <c r="G33" t="str">
        <f t="shared" si="3"/>
        <v>Nong Bua Lam Phu</v>
      </c>
      <c r="H33" t="str">
        <f t="shared" si="4"/>
        <v>TH-39</v>
      </c>
      <c r="I33" t="str">
        <f t="shared" si="5"/>
        <v>Northeastern Thailand</v>
      </c>
    </row>
    <row r="34" spans="1:9" x14ac:dyDescent="0.35">
      <c r="A34" t="s">
        <v>861</v>
      </c>
      <c r="B34" t="s">
        <v>862</v>
      </c>
      <c r="C34" t="s">
        <v>149</v>
      </c>
      <c r="D34" t="s">
        <v>8747</v>
      </c>
      <c r="E34">
        <v>3972</v>
      </c>
      <c r="F34" t="str">
        <f t="shared" si="2"/>
        <v>Khon Kaen (Thai province)</v>
      </c>
      <c r="G34" t="str">
        <f t="shared" si="3"/>
        <v>Khon Kaen</v>
      </c>
      <c r="H34" t="str">
        <f t="shared" si="4"/>
        <v>TH-40</v>
      </c>
      <c r="I34" t="str">
        <f t="shared" si="5"/>
        <v>Northeastern Thailand</v>
      </c>
    </row>
    <row r="35" spans="1:9" x14ac:dyDescent="0.35">
      <c r="A35" t="s">
        <v>980</v>
      </c>
      <c r="B35" t="s">
        <v>981</v>
      </c>
      <c r="C35" t="s">
        <v>149</v>
      </c>
      <c r="D35" t="s">
        <v>8747</v>
      </c>
      <c r="E35">
        <v>3972</v>
      </c>
      <c r="F35" t="str">
        <f t="shared" si="2"/>
        <v>Udon Thani (Thai province)</v>
      </c>
      <c r="G35" t="str">
        <f t="shared" si="3"/>
        <v>Udon Thani</v>
      </c>
      <c r="H35" t="str">
        <f t="shared" si="4"/>
        <v>TH-41</v>
      </c>
      <c r="I35" t="str">
        <f t="shared" si="5"/>
        <v>Northeastern Thailand</v>
      </c>
    </row>
    <row r="36" spans="1:9" x14ac:dyDescent="0.35">
      <c r="A36" t="s">
        <v>873</v>
      </c>
      <c r="B36" t="s">
        <v>874</v>
      </c>
      <c r="C36" t="s">
        <v>149</v>
      </c>
      <c r="D36" t="s">
        <v>8747</v>
      </c>
      <c r="E36">
        <v>3972</v>
      </c>
      <c r="F36" t="str">
        <f t="shared" si="2"/>
        <v>Loei (Thai province)</v>
      </c>
      <c r="G36" t="str">
        <f t="shared" si="3"/>
        <v>Loei</v>
      </c>
      <c r="H36" t="str">
        <f t="shared" si="4"/>
        <v>TH-42</v>
      </c>
      <c r="I36" t="str">
        <f t="shared" si="5"/>
        <v>Northeastern Thailand</v>
      </c>
    </row>
    <row r="37" spans="1:9" x14ac:dyDescent="0.35">
      <c r="A37" t="s">
        <v>901</v>
      </c>
      <c r="B37" t="s">
        <v>902</v>
      </c>
      <c r="C37" t="s">
        <v>149</v>
      </c>
      <c r="D37" t="s">
        <v>8747</v>
      </c>
      <c r="E37">
        <v>3972</v>
      </c>
      <c r="F37" t="str">
        <f t="shared" si="2"/>
        <v>Nong Khai (Thai province)</v>
      </c>
      <c r="G37" t="str">
        <f t="shared" si="3"/>
        <v>Nong Khai</v>
      </c>
      <c r="H37" t="str">
        <f t="shared" si="4"/>
        <v>TH-43</v>
      </c>
      <c r="I37" t="str">
        <f t="shared" si="5"/>
        <v>Northeastern Thailand</v>
      </c>
    </row>
    <row r="38" spans="1:9" x14ac:dyDescent="0.35">
      <c r="A38" t="s">
        <v>879</v>
      </c>
      <c r="B38" t="s">
        <v>880</v>
      </c>
      <c r="C38" t="s">
        <v>149</v>
      </c>
      <c r="D38" t="s">
        <v>8747</v>
      </c>
      <c r="E38">
        <v>3972</v>
      </c>
      <c r="F38" t="str">
        <f t="shared" si="2"/>
        <v>Maha Sarakham (Thai province)</v>
      </c>
      <c r="G38" t="str">
        <f t="shared" si="3"/>
        <v>Maha Sarakham</v>
      </c>
      <c r="H38" t="str">
        <f t="shared" si="4"/>
        <v>TH-44</v>
      </c>
      <c r="I38" t="str">
        <f t="shared" si="5"/>
        <v>Northeastern Thailand</v>
      </c>
    </row>
    <row r="39" spans="1:9" x14ac:dyDescent="0.35">
      <c r="A39" t="s">
        <v>942</v>
      </c>
      <c r="B39" t="s">
        <v>943</v>
      </c>
      <c r="C39" t="s">
        <v>149</v>
      </c>
      <c r="D39" t="s">
        <v>8747</v>
      </c>
      <c r="E39">
        <v>3972</v>
      </c>
      <c r="F39" t="str">
        <f t="shared" si="2"/>
        <v>Roi Et (Thai province)</v>
      </c>
      <c r="G39" t="str">
        <f t="shared" si="3"/>
        <v>Roi Et</v>
      </c>
      <c r="H39" t="str">
        <f t="shared" si="4"/>
        <v>TH-45</v>
      </c>
      <c r="I39" t="str">
        <f t="shared" si="5"/>
        <v>Northeastern Thailand</v>
      </c>
    </row>
    <row r="40" spans="1:9" x14ac:dyDescent="0.35">
      <c r="A40" t="s">
        <v>855</v>
      </c>
      <c r="B40" t="s">
        <v>856</v>
      </c>
      <c r="C40" t="s">
        <v>149</v>
      </c>
      <c r="D40" t="s">
        <v>8747</v>
      </c>
      <c r="E40">
        <v>3972</v>
      </c>
      <c r="F40" t="str">
        <f t="shared" si="2"/>
        <v>Kalasin (Thai province)</v>
      </c>
      <c r="G40" t="str">
        <f t="shared" si="3"/>
        <v>Kalasin</v>
      </c>
      <c r="H40" t="str">
        <f t="shared" si="4"/>
        <v>TH-46</v>
      </c>
      <c r="I40" t="str">
        <f t="shared" si="5"/>
        <v>Northeastern Thailand</v>
      </c>
    </row>
    <row r="41" spans="1:9" x14ac:dyDescent="0.35">
      <c r="A41" t="s">
        <v>946</v>
      </c>
      <c r="B41" t="s">
        <v>947</v>
      </c>
      <c r="C41" t="s">
        <v>149</v>
      </c>
      <c r="D41" t="s">
        <v>8747</v>
      </c>
      <c r="E41">
        <v>3972</v>
      </c>
      <c r="F41" t="str">
        <f t="shared" si="2"/>
        <v>Sakon Nakhon (Thai province)</v>
      </c>
      <c r="G41" t="str">
        <f t="shared" si="3"/>
        <v>Sakon Nakhon</v>
      </c>
      <c r="H41" t="str">
        <f t="shared" si="4"/>
        <v>TH-47</v>
      </c>
      <c r="I41" t="str">
        <f t="shared" si="5"/>
        <v>Northeastern Thailand</v>
      </c>
    </row>
    <row r="42" spans="1:9" x14ac:dyDescent="0.35">
      <c r="A42" t="s">
        <v>887</v>
      </c>
      <c r="B42" t="s">
        <v>888</v>
      </c>
      <c r="C42" t="s">
        <v>149</v>
      </c>
      <c r="D42" t="s">
        <v>8747</v>
      </c>
      <c r="E42">
        <v>3972</v>
      </c>
      <c r="F42" t="str">
        <f t="shared" si="2"/>
        <v>Nakhon Phanom (Thai province)</v>
      </c>
      <c r="G42" t="str">
        <f t="shared" si="3"/>
        <v>Nakhon Phanom</v>
      </c>
      <c r="H42" t="str">
        <f t="shared" si="4"/>
        <v>TH-48</v>
      </c>
      <c r="I42" t="str">
        <f t="shared" si="5"/>
        <v>Northeastern Thailand</v>
      </c>
    </row>
    <row r="43" spans="1:9" x14ac:dyDescent="0.35">
      <c r="A43" t="s">
        <v>881</v>
      </c>
      <c r="B43" t="s">
        <v>882</v>
      </c>
      <c r="C43" t="s">
        <v>149</v>
      </c>
      <c r="D43" t="s">
        <v>8747</v>
      </c>
      <c r="E43">
        <v>3972</v>
      </c>
      <c r="F43" t="str">
        <f t="shared" si="2"/>
        <v>Mukdahan (Thai province)</v>
      </c>
      <c r="G43" t="str">
        <f t="shared" si="3"/>
        <v>Mukdahan</v>
      </c>
      <c r="H43" t="str">
        <f t="shared" si="4"/>
        <v>TH-49</v>
      </c>
      <c r="I43" t="str">
        <f t="shared" si="5"/>
        <v>Northeastern Thailand</v>
      </c>
    </row>
    <row r="44" spans="1:9" x14ac:dyDescent="0.35">
      <c r="A44" t="s">
        <v>847</v>
      </c>
      <c r="B44" t="s">
        <v>848</v>
      </c>
      <c r="C44" t="s">
        <v>149</v>
      </c>
      <c r="D44" t="s">
        <v>8748</v>
      </c>
      <c r="E44">
        <v>3972</v>
      </c>
      <c r="F44" t="str">
        <f t="shared" si="2"/>
        <v>Chiang Mai (Thai province)</v>
      </c>
      <c r="G44" t="str">
        <f t="shared" si="3"/>
        <v>Chiang Mai</v>
      </c>
      <c r="H44" t="str">
        <f t="shared" si="4"/>
        <v>TH-50</v>
      </c>
      <c r="I44" t="str">
        <f t="shared" si="5"/>
        <v>Northern Thailand</v>
      </c>
    </row>
    <row r="45" spans="1:9" x14ac:dyDescent="0.35">
      <c r="A45" t="s">
        <v>871</v>
      </c>
      <c r="B45" t="s">
        <v>872</v>
      </c>
      <c r="C45" t="s">
        <v>149</v>
      </c>
      <c r="D45" t="s">
        <v>8748</v>
      </c>
      <c r="E45">
        <v>3972</v>
      </c>
      <c r="F45" t="str">
        <f t="shared" si="2"/>
        <v>Lamphun (Thai province)</v>
      </c>
      <c r="G45" t="str">
        <f t="shared" si="3"/>
        <v>Lamphun</v>
      </c>
      <c r="H45" t="str">
        <f t="shared" si="4"/>
        <v>TH-51</v>
      </c>
      <c r="I45" t="str">
        <f t="shared" si="5"/>
        <v>Northern Thailand</v>
      </c>
    </row>
    <row r="46" spans="1:9" x14ac:dyDescent="0.35">
      <c r="A46" t="s">
        <v>869</v>
      </c>
      <c r="B46" t="s">
        <v>870</v>
      </c>
      <c r="C46" t="s">
        <v>149</v>
      </c>
      <c r="D46" t="s">
        <v>8748</v>
      </c>
      <c r="E46">
        <v>3972</v>
      </c>
      <c r="F46" t="str">
        <f t="shared" si="2"/>
        <v>Lampang (Thai province)</v>
      </c>
      <c r="G46" t="str">
        <f t="shared" si="3"/>
        <v>Lampang</v>
      </c>
      <c r="H46" t="str">
        <f t="shared" si="4"/>
        <v>TH-52</v>
      </c>
      <c r="I46" t="str">
        <f t="shared" si="5"/>
        <v>Northern Thailand</v>
      </c>
    </row>
    <row r="47" spans="1:9" x14ac:dyDescent="0.35">
      <c r="A47" t="s">
        <v>984</v>
      </c>
      <c r="B47" t="s">
        <v>985</v>
      </c>
      <c r="C47" t="s">
        <v>149</v>
      </c>
      <c r="D47" t="s">
        <v>8748</v>
      </c>
      <c r="E47">
        <v>3972</v>
      </c>
      <c r="F47" t="str">
        <f t="shared" si="2"/>
        <v>Uttaradit (Thai province)</v>
      </c>
      <c r="G47" t="str">
        <f t="shared" si="3"/>
        <v>Uttaradit</v>
      </c>
      <c r="H47" t="str">
        <f t="shared" si="4"/>
        <v>TH-53</v>
      </c>
      <c r="I47" t="str">
        <f t="shared" si="5"/>
        <v>Northern Thailand</v>
      </c>
    </row>
    <row r="48" spans="1:9" x14ac:dyDescent="0.35">
      <c r="A48" t="s">
        <v>928</v>
      </c>
      <c r="B48" t="s">
        <v>929</v>
      </c>
      <c r="C48" t="s">
        <v>149</v>
      </c>
      <c r="D48" t="s">
        <v>8748</v>
      </c>
      <c r="E48">
        <v>3972</v>
      </c>
      <c r="F48" t="str">
        <f t="shared" si="2"/>
        <v>Phrae (Thai province)</v>
      </c>
      <c r="G48" t="str">
        <f t="shared" si="3"/>
        <v>Phrae</v>
      </c>
      <c r="H48" t="str">
        <f t="shared" si="4"/>
        <v>TH-54</v>
      </c>
      <c r="I48" t="str">
        <f t="shared" si="5"/>
        <v>Northern Thailand</v>
      </c>
    </row>
    <row r="49" spans="1:9" x14ac:dyDescent="0.35">
      <c r="A49" t="s">
        <v>895</v>
      </c>
      <c r="B49" t="s">
        <v>896</v>
      </c>
      <c r="C49" t="s">
        <v>149</v>
      </c>
      <c r="D49" t="s">
        <v>8748</v>
      </c>
      <c r="E49">
        <v>3972</v>
      </c>
      <c r="F49" t="str">
        <f t="shared" si="2"/>
        <v>Nan (Thai province)</v>
      </c>
      <c r="G49" t="str">
        <f t="shared" si="3"/>
        <v>Nan</v>
      </c>
      <c r="H49" t="str">
        <f t="shared" si="4"/>
        <v>TH-55</v>
      </c>
      <c r="I49" t="str">
        <f t="shared" si="5"/>
        <v>Northern Thailand</v>
      </c>
    </row>
    <row r="50" spans="1:9" x14ac:dyDescent="0.35">
      <c r="A50" t="s">
        <v>916</v>
      </c>
      <c r="B50" t="s">
        <v>917</v>
      </c>
      <c r="C50" t="s">
        <v>149</v>
      </c>
      <c r="D50" t="s">
        <v>8748</v>
      </c>
      <c r="E50">
        <v>3972</v>
      </c>
      <c r="F50" t="str">
        <f t="shared" si="2"/>
        <v>Phayao (Thai province)</v>
      </c>
      <c r="G50" t="str">
        <f t="shared" si="3"/>
        <v>Phayao</v>
      </c>
      <c r="H50" t="str">
        <f t="shared" si="4"/>
        <v>TH-56</v>
      </c>
      <c r="I50" t="str">
        <f t="shared" si="5"/>
        <v>Northern Thailand</v>
      </c>
    </row>
    <row r="51" spans="1:9" x14ac:dyDescent="0.35">
      <c r="A51" t="s">
        <v>849</v>
      </c>
      <c r="B51" t="s">
        <v>850</v>
      </c>
      <c r="C51" t="s">
        <v>149</v>
      </c>
      <c r="D51" t="s">
        <v>8748</v>
      </c>
      <c r="E51">
        <v>3972</v>
      </c>
      <c r="F51" t="str">
        <f t="shared" si="2"/>
        <v>Chiang Rai (Thai province)</v>
      </c>
      <c r="G51" t="str">
        <f t="shared" si="3"/>
        <v>Chiang Rai</v>
      </c>
      <c r="H51" t="str">
        <f t="shared" si="4"/>
        <v>TH-57</v>
      </c>
      <c r="I51" t="str">
        <f t="shared" si="5"/>
        <v>Northern Thailand</v>
      </c>
    </row>
    <row r="52" spans="1:9" x14ac:dyDescent="0.35">
      <c r="A52" t="s">
        <v>877</v>
      </c>
      <c r="B52" t="s">
        <v>878</v>
      </c>
      <c r="C52" t="s">
        <v>149</v>
      </c>
      <c r="D52" t="s">
        <v>8748</v>
      </c>
      <c r="E52">
        <v>3972</v>
      </c>
      <c r="F52" t="str">
        <f t="shared" si="2"/>
        <v>Mae Hong Son (Thai province)</v>
      </c>
      <c r="G52" t="str">
        <f t="shared" si="3"/>
        <v>Mae Hong Son</v>
      </c>
      <c r="H52" t="str">
        <f t="shared" si="4"/>
        <v>TH-58</v>
      </c>
      <c r="I52" t="str">
        <f t="shared" si="5"/>
        <v>Northern Thailand</v>
      </c>
    </row>
    <row r="53" spans="1:9" x14ac:dyDescent="0.35">
      <c r="A53" t="s">
        <v>891</v>
      </c>
      <c r="B53" t="s">
        <v>892</v>
      </c>
      <c r="C53" t="s">
        <v>149</v>
      </c>
      <c r="D53" t="s">
        <v>8748</v>
      </c>
      <c r="E53">
        <v>3972</v>
      </c>
      <c r="F53" t="str">
        <f t="shared" si="2"/>
        <v>Nakhon Sawan (Thai province)</v>
      </c>
      <c r="G53" t="str">
        <f t="shared" si="3"/>
        <v>Nakhon Sawan</v>
      </c>
      <c r="H53" t="str">
        <f t="shared" si="4"/>
        <v>TH-60</v>
      </c>
      <c r="I53" t="str">
        <f t="shared" si="5"/>
        <v>Northern Thailand</v>
      </c>
    </row>
    <row r="54" spans="1:9" x14ac:dyDescent="0.35">
      <c r="A54" t="s">
        <v>982</v>
      </c>
      <c r="B54" t="s">
        <v>983</v>
      </c>
      <c r="C54" t="s">
        <v>149</v>
      </c>
      <c r="D54" t="s">
        <v>8746</v>
      </c>
      <c r="E54">
        <v>3972</v>
      </c>
      <c r="F54" t="str">
        <f t="shared" si="2"/>
        <v>Uthai Thani (Thai province)</v>
      </c>
      <c r="G54" t="str">
        <f t="shared" si="3"/>
        <v>Uthai Thani</v>
      </c>
      <c r="H54" t="str">
        <f t="shared" si="4"/>
        <v>TH-61</v>
      </c>
      <c r="I54" t="str">
        <f t="shared" si="5"/>
        <v>Central Thailand</v>
      </c>
    </row>
    <row r="55" spans="1:9" x14ac:dyDescent="0.35">
      <c r="A55" t="s">
        <v>857</v>
      </c>
      <c r="B55" t="s">
        <v>858</v>
      </c>
      <c r="C55" t="s">
        <v>149</v>
      </c>
      <c r="D55" t="s">
        <v>8746</v>
      </c>
      <c r="E55">
        <v>3972</v>
      </c>
      <c r="F55" t="str">
        <f t="shared" si="2"/>
        <v>Kamphaeng Phet (Thai province)</v>
      </c>
      <c r="G55" t="str">
        <f t="shared" si="3"/>
        <v>Kamphaeng Phet</v>
      </c>
      <c r="H55" t="str">
        <f t="shared" si="4"/>
        <v>TH-62</v>
      </c>
      <c r="I55" t="str">
        <f t="shared" si="5"/>
        <v>Central Thailand</v>
      </c>
    </row>
    <row r="56" spans="1:9" x14ac:dyDescent="0.35">
      <c r="A56" t="s">
        <v>972</v>
      </c>
      <c r="B56" t="s">
        <v>973</v>
      </c>
      <c r="C56" t="s">
        <v>149</v>
      </c>
      <c r="D56" t="s">
        <v>8746</v>
      </c>
      <c r="E56">
        <v>3972</v>
      </c>
      <c r="F56" t="str">
        <f t="shared" si="2"/>
        <v>Tak (Thai province)</v>
      </c>
      <c r="G56" t="str">
        <f t="shared" si="3"/>
        <v>Tak</v>
      </c>
      <c r="H56" t="str">
        <f t="shared" si="4"/>
        <v>TH-63</v>
      </c>
      <c r="I56" t="str">
        <f t="shared" si="5"/>
        <v>Central Thailand</v>
      </c>
    </row>
    <row r="57" spans="1:9" x14ac:dyDescent="0.35">
      <c r="A57" t="s">
        <v>964</v>
      </c>
      <c r="B57" t="s">
        <v>965</v>
      </c>
      <c r="C57" t="s">
        <v>149</v>
      </c>
      <c r="D57" t="s">
        <v>8746</v>
      </c>
      <c r="E57">
        <v>3972</v>
      </c>
      <c r="F57" t="str">
        <f t="shared" si="2"/>
        <v>Sukhothai (Thai province)</v>
      </c>
      <c r="G57" t="str">
        <f t="shared" si="3"/>
        <v>Sukhothai</v>
      </c>
      <c r="H57" t="str">
        <f t="shared" si="4"/>
        <v>TH-64</v>
      </c>
      <c r="I57" t="str">
        <f t="shared" si="5"/>
        <v>Central Thailand</v>
      </c>
    </row>
    <row r="58" spans="1:9" x14ac:dyDescent="0.35">
      <c r="A58" t="s">
        <v>924</v>
      </c>
      <c r="B58" t="s">
        <v>925</v>
      </c>
      <c r="C58" t="s">
        <v>149</v>
      </c>
      <c r="D58" t="s">
        <v>8746</v>
      </c>
      <c r="E58">
        <v>3972</v>
      </c>
      <c r="F58" t="str">
        <f t="shared" si="2"/>
        <v>Phitsanulok (Thai province)</v>
      </c>
      <c r="G58" t="str">
        <f t="shared" si="3"/>
        <v>Phitsanulok</v>
      </c>
      <c r="H58" t="str">
        <f t="shared" si="4"/>
        <v>TH-65</v>
      </c>
      <c r="I58" t="str">
        <f t="shared" si="5"/>
        <v>Central Thailand</v>
      </c>
    </row>
    <row r="59" spans="1:9" x14ac:dyDescent="0.35">
      <c r="A59" t="s">
        <v>922</v>
      </c>
      <c r="B59" t="s">
        <v>923</v>
      </c>
      <c r="C59" t="s">
        <v>149</v>
      </c>
      <c r="D59" t="s">
        <v>8746</v>
      </c>
      <c r="E59">
        <v>3972</v>
      </c>
      <c r="F59" t="str">
        <f t="shared" si="2"/>
        <v>Phichit (Thai province)</v>
      </c>
      <c r="G59" t="str">
        <f t="shared" si="3"/>
        <v>Phichit</v>
      </c>
      <c r="H59" t="str">
        <f t="shared" si="4"/>
        <v>TH-66</v>
      </c>
      <c r="I59" t="str">
        <f t="shared" si="5"/>
        <v>Central Thailand</v>
      </c>
    </row>
    <row r="60" spans="1:9" x14ac:dyDescent="0.35">
      <c r="A60" t="s">
        <v>918</v>
      </c>
      <c r="B60" t="s">
        <v>919</v>
      </c>
      <c r="C60" t="s">
        <v>149</v>
      </c>
      <c r="D60" t="s">
        <v>8746</v>
      </c>
      <c r="E60">
        <v>3972</v>
      </c>
      <c r="F60" t="str">
        <f t="shared" si="2"/>
        <v>Phetchabun (Thai province)</v>
      </c>
      <c r="G60" t="str">
        <f t="shared" si="3"/>
        <v>Phetchabun</v>
      </c>
      <c r="H60" t="str">
        <f t="shared" si="4"/>
        <v>TH-67</v>
      </c>
      <c r="I60" t="str">
        <f t="shared" si="5"/>
        <v>Central Thailand</v>
      </c>
    </row>
    <row r="61" spans="1:9" x14ac:dyDescent="0.35">
      <c r="A61" t="s">
        <v>938</v>
      </c>
      <c r="B61" t="s">
        <v>939</v>
      </c>
      <c r="C61" t="s">
        <v>149</v>
      </c>
      <c r="D61" t="s">
        <v>8746</v>
      </c>
      <c r="E61">
        <v>3972</v>
      </c>
      <c r="F61" t="str">
        <f t="shared" si="2"/>
        <v>Ratchaburi (Thai province)</v>
      </c>
      <c r="G61" t="str">
        <f t="shared" si="3"/>
        <v>Ratchaburi</v>
      </c>
      <c r="H61" t="str">
        <f t="shared" si="4"/>
        <v>TH-70</v>
      </c>
      <c r="I61" t="str">
        <f t="shared" si="5"/>
        <v>Central Thailand</v>
      </c>
    </row>
    <row r="62" spans="1:9" x14ac:dyDescent="0.35">
      <c r="A62" t="s">
        <v>859</v>
      </c>
      <c r="B62" t="s">
        <v>860</v>
      </c>
      <c r="C62" t="s">
        <v>149</v>
      </c>
      <c r="D62" t="s">
        <v>8746</v>
      </c>
      <c r="E62">
        <v>3972</v>
      </c>
      <c r="F62" t="str">
        <f t="shared" si="2"/>
        <v>Kanchanaburi (Thai province)</v>
      </c>
      <c r="G62" t="str">
        <f t="shared" si="3"/>
        <v>Kanchanaburi</v>
      </c>
      <c r="H62" t="str">
        <f t="shared" si="4"/>
        <v>TH-71</v>
      </c>
      <c r="I62" t="str">
        <f t="shared" si="5"/>
        <v>Central Thailand</v>
      </c>
    </row>
    <row r="63" spans="1:9" x14ac:dyDescent="0.35">
      <c r="A63" t="s">
        <v>966</v>
      </c>
      <c r="B63" t="s">
        <v>967</v>
      </c>
      <c r="C63" t="s">
        <v>149</v>
      </c>
      <c r="D63" t="s">
        <v>8746</v>
      </c>
      <c r="E63">
        <v>3972</v>
      </c>
      <c r="F63" t="str">
        <f t="shared" si="2"/>
        <v>Suphan Buri (Thai province)</v>
      </c>
      <c r="G63" t="str">
        <f t="shared" si="3"/>
        <v>Suphan Buri</v>
      </c>
      <c r="H63" t="str">
        <f t="shared" si="4"/>
        <v>TH-72</v>
      </c>
      <c r="I63" t="str">
        <f t="shared" si="5"/>
        <v>Central Thailand</v>
      </c>
    </row>
    <row r="64" spans="1:9" x14ac:dyDescent="0.35">
      <c r="A64" t="s">
        <v>885</v>
      </c>
      <c r="B64" t="s">
        <v>886</v>
      </c>
      <c r="C64" t="s">
        <v>149</v>
      </c>
      <c r="D64" t="s">
        <v>8746</v>
      </c>
      <c r="E64">
        <v>3972</v>
      </c>
      <c r="F64" t="str">
        <f t="shared" si="2"/>
        <v>Nakhon Pathom (Thai province)</v>
      </c>
      <c r="G64" t="str">
        <f t="shared" si="3"/>
        <v>Nakhon Pathom</v>
      </c>
      <c r="H64" t="str">
        <f t="shared" si="4"/>
        <v>TH-73</v>
      </c>
      <c r="I64" t="str">
        <f t="shared" si="5"/>
        <v>Central Thailand</v>
      </c>
    </row>
    <row r="65" spans="1:9" x14ac:dyDescent="0.35">
      <c r="A65" t="s">
        <v>950</v>
      </c>
      <c r="B65" t="s">
        <v>951</v>
      </c>
      <c r="C65" t="s">
        <v>149</v>
      </c>
      <c r="D65" t="s">
        <v>8746</v>
      </c>
      <c r="E65">
        <v>3972</v>
      </c>
      <c r="F65" t="str">
        <f t="shared" si="2"/>
        <v>Samut Sakhon (Thai province)</v>
      </c>
      <c r="G65" t="str">
        <f t="shared" si="3"/>
        <v>Samut Sakhon</v>
      </c>
      <c r="H65" t="str">
        <f t="shared" si="4"/>
        <v>TH-74</v>
      </c>
      <c r="I65" t="str">
        <f t="shared" si="5"/>
        <v>Central Thailand</v>
      </c>
    </row>
    <row r="66" spans="1:9" x14ac:dyDescent="0.35">
      <c r="A66" t="s">
        <v>952</v>
      </c>
      <c r="B66" t="s">
        <v>953</v>
      </c>
      <c r="C66" t="s">
        <v>149</v>
      </c>
      <c r="D66" t="s">
        <v>8746</v>
      </c>
      <c r="E66">
        <v>3972</v>
      </c>
      <c r="F66" t="str">
        <f t="shared" si="2"/>
        <v>Samut Songkhram (Thai province)</v>
      </c>
      <c r="G66" t="str">
        <f t="shared" si="3"/>
        <v>Samut Songkhram</v>
      </c>
      <c r="H66" t="str">
        <f t="shared" si="4"/>
        <v>TH-75</v>
      </c>
      <c r="I66" t="str">
        <f t="shared" si="5"/>
        <v>Central Thailand</v>
      </c>
    </row>
    <row r="67" spans="1:9" x14ac:dyDescent="0.35">
      <c r="A67" t="s">
        <v>920</v>
      </c>
      <c r="B67" t="s">
        <v>921</v>
      </c>
      <c r="C67" t="s">
        <v>149</v>
      </c>
      <c r="D67" t="s">
        <v>8746</v>
      </c>
      <c r="E67">
        <v>3972</v>
      </c>
      <c r="F67" t="str">
        <f t="shared" si="2"/>
        <v>Phetchaburi (Thai province)</v>
      </c>
      <c r="G67" t="str">
        <f t="shared" si="3"/>
        <v>Phetchaburi</v>
      </c>
      <c r="H67" t="str">
        <f t="shared" si="4"/>
        <v>TH-76</v>
      </c>
      <c r="I67" t="str">
        <f t="shared" si="5"/>
        <v>Central Thailand</v>
      </c>
    </row>
    <row r="68" spans="1:9" x14ac:dyDescent="0.35">
      <c r="A68" t="s">
        <v>934</v>
      </c>
      <c r="B68" t="s">
        <v>935</v>
      </c>
      <c r="C68" t="s">
        <v>149</v>
      </c>
      <c r="D68" t="s">
        <v>8746</v>
      </c>
      <c r="E68">
        <v>3972</v>
      </c>
      <c r="F68" t="str">
        <f t="shared" si="2"/>
        <v>Prachuap Khiri Khan (Thai province)</v>
      </c>
      <c r="G68" t="str">
        <f t="shared" si="3"/>
        <v>Prachuap Khiri Khan</v>
      </c>
      <c r="H68" t="str">
        <f t="shared" si="4"/>
        <v>TH-77</v>
      </c>
      <c r="I68" t="str">
        <f t="shared" si="5"/>
        <v>Central Thailand</v>
      </c>
    </row>
    <row r="69" spans="1:9" x14ac:dyDescent="0.35">
      <c r="A69" t="s">
        <v>893</v>
      </c>
      <c r="B69" t="s">
        <v>894</v>
      </c>
      <c r="C69" t="s">
        <v>149</v>
      </c>
      <c r="D69" t="s">
        <v>8749</v>
      </c>
      <c r="E69">
        <v>3972</v>
      </c>
      <c r="F69" t="str">
        <f t="shared" si="2"/>
        <v>Nakhon Si Thammarat (Thai province)</v>
      </c>
      <c r="G69" t="str">
        <f t="shared" si="3"/>
        <v>Nakhon Si Thammarat</v>
      </c>
      <c r="H69" t="str">
        <f t="shared" si="4"/>
        <v>TH-80</v>
      </c>
      <c r="I69" t="str">
        <f t="shared" si="5"/>
        <v>Southern Thailand</v>
      </c>
    </row>
    <row r="70" spans="1:9" x14ac:dyDescent="0.35">
      <c r="A70" t="s">
        <v>863</v>
      </c>
      <c r="B70" t="s">
        <v>864</v>
      </c>
      <c r="C70" t="s">
        <v>149</v>
      </c>
      <c r="D70" t="s">
        <v>8749</v>
      </c>
      <c r="E70">
        <v>3972</v>
      </c>
      <c r="F70" t="str">
        <f t="shared" si="2"/>
        <v>Krabi (Thai province)</v>
      </c>
      <c r="G70" t="str">
        <f t="shared" si="3"/>
        <v>Krabi</v>
      </c>
      <c r="H70" t="str">
        <f t="shared" si="4"/>
        <v>TH-81</v>
      </c>
      <c r="I70" t="str">
        <f t="shared" si="5"/>
        <v>Southern Thailand</v>
      </c>
    </row>
    <row r="71" spans="1:9" x14ac:dyDescent="0.35">
      <c r="A71" t="s">
        <v>909</v>
      </c>
      <c r="B71" t="s">
        <v>910</v>
      </c>
      <c r="C71" t="s">
        <v>149</v>
      </c>
      <c r="D71" t="s">
        <v>8749</v>
      </c>
      <c r="E71">
        <v>3972</v>
      </c>
      <c r="F71" t="str">
        <f t="shared" ref="F71:F82" si="6">_xlfn.CONCAT(B71," (Thai ",C71,")")</f>
        <v>Phangnga (Thai province)</v>
      </c>
      <c r="G71" t="str">
        <f t="shared" ref="G71:G82" si="7">B71</f>
        <v>Phangnga</v>
      </c>
      <c r="H71" t="str">
        <f t="shared" ref="H71:H82" si="8">A71</f>
        <v>TH-82</v>
      </c>
      <c r="I71" t="str">
        <f t="shared" ref="I71:I82" si="9">D71</f>
        <v>Southern Thailand</v>
      </c>
    </row>
    <row r="72" spans="1:9" x14ac:dyDescent="0.35">
      <c r="A72" t="s">
        <v>930</v>
      </c>
      <c r="B72" t="s">
        <v>931</v>
      </c>
      <c r="C72" t="s">
        <v>149</v>
      </c>
      <c r="D72" t="s">
        <v>8749</v>
      </c>
      <c r="E72">
        <v>3972</v>
      </c>
      <c r="F72" t="str">
        <f t="shared" si="6"/>
        <v>Phuket (Thai province)</v>
      </c>
      <c r="G72" t="str">
        <f t="shared" si="7"/>
        <v>Phuket</v>
      </c>
      <c r="H72" t="str">
        <f t="shared" si="8"/>
        <v>TH-83</v>
      </c>
      <c r="I72" t="str">
        <f t="shared" si="9"/>
        <v>Southern Thailand</v>
      </c>
    </row>
    <row r="73" spans="1:9" x14ac:dyDescent="0.35">
      <c r="A73" t="s">
        <v>968</v>
      </c>
      <c r="B73" t="s">
        <v>969</v>
      </c>
      <c r="C73" t="s">
        <v>149</v>
      </c>
      <c r="D73" t="s">
        <v>8749</v>
      </c>
      <c r="E73">
        <v>3972</v>
      </c>
      <c r="F73" t="str">
        <f t="shared" si="6"/>
        <v>Surat Thani (Thai province)</v>
      </c>
      <c r="G73" t="str">
        <f t="shared" si="7"/>
        <v>Surat Thani</v>
      </c>
      <c r="H73" t="str">
        <f t="shared" si="8"/>
        <v>TH-84</v>
      </c>
      <c r="I73" t="str">
        <f t="shared" si="9"/>
        <v>Southern Thailand</v>
      </c>
    </row>
    <row r="74" spans="1:9" x14ac:dyDescent="0.35">
      <c r="A74" t="s">
        <v>936</v>
      </c>
      <c r="B74" t="s">
        <v>937</v>
      </c>
      <c r="C74" t="s">
        <v>149</v>
      </c>
      <c r="D74" t="s">
        <v>8749</v>
      </c>
      <c r="E74">
        <v>3972</v>
      </c>
      <c r="F74" t="str">
        <f t="shared" si="6"/>
        <v>Ranong (Thai province)</v>
      </c>
      <c r="G74" t="str">
        <f t="shared" si="7"/>
        <v>Ranong</v>
      </c>
      <c r="H74" t="str">
        <f t="shared" si="8"/>
        <v>TH-85</v>
      </c>
      <c r="I74" t="str">
        <f t="shared" si="9"/>
        <v>Southern Thailand</v>
      </c>
    </row>
    <row r="75" spans="1:9" x14ac:dyDescent="0.35">
      <c r="A75" t="s">
        <v>853</v>
      </c>
      <c r="B75" t="s">
        <v>854</v>
      </c>
      <c r="C75" t="s">
        <v>149</v>
      </c>
      <c r="D75" t="s">
        <v>8749</v>
      </c>
      <c r="E75">
        <v>3972</v>
      </c>
      <c r="F75" t="str">
        <f t="shared" si="6"/>
        <v>Chumphon (Thai province)</v>
      </c>
      <c r="G75" t="str">
        <f t="shared" si="7"/>
        <v>Chumphon</v>
      </c>
      <c r="H75" t="str">
        <f t="shared" si="8"/>
        <v>TH-86</v>
      </c>
      <c r="I75" t="str">
        <f t="shared" si="9"/>
        <v>Southern Thailand</v>
      </c>
    </row>
    <row r="76" spans="1:9" x14ac:dyDescent="0.35">
      <c r="A76" t="s">
        <v>962</v>
      </c>
      <c r="B76" t="s">
        <v>963</v>
      </c>
      <c r="C76" t="s">
        <v>149</v>
      </c>
      <c r="D76" t="s">
        <v>8749</v>
      </c>
      <c r="E76">
        <v>3972</v>
      </c>
      <c r="F76" t="str">
        <f t="shared" si="6"/>
        <v>Songkhla (Thai province)</v>
      </c>
      <c r="G76" t="str">
        <f t="shared" si="7"/>
        <v>Songkhla</v>
      </c>
      <c r="H76" t="str">
        <f t="shared" si="8"/>
        <v>TH-90</v>
      </c>
      <c r="I76" t="str">
        <f t="shared" si="9"/>
        <v>Southern Thailand</v>
      </c>
    </row>
    <row r="77" spans="1:9" x14ac:dyDescent="0.35">
      <c r="A77" t="s">
        <v>956</v>
      </c>
      <c r="B77" t="s">
        <v>957</v>
      </c>
      <c r="C77" t="s">
        <v>149</v>
      </c>
      <c r="D77" t="s">
        <v>8749</v>
      </c>
      <c r="E77">
        <v>3972</v>
      </c>
      <c r="F77" t="str">
        <f t="shared" si="6"/>
        <v>Satun (Thai province)</v>
      </c>
      <c r="G77" t="str">
        <f t="shared" si="7"/>
        <v>Satun</v>
      </c>
      <c r="H77" t="str">
        <f t="shared" si="8"/>
        <v>TH-91</v>
      </c>
      <c r="I77" t="str">
        <f t="shared" si="9"/>
        <v>Southern Thailand</v>
      </c>
    </row>
    <row r="78" spans="1:9" x14ac:dyDescent="0.35">
      <c r="A78" t="s">
        <v>974</v>
      </c>
      <c r="B78" t="s">
        <v>975</v>
      </c>
      <c r="C78" t="s">
        <v>149</v>
      </c>
      <c r="D78" t="s">
        <v>8749</v>
      </c>
      <c r="E78">
        <v>3972</v>
      </c>
      <c r="F78" t="str">
        <f t="shared" si="6"/>
        <v>Trang (Thai province)</v>
      </c>
      <c r="G78" t="str">
        <f t="shared" si="7"/>
        <v>Trang</v>
      </c>
      <c r="H78" t="str">
        <f t="shared" si="8"/>
        <v>TH-92</v>
      </c>
      <c r="I78" t="str">
        <f t="shared" si="9"/>
        <v>Southern Thailand</v>
      </c>
    </row>
    <row r="79" spans="1:9" x14ac:dyDescent="0.35">
      <c r="A79" t="s">
        <v>911</v>
      </c>
      <c r="B79" t="s">
        <v>912</v>
      </c>
      <c r="C79" t="s">
        <v>149</v>
      </c>
      <c r="D79" t="s">
        <v>8749</v>
      </c>
      <c r="E79">
        <v>3972</v>
      </c>
      <c r="F79" t="str">
        <f t="shared" si="6"/>
        <v>Phatthalung (Thai province)</v>
      </c>
      <c r="G79" t="str">
        <f t="shared" si="7"/>
        <v>Phatthalung</v>
      </c>
      <c r="H79" t="str">
        <f t="shared" si="8"/>
        <v>TH-93</v>
      </c>
      <c r="I79" t="str">
        <f t="shared" si="9"/>
        <v>Southern Thailand</v>
      </c>
    </row>
    <row r="80" spans="1:9" x14ac:dyDescent="0.35">
      <c r="A80" t="s">
        <v>907</v>
      </c>
      <c r="B80" t="s">
        <v>908</v>
      </c>
      <c r="C80" t="s">
        <v>149</v>
      </c>
      <c r="D80" t="s">
        <v>8749</v>
      </c>
      <c r="E80">
        <v>3972</v>
      </c>
      <c r="F80" t="str">
        <f t="shared" si="6"/>
        <v>Pattani (Thai province)</v>
      </c>
      <c r="G80" t="str">
        <f t="shared" si="7"/>
        <v>Pattani</v>
      </c>
      <c r="H80" t="str">
        <f t="shared" si="8"/>
        <v>TH-94</v>
      </c>
      <c r="I80" t="str">
        <f t="shared" si="9"/>
        <v>Southern Thailand</v>
      </c>
    </row>
    <row r="81" spans="1:9" x14ac:dyDescent="0.35">
      <c r="A81" t="s">
        <v>986</v>
      </c>
      <c r="B81" t="s">
        <v>987</v>
      </c>
      <c r="C81" t="s">
        <v>149</v>
      </c>
      <c r="D81" t="s">
        <v>8749</v>
      </c>
      <c r="E81">
        <v>3972</v>
      </c>
      <c r="F81" t="str">
        <f t="shared" si="6"/>
        <v>Yala (Thai province)</v>
      </c>
      <c r="G81" t="str">
        <f t="shared" si="7"/>
        <v>Yala</v>
      </c>
      <c r="H81" t="str">
        <f t="shared" si="8"/>
        <v>TH-95</v>
      </c>
      <c r="I81" t="str">
        <f t="shared" si="9"/>
        <v>Southern Thailand</v>
      </c>
    </row>
    <row r="82" spans="1:9" x14ac:dyDescent="0.35">
      <c r="A82" t="s">
        <v>897</v>
      </c>
      <c r="B82" t="s">
        <v>898</v>
      </c>
      <c r="C82" t="s">
        <v>149</v>
      </c>
      <c r="D82" t="s">
        <v>8749</v>
      </c>
      <c r="E82">
        <v>3972</v>
      </c>
      <c r="F82" t="str">
        <f t="shared" si="6"/>
        <v>Narathiwat (Thai province)</v>
      </c>
      <c r="G82" t="str">
        <f t="shared" si="7"/>
        <v>Narathiwat</v>
      </c>
      <c r="H82" t="str">
        <f t="shared" si="8"/>
        <v>TH-96</v>
      </c>
      <c r="I82" t="str">
        <f t="shared" si="9"/>
        <v>Southern Thailand</v>
      </c>
    </row>
  </sheetData>
  <sortState xmlns:xlrd2="http://schemas.microsoft.com/office/spreadsheetml/2017/richdata2" ref="A6:C84">
    <sortCondition ref="A6:A84"/>
  </sortState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259CC-4C45-4B08-9F97-CF5E52881E83}">
  <dimension ref="A1:I139"/>
  <sheetViews>
    <sheetView tabSelected="1" topLeftCell="A133" workbookViewId="0">
      <selection activeCell="N153" sqref="N153"/>
    </sheetView>
  </sheetViews>
  <sheetFormatPr defaultRowHeight="14.5" x14ac:dyDescent="0.35"/>
  <cols>
    <col min="5" max="5" width="4.81640625" bestFit="1" customWidth="1"/>
    <col min="6" max="6" width="34.90625" bestFit="1" customWidth="1"/>
    <col min="7" max="7" width="8.453125" bestFit="1" customWidth="1"/>
  </cols>
  <sheetData>
    <row r="1" spans="1:9" ht="15" thickBot="1" x14ac:dyDescent="0.4">
      <c r="A1" s="1" t="s">
        <v>8750</v>
      </c>
      <c r="B1" s="3" t="s">
        <v>1167</v>
      </c>
      <c r="E1">
        <v>3875</v>
      </c>
      <c r="F1" t="str">
        <f>_xlfn.CONCAT(B1," (Ugandan geographical region)")</f>
        <v>Central (Ugandan geographical region)</v>
      </c>
      <c r="G1" t="str">
        <f>B1</f>
        <v>Central</v>
      </c>
      <c r="H1" t="str">
        <f>A1</f>
        <v>UG-C</v>
      </c>
    </row>
    <row r="2" spans="1:9" ht="15" thickBot="1" x14ac:dyDescent="0.4">
      <c r="A2" s="1" t="s">
        <v>8751</v>
      </c>
      <c r="B2" s="3" t="s">
        <v>1171</v>
      </c>
      <c r="E2">
        <v>3875</v>
      </c>
      <c r="F2" t="str">
        <f t="shared" ref="F2:F5" si="0">_xlfn.CONCAT(B2," (Ugandan geographical region)")</f>
        <v>Eastern (Ugandan geographical region)</v>
      </c>
      <c r="G2" t="str">
        <f t="shared" ref="G2:G5" si="1">B2</f>
        <v>Eastern</v>
      </c>
      <c r="H2" t="str">
        <f t="shared" ref="H2:H5" si="2">A2</f>
        <v>UG-E</v>
      </c>
    </row>
    <row r="3" spans="1:9" ht="15" thickBot="1" x14ac:dyDescent="0.4">
      <c r="A3" s="1" t="s">
        <v>8752</v>
      </c>
      <c r="B3" s="3" t="s">
        <v>1181</v>
      </c>
      <c r="E3">
        <v>3875</v>
      </c>
      <c r="F3" t="str">
        <f t="shared" si="0"/>
        <v>Northern (Ugandan geographical region)</v>
      </c>
      <c r="G3" t="str">
        <f t="shared" si="1"/>
        <v>Northern</v>
      </c>
      <c r="H3" t="str">
        <f t="shared" si="2"/>
        <v>UG-N</v>
      </c>
    </row>
    <row r="4" spans="1:9" ht="15" thickBot="1" x14ac:dyDescent="0.4">
      <c r="A4" s="1" t="s">
        <v>8753</v>
      </c>
      <c r="B4" s="3" t="s">
        <v>1185</v>
      </c>
      <c r="E4">
        <v>3875</v>
      </c>
      <c r="F4" t="str">
        <f t="shared" si="0"/>
        <v>Western (Ugandan geographical region)</v>
      </c>
      <c r="G4" t="str">
        <f t="shared" si="1"/>
        <v>Western</v>
      </c>
      <c r="H4" t="str">
        <f t="shared" si="2"/>
        <v>UG-W</v>
      </c>
    </row>
    <row r="5" spans="1:9" ht="15" thickBot="1" x14ac:dyDescent="0.4">
      <c r="A5" s="1" t="s">
        <v>8754</v>
      </c>
      <c r="B5" s="3" t="s">
        <v>8755</v>
      </c>
      <c r="C5" s="6" t="s">
        <v>473</v>
      </c>
      <c r="D5" s="3" t="s">
        <v>5643</v>
      </c>
      <c r="E5">
        <v>3875</v>
      </c>
      <c r="F5" t="str">
        <f>_xlfn.CONCAT(B5," (Ugandan ",C5,")")</f>
        <v>Abim (Ugandan district)</v>
      </c>
      <c r="G5" t="str">
        <f t="shared" si="1"/>
        <v>Abim</v>
      </c>
      <c r="H5" t="str">
        <f t="shared" si="2"/>
        <v>UG-314</v>
      </c>
      <c r="I5" t="str">
        <f>_xlfn.CONCAT("UG-",D5)</f>
        <v>UG-N</v>
      </c>
    </row>
    <row r="6" spans="1:9" ht="29.5" thickBot="1" x14ac:dyDescent="0.4">
      <c r="A6" s="1" t="s">
        <v>8756</v>
      </c>
      <c r="B6" s="3" t="s">
        <v>8757</v>
      </c>
      <c r="C6" s="6" t="s">
        <v>473</v>
      </c>
      <c r="D6" s="3" t="s">
        <v>5643</v>
      </c>
      <c r="E6">
        <v>3875</v>
      </c>
      <c r="F6" t="str">
        <f t="shared" ref="F6:F69" si="3">_xlfn.CONCAT(B6," (Ugandan ",C6,")")</f>
        <v>Adjumani (Ugandan district)</v>
      </c>
      <c r="G6" t="str">
        <f t="shared" ref="G6:G69" si="4">B6</f>
        <v>Adjumani</v>
      </c>
      <c r="H6" t="str">
        <f t="shared" ref="H6:H69" si="5">A6</f>
        <v>UG-301</v>
      </c>
      <c r="I6" t="str">
        <f t="shared" ref="I6:I69" si="6">_xlfn.CONCAT("UG-",D6)</f>
        <v>UG-N</v>
      </c>
    </row>
    <row r="7" spans="1:9" ht="15" thickBot="1" x14ac:dyDescent="0.4">
      <c r="A7" s="1" t="s">
        <v>8758</v>
      </c>
      <c r="B7" s="3" t="s">
        <v>8759</v>
      </c>
      <c r="C7" s="6" t="s">
        <v>473</v>
      </c>
      <c r="D7" s="3" t="s">
        <v>5643</v>
      </c>
      <c r="E7">
        <v>3875</v>
      </c>
      <c r="F7" t="str">
        <f t="shared" si="3"/>
        <v>Agago (Ugandan district)</v>
      </c>
      <c r="G7" t="str">
        <f t="shared" si="4"/>
        <v>Agago</v>
      </c>
      <c r="H7" t="str">
        <f t="shared" si="5"/>
        <v>UG-322</v>
      </c>
      <c r="I7" t="str">
        <f t="shared" si="6"/>
        <v>UG-N</v>
      </c>
    </row>
    <row r="8" spans="1:9" ht="15" thickBot="1" x14ac:dyDescent="0.4">
      <c r="A8" s="1" t="s">
        <v>8760</v>
      </c>
      <c r="B8" s="3" t="s">
        <v>8761</v>
      </c>
      <c r="C8" s="6" t="s">
        <v>473</v>
      </c>
      <c r="D8" s="3" t="s">
        <v>5643</v>
      </c>
      <c r="E8">
        <v>3875</v>
      </c>
      <c r="F8" t="str">
        <f t="shared" si="3"/>
        <v>Alebtong (Ugandan district)</v>
      </c>
      <c r="G8" t="str">
        <f t="shared" si="4"/>
        <v>Alebtong</v>
      </c>
      <c r="H8" t="str">
        <f t="shared" si="5"/>
        <v>UG-323</v>
      </c>
      <c r="I8" t="str">
        <f t="shared" si="6"/>
        <v>UG-N</v>
      </c>
    </row>
    <row r="9" spans="1:9" ht="15" thickBot="1" x14ac:dyDescent="0.4">
      <c r="A9" s="1" t="s">
        <v>8762</v>
      </c>
      <c r="B9" s="3" t="s">
        <v>8763</v>
      </c>
      <c r="C9" s="6" t="s">
        <v>473</v>
      </c>
      <c r="D9" s="3" t="s">
        <v>5643</v>
      </c>
      <c r="E9">
        <v>3875</v>
      </c>
      <c r="F9" t="str">
        <f t="shared" si="3"/>
        <v>Amolatar (Ugandan district)</v>
      </c>
      <c r="G9" t="str">
        <f t="shared" si="4"/>
        <v>Amolatar</v>
      </c>
      <c r="H9" t="str">
        <f t="shared" si="5"/>
        <v>UG-315</v>
      </c>
      <c r="I9" t="str">
        <f t="shared" si="6"/>
        <v>UG-N</v>
      </c>
    </row>
    <row r="10" spans="1:9" ht="15" thickBot="1" x14ac:dyDescent="0.4">
      <c r="A10" s="1" t="s">
        <v>8764</v>
      </c>
      <c r="B10" s="3" t="s">
        <v>8765</v>
      </c>
      <c r="C10" s="6" t="s">
        <v>473</v>
      </c>
      <c r="D10" s="3" t="s">
        <v>5643</v>
      </c>
      <c r="E10">
        <v>3875</v>
      </c>
      <c r="F10" t="str">
        <f t="shared" si="3"/>
        <v>Amudat (Ugandan district)</v>
      </c>
      <c r="G10" t="str">
        <f t="shared" si="4"/>
        <v>Amudat</v>
      </c>
      <c r="H10" t="str">
        <f t="shared" si="5"/>
        <v>UG-324</v>
      </c>
      <c r="I10" t="str">
        <f t="shared" si="6"/>
        <v>UG-N</v>
      </c>
    </row>
    <row r="11" spans="1:9" ht="15" thickBot="1" x14ac:dyDescent="0.4">
      <c r="A11" s="1" t="s">
        <v>8766</v>
      </c>
      <c r="B11" s="3" t="s">
        <v>8767</v>
      </c>
      <c r="C11" s="6" t="s">
        <v>473</v>
      </c>
      <c r="D11" s="3" t="s">
        <v>5695</v>
      </c>
      <c r="E11">
        <v>3875</v>
      </c>
      <c r="F11" t="str">
        <f t="shared" si="3"/>
        <v>Amuria (Ugandan district)</v>
      </c>
      <c r="G11" t="str">
        <f t="shared" si="4"/>
        <v>Amuria</v>
      </c>
      <c r="H11" t="str">
        <f t="shared" si="5"/>
        <v>UG-216</v>
      </c>
      <c r="I11" t="str">
        <f t="shared" si="6"/>
        <v>UG-E</v>
      </c>
    </row>
    <row r="12" spans="1:9" ht="15" thickBot="1" x14ac:dyDescent="0.4">
      <c r="A12" s="1" t="s">
        <v>8768</v>
      </c>
      <c r="B12" s="3" t="s">
        <v>8769</v>
      </c>
      <c r="C12" s="6" t="s">
        <v>473</v>
      </c>
      <c r="D12" s="3" t="s">
        <v>5643</v>
      </c>
      <c r="E12">
        <v>3875</v>
      </c>
      <c r="F12" t="str">
        <f t="shared" si="3"/>
        <v>Amuru (Ugandan district)</v>
      </c>
      <c r="G12" t="str">
        <f t="shared" si="4"/>
        <v>Amuru</v>
      </c>
      <c r="H12" t="str">
        <f t="shared" si="5"/>
        <v>UG-316</v>
      </c>
      <c r="I12" t="str">
        <f t="shared" si="6"/>
        <v>UG-N</v>
      </c>
    </row>
    <row r="13" spans="1:9" ht="15" thickBot="1" x14ac:dyDescent="0.4">
      <c r="A13" s="1" t="s">
        <v>8770</v>
      </c>
      <c r="B13" s="3" t="s">
        <v>8771</v>
      </c>
      <c r="C13" s="6" t="s">
        <v>473</v>
      </c>
      <c r="D13" s="3" t="s">
        <v>5643</v>
      </c>
      <c r="E13">
        <v>3875</v>
      </c>
      <c r="F13" t="str">
        <f t="shared" si="3"/>
        <v>Apac (Ugandan district)</v>
      </c>
      <c r="G13" t="str">
        <f t="shared" si="4"/>
        <v>Apac</v>
      </c>
      <c r="H13" t="str">
        <f t="shared" si="5"/>
        <v>UG-302</v>
      </c>
      <c r="I13" t="str">
        <f t="shared" si="6"/>
        <v>UG-N</v>
      </c>
    </row>
    <row r="14" spans="1:9" ht="15" thickBot="1" x14ac:dyDescent="0.4">
      <c r="A14" s="1" t="s">
        <v>8772</v>
      </c>
      <c r="B14" s="3" t="s">
        <v>8773</v>
      </c>
      <c r="C14" s="6" t="s">
        <v>473</v>
      </c>
      <c r="D14" s="3" t="s">
        <v>5643</v>
      </c>
      <c r="E14">
        <v>3875</v>
      </c>
      <c r="F14" t="str">
        <f t="shared" si="3"/>
        <v>Arua (Ugandan district)</v>
      </c>
      <c r="G14" t="str">
        <f t="shared" si="4"/>
        <v>Arua</v>
      </c>
      <c r="H14" t="str">
        <f t="shared" si="5"/>
        <v>UG-303</v>
      </c>
      <c r="I14" t="str">
        <f t="shared" si="6"/>
        <v>UG-N</v>
      </c>
    </row>
    <row r="15" spans="1:9" ht="15" thickBot="1" x14ac:dyDescent="0.4">
      <c r="A15" s="1" t="s">
        <v>8774</v>
      </c>
      <c r="B15" s="3" t="s">
        <v>8775</v>
      </c>
      <c r="C15" s="6" t="s">
        <v>473</v>
      </c>
      <c r="D15" s="3" t="s">
        <v>5695</v>
      </c>
      <c r="E15">
        <v>3875</v>
      </c>
      <c r="F15" t="str">
        <f t="shared" si="3"/>
        <v>Budaka (Ugandan district)</v>
      </c>
      <c r="G15" t="str">
        <f t="shared" si="4"/>
        <v>Budaka</v>
      </c>
      <c r="H15" t="str">
        <f t="shared" si="5"/>
        <v>UG-217</v>
      </c>
      <c r="I15" t="str">
        <f t="shared" si="6"/>
        <v>UG-E</v>
      </c>
    </row>
    <row r="16" spans="1:9" ht="15" thickBot="1" x14ac:dyDescent="0.4">
      <c r="A16" s="1" t="s">
        <v>8776</v>
      </c>
      <c r="B16" s="3" t="s">
        <v>8777</v>
      </c>
      <c r="C16" s="6" t="s">
        <v>473</v>
      </c>
      <c r="D16" s="3" t="s">
        <v>5695</v>
      </c>
      <c r="E16">
        <v>3875</v>
      </c>
      <c r="F16" t="str">
        <f t="shared" si="3"/>
        <v>Bududa (Ugandan district)</v>
      </c>
      <c r="G16" t="str">
        <f t="shared" si="4"/>
        <v>Bududa</v>
      </c>
      <c r="H16" t="str">
        <f t="shared" si="5"/>
        <v>UG-218</v>
      </c>
      <c r="I16" t="str">
        <f t="shared" si="6"/>
        <v>UG-E</v>
      </c>
    </row>
    <row r="17" spans="1:9" ht="15" thickBot="1" x14ac:dyDescent="0.4">
      <c r="A17" s="1" t="s">
        <v>8778</v>
      </c>
      <c r="B17" s="3" t="s">
        <v>8779</v>
      </c>
      <c r="C17" s="6" t="s">
        <v>473</v>
      </c>
      <c r="D17" s="3" t="s">
        <v>5695</v>
      </c>
      <c r="E17">
        <v>3875</v>
      </c>
      <c r="F17" t="str">
        <f t="shared" si="3"/>
        <v>Bugiri (Ugandan district)</v>
      </c>
      <c r="G17" t="str">
        <f t="shared" si="4"/>
        <v>Bugiri</v>
      </c>
      <c r="H17" t="str">
        <f t="shared" si="5"/>
        <v>UG-201</v>
      </c>
      <c r="I17" t="str">
        <f t="shared" si="6"/>
        <v>UG-E</v>
      </c>
    </row>
    <row r="18" spans="1:9" ht="15" thickBot="1" x14ac:dyDescent="0.4">
      <c r="A18" s="1" t="s">
        <v>8780</v>
      </c>
      <c r="B18" s="3" t="s">
        <v>8781</v>
      </c>
      <c r="C18" s="6" t="s">
        <v>473</v>
      </c>
      <c r="D18" s="3" t="s">
        <v>5695</v>
      </c>
      <c r="E18">
        <v>3875</v>
      </c>
      <c r="F18" t="str">
        <f t="shared" si="3"/>
        <v>Bugweri (Ugandan district)</v>
      </c>
      <c r="G18" t="str">
        <f t="shared" si="4"/>
        <v>Bugweri</v>
      </c>
      <c r="H18" t="str">
        <f t="shared" si="5"/>
        <v>UG-235</v>
      </c>
      <c r="I18" t="str">
        <f t="shared" si="6"/>
        <v>UG-E</v>
      </c>
    </row>
    <row r="19" spans="1:9" ht="15" thickBot="1" x14ac:dyDescent="0.4">
      <c r="A19" s="1" t="s">
        <v>8782</v>
      </c>
      <c r="B19" s="3" t="s">
        <v>8783</v>
      </c>
      <c r="C19" s="6" t="s">
        <v>473</v>
      </c>
      <c r="D19" s="3" t="s">
        <v>8784</v>
      </c>
      <c r="E19">
        <v>3875</v>
      </c>
      <c r="F19" t="str">
        <f t="shared" si="3"/>
        <v>Buhweju (Ugandan district)</v>
      </c>
      <c r="G19" t="str">
        <f t="shared" si="4"/>
        <v>Buhweju</v>
      </c>
      <c r="H19" t="str">
        <f t="shared" si="5"/>
        <v>UG-420</v>
      </c>
      <c r="I19" t="str">
        <f t="shared" si="6"/>
        <v>UG-W</v>
      </c>
    </row>
    <row r="20" spans="1:9" ht="15" thickBot="1" x14ac:dyDescent="0.4">
      <c r="A20" s="1" t="s">
        <v>8785</v>
      </c>
      <c r="B20" s="3" t="s">
        <v>8786</v>
      </c>
      <c r="C20" s="6" t="s">
        <v>473</v>
      </c>
      <c r="D20" s="3" t="s">
        <v>5677</v>
      </c>
      <c r="E20">
        <v>3875</v>
      </c>
      <c r="F20" t="str">
        <f t="shared" si="3"/>
        <v>Buikwe (Ugandan district)</v>
      </c>
      <c r="G20" t="str">
        <f t="shared" si="4"/>
        <v>Buikwe</v>
      </c>
      <c r="H20" t="str">
        <f t="shared" si="5"/>
        <v>UG-117</v>
      </c>
      <c r="I20" t="str">
        <f t="shared" si="6"/>
        <v>UG-C</v>
      </c>
    </row>
    <row r="21" spans="1:9" ht="15" thickBot="1" x14ac:dyDescent="0.4">
      <c r="A21" s="1" t="s">
        <v>8787</v>
      </c>
      <c r="B21" s="3" t="s">
        <v>8788</v>
      </c>
      <c r="C21" s="6" t="s">
        <v>473</v>
      </c>
      <c r="D21" s="3" t="s">
        <v>5695</v>
      </c>
      <c r="E21">
        <v>3875</v>
      </c>
      <c r="F21" t="str">
        <f t="shared" si="3"/>
        <v>Bukedea (Ugandan district)</v>
      </c>
      <c r="G21" t="str">
        <f t="shared" si="4"/>
        <v>Bukedea</v>
      </c>
      <c r="H21" t="str">
        <f t="shared" si="5"/>
        <v>UG-219</v>
      </c>
      <c r="I21" t="str">
        <f t="shared" si="6"/>
        <v>UG-E</v>
      </c>
    </row>
    <row r="22" spans="1:9" ht="29.5" thickBot="1" x14ac:dyDescent="0.4">
      <c r="A22" s="1" t="s">
        <v>8789</v>
      </c>
      <c r="B22" s="3" t="s">
        <v>8790</v>
      </c>
      <c r="C22" s="6" t="s">
        <v>473</v>
      </c>
      <c r="D22" s="3" t="s">
        <v>5677</v>
      </c>
      <c r="E22">
        <v>3875</v>
      </c>
      <c r="F22" t="str">
        <f t="shared" si="3"/>
        <v>Bukomansibi (Ugandan district)</v>
      </c>
      <c r="G22" t="str">
        <f t="shared" si="4"/>
        <v>Bukomansibi</v>
      </c>
      <c r="H22" t="str">
        <f t="shared" si="5"/>
        <v>UG-118</v>
      </c>
      <c r="I22" t="str">
        <f t="shared" si="6"/>
        <v>UG-C</v>
      </c>
    </row>
    <row r="23" spans="1:9" ht="15" thickBot="1" x14ac:dyDescent="0.4">
      <c r="A23" s="1" t="s">
        <v>8791</v>
      </c>
      <c r="B23" s="3" t="s">
        <v>8792</v>
      </c>
      <c r="C23" s="6" t="s">
        <v>473</v>
      </c>
      <c r="D23" s="3" t="s">
        <v>5695</v>
      </c>
      <c r="E23">
        <v>3875</v>
      </c>
      <c r="F23" t="str">
        <f t="shared" si="3"/>
        <v>Bukwo (Ugandan district)</v>
      </c>
      <c r="G23" t="str">
        <f t="shared" si="4"/>
        <v>Bukwo</v>
      </c>
      <c r="H23" t="str">
        <f t="shared" si="5"/>
        <v>UG-220</v>
      </c>
      <c r="I23" t="str">
        <f t="shared" si="6"/>
        <v>UG-E</v>
      </c>
    </row>
    <row r="24" spans="1:9" ht="29.5" thickBot="1" x14ac:dyDescent="0.4">
      <c r="A24" s="1" t="s">
        <v>8793</v>
      </c>
      <c r="B24" s="3" t="s">
        <v>8794</v>
      </c>
      <c r="C24" s="6" t="s">
        <v>473</v>
      </c>
      <c r="D24" s="3" t="s">
        <v>5695</v>
      </c>
      <c r="E24">
        <v>3875</v>
      </c>
      <c r="F24" t="str">
        <f t="shared" si="3"/>
        <v>Bulambuli (Ugandan district)</v>
      </c>
      <c r="G24" t="str">
        <f t="shared" si="4"/>
        <v>Bulambuli</v>
      </c>
      <c r="H24" t="str">
        <f t="shared" si="5"/>
        <v>UG-225</v>
      </c>
      <c r="I24" t="str">
        <f t="shared" si="6"/>
        <v>UG-E</v>
      </c>
    </row>
    <row r="25" spans="1:9" ht="15" thickBot="1" x14ac:dyDescent="0.4">
      <c r="A25" s="1" t="s">
        <v>8795</v>
      </c>
      <c r="B25" s="3" t="s">
        <v>8796</v>
      </c>
      <c r="C25" s="6" t="s">
        <v>473</v>
      </c>
      <c r="D25" s="3" t="s">
        <v>8784</v>
      </c>
      <c r="E25">
        <v>3875</v>
      </c>
      <c r="F25" t="str">
        <f t="shared" si="3"/>
        <v>Buliisa (Ugandan district)</v>
      </c>
      <c r="G25" t="str">
        <f t="shared" si="4"/>
        <v>Buliisa</v>
      </c>
      <c r="H25" t="str">
        <f t="shared" si="5"/>
        <v>UG-416</v>
      </c>
      <c r="I25" t="str">
        <f t="shared" si="6"/>
        <v>UG-W</v>
      </c>
    </row>
    <row r="26" spans="1:9" ht="29.5" thickBot="1" x14ac:dyDescent="0.4">
      <c r="A26" s="1" t="s">
        <v>8797</v>
      </c>
      <c r="B26" s="3" t="s">
        <v>8798</v>
      </c>
      <c r="C26" s="6" t="s">
        <v>473</v>
      </c>
      <c r="D26" s="3" t="s">
        <v>8784</v>
      </c>
      <c r="E26">
        <v>3875</v>
      </c>
      <c r="F26" t="str">
        <f t="shared" si="3"/>
        <v>Bundibugyo (Ugandan district)</v>
      </c>
      <c r="G26" t="str">
        <f t="shared" si="4"/>
        <v>Bundibugyo</v>
      </c>
      <c r="H26" t="str">
        <f t="shared" si="5"/>
        <v>UG-401</v>
      </c>
      <c r="I26" t="str">
        <f t="shared" si="6"/>
        <v>UG-W</v>
      </c>
    </row>
    <row r="27" spans="1:9" ht="29.5" thickBot="1" x14ac:dyDescent="0.4">
      <c r="A27" s="1" t="s">
        <v>8799</v>
      </c>
      <c r="B27" s="3" t="s">
        <v>8800</v>
      </c>
      <c r="C27" s="6" t="s">
        <v>473</v>
      </c>
      <c r="D27" s="3" t="s">
        <v>8784</v>
      </c>
      <c r="E27">
        <v>3875</v>
      </c>
      <c r="F27" t="str">
        <f t="shared" si="3"/>
        <v>Bunyangabu (Ugandan district)</v>
      </c>
      <c r="G27" t="str">
        <f t="shared" si="4"/>
        <v>Bunyangabu</v>
      </c>
      <c r="H27" t="str">
        <f t="shared" si="5"/>
        <v>UG-430</v>
      </c>
      <c r="I27" t="str">
        <f t="shared" si="6"/>
        <v>UG-W</v>
      </c>
    </row>
    <row r="28" spans="1:9" ht="15" thickBot="1" x14ac:dyDescent="0.4">
      <c r="A28" s="1" t="s">
        <v>8801</v>
      </c>
      <c r="B28" s="3" t="s">
        <v>8802</v>
      </c>
      <c r="C28" s="6" t="s">
        <v>473</v>
      </c>
      <c r="D28" s="3" t="s">
        <v>8784</v>
      </c>
      <c r="E28">
        <v>3875</v>
      </c>
      <c r="F28" t="str">
        <f t="shared" si="3"/>
        <v>Bushenyi (Ugandan district)</v>
      </c>
      <c r="G28" t="str">
        <f t="shared" si="4"/>
        <v>Bushenyi</v>
      </c>
      <c r="H28" t="str">
        <f t="shared" si="5"/>
        <v>UG-402</v>
      </c>
      <c r="I28" t="str">
        <f t="shared" si="6"/>
        <v>UG-W</v>
      </c>
    </row>
    <row r="29" spans="1:9" ht="15" thickBot="1" x14ac:dyDescent="0.4">
      <c r="A29" s="1" t="s">
        <v>8803</v>
      </c>
      <c r="B29" s="3" t="s">
        <v>7</v>
      </c>
      <c r="C29" s="6" t="s">
        <v>473</v>
      </c>
      <c r="D29" s="3" t="s">
        <v>5695</v>
      </c>
      <c r="E29">
        <v>3875</v>
      </c>
      <c r="F29" t="str">
        <f t="shared" si="3"/>
        <v>Busia (Ugandan district)</v>
      </c>
      <c r="G29" t="str">
        <f t="shared" si="4"/>
        <v>Busia</v>
      </c>
      <c r="H29" t="str">
        <f t="shared" si="5"/>
        <v>UG-202</v>
      </c>
      <c r="I29" t="str">
        <f t="shared" si="6"/>
        <v>UG-E</v>
      </c>
    </row>
    <row r="30" spans="1:9" ht="15" thickBot="1" x14ac:dyDescent="0.4">
      <c r="A30" s="1" t="s">
        <v>8804</v>
      </c>
      <c r="B30" s="3" t="s">
        <v>8805</v>
      </c>
      <c r="C30" s="6" t="s">
        <v>473</v>
      </c>
      <c r="D30" s="3" t="s">
        <v>5695</v>
      </c>
      <c r="E30">
        <v>3875</v>
      </c>
      <c r="F30" t="str">
        <f t="shared" si="3"/>
        <v>Butaleja (Ugandan district)</v>
      </c>
      <c r="G30" t="str">
        <f t="shared" si="4"/>
        <v>Butaleja</v>
      </c>
      <c r="H30" t="str">
        <f t="shared" si="5"/>
        <v>UG-221</v>
      </c>
      <c r="I30" t="str">
        <f t="shared" si="6"/>
        <v>UG-E</v>
      </c>
    </row>
    <row r="31" spans="1:9" ht="29.5" thickBot="1" x14ac:dyDescent="0.4">
      <c r="A31" s="1" t="s">
        <v>8806</v>
      </c>
      <c r="B31" s="3" t="s">
        <v>8807</v>
      </c>
      <c r="C31" s="6" t="s">
        <v>473</v>
      </c>
      <c r="D31" s="3" t="s">
        <v>5677</v>
      </c>
      <c r="E31">
        <v>3875</v>
      </c>
      <c r="F31" t="str">
        <f t="shared" si="3"/>
        <v>Butambala (Ugandan district)</v>
      </c>
      <c r="G31" t="str">
        <f t="shared" si="4"/>
        <v>Butambala</v>
      </c>
      <c r="H31" t="str">
        <f t="shared" si="5"/>
        <v>UG-119</v>
      </c>
      <c r="I31" t="str">
        <f t="shared" si="6"/>
        <v>UG-C</v>
      </c>
    </row>
    <row r="32" spans="1:9" ht="15" thickBot="1" x14ac:dyDescent="0.4">
      <c r="A32" s="1" t="s">
        <v>8808</v>
      </c>
      <c r="B32" s="3" t="s">
        <v>8809</v>
      </c>
      <c r="C32" s="6" t="s">
        <v>473</v>
      </c>
      <c r="D32" s="3" t="s">
        <v>5695</v>
      </c>
      <c r="E32">
        <v>3875</v>
      </c>
      <c r="F32" t="str">
        <f t="shared" si="3"/>
        <v>Butebo (Ugandan district)</v>
      </c>
      <c r="G32" t="str">
        <f t="shared" si="4"/>
        <v>Butebo</v>
      </c>
      <c r="H32" t="str">
        <f t="shared" si="5"/>
        <v>UG-233</v>
      </c>
      <c r="I32" t="str">
        <f t="shared" si="6"/>
        <v>UG-E</v>
      </c>
    </row>
    <row r="33" spans="1:9" ht="15" thickBot="1" x14ac:dyDescent="0.4">
      <c r="A33" s="1" t="s">
        <v>8810</v>
      </c>
      <c r="B33" s="3" t="s">
        <v>8811</v>
      </c>
      <c r="C33" s="6" t="s">
        <v>473</v>
      </c>
      <c r="D33" s="3" t="s">
        <v>5677</v>
      </c>
      <c r="E33">
        <v>3875</v>
      </c>
      <c r="F33" t="str">
        <f t="shared" si="3"/>
        <v>Buvuma (Ugandan district)</v>
      </c>
      <c r="G33" t="str">
        <f t="shared" si="4"/>
        <v>Buvuma</v>
      </c>
      <c r="H33" t="str">
        <f t="shared" si="5"/>
        <v>UG-120</v>
      </c>
      <c r="I33" t="str">
        <f t="shared" si="6"/>
        <v>UG-C</v>
      </c>
    </row>
    <row r="34" spans="1:9" ht="15" thickBot="1" x14ac:dyDescent="0.4">
      <c r="A34" s="1" t="s">
        <v>8812</v>
      </c>
      <c r="B34" s="3" t="s">
        <v>8813</v>
      </c>
      <c r="C34" s="6" t="s">
        <v>473</v>
      </c>
      <c r="D34" s="3" t="s">
        <v>5695</v>
      </c>
      <c r="E34">
        <v>3875</v>
      </c>
      <c r="F34" t="str">
        <f t="shared" si="3"/>
        <v>Buyende (Ugandan district)</v>
      </c>
      <c r="G34" t="str">
        <f t="shared" si="4"/>
        <v>Buyende</v>
      </c>
      <c r="H34" t="str">
        <f t="shared" si="5"/>
        <v>UG-226</v>
      </c>
      <c r="I34" t="str">
        <f t="shared" si="6"/>
        <v>UG-E</v>
      </c>
    </row>
    <row r="35" spans="1:9" ht="15" thickBot="1" x14ac:dyDescent="0.4">
      <c r="A35" s="1" t="s">
        <v>8814</v>
      </c>
      <c r="B35" s="3" t="s">
        <v>8815</v>
      </c>
      <c r="C35" s="6" t="s">
        <v>473</v>
      </c>
      <c r="D35" s="3" t="s">
        <v>5643</v>
      </c>
      <c r="E35">
        <v>3875</v>
      </c>
      <c r="F35" t="str">
        <f t="shared" si="3"/>
        <v>Dokolo (Ugandan district)</v>
      </c>
      <c r="G35" t="str">
        <f t="shared" si="4"/>
        <v>Dokolo</v>
      </c>
      <c r="H35" t="str">
        <f t="shared" si="5"/>
        <v>UG-317</v>
      </c>
      <c r="I35" t="str">
        <f t="shared" si="6"/>
        <v>UG-N</v>
      </c>
    </row>
    <row r="36" spans="1:9" ht="15" thickBot="1" x14ac:dyDescent="0.4">
      <c r="A36" s="1" t="s">
        <v>8816</v>
      </c>
      <c r="B36" s="3" t="s">
        <v>8817</v>
      </c>
      <c r="C36" s="6" t="s">
        <v>473</v>
      </c>
      <c r="D36" s="3" t="s">
        <v>5677</v>
      </c>
      <c r="E36">
        <v>3875</v>
      </c>
      <c r="F36" t="str">
        <f t="shared" si="3"/>
        <v>Gomba (Ugandan district)</v>
      </c>
      <c r="G36" t="str">
        <f t="shared" si="4"/>
        <v>Gomba</v>
      </c>
      <c r="H36" t="str">
        <f t="shared" si="5"/>
        <v>UG-121</v>
      </c>
      <c r="I36" t="str">
        <f t="shared" si="6"/>
        <v>UG-C</v>
      </c>
    </row>
    <row r="37" spans="1:9" ht="15" thickBot="1" x14ac:dyDescent="0.4">
      <c r="A37" s="1" t="s">
        <v>8818</v>
      </c>
      <c r="B37" s="3" t="s">
        <v>8819</v>
      </c>
      <c r="C37" s="6" t="s">
        <v>473</v>
      </c>
      <c r="D37" s="3" t="s">
        <v>5643</v>
      </c>
      <c r="E37">
        <v>3875</v>
      </c>
      <c r="F37" t="str">
        <f t="shared" si="3"/>
        <v>Gulu (Ugandan district)</v>
      </c>
      <c r="G37" t="str">
        <f t="shared" si="4"/>
        <v>Gulu</v>
      </c>
      <c r="H37" t="str">
        <f t="shared" si="5"/>
        <v>UG-304</v>
      </c>
      <c r="I37" t="str">
        <f t="shared" si="6"/>
        <v>UG-N</v>
      </c>
    </row>
    <row r="38" spans="1:9" ht="15" thickBot="1" x14ac:dyDescent="0.4">
      <c r="A38" s="1" t="s">
        <v>8820</v>
      </c>
      <c r="B38" s="3" t="s">
        <v>8821</v>
      </c>
      <c r="C38" s="6" t="s">
        <v>473</v>
      </c>
      <c r="D38" s="3" t="s">
        <v>8784</v>
      </c>
      <c r="E38">
        <v>3875</v>
      </c>
      <c r="F38" t="str">
        <f t="shared" si="3"/>
        <v>Hoima (Ugandan district)</v>
      </c>
      <c r="G38" t="str">
        <f t="shared" si="4"/>
        <v>Hoima</v>
      </c>
      <c r="H38" t="str">
        <f t="shared" si="5"/>
        <v>UG-403</v>
      </c>
      <c r="I38" t="str">
        <f t="shared" si="6"/>
        <v>UG-W</v>
      </c>
    </row>
    <row r="39" spans="1:9" ht="15" thickBot="1" x14ac:dyDescent="0.4">
      <c r="A39" s="1" t="s">
        <v>8822</v>
      </c>
      <c r="B39" s="3" t="s">
        <v>8823</v>
      </c>
      <c r="C39" s="6" t="s">
        <v>473</v>
      </c>
      <c r="D39" s="3" t="s">
        <v>8784</v>
      </c>
      <c r="E39">
        <v>3875</v>
      </c>
      <c r="F39" t="str">
        <f t="shared" si="3"/>
        <v>Ibanda (Ugandan district)</v>
      </c>
      <c r="G39" t="str">
        <f t="shared" si="4"/>
        <v>Ibanda</v>
      </c>
      <c r="H39" t="str">
        <f t="shared" si="5"/>
        <v>UG-417</v>
      </c>
      <c r="I39" t="str">
        <f t="shared" si="6"/>
        <v>UG-W</v>
      </c>
    </row>
    <row r="40" spans="1:9" ht="15" thickBot="1" x14ac:dyDescent="0.4">
      <c r="A40" s="1" t="s">
        <v>8824</v>
      </c>
      <c r="B40" s="3" t="s">
        <v>8825</v>
      </c>
      <c r="C40" s="6" t="s">
        <v>473</v>
      </c>
      <c r="D40" s="3" t="s">
        <v>5695</v>
      </c>
      <c r="E40">
        <v>3875</v>
      </c>
      <c r="F40" t="str">
        <f t="shared" si="3"/>
        <v>Iganga (Ugandan district)</v>
      </c>
      <c r="G40" t="str">
        <f t="shared" si="4"/>
        <v>Iganga</v>
      </c>
      <c r="H40" t="str">
        <f t="shared" si="5"/>
        <v>UG-203</v>
      </c>
      <c r="I40" t="str">
        <f t="shared" si="6"/>
        <v>UG-E</v>
      </c>
    </row>
    <row r="41" spans="1:9" ht="15" thickBot="1" x14ac:dyDescent="0.4">
      <c r="A41" s="1" t="s">
        <v>8826</v>
      </c>
      <c r="B41" s="3" t="s">
        <v>8827</v>
      </c>
      <c r="C41" s="6" t="s">
        <v>473</v>
      </c>
      <c r="D41" s="3" t="s">
        <v>8784</v>
      </c>
      <c r="E41">
        <v>3875</v>
      </c>
      <c r="F41" t="str">
        <f t="shared" si="3"/>
        <v>Isingiro (Ugandan district)</v>
      </c>
      <c r="G41" t="str">
        <f t="shared" si="4"/>
        <v>Isingiro</v>
      </c>
      <c r="H41" t="str">
        <f t="shared" si="5"/>
        <v>UG-418</v>
      </c>
      <c r="I41" t="str">
        <f t="shared" si="6"/>
        <v>UG-W</v>
      </c>
    </row>
    <row r="42" spans="1:9" ht="15" thickBot="1" x14ac:dyDescent="0.4">
      <c r="A42" s="1" t="s">
        <v>8828</v>
      </c>
      <c r="B42" s="3" t="s">
        <v>8829</v>
      </c>
      <c r="C42" s="6" t="s">
        <v>473</v>
      </c>
      <c r="D42" s="3" t="s">
        <v>5695</v>
      </c>
      <c r="E42">
        <v>3875</v>
      </c>
      <c r="F42" t="str">
        <f t="shared" si="3"/>
        <v>Jinja (Ugandan district)</v>
      </c>
      <c r="G42" t="str">
        <f t="shared" si="4"/>
        <v>Jinja</v>
      </c>
      <c r="H42" t="str">
        <f t="shared" si="5"/>
        <v>UG-204</v>
      </c>
      <c r="I42" t="str">
        <f t="shared" si="6"/>
        <v>UG-E</v>
      </c>
    </row>
    <row r="43" spans="1:9" ht="15" thickBot="1" x14ac:dyDescent="0.4">
      <c r="A43" s="1" t="s">
        <v>8830</v>
      </c>
      <c r="B43" s="3" t="s">
        <v>8831</v>
      </c>
      <c r="C43" s="6" t="s">
        <v>473</v>
      </c>
      <c r="D43" s="3" t="s">
        <v>5643</v>
      </c>
      <c r="E43">
        <v>3875</v>
      </c>
      <c r="F43" t="str">
        <f t="shared" si="3"/>
        <v>Kaabong (Ugandan district)</v>
      </c>
      <c r="G43" t="str">
        <f t="shared" si="4"/>
        <v>Kaabong</v>
      </c>
      <c r="H43" t="str">
        <f t="shared" si="5"/>
        <v>UG-318</v>
      </c>
      <c r="I43" t="str">
        <f t="shared" si="6"/>
        <v>UG-N</v>
      </c>
    </row>
    <row r="44" spans="1:9" ht="15" thickBot="1" x14ac:dyDescent="0.4">
      <c r="A44" s="1" t="s">
        <v>8832</v>
      </c>
      <c r="B44" s="3" t="s">
        <v>8833</v>
      </c>
      <c r="C44" s="6" t="s">
        <v>473</v>
      </c>
      <c r="D44" s="3" t="s">
        <v>8784</v>
      </c>
      <c r="E44">
        <v>3875</v>
      </c>
      <c r="F44" t="str">
        <f t="shared" si="3"/>
        <v>Kabale (Ugandan district)</v>
      </c>
      <c r="G44" t="str">
        <f t="shared" si="4"/>
        <v>Kabale</v>
      </c>
      <c r="H44" t="str">
        <f t="shared" si="5"/>
        <v>UG-404</v>
      </c>
      <c r="I44" t="str">
        <f t="shared" si="6"/>
        <v>UG-W</v>
      </c>
    </row>
    <row r="45" spans="1:9" ht="15" thickBot="1" x14ac:dyDescent="0.4">
      <c r="A45" s="1" t="s">
        <v>8834</v>
      </c>
      <c r="B45" s="3" t="s">
        <v>8835</v>
      </c>
      <c r="C45" s="6" t="s">
        <v>473</v>
      </c>
      <c r="D45" s="3" t="s">
        <v>8784</v>
      </c>
      <c r="E45">
        <v>3875</v>
      </c>
      <c r="F45" t="str">
        <f t="shared" si="3"/>
        <v>Kabarole (Ugandan district)</v>
      </c>
      <c r="G45" t="str">
        <f t="shared" si="4"/>
        <v>Kabarole</v>
      </c>
      <c r="H45" t="str">
        <f t="shared" si="5"/>
        <v>UG-405</v>
      </c>
      <c r="I45" t="str">
        <f t="shared" si="6"/>
        <v>UG-W</v>
      </c>
    </row>
    <row r="46" spans="1:9" ht="29.5" thickBot="1" x14ac:dyDescent="0.4">
      <c r="A46" s="1" t="s">
        <v>8836</v>
      </c>
      <c r="B46" s="3" t="s">
        <v>8837</v>
      </c>
      <c r="C46" s="6" t="s">
        <v>473</v>
      </c>
      <c r="D46" s="3" t="s">
        <v>5695</v>
      </c>
      <c r="E46">
        <v>3875</v>
      </c>
      <c r="F46" t="str">
        <f t="shared" si="3"/>
        <v>Kaberamaido (Ugandan district)</v>
      </c>
      <c r="G46" t="str">
        <f t="shared" si="4"/>
        <v>Kaberamaido</v>
      </c>
      <c r="H46" t="str">
        <f t="shared" si="5"/>
        <v>UG-213</v>
      </c>
      <c r="I46" t="str">
        <f t="shared" si="6"/>
        <v>UG-E</v>
      </c>
    </row>
    <row r="47" spans="1:9" ht="15" thickBot="1" x14ac:dyDescent="0.4">
      <c r="A47" s="1" t="s">
        <v>8838</v>
      </c>
      <c r="B47" s="3" t="s">
        <v>8839</v>
      </c>
      <c r="C47" s="6" t="s">
        <v>473</v>
      </c>
      <c r="D47" s="3" t="s">
        <v>8784</v>
      </c>
      <c r="E47">
        <v>3875</v>
      </c>
      <c r="F47" t="str">
        <f t="shared" si="3"/>
        <v>Kagadi (Ugandan district)</v>
      </c>
      <c r="G47" t="str">
        <f t="shared" si="4"/>
        <v>Kagadi</v>
      </c>
      <c r="H47" t="str">
        <f t="shared" si="5"/>
        <v>UG-427</v>
      </c>
      <c r="I47" t="str">
        <f t="shared" si="6"/>
        <v>UG-W</v>
      </c>
    </row>
    <row r="48" spans="1:9" ht="15" thickBot="1" x14ac:dyDescent="0.4">
      <c r="A48" s="1" t="s">
        <v>8840</v>
      </c>
      <c r="B48" s="3" t="s">
        <v>8841</v>
      </c>
      <c r="C48" s="6" t="s">
        <v>473</v>
      </c>
      <c r="D48" s="3" t="s">
        <v>8784</v>
      </c>
      <c r="E48">
        <v>3875</v>
      </c>
      <c r="F48" t="str">
        <f t="shared" si="3"/>
        <v>Kakumiro (Ugandan district)</v>
      </c>
      <c r="G48" t="str">
        <f t="shared" si="4"/>
        <v>Kakumiro</v>
      </c>
      <c r="H48" t="str">
        <f t="shared" si="5"/>
        <v>UG-428</v>
      </c>
      <c r="I48" t="str">
        <f t="shared" si="6"/>
        <v>UG-W</v>
      </c>
    </row>
    <row r="49" spans="1:9" ht="15" thickBot="1" x14ac:dyDescent="0.4">
      <c r="A49" s="1" t="s">
        <v>8842</v>
      </c>
      <c r="B49" s="6" t="s">
        <v>8843</v>
      </c>
      <c r="C49" s="6" t="s">
        <v>473</v>
      </c>
      <c r="D49" s="3" t="s">
        <v>5695</v>
      </c>
      <c r="E49">
        <v>3875</v>
      </c>
      <c r="F49" t="str">
        <f t="shared" si="3"/>
        <v>Kalaki (Ugandan district)</v>
      </c>
      <c r="G49" t="str">
        <f t="shared" si="4"/>
        <v>Kalaki</v>
      </c>
      <c r="H49" t="str">
        <f t="shared" si="5"/>
        <v>UG-237</v>
      </c>
      <c r="I49" t="str">
        <f t="shared" si="6"/>
        <v>UG-E</v>
      </c>
    </row>
    <row r="50" spans="1:9" ht="15" thickBot="1" x14ac:dyDescent="0.4">
      <c r="A50" s="1" t="s">
        <v>8844</v>
      </c>
      <c r="B50" s="3" t="s">
        <v>8845</v>
      </c>
      <c r="C50" s="6" t="s">
        <v>473</v>
      </c>
      <c r="D50" s="3" t="s">
        <v>5677</v>
      </c>
      <c r="E50">
        <v>3875</v>
      </c>
      <c r="F50" t="str">
        <f t="shared" si="3"/>
        <v>Kalangala (Ugandan district)</v>
      </c>
      <c r="G50" t="str">
        <f t="shared" si="4"/>
        <v>Kalangala</v>
      </c>
      <c r="H50" t="str">
        <f t="shared" si="5"/>
        <v>UG-101</v>
      </c>
      <c r="I50" t="str">
        <f t="shared" si="6"/>
        <v>UG-C</v>
      </c>
    </row>
    <row r="51" spans="1:9" ht="15" thickBot="1" x14ac:dyDescent="0.4">
      <c r="A51" s="1" t="s">
        <v>8846</v>
      </c>
      <c r="B51" s="3" t="s">
        <v>8847</v>
      </c>
      <c r="C51" s="6" t="s">
        <v>473</v>
      </c>
      <c r="D51" s="3" t="s">
        <v>5695</v>
      </c>
      <c r="E51">
        <v>3875</v>
      </c>
      <c r="F51" t="str">
        <f t="shared" si="3"/>
        <v>Kaliro (Ugandan district)</v>
      </c>
      <c r="G51" t="str">
        <f t="shared" si="4"/>
        <v>Kaliro</v>
      </c>
      <c r="H51" t="str">
        <f t="shared" si="5"/>
        <v>UG-222</v>
      </c>
      <c r="I51" t="str">
        <f t="shared" si="6"/>
        <v>UG-E</v>
      </c>
    </row>
    <row r="52" spans="1:9" ht="15" thickBot="1" x14ac:dyDescent="0.4">
      <c r="A52" s="1" t="s">
        <v>8848</v>
      </c>
      <c r="B52" s="3" t="s">
        <v>8849</v>
      </c>
      <c r="C52" s="6" t="s">
        <v>473</v>
      </c>
      <c r="D52" s="3" t="s">
        <v>5677</v>
      </c>
      <c r="E52">
        <v>3875</v>
      </c>
      <c r="F52" t="str">
        <f t="shared" si="3"/>
        <v>Kalungu (Ugandan district)</v>
      </c>
      <c r="G52" t="str">
        <f t="shared" si="4"/>
        <v>Kalungu</v>
      </c>
      <c r="H52" t="str">
        <f t="shared" si="5"/>
        <v>UG-122</v>
      </c>
      <c r="I52" t="str">
        <f t="shared" si="6"/>
        <v>UG-C</v>
      </c>
    </row>
    <row r="53" spans="1:9" ht="15" thickBot="1" x14ac:dyDescent="0.4">
      <c r="A53" s="1" t="s">
        <v>8850</v>
      </c>
      <c r="B53" s="3" t="s">
        <v>8851</v>
      </c>
      <c r="C53" s="6" t="s">
        <v>466</v>
      </c>
      <c r="D53" s="3" t="s">
        <v>5677</v>
      </c>
      <c r="E53">
        <v>3875</v>
      </c>
      <c r="F53" t="str">
        <f t="shared" si="3"/>
        <v>Kampala (Ugandan city)</v>
      </c>
      <c r="G53" t="str">
        <f t="shared" si="4"/>
        <v>Kampala</v>
      </c>
      <c r="H53" t="str">
        <f t="shared" si="5"/>
        <v>UG-102</v>
      </c>
      <c r="I53" t="str">
        <f t="shared" si="6"/>
        <v>UG-C</v>
      </c>
    </row>
    <row r="54" spans="1:9" ht="15" thickBot="1" x14ac:dyDescent="0.4">
      <c r="A54" s="1" t="s">
        <v>8852</v>
      </c>
      <c r="B54" s="3" t="s">
        <v>8853</v>
      </c>
      <c r="C54" s="6" t="s">
        <v>473</v>
      </c>
      <c r="D54" s="3" t="s">
        <v>5695</v>
      </c>
      <c r="E54">
        <v>3875</v>
      </c>
      <c r="F54" t="str">
        <f t="shared" si="3"/>
        <v>Kamuli (Ugandan district)</v>
      </c>
      <c r="G54" t="str">
        <f t="shared" si="4"/>
        <v>Kamuli</v>
      </c>
      <c r="H54" t="str">
        <f t="shared" si="5"/>
        <v>UG-205</v>
      </c>
      <c r="I54" t="str">
        <f t="shared" si="6"/>
        <v>UG-E</v>
      </c>
    </row>
    <row r="55" spans="1:9" ht="29.5" thickBot="1" x14ac:dyDescent="0.4">
      <c r="A55" s="1" t="s">
        <v>8854</v>
      </c>
      <c r="B55" s="3" t="s">
        <v>8855</v>
      </c>
      <c r="C55" s="6" t="s">
        <v>473</v>
      </c>
      <c r="D55" s="3" t="s">
        <v>8784</v>
      </c>
      <c r="E55">
        <v>3875</v>
      </c>
      <c r="F55" t="str">
        <f t="shared" si="3"/>
        <v>Kamwenge (Ugandan district)</v>
      </c>
      <c r="G55" t="str">
        <f t="shared" si="4"/>
        <v>Kamwenge</v>
      </c>
      <c r="H55" t="str">
        <f t="shared" si="5"/>
        <v>UG-413</v>
      </c>
      <c r="I55" t="str">
        <f t="shared" si="6"/>
        <v>UG-W</v>
      </c>
    </row>
    <row r="56" spans="1:9" ht="15" thickBot="1" x14ac:dyDescent="0.4">
      <c r="A56" s="1" t="s">
        <v>8856</v>
      </c>
      <c r="B56" s="3" t="s">
        <v>8857</v>
      </c>
      <c r="C56" s="6" t="s">
        <v>473</v>
      </c>
      <c r="D56" s="3" t="s">
        <v>8784</v>
      </c>
      <c r="E56">
        <v>3875</v>
      </c>
      <c r="F56" t="str">
        <f t="shared" si="3"/>
        <v>Kanungu (Ugandan district)</v>
      </c>
      <c r="G56" t="str">
        <f t="shared" si="4"/>
        <v>Kanungu</v>
      </c>
      <c r="H56" t="str">
        <f t="shared" si="5"/>
        <v>UG-414</v>
      </c>
      <c r="I56" t="str">
        <f t="shared" si="6"/>
        <v>UG-W</v>
      </c>
    </row>
    <row r="57" spans="1:9" ht="29.5" thickBot="1" x14ac:dyDescent="0.4">
      <c r="A57" s="1" t="s">
        <v>8858</v>
      </c>
      <c r="B57" s="3" t="s">
        <v>8859</v>
      </c>
      <c r="C57" s="6" t="s">
        <v>473</v>
      </c>
      <c r="D57" s="3" t="s">
        <v>5695</v>
      </c>
      <c r="E57">
        <v>3875</v>
      </c>
      <c r="F57" t="str">
        <f t="shared" si="3"/>
        <v>Kapchorwa (Ugandan district)</v>
      </c>
      <c r="G57" t="str">
        <f t="shared" si="4"/>
        <v>Kapchorwa</v>
      </c>
      <c r="H57" t="str">
        <f t="shared" si="5"/>
        <v>UG-206</v>
      </c>
      <c r="I57" t="str">
        <f t="shared" si="6"/>
        <v>UG-E</v>
      </c>
    </row>
    <row r="58" spans="1:9" ht="29.5" thickBot="1" x14ac:dyDescent="0.4">
      <c r="A58" s="1" t="s">
        <v>8860</v>
      </c>
      <c r="B58" s="3" t="s">
        <v>8861</v>
      </c>
      <c r="C58" s="6" t="s">
        <v>473</v>
      </c>
      <c r="D58" s="3" t="s">
        <v>5695</v>
      </c>
      <c r="E58">
        <v>3875</v>
      </c>
      <c r="F58" t="str">
        <f t="shared" si="3"/>
        <v>Kapelebyong (Ugandan district)</v>
      </c>
      <c r="G58" t="str">
        <f t="shared" si="4"/>
        <v>Kapelebyong</v>
      </c>
      <c r="H58" t="str">
        <f t="shared" si="5"/>
        <v>UG-236</v>
      </c>
      <c r="I58" t="str">
        <f t="shared" si="6"/>
        <v>UG-E</v>
      </c>
    </row>
    <row r="59" spans="1:9" ht="15" thickBot="1" x14ac:dyDescent="0.4">
      <c r="A59" s="1" t="s">
        <v>8862</v>
      </c>
      <c r="B59" s="3" t="s">
        <v>8863</v>
      </c>
      <c r="C59" s="6" t="s">
        <v>473</v>
      </c>
      <c r="D59" s="3" t="s">
        <v>5643</v>
      </c>
      <c r="E59">
        <v>3875</v>
      </c>
      <c r="F59" t="str">
        <f t="shared" si="3"/>
        <v>Karenga (Ugandan district)</v>
      </c>
      <c r="G59" t="str">
        <f t="shared" si="4"/>
        <v>Karenga</v>
      </c>
      <c r="H59" t="str">
        <f t="shared" si="5"/>
        <v>UG-335</v>
      </c>
      <c r="I59" t="str">
        <f t="shared" si="6"/>
        <v>UG-N</v>
      </c>
    </row>
    <row r="60" spans="1:9" ht="15" thickBot="1" x14ac:dyDescent="0.4">
      <c r="A60" s="1" t="s">
        <v>8864</v>
      </c>
      <c r="B60" s="3" t="s">
        <v>8865</v>
      </c>
      <c r="C60" s="6" t="s">
        <v>473</v>
      </c>
      <c r="D60" s="3" t="s">
        <v>5677</v>
      </c>
      <c r="E60">
        <v>3875</v>
      </c>
      <c r="F60" t="str">
        <f t="shared" si="3"/>
        <v>Kasanda (Ugandan district)</v>
      </c>
      <c r="G60" t="str">
        <f t="shared" si="4"/>
        <v>Kasanda</v>
      </c>
      <c r="H60" t="str">
        <f t="shared" si="5"/>
        <v>UG-126</v>
      </c>
      <c r="I60" t="str">
        <f t="shared" si="6"/>
        <v>UG-C</v>
      </c>
    </row>
    <row r="61" spans="1:9" ht="15" thickBot="1" x14ac:dyDescent="0.4">
      <c r="A61" s="1" t="s">
        <v>8866</v>
      </c>
      <c r="B61" s="3" t="s">
        <v>8867</v>
      </c>
      <c r="C61" s="6" t="s">
        <v>473</v>
      </c>
      <c r="D61" s="3" t="s">
        <v>8784</v>
      </c>
      <c r="E61">
        <v>3875</v>
      </c>
      <c r="F61" t="str">
        <f t="shared" si="3"/>
        <v>Kasese (Ugandan district)</v>
      </c>
      <c r="G61" t="str">
        <f t="shared" si="4"/>
        <v>Kasese</v>
      </c>
      <c r="H61" t="str">
        <f t="shared" si="5"/>
        <v>UG-406</v>
      </c>
      <c r="I61" t="str">
        <f t="shared" si="6"/>
        <v>UG-W</v>
      </c>
    </row>
    <row r="62" spans="1:9" ht="15" thickBot="1" x14ac:dyDescent="0.4">
      <c r="A62" s="1" t="s">
        <v>8868</v>
      </c>
      <c r="B62" s="3" t="s">
        <v>8869</v>
      </c>
      <c r="C62" s="6" t="s">
        <v>473</v>
      </c>
      <c r="D62" s="3" t="s">
        <v>5695</v>
      </c>
      <c r="E62">
        <v>3875</v>
      </c>
      <c r="F62" t="str">
        <f t="shared" si="3"/>
        <v>Katakwi (Ugandan district)</v>
      </c>
      <c r="G62" t="str">
        <f t="shared" si="4"/>
        <v>Katakwi</v>
      </c>
      <c r="H62" t="str">
        <f t="shared" si="5"/>
        <v>UG-207</v>
      </c>
      <c r="I62" t="str">
        <f t="shared" si="6"/>
        <v>UG-E</v>
      </c>
    </row>
    <row r="63" spans="1:9" ht="15" thickBot="1" x14ac:dyDescent="0.4">
      <c r="A63" s="1" t="s">
        <v>8870</v>
      </c>
      <c r="B63" s="3" t="s">
        <v>8871</v>
      </c>
      <c r="C63" s="6" t="s">
        <v>473</v>
      </c>
      <c r="D63" s="3" t="s">
        <v>5677</v>
      </c>
      <c r="E63">
        <v>3875</v>
      </c>
      <c r="F63" t="str">
        <f t="shared" si="3"/>
        <v>Kayunga (Ugandan district)</v>
      </c>
      <c r="G63" t="str">
        <f t="shared" si="4"/>
        <v>Kayunga</v>
      </c>
      <c r="H63" t="str">
        <f t="shared" si="5"/>
        <v>UG-112</v>
      </c>
      <c r="I63" t="str">
        <f t="shared" si="6"/>
        <v>UG-C</v>
      </c>
    </row>
    <row r="64" spans="1:9" ht="15" thickBot="1" x14ac:dyDescent="0.4">
      <c r="A64" s="1" t="s">
        <v>8872</v>
      </c>
      <c r="B64" s="6" t="s">
        <v>8873</v>
      </c>
      <c r="C64" s="6" t="s">
        <v>473</v>
      </c>
      <c r="D64" s="3" t="s">
        <v>8784</v>
      </c>
      <c r="E64">
        <v>3875</v>
      </c>
      <c r="F64" t="str">
        <f t="shared" si="3"/>
        <v>Kazo (Ugandan district)</v>
      </c>
      <c r="G64" t="str">
        <f t="shared" si="4"/>
        <v>Kazo</v>
      </c>
      <c r="H64" t="str">
        <f t="shared" si="5"/>
        <v>UG-433</v>
      </c>
      <c r="I64" t="str">
        <f t="shared" si="6"/>
        <v>UG-W</v>
      </c>
    </row>
    <row r="65" spans="1:9" ht="15" thickBot="1" x14ac:dyDescent="0.4">
      <c r="A65" s="1" t="s">
        <v>8874</v>
      </c>
      <c r="B65" s="3" t="s">
        <v>8875</v>
      </c>
      <c r="C65" s="6" t="s">
        <v>473</v>
      </c>
      <c r="D65" s="3" t="s">
        <v>8784</v>
      </c>
      <c r="E65">
        <v>3875</v>
      </c>
      <c r="F65" t="str">
        <f t="shared" si="3"/>
        <v>Kibaale (Ugandan district)</v>
      </c>
      <c r="G65" t="str">
        <f t="shared" si="4"/>
        <v>Kibaale</v>
      </c>
      <c r="H65" t="str">
        <f t="shared" si="5"/>
        <v>UG-407</v>
      </c>
      <c r="I65" t="str">
        <f t="shared" si="6"/>
        <v>UG-W</v>
      </c>
    </row>
    <row r="66" spans="1:9" ht="15" thickBot="1" x14ac:dyDescent="0.4">
      <c r="A66" s="1" t="s">
        <v>8876</v>
      </c>
      <c r="B66" s="3" t="s">
        <v>8877</v>
      </c>
      <c r="C66" s="6" t="s">
        <v>473</v>
      </c>
      <c r="D66" s="3" t="s">
        <v>5677</v>
      </c>
      <c r="E66">
        <v>3875</v>
      </c>
      <c r="F66" t="str">
        <f t="shared" si="3"/>
        <v>Kiboga (Ugandan district)</v>
      </c>
      <c r="G66" t="str">
        <f t="shared" si="4"/>
        <v>Kiboga</v>
      </c>
      <c r="H66" t="str">
        <f t="shared" si="5"/>
        <v>UG-103</v>
      </c>
      <c r="I66" t="str">
        <f t="shared" si="6"/>
        <v>UG-C</v>
      </c>
    </row>
    <row r="67" spans="1:9" ht="15" thickBot="1" x14ac:dyDescent="0.4">
      <c r="A67" s="1" t="s">
        <v>8878</v>
      </c>
      <c r="B67" s="3" t="s">
        <v>8879</v>
      </c>
      <c r="C67" s="6" t="s">
        <v>473</v>
      </c>
      <c r="D67" s="3" t="s">
        <v>5695</v>
      </c>
      <c r="E67">
        <v>3875</v>
      </c>
      <c r="F67" t="str">
        <f t="shared" si="3"/>
        <v>Kibuku (Ugandan district)</v>
      </c>
      <c r="G67" t="str">
        <f t="shared" si="4"/>
        <v>Kibuku</v>
      </c>
      <c r="H67" t="str">
        <f t="shared" si="5"/>
        <v>UG-227</v>
      </c>
      <c r="I67" t="str">
        <f t="shared" si="6"/>
        <v>UG-E</v>
      </c>
    </row>
    <row r="68" spans="1:9" ht="15" thickBot="1" x14ac:dyDescent="0.4">
      <c r="A68" s="1" t="s">
        <v>8880</v>
      </c>
      <c r="B68" s="3" t="s">
        <v>8881</v>
      </c>
      <c r="C68" s="6" t="s">
        <v>473</v>
      </c>
      <c r="D68" s="3" t="s">
        <v>8784</v>
      </c>
      <c r="E68">
        <v>3875</v>
      </c>
      <c r="F68" t="str">
        <f t="shared" si="3"/>
        <v>Kikuube (Ugandan district)</v>
      </c>
      <c r="G68" t="str">
        <f t="shared" si="4"/>
        <v>Kikuube</v>
      </c>
      <c r="H68" t="str">
        <f t="shared" si="5"/>
        <v>UG-432</v>
      </c>
      <c r="I68" t="str">
        <f t="shared" si="6"/>
        <v>UG-W</v>
      </c>
    </row>
    <row r="69" spans="1:9" ht="15" thickBot="1" x14ac:dyDescent="0.4">
      <c r="A69" s="1" t="s">
        <v>8882</v>
      </c>
      <c r="B69" s="3" t="s">
        <v>8883</v>
      </c>
      <c r="C69" s="6" t="s">
        <v>473</v>
      </c>
      <c r="D69" s="3" t="s">
        <v>8784</v>
      </c>
      <c r="E69">
        <v>3875</v>
      </c>
      <c r="F69" t="str">
        <f t="shared" si="3"/>
        <v>Kiruhura (Ugandan district)</v>
      </c>
      <c r="G69" t="str">
        <f t="shared" si="4"/>
        <v>Kiruhura</v>
      </c>
      <c r="H69" t="str">
        <f t="shared" si="5"/>
        <v>UG-419</v>
      </c>
      <c r="I69" t="str">
        <f t="shared" si="6"/>
        <v>UG-W</v>
      </c>
    </row>
    <row r="70" spans="1:9" ht="29.5" thickBot="1" x14ac:dyDescent="0.4">
      <c r="A70" s="1" t="s">
        <v>8884</v>
      </c>
      <c r="B70" s="3" t="s">
        <v>8885</v>
      </c>
      <c r="C70" s="6" t="s">
        <v>473</v>
      </c>
      <c r="D70" s="3" t="s">
        <v>8784</v>
      </c>
      <c r="E70">
        <v>3875</v>
      </c>
      <c r="F70" t="str">
        <f t="shared" ref="F70:F133" si="7">_xlfn.CONCAT(B70," (Ugandan ",C70,")")</f>
        <v>Kiryandongo (Ugandan district)</v>
      </c>
      <c r="G70" t="str">
        <f t="shared" ref="G70:G133" si="8">B70</f>
        <v>Kiryandongo</v>
      </c>
      <c r="H70" t="str">
        <f t="shared" ref="H70:H133" si="9">A70</f>
        <v>UG-421</v>
      </c>
      <c r="I70" t="str">
        <f t="shared" ref="I70:I133" si="10">_xlfn.CONCAT("UG-",D70)</f>
        <v>UG-W</v>
      </c>
    </row>
    <row r="71" spans="1:9" ht="15" thickBot="1" x14ac:dyDescent="0.4">
      <c r="A71" s="1" t="s">
        <v>8886</v>
      </c>
      <c r="B71" s="3" t="s">
        <v>8887</v>
      </c>
      <c r="C71" s="6" t="s">
        <v>473</v>
      </c>
      <c r="D71" s="3" t="s">
        <v>8784</v>
      </c>
      <c r="E71">
        <v>3875</v>
      </c>
      <c r="F71" t="str">
        <f t="shared" si="7"/>
        <v>Kisoro (Ugandan district)</v>
      </c>
      <c r="G71" t="str">
        <f t="shared" si="8"/>
        <v>Kisoro</v>
      </c>
      <c r="H71" t="str">
        <f t="shared" si="9"/>
        <v>UG-408</v>
      </c>
      <c r="I71" t="str">
        <f t="shared" si="10"/>
        <v>UG-W</v>
      </c>
    </row>
    <row r="72" spans="1:9" ht="15" thickBot="1" x14ac:dyDescent="0.4">
      <c r="A72" s="1" t="s">
        <v>8888</v>
      </c>
      <c r="B72" s="6" t="s">
        <v>8889</v>
      </c>
      <c r="C72" s="6" t="s">
        <v>473</v>
      </c>
      <c r="D72" s="3" t="s">
        <v>8784</v>
      </c>
      <c r="E72">
        <v>3875</v>
      </c>
      <c r="F72" t="str">
        <f t="shared" si="7"/>
        <v>Kitagwenda (Ugandan district)</v>
      </c>
      <c r="G72" t="str">
        <f t="shared" si="8"/>
        <v>Kitagwenda</v>
      </c>
      <c r="H72" t="str">
        <f t="shared" si="9"/>
        <v>UG-434</v>
      </c>
      <c r="I72" t="str">
        <f t="shared" si="10"/>
        <v>UG-W</v>
      </c>
    </row>
    <row r="73" spans="1:9" ht="15" thickBot="1" x14ac:dyDescent="0.4">
      <c r="A73" s="1" t="s">
        <v>8890</v>
      </c>
      <c r="B73" s="3" t="s">
        <v>8891</v>
      </c>
      <c r="C73" s="6" t="s">
        <v>473</v>
      </c>
      <c r="D73" s="3" t="s">
        <v>5643</v>
      </c>
      <c r="E73">
        <v>3875</v>
      </c>
      <c r="F73" t="str">
        <f t="shared" si="7"/>
        <v>Kitgum (Ugandan district)</v>
      </c>
      <c r="G73" t="str">
        <f t="shared" si="8"/>
        <v>Kitgum</v>
      </c>
      <c r="H73" t="str">
        <f t="shared" si="9"/>
        <v>UG-305</v>
      </c>
      <c r="I73" t="str">
        <f t="shared" si="10"/>
        <v>UG-N</v>
      </c>
    </row>
    <row r="74" spans="1:9" ht="15" thickBot="1" x14ac:dyDescent="0.4">
      <c r="A74" s="1" t="s">
        <v>8892</v>
      </c>
      <c r="B74" s="3" t="s">
        <v>8893</v>
      </c>
      <c r="C74" s="6" t="s">
        <v>473</v>
      </c>
      <c r="D74" s="3" t="s">
        <v>5643</v>
      </c>
      <c r="E74">
        <v>3875</v>
      </c>
      <c r="F74" t="str">
        <f t="shared" si="7"/>
        <v>Koboko (Ugandan district)</v>
      </c>
      <c r="G74" t="str">
        <f t="shared" si="8"/>
        <v>Koboko</v>
      </c>
      <c r="H74" t="str">
        <f t="shared" si="9"/>
        <v>UG-319</v>
      </c>
      <c r="I74" t="str">
        <f t="shared" si="10"/>
        <v>UG-N</v>
      </c>
    </row>
    <row r="75" spans="1:9" ht="15" thickBot="1" x14ac:dyDescent="0.4">
      <c r="A75" s="1" t="s">
        <v>8894</v>
      </c>
      <c r="B75" s="3" t="s">
        <v>8895</v>
      </c>
      <c r="C75" s="6" t="s">
        <v>473</v>
      </c>
      <c r="D75" s="3" t="s">
        <v>5643</v>
      </c>
      <c r="E75">
        <v>3875</v>
      </c>
      <c r="F75" t="str">
        <f t="shared" si="7"/>
        <v>Kole (Ugandan district)</v>
      </c>
      <c r="G75" t="str">
        <f t="shared" si="8"/>
        <v>Kole</v>
      </c>
      <c r="H75" t="str">
        <f t="shared" si="9"/>
        <v>UG-325</v>
      </c>
      <c r="I75" t="str">
        <f t="shared" si="10"/>
        <v>UG-N</v>
      </c>
    </row>
    <row r="76" spans="1:9" ht="15" thickBot="1" x14ac:dyDescent="0.4">
      <c r="A76" s="1" t="s">
        <v>8896</v>
      </c>
      <c r="B76" s="3" t="s">
        <v>8897</v>
      </c>
      <c r="C76" s="6" t="s">
        <v>473</v>
      </c>
      <c r="D76" s="3" t="s">
        <v>5643</v>
      </c>
      <c r="E76">
        <v>3875</v>
      </c>
      <c r="F76" t="str">
        <f t="shared" si="7"/>
        <v>Kotido (Ugandan district)</v>
      </c>
      <c r="G76" t="str">
        <f t="shared" si="8"/>
        <v>Kotido</v>
      </c>
      <c r="H76" t="str">
        <f t="shared" si="9"/>
        <v>UG-306</v>
      </c>
      <c r="I76" t="str">
        <f t="shared" si="10"/>
        <v>UG-N</v>
      </c>
    </row>
    <row r="77" spans="1:9" ht="15" thickBot="1" x14ac:dyDescent="0.4">
      <c r="A77" s="1" t="s">
        <v>8898</v>
      </c>
      <c r="B77" s="3" t="s">
        <v>8899</v>
      </c>
      <c r="C77" s="6" t="s">
        <v>473</v>
      </c>
      <c r="D77" s="3" t="s">
        <v>5695</v>
      </c>
      <c r="E77">
        <v>3875</v>
      </c>
      <c r="F77" t="str">
        <f t="shared" si="7"/>
        <v>Kumi (Ugandan district)</v>
      </c>
      <c r="G77" t="str">
        <f t="shared" si="8"/>
        <v>Kumi</v>
      </c>
      <c r="H77" t="str">
        <f t="shared" si="9"/>
        <v>UG-208</v>
      </c>
      <c r="I77" t="str">
        <f t="shared" si="10"/>
        <v>UG-E</v>
      </c>
    </row>
    <row r="78" spans="1:9" ht="15" thickBot="1" x14ac:dyDescent="0.4">
      <c r="A78" s="1" t="s">
        <v>8900</v>
      </c>
      <c r="B78" s="3" t="s">
        <v>8901</v>
      </c>
      <c r="C78" s="6" t="s">
        <v>473</v>
      </c>
      <c r="D78" s="3" t="s">
        <v>5643</v>
      </c>
      <c r="E78">
        <v>3875</v>
      </c>
      <c r="F78" t="str">
        <f t="shared" si="7"/>
        <v>Kwania (Ugandan district)</v>
      </c>
      <c r="G78" t="str">
        <f t="shared" si="8"/>
        <v>Kwania</v>
      </c>
      <c r="H78" t="str">
        <f t="shared" si="9"/>
        <v>UG-333</v>
      </c>
      <c r="I78" t="str">
        <f t="shared" si="10"/>
        <v>UG-N</v>
      </c>
    </row>
    <row r="79" spans="1:9" ht="15" thickBot="1" x14ac:dyDescent="0.4">
      <c r="A79" s="1" t="s">
        <v>8902</v>
      </c>
      <c r="B79" s="3" t="s">
        <v>8903</v>
      </c>
      <c r="C79" s="6" t="s">
        <v>473</v>
      </c>
      <c r="D79" s="3" t="s">
        <v>5695</v>
      </c>
      <c r="E79">
        <v>3875</v>
      </c>
      <c r="F79" t="str">
        <f t="shared" si="7"/>
        <v>Kween (Ugandan district)</v>
      </c>
      <c r="G79" t="str">
        <f t="shared" si="8"/>
        <v>Kween</v>
      </c>
      <c r="H79" t="str">
        <f t="shared" si="9"/>
        <v>UG-228</v>
      </c>
      <c r="I79" t="str">
        <f t="shared" si="10"/>
        <v>UG-E</v>
      </c>
    </row>
    <row r="80" spans="1:9" ht="29.5" thickBot="1" x14ac:dyDescent="0.4">
      <c r="A80" s="1" t="s">
        <v>8904</v>
      </c>
      <c r="B80" s="3" t="s">
        <v>8905</v>
      </c>
      <c r="C80" s="6" t="s">
        <v>473</v>
      </c>
      <c r="D80" s="3" t="s">
        <v>5677</v>
      </c>
      <c r="E80">
        <v>3875</v>
      </c>
      <c r="F80" t="str">
        <f t="shared" si="7"/>
        <v>Kyankwanzi (Ugandan district)</v>
      </c>
      <c r="G80" t="str">
        <f t="shared" si="8"/>
        <v>Kyankwanzi</v>
      </c>
      <c r="H80" t="str">
        <f t="shared" si="9"/>
        <v>UG-123</v>
      </c>
      <c r="I80" t="str">
        <f t="shared" si="10"/>
        <v>UG-C</v>
      </c>
    </row>
    <row r="81" spans="1:9" ht="29.5" thickBot="1" x14ac:dyDescent="0.4">
      <c r="A81" s="1" t="s">
        <v>8906</v>
      </c>
      <c r="B81" s="3" t="s">
        <v>8907</v>
      </c>
      <c r="C81" s="6" t="s">
        <v>473</v>
      </c>
      <c r="D81" s="3" t="s">
        <v>8784</v>
      </c>
      <c r="E81">
        <v>3875</v>
      </c>
      <c r="F81" t="str">
        <f t="shared" si="7"/>
        <v>Kyegegwa (Ugandan district)</v>
      </c>
      <c r="G81" t="str">
        <f t="shared" si="8"/>
        <v>Kyegegwa</v>
      </c>
      <c r="H81" t="str">
        <f t="shared" si="9"/>
        <v>UG-422</v>
      </c>
      <c r="I81" t="str">
        <f t="shared" si="10"/>
        <v>UG-W</v>
      </c>
    </row>
    <row r="82" spans="1:9" ht="15" thickBot="1" x14ac:dyDescent="0.4">
      <c r="A82" s="1" t="s">
        <v>8908</v>
      </c>
      <c r="B82" s="3" t="s">
        <v>8909</v>
      </c>
      <c r="C82" s="6" t="s">
        <v>473</v>
      </c>
      <c r="D82" s="3" t="s">
        <v>8784</v>
      </c>
      <c r="E82">
        <v>3875</v>
      </c>
      <c r="F82" t="str">
        <f t="shared" si="7"/>
        <v>Kyenjojo (Ugandan district)</v>
      </c>
      <c r="G82" t="str">
        <f t="shared" si="8"/>
        <v>Kyenjojo</v>
      </c>
      <c r="H82" t="str">
        <f t="shared" si="9"/>
        <v>UG-415</v>
      </c>
      <c r="I82" t="str">
        <f t="shared" si="10"/>
        <v>UG-W</v>
      </c>
    </row>
    <row r="83" spans="1:9" ht="15" thickBot="1" x14ac:dyDescent="0.4">
      <c r="A83" s="1" t="s">
        <v>8910</v>
      </c>
      <c r="B83" s="3" t="s">
        <v>8911</v>
      </c>
      <c r="C83" s="6" t="s">
        <v>473</v>
      </c>
      <c r="D83" s="3" t="s">
        <v>5677</v>
      </c>
      <c r="E83">
        <v>3875</v>
      </c>
      <c r="F83" t="str">
        <f t="shared" si="7"/>
        <v>Kyotera (Ugandan district)</v>
      </c>
      <c r="G83" t="str">
        <f t="shared" si="8"/>
        <v>Kyotera</v>
      </c>
      <c r="H83" t="str">
        <f t="shared" si="9"/>
        <v>UG-125</v>
      </c>
      <c r="I83" t="str">
        <f t="shared" si="10"/>
        <v>UG-C</v>
      </c>
    </row>
    <row r="84" spans="1:9" ht="15" thickBot="1" x14ac:dyDescent="0.4">
      <c r="A84" s="1" t="s">
        <v>8912</v>
      </c>
      <c r="B84" s="3" t="s">
        <v>8913</v>
      </c>
      <c r="C84" s="6" t="s">
        <v>473</v>
      </c>
      <c r="D84" s="3" t="s">
        <v>5643</v>
      </c>
      <c r="E84">
        <v>3875</v>
      </c>
      <c r="F84" t="str">
        <f t="shared" si="7"/>
        <v>Lamwo (Ugandan district)</v>
      </c>
      <c r="G84" t="str">
        <f t="shared" si="8"/>
        <v>Lamwo</v>
      </c>
      <c r="H84" t="str">
        <f t="shared" si="9"/>
        <v>UG-326</v>
      </c>
      <c r="I84" t="str">
        <f t="shared" si="10"/>
        <v>UG-N</v>
      </c>
    </row>
    <row r="85" spans="1:9" ht="15" thickBot="1" x14ac:dyDescent="0.4">
      <c r="A85" s="1" t="s">
        <v>8914</v>
      </c>
      <c r="B85" s="3" t="s">
        <v>8915</v>
      </c>
      <c r="C85" s="6" t="s">
        <v>473</v>
      </c>
      <c r="D85" s="3" t="s">
        <v>5643</v>
      </c>
      <c r="E85">
        <v>3875</v>
      </c>
      <c r="F85" t="str">
        <f t="shared" si="7"/>
        <v>Lira (Ugandan district)</v>
      </c>
      <c r="G85" t="str">
        <f t="shared" si="8"/>
        <v>Lira</v>
      </c>
      <c r="H85" t="str">
        <f t="shared" si="9"/>
        <v>UG-307</v>
      </c>
      <c r="I85" t="str">
        <f t="shared" si="10"/>
        <v>UG-N</v>
      </c>
    </row>
    <row r="86" spans="1:9" ht="15" thickBot="1" x14ac:dyDescent="0.4">
      <c r="A86" s="1" t="s">
        <v>8916</v>
      </c>
      <c r="B86" s="3" t="s">
        <v>8917</v>
      </c>
      <c r="C86" s="6" t="s">
        <v>473</v>
      </c>
      <c r="D86" s="3" t="s">
        <v>5695</v>
      </c>
      <c r="E86">
        <v>3875</v>
      </c>
      <c r="F86" t="str">
        <f t="shared" si="7"/>
        <v>Luuka (Ugandan district)</v>
      </c>
      <c r="G86" t="str">
        <f t="shared" si="8"/>
        <v>Luuka</v>
      </c>
      <c r="H86" t="str">
        <f t="shared" si="9"/>
        <v>UG-229</v>
      </c>
      <c r="I86" t="str">
        <f t="shared" si="10"/>
        <v>UG-E</v>
      </c>
    </row>
    <row r="87" spans="1:9" ht="15" thickBot="1" x14ac:dyDescent="0.4">
      <c r="A87" s="1" t="s">
        <v>8918</v>
      </c>
      <c r="B87" s="3" t="s">
        <v>8919</v>
      </c>
      <c r="C87" s="6" t="s">
        <v>473</v>
      </c>
      <c r="D87" s="3" t="s">
        <v>5677</v>
      </c>
      <c r="E87">
        <v>3875</v>
      </c>
      <c r="F87" t="str">
        <f t="shared" si="7"/>
        <v>Luwero (Ugandan district)</v>
      </c>
      <c r="G87" t="str">
        <f t="shared" si="8"/>
        <v>Luwero</v>
      </c>
      <c r="H87" t="str">
        <f t="shared" si="9"/>
        <v>UG-104</v>
      </c>
      <c r="I87" t="str">
        <f t="shared" si="10"/>
        <v>UG-C</v>
      </c>
    </row>
    <row r="88" spans="1:9" ht="15" thickBot="1" x14ac:dyDescent="0.4">
      <c r="A88" s="1" t="s">
        <v>8920</v>
      </c>
      <c r="B88" s="3" t="s">
        <v>8921</v>
      </c>
      <c r="C88" s="6" t="s">
        <v>473</v>
      </c>
      <c r="D88" s="3" t="s">
        <v>5677</v>
      </c>
      <c r="E88">
        <v>3875</v>
      </c>
      <c r="F88" t="str">
        <f t="shared" si="7"/>
        <v>Lwengo (Ugandan district)</v>
      </c>
      <c r="G88" t="str">
        <f t="shared" si="8"/>
        <v>Lwengo</v>
      </c>
      <c r="H88" t="str">
        <f t="shared" si="9"/>
        <v>UG-124</v>
      </c>
      <c r="I88" t="str">
        <f t="shared" si="10"/>
        <v>UG-C</v>
      </c>
    </row>
    <row r="89" spans="1:9" ht="29.5" thickBot="1" x14ac:dyDescent="0.4">
      <c r="A89" s="1" t="s">
        <v>8922</v>
      </c>
      <c r="B89" s="3" t="s">
        <v>8923</v>
      </c>
      <c r="C89" s="6" t="s">
        <v>473</v>
      </c>
      <c r="D89" s="3" t="s">
        <v>5677</v>
      </c>
      <c r="E89">
        <v>3875</v>
      </c>
      <c r="F89" t="str">
        <f t="shared" si="7"/>
        <v>Lyantonde (Ugandan district)</v>
      </c>
      <c r="G89" t="str">
        <f t="shared" si="8"/>
        <v>Lyantonde</v>
      </c>
      <c r="H89" t="str">
        <f t="shared" si="9"/>
        <v>UG-114</v>
      </c>
      <c r="I89" t="str">
        <f t="shared" si="10"/>
        <v>UG-C</v>
      </c>
    </row>
    <row r="90" spans="1:9" ht="15" thickBot="1" x14ac:dyDescent="0.4">
      <c r="A90" s="1" t="s">
        <v>8924</v>
      </c>
      <c r="B90" s="6" t="s">
        <v>8925</v>
      </c>
      <c r="C90" s="6" t="s">
        <v>473</v>
      </c>
      <c r="D90" s="3" t="s">
        <v>5643</v>
      </c>
      <c r="E90">
        <v>3875</v>
      </c>
      <c r="F90" t="str">
        <f t="shared" si="7"/>
        <v>Madi-Okollo (Ugandan district)</v>
      </c>
      <c r="G90" t="str">
        <f t="shared" si="8"/>
        <v>Madi-Okollo</v>
      </c>
      <c r="H90" t="str">
        <f t="shared" si="9"/>
        <v>UG-336</v>
      </c>
      <c r="I90" t="str">
        <f t="shared" si="10"/>
        <v>UG-N</v>
      </c>
    </row>
    <row r="91" spans="1:9" ht="15" thickBot="1" x14ac:dyDescent="0.4">
      <c r="A91" s="1" t="s">
        <v>8926</v>
      </c>
      <c r="B91" s="3" t="s">
        <v>8927</v>
      </c>
      <c r="C91" s="6" t="s">
        <v>473</v>
      </c>
      <c r="D91" s="3" t="s">
        <v>5695</v>
      </c>
      <c r="E91">
        <v>3875</v>
      </c>
      <c r="F91" t="str">
        <f t="shared" si="7"/>
        <v>Manafwa (Ugandan district)</v>
      </c>
      <c r="G91" t="str">
        <f t="shared" si="8"/>
        <v>Manafwa</v>
      </c>
      <c r="H91" t="str">
        <f t="shared" si="9"/>
        <v>UG-223</v>
      </c>
      <c r="I91" t="str">
        <f t="shared" si="10"/>
        <v>UG-E</v>
      </c>
    </row>
    <row r="92" spans="1:9" ht="15" thickBot="1" x14ac:dyDescent="0.4">
      <c r="A92" s="1" t="s">
        <v>8928</v>
      </c>
      <c r="B92" s="3" t="s">
        <v>8929</v>
      </c>
      <c r="C92" s="6" t="s">
        <v>473</v>
      </c>
      <c r="D92" s="3" t="s">
        <v>5643</v>
      </c>
      <c r="E92">
        <v>3875</v>
      </c>
      <c r="F92" t="str">
        <f t="shared" si="7"/>
        <v>Maracha (Ugandan district)</v>
      </c>
      <c r="G92" t="str">
        <f t="shared" si="8"/>
        <v>Maracha</v>
      </c>
      <c r="H92" t="str">
        <f t="shared" si="9"/>
        <v>UG-320</v>
      </c>
      <c r="I92" t="str">
        <f t="shared" si="10"/>
        <v>UG-N</v>
      </c>
    </row>
    <row r="93" spans="1:9" ht="15" thickBot="1" x14ac:dyDescent="0.4">
      <c r="A93" s="1" t="s">
        <v>8930</v>
      </c>
      <c r="B93" s="3" t="s">
        <v>8931</v>
      </c>
      <c r="C93" s="6" t="s">
        <v>473</v>
      </c>
      <c r="D93" s="3" t="s">
        <v>5677</v>
      </c>
      <c r="E93">
        <v>3875</v>
      </c>
      <c r="F93" t="str">
        <f t="shared" si="7"/>
        <v>Masaka (Ugandan district)</v>
      </c>
      <c r="G93" t="str">
        <f t="shared" si="8"/>
        <v>Masaka</v>
      </c>
      <c r="H93" t="str">
        <f t="shared" si="9"/>
        <v>UG-105</v>
      </c>
      <c r="I93" t="str">
        <f t="shared" si="10"/>
        <v>UG-C</v>
      </c>
    </row>
    <row r="94" spans="1:9" ht="15" thickBot="1" x14ac:dyDescent="0.4">
      <c r="A94" s="1" t="s">
        <v>8932</v>
      </c>
      <c r="B94" s="3" t="s">
        <v>8933</v>
      </c>
      <c r="C94" s="6" t="s">
        <v>473</v>
      </c>
      <c r="D94" s="3" t="s">
        <v>8784</v>
      </c>
      <c r="E94">
        <v>3875</v>
      </c>
      <c r="F94" t="str">
        <f t="shared" si="7"/>
        <v>Masindi (Ugandan district)</v>
      </c>
      <c r="G94" t="str">
        <f t="shared" si="8"/>
        <v>Masindi</v>
      </c>
      <c r="H94" t="str">
        <f t="shared" si="9"/>
        <v>UG-409</v>
      </c>
      <c r="I94" t="str">
        <f t="shared" si="10"/>
        <v>UG-W</v>
      </c>
    </row>
    <row r="95" spans="1:9" ht="15" thickBot="1" x14ac:dyDescent="0.4">
      <c r="A95" s="1" t="s">
        <v>8934</v>
      </c>
      <c r="B95" s="3" t="s">
        <v>8935</v>
      </c>
      <c r="C95" s="6" t="s">
        <v>473</v>
      </c>
      <c r="D95" s="3" t="s">
        <v>5695</v>
      </c>
      <c r="E95">
        <v>3875</v>
      </c>
      <c r="F95" t="str">
        <f t="shared" si="7"/>
        <v>Mayuge (Ugandan district)</v>
      </c>
      <c r="G95" t="str">
        <f t="shared" si="8"/>
        <v>Mayuge</v>
      </c>
      <c r="H95" t="str">
        <f t="shared" si="9"/>
        <v>UG-214</v>
      </c>
      <c r="I95" t="str">
        <f t="shared" si="10"/>
        <v>UG-E</v>
      </c>
    </row>
    <row r="96" spans="1:9" ht="15" thickBot="1" x14ac:dyDescent="0.4">
      <c r="A96" s="1" t="s">
        <v>8936</v>
      </c>
      <c r="B96" s="3" t="s">
        <v>8937</v>
      </c>
      <c r="C96" s="6" t="s">
        <v>473</v>
      </c>
      <c r="D96" s="3" t="s">
        <v>5695</v>
      </c>
      <c r="E96">
        <v>3875</v>
      </c>
      <c r="F96" t="str">
        <f t="shared" si="7"/>
        <v>Mbale (Ugandan district)</v>
      </c>
      <c r="G96" t="str">
        <f t="shared" si="8"/>
        <v>Mbale</v>
      </c>
      <c r="H96" t="str">
        <f t="shared" si="9"/>
        <v>UG-209</v>
      </c>
      <c r="I96" t="str">
        <f t="shared" si="10"/>
        <v>UG-E</v>
      </c>
    </row>
    <row r="97" spans="1:9" ht="15" thickBot="1" x14ac:dyDescent="0.4">
      <c r="A97" s="1" t="s">
        <v>8938</v>
      </c>
      <c r="B97" s="3" t="s">
        <v>8939</v>
      </c>
      <c r="C97" s="6" t="s">
        <v>473</v>
      </c>
      <c r="D97" s="3" t="s">
        <v>8784</v>
      </c>
      <c r="E97">
        <v>3875</v>
      </c>
      <c r="F97" t="str">
        <f t="shared" si="7"/>
        <v>Mbarara (Ugandan district)</v>
      </c>
      <c r="G97" t="str">
        <f t="shared" si="8"/>
        <v>Mbarara</v>
      </c>
      <c r="H97" t="str">
        <f t="shared" si="9"/>
        <v>UG-410</v>
      </c>
      <c r="I97" t="str">
        <f t="shared" si="10"/>
        <v>UG-W</v>
      </c>
    </row>
    <row r="98" spans="1:9" ht="15" thickBot="1" x14ac:dyDescent="0.4">
      <c r="A98" s="1" t="s">
        <v>8940</v>
      </c>
      <c r="B98" s="3" t="s">
        <v>8941</v>
      </c>
      <c r="C98" s="6" t="s">
        <v>473</v>
      </c>
      <c r="D98" s="3" t="s">
        <v>8784</v>
      </c>
      <c r="E98">
        <v>3875</v>
      </c>
      <c r="F98" t="str">
        <f t="shared" si="7"/>
        <v>Mitooma (Ugandan district)</v>
      </c>
      <c r="G98" t="str">
        <f t="shared" si="8"/>
        <v>Mitooma</v>
      </c>
      <c r="H98" t="str">
        <f t="shared" si="9"/>
        <v>UG-423</v>
      </c>
      <c r="I98" t="str">
        <f t="shared" si="10"/>
        <v>UG-W</v>
      </c>
    </row>
    <row r="99" spans="1:9" ht="15" thickBot="1" x14ac:dyDescent="0.4">
      <c r="A99" s="1" t="s">
        <v>8942</v>
      </c>
      <c r="B99" s="3" t="s">
        <v>8943</v>
      </c>
      <c r="C99" s="6" t="s">
        <v>473</v>
      </c>
      <c r="D99" s="3" t="s">
        <v>5677</v>
      </c>
      <c r="E99">
        <v>3875</v>
      </c>
      <c r="F99" t="str">
        <f t="shared" si="7"/>
        <v>Mityana (Ugandan district)</v>
      </c>
      <c r="G99" t="str">
        <f t="shared" si="8"/>
        <v>Mityana</v>
      </c>
      <c r="H99" t="str">
        <f t="shared" si="9"/>
        <v>UG-115</v>
      </c>
      <c r="I99" t="str">
        <f t="shared" si="10"/>
        <v>UG-C</v>
      </c>
    </row>
    <row r="100" spans="1:9" ht="15" thickBot="1" x14ac:dyDescent="0.4">
      <c r="A100" s="1" t="s">
        <v>8944</v>
      </c>
      <c r="B100" s="3" t="s">
        <v>8945</v>
      </c>
      <c r="C100" s="6" t="s">
        <v>473</v>
      </c>
      <c r="D100" s="3" t="s">
        <v>5643</v>
      </c>
      <c r="E100">
        <v>3875</v>
      </c>
      <c r="F100" t="str">
        <f t="shared" si="7"/>
        <v>Moroto (Ugandan district)</v>
      </c>
      <c r="G100" t="str">
        <f t="shared" si="8"/>
        <v>Moroto</v>
      </c>
      <c r="H100" t="str">
        <f t="shared" si="9"/>
        <v>UG-308</v>
      </c>
      <c r="I100" t="str">
        <f t="shared" si="10"/>
        <v>UG-N</v>
      </c>
    </row>
    <row r="101" spans="1:9" ht="15" thickBot="1" x14ac:dyDescent="0.4">
      <c r="A101" s="1" t="s">
        <v>8946</v>
      </c>
      <c r="B101" s="3" t="s">
        <v>8947</v>
      </c>
      <c r="C101" s="6" t="s">
        <v>473</v>
      </c>
      <c r="D101" s="3" t="s">
        <v>5643</v>
      </c>
      <c r="E101">
        <v>3875</v>
      </c>
      <c r="F101" t="str">
        <f t="shared" si="7"/>
        <v>Moyo (Ugandan district)</v>
      </c>
      <c r="G101" t="str">
        <f t="shared" si="8"/>
        <v>Moyo</v>
      </c>
      <c r="H101" t="str">
        <f t="shared" si="9"/>
        <v>UG-309</v>
      </c>
      <c r="I101" t="str">
        <f t="shared" si="10"/>
        <v>UG-N</v>
      </c>
    </row>
    <row r="102" spans="1:9" ht="15" thickBot="1" x14ac:dyDescent="0.4">
      <c r="A102" s="1" t="s">
        <v>8948</v>
      </c>
      <c r="B102" s="3" t="s">
        <v>8949</v>
      </c>
      <c r="C102" s="6" t="s">
        <v>473</v>
      </c>
      <c r="D102" s="3" t="s">
        <v>5677</v>
      </c>
      <c r="E102">
        <v>3875</v>
      </c>
      <c r="F102" t="str">
        <f t="shared" si="7"/>
        <v>Mpigi (Ugandan district)</v>
      </c>
      <c r="G102" t="str">
        <f t="shared" si="8"/>
        <v>Mpigi</v>
      </c>
      <c r="H102" t="str">
        <f t="shared" si="9"/>
        <v>UG-106</v>
      </c>
      <c r="I102" t="str">
        <f t="shared" si="10"/>
        <v>UG-C</v>
      </c>
    </row>
    <row r="103" spans="1:9" ht="29.5" thickBot="1" x14ac:dyDescent="0.4">
      <c r="A103" s="1" t="s">
        <v>8950</v>
      </c>
      <c r="B103" s="3" t="s">
        <v>8951</v>
      </c>
      <c r="C103" s="6" t="s">
        <v>473</v>
      </c>
      <c r="D103" s="3" t="s">
        <v>5677</v>
      </c>
      <c r="E103">
        <v>3875</v>
      </c>
      <c r="F103" t="str">
        <f t="shared" si="7"/>
        <v>Mubende (Ugandan district)</v>
      </c>
      <c r="G103" t="str">
        <f t="shared" si="8"/>
        <v>Mubende</v>
      </c>
      <c r="H103" t="str">
        <f t="shared" si="9"/>
        <v>UG-107</v>
      </c>
      <c r="I103" t="str">
        <f t="shared" si="10"/>
        <v>UG-C</v>
      </c>
    </row>
    <row r="104" spans="1:9" ht="15" thickBot="1" x14ac:dyDescent="0.4">
      <c r="A104" s="1" t="s">
        <v>8952</v>
      </c>
      <c r="B104" s="3" t="s">
        <v>8953</v>
      </c>
      <c r="C104" s="6" t="s">
        <v>473</v>
      </c>
      <c r="D104" s="3" t="s">
        <v>5677</v>
      </c>
      <c r="E104">
        <v>3875</v>
      </c>
      <c r="F104" t="str">
        <f t="shared" si="7"/>
        <v>Mukono (Ugandan district)</v>
      </c>
      <c r="G104" t="str">
        <f t="shared" si="8"/>
        <v>Mukono</v>
      </c>
      <c r="H104" t="str">
        <f t="shared" si="9"/>
        <v>UG-108</v>
      </c>
      <c r="I104" t="str">
        <f t="shared" si="10"/>
        <v>UG-C</v>
      </c>
    </row>
    <row r="105" spans="1:9" ht="15" thickBot="1" x14ac:dyDescent="0.4">
      <c r="A105" s="1" t="s">
        <v>8954</v>
      </c>
      <c r="B105" s="3" t="s">
        <v>8955</v>
      </c>
      <c r="C105" s="6" t="s">
        <v>473</v>
      </c>
      <c r="D105" s="3" t="s">
        <v>5643</v>
      </c>
      <c r="E105">
        <v>3875</v>
      </c>
      <c r="F105" t="str">
        <f t="shared" si="7"/>
        <v>Nabilatuk (Ugandan district)</v>
      </c>
      <c r="G105" t="str">
        <f t="shared" si="8"/>
        <v>Nabilatuk</v>
      </c>
      <c r="H105" t="str">
        <f t="shared" si="9"/>
        <v>UG-334</v>
      </c>
      <c r="I105" t="str">
        <f t="shared" si="10"/>
        <v>UG-N</v>
      </c>
    </row>
    <row r="106" spans="1:9" ht="29.5" thickBot="1" x14ac:dyDescent="0.4">
      <c r="A106" s="1" t="s">
        <v>8956</v>
      </c>
      <c r="B106" s="3" t="s">
        <v>8957</v>
      </c>
      <c r="C106" s="6" t="s">
        <v>473</v>
      </c>
      <c r="D106" s="3" t="s">
        <v>5643</v>
      </c>
      <c r="E106">
        <v>3875</v>
      </c>
      <c r="F106" t="str">
        <f t="shared" si="7"/>
        <v>Nakapiripirit (Ugandan district)</v>
      </c>
      <c r="G106" t="str">
        <f t="shared" si="8"/>
        <v>Nakapiripirit</v>
      </c>
      <c r="H106" t="str">
        <f t="shared" si="9"/>
        <v>UG-311</v>
      </c>
      <c r="I106" t="str">
        <f t="shared" si="10"/>
        <v>UG-N</v>
      </c>
    </row>
    <row r="107" spans="1:9" ht="15" thickBot="1" x14ac:dyDescent="0.4">
      <c r="A107" s="1" t="s">
        <v>8958</v>
      </c>
      <c r="B107" s="3" t="s">
        <v>8959</v>
      </c>
      <c r="C107" s="6" t="s">
        <v>473</v>
      </c>
      <c r="D107" s="3" t="s">
        <v>5677</v>
      </c>
      <c r="E107">
        <v>3875</v>
      </c>
      <c r="F107" t="str">
        <f t="shared" si="7"/>
        <v>Nakaseke (Ugandan district)</v>
      </c>
      <c r="G107" t="str">
        <f t="shared" si="8"/>
        <v>Nakaseke</v>
      </c>
      <c r="H107" t="str">
        <f t="shared" si="9"/>
        <v>UG-116</v>
      </c>
      <c r="I107" t="str">
        <f t="shared" si="10"/>
        <v>UG-C</v>
      </c>
    </row>
    <row r="108" spans="1:9" ht="29.5" thickBot="1" x14ac:dyDescent="0.4">
      <c r="A108" s="1" t="s">
        <v>8960</v>
      </c>
      <c r="B108" s="3" t="s">
        <v>8961</v>
      </c>
      <c r="C108" s="6" t="s">
        <v>473</v>
      </c>
      <c r="D108" s="3" t="s">
        <v>5677</v>
      </c>
      <c r="E108">
        <v>3875</v>
      </c>
      <c r="F108" t="str">
        <f t="shared" si="7"/>
        <v>Nakasongola (Ugandan district)</v>
      </c>
      <c r="G108" t="str">
        <f t="shared" si="8"/>
        <v>Nakasongola</v>
      </c>
      <c r="H108" t="str">
        <f t="shared" si="9"/>
        <v>UG-109</v>
      </c>
      <c r="I108" t="str">
        <f t="shared" si="10"/>
        <v>UG-C</v>
      </c>
    </row>
    <row r="109" spans="1:9" ht="29.5" thickBot="1" x14ac:dyDescent="0.4">
      <c r="A109" s="1" t="s">
        <v>8962</v>
      </c>
      <c r="B109" s="3" t="s">
        <v>8963</v>
      </c>
      <c r="C109" s="6" t="s">
        <v>473</v>
      </c>
      <c r="D109" s="3" t="s">
        <v>5695</v>
      </c>
      <c r="E109">
        <v>3875</v>
      </c>
      <c r="F109" t="str">
        <f t="shared" si="7"/>
        <v>Namayingo (Ugandan district)</v>
      </c>
      <c r="G109" t="str">
        <f t="shared" si="8"/>
        <v>Namayingo</v>
      </c>
      <c r="H109" t="str">
        <f t="shared" si="9"/>
        <v>UG-230</v>
      </c>
      <c r="I109" t="str">
        <f t="shared" si="10"/>
        <v>UG-E</v>
      </c>
    </row>
    <row r="110" spans="1:9" ht="29.5" thickBot="1" x14ac:dyDescent="0.4">
      <c r="A110" s="1" t="s">
        <v>8964</v>
      </c>
      <c r="B110" s="3" t="s">
        <v>8965</v>
      </c>
      <c r="C110" s="6" t="s">
        <v>473</v>
      </c>
      <c r="D110" s="3" t="s">
        <v>5695</v>
      </c>
      <c r="E110">
        <v>3875</v>
      </c>
      <c r="F110" t="str">
        <f t="shared" si="7"/>
        <v>Namisindwa (Ugandan district)</v>
      </c>
      <c r="G110" t="str">
        <f t="shared" si="8"/>
        <v>Namisindwa</v>
      </c>
      <c r="H110" t="str">
        <f t="shared" si="9"/>
        <v>UG-234</v>
      </c>
      <c r="I110" t="str">
        <f t="shared" si="10"/>
        <v>UG-E</v>
      </c>
    </row>
    <row r="111" spans="1:9" ht="29.5" thickBot="1" x14ac:dyDescent="0.4">
      <c r="A111" s="1" t="s">
        <v>8966</v>
      </c>
      <c r="B111" s="3" t="s">
        <v>8967</v>
      </c>
      <c r="C111" s="6" t="s">
        <v>473</v>
      </c>
      <c r="D111" s="3" t="s">
        <v>5695</v>
      </c>
      <c r="E111">
        <v>3875</v>
      </c>
      <c r="F111" t="str">
        <f t="shared" si="7"/>
        <v>Namutumba (Ugandan district)</v>
      </c>
      <c r="G111" t="str">
        <f t="shared" si="8"/>
        <v>Namutumba</v>
      </c>
      <c r="H111" t="str">
        <f t="shared" si="9"/>
        <v>UG-224</v>
      </c>
      <c r="I111" t="str">
        <f t="shared" si="10"/>
        <v>UG-E</v>
      </c>
    </row>
    <row r="112" spans="1:9" ht="15" thickBot="1" x14ac:dyDescent="0.4">
      <c r="A112" s="1" t="s">
        <v>8968</v>
      </c>
      <c r="B112" s="3" t="s">
        <v>8969</v>
      </c>
      <c r="C112" s="6" t="s">
        <v>473</v>
      </c>
      <c r="D112" s="3" t="s">
        <v>5643</v>
      </c>
      <c r="E112">
        <v>3875</v>
      </c>
      <c r="F112" t="str">
        <f t="shared" si="7"/>
        <v>Napak (Ugandan district)</v>
      </c>
      <c r="G112" t="str">
        <f t="shared" si="8"/>
        <v>Napak</v>
      </c>
      <c r="H112" t="str">
        <f t="shared" si="9"/>
        <v>UG-327</v>
      </c>
      <c r="I112" t="str">
        <f t="shared" si="10"/>
        <v>UG-N</v>
      </c>
    </row>
    <row r="113" spans="1:9" ht="15" thickBot="1" x14ac:dyDescent="0.4">
      <c r="A113" s="1" t="s">
        <v>8970</v>
      </c>
      <c r="B113" s="3" t="s">
        <v>8971</v>
      </c>
      <c r="C113" s="6" t="s">
        <v>473</v>
      </c>
      <c r="D113" s="3" t="s">
        <v>5643</v>
      </c>
      <c r="E113">
        <v>3875</v>
      </c>
      <c r="F113" t="str">
        <f t="shared" si="7"/>
        <v>Nebbi (Ugandan district)</v>
      </c>
      <c r="G113" t="str">
        <f t="shared" si="8"/>
        <v>Nebbi</v>
      </c>
      <c r="H113" t="str">
        <f t="shared" si="9"/>
        <v>UG-310</v>
      </c>
      <c r="I113" t="str">
        <f t="shared" si="10"/>
        <v>UG-N</v>
      </c>
    </row>
    <row r="114" spans="1:9" ht="15" thickBot="1" x14ac:dyDescent="0.4">
      <c r="A114" s="1" t="s">
        <v>8972</v>
      </c>
      <c r="B114" s="3" t="s">
        <v>8973</v>
      </c>
      <c r="C114" s="6" t="s">
        <v>473</v>
      </c>
      <c r="D114" s="3" t="s">
        <v>5695</v>
      </c>
      <c r="E114">
        <v>3875</v>
      </c>
      <c r="F114" t="str">
        <f t="shared" si="7"/>
        <v>Ngora (Ugandan district)</v>
      </c>
      <c r="G114" t="str">
        <f t="shared" si="8"/>
        <v>Ngora</v>
      </c>
      <c r="H114" t="str">
        <f t="shared" si="9"/>
        <v>UG-231</v>
      </c>
      <c r="I114" t="str">
        <f t="shared" si="10"/>
        <v>UG-E</v>
      </c>
    </row>
    <row r="115" spans="1:9" ht="15" thickBot="1" x14ac:dyDescent="0.4">
      <c r="A115" s="1" t="s">
        <v>8974</v>
      </c>
      <c r="B115" s="3" t="s">
        <v>8975</v>
      </c>
      <c r="C115" s="6" t="s">
        <v>473</v>
      </c>
      <c r="D115" s="3" t="s">
        <v>8784</v>
      </c>
      <c r="E115">
        <v>3875</v>
      </c>
      <c r="F115" t="str">
        <f t="shared" si="7"/>
        <v>Ntoroko (Ugandan district)</v>
      </c>
      <c r="G115" t="str">
        <f t="shared" si="8"/>
        <v>Ntoroko</v>
      </c>
      <c r="H115" t="str">
        <f t="shared" si="9"/>
        <v>UG-424</v>
      </c>
      <c r="I115" t="str">
        <f t="shared" si="10"/>
        <v>UG-W</v>
      </c>
    </row>
    <row r="116" spans="1:9" ht="29.5" thickBot="1" x14ac:dyDescent="0.4">
      <c r="A116" s="1" t="s">
        <v>8976</v>
      </c>
      <c r="B116" s="3" t="s">
        <v>8977</v>
      </c>
      <c r="C116" s="6" t="s">
        <v>473</v>
      </c>
      <c r="D116" s="3" t="s">
        <v>8784</v>
      </c>
      <c r="E116">
        <v>3875</v>
      </c>
      <c r="F116" t="str">
        <f t="shared" si="7"/>
        <v>Ntungamo (Ugandan district)</v>
      </c>
      <c r="G116" t="str">
        <f t="shared" si="8"/>
        <v>Ntungamo</v>
      </c>
      <c r="H116" t="str">
        <f t="shared" si="9"/>
        <v>UG-411</v>
      </c>
      <c r="I116" t="str">
        <f t="shared" si="10"/>
        <v>UG-W</v>
      </c>
    </row>
    <row r="117" spans="1:9" ht="15" thickBot="1" x14ac:dyDescent="0.4">
      <c r="A117" s="1" t="s">
        <v>8978</v>
      </c>
      <c r="B117" s="3" t="s">
        <v>8979</v>
      </c>
      <c r="C117" s="6" t="s">
        <v>473</v>
      </c>
      <c r="D117" s="3" t="s">
        <v>5643</v>
      </c>
      <c r="E117">
        <v>3875</v>
      </c>
      <c r="F117" t="str">
        <f t="shared" si="7"/>
        <v>Nwoya (Ugandan district)</v>
      </c>
      <c r="G117" t="str">
        <f t="shared" si="8"/>
        <v>Nwoya</v>
      </c>
      <c r="H117" t="str">
        <f t="shared" si="9"/>
        <v>UG-328</v>
      </c>
      <c r="I117" t="str">
        <f t="shared" si="10"/>
        <v>UG-N</v>
      </c>
    </row>
    <row r="118" spans="1:9" ht="15" thickBot="1" x14ac:dyDescent="0.4">
      <c r="A118" s="1" t="s">
        <v>8980</v>
      </c>
      <c r="B118" s="3" t="s">
        <v>8981</v>
      </c>
      <c r="C118" s="6" t="s">
        <v>473</v>
      </c>
      <c r="D118" s="3" t="s">
        <v>5643</v>
      </c>
      <c r="E118">
        <v>3875</v>
      </c>
      <c r="F118" t="str">
        <f t="shared" si="7"/>
        <v>Obongi (Ugandan district)</v>
      </c>
      <c r="G118" t="str">
        <f t="shared" si="8"/>
        <v>Obongi</v>
      </c>
      <c r="H118" t="str">
        <f t="shared" si="9"/>
        <v>UG-337</v>
      </c>
      <c r="I118" t="str">
        <f t="shared" si="10"/>
        <v>UG-N</v>
      </c>
    </row>
    <row r="119" spans="1:9" ht="15" thickBot="1" x14ac:dyDescent="0.4">
      <c r="A119" s="1" t="s">
        <v>8982</v>
      </c>
      <c r="B119" s="3" t="s">
        <v>8983</v>
      </c>
      <c r="C119" s="6" t="s">
        <v>473</v>
      </c>
      <c r="D119" s="3" t="s">
        <v>5643</v>
      </c>
      <c r="E119">
        <v>3875</v>
      </c>
      <c r="F119" t="str">
        <f t="shared" si="7"/>
        <v>Omoro (Ugandan district)</v>
      </c>
      <c r="G119" t="str">
        <f t="shared" si="8"/>
        <v>Omoro</v>
      </c>
      <c r="H119" t="str">
        <f t="shared" si="9"/>
        <v>UG-331</v>
      </c>
      <c r="I119" t="str">
        <f t="shared" si="10"/>
        <v>UG-N</v>
      </c>
    </row>
    <row r="120" spans="1:9" ht="15" thickBot="1" x14ac:dyDescent="0.4">
      <c r="A120" s="1" t="s">
        <v>8984</v>
      </c>
      <c r="B120" s="3" t="s">
        <v>8985</v>
      </c>
      <c r="C120" s="6" t="s">
        <v>473</v>
      </c>
      <c r="D120" s="3" t="s">
        <v>5643</v>
      </c>
      <c r="E120">
        <v>3875</v>
      </c>
      <c r="F120" t="str">
        <f t="shared" si="7"/>
        <v>Otuke (Ugandan district)</v>
      </c>
      <c r="G120" t="str">
        <f t="shared" si="8"/>
        <v>Otuke</v>
      </c>
      <c r="H120" t="str">
        <f t="shared" si="9"/>
        <v>UG-329</v>
      </c>
      <c r="I120" t="str">
        <f t="shared" si="10"/>
        <v>UG-N</v>
      </c>
    </row>
    <row r="121" spans="1:9" ht="15" thickBot="1" x14ac:dyDescent="0.4">
      <c r="A121" s="1" t="s">
        <v>8986</v>
      </c>
      <c r="B121" s="3" t="s">
        <v>8987</v>
      </c>
      <c r="C121" s="6" t="s">
        <v>473</v>
      </c>
      <c r="D121" s="3" t="s">
        <v>5643</v>
      </c>
      <c r="E121">
        <v>3875</v>
      </c>
      <c r="F121" t="str">
        <f t="shared" si="7"/>
        <v>Oyam (Ugandan district)</v>
      </c>
      <c r="G121" t="str">
        <f t="shared" si="8"/>
        <v>Oyam</v>
      </c>
      <c r="H121" t="str">
        <f t="shared" si="9"/>
        <v>UG-321</v>
      </c>
      <c r="I121" t="str">
        <f t="shared" si="10"/>
        <v>UG-N</v>
      </c>
    </row>
    <row r="122" spans="1:9" ht="15" thickBot="1" x14ac:dyDescent="0.4">
      <c r="A122" s="1" t="s">
        <v>8988</v>
      </c>
      <c r="B122" s="3" t="s">
        <v>8989</v>
      </c>
      <c r="C122" s="6" t="s">
        <v>473</v>
      </c>
      <c r="D122" s="3" t="s">
        <v>5643</v>
      </c>
      <c r="E122">
        <v>3875</v>
      </c>
      <c r="F122" t="str">
        <f t="shared" si="7"/>
        <v>Pader (Ugandan district)</v>
      </c>
      <c r="G122" t="str">
        <f t="shared" si="8"/>
        <v>Pader</v>
      </c>
      <c r="H122" t="str">
        <f t="shared" si="9"/>
        <v>UG-312</v>
      </c>
      <c r="I122" t="str">
        <f t="shared" si="10"/>
        <v>UG-N</v>
      </c>
    </row>
    <row r="123" spans="1:9" ht="15" thickBot="1" x14ac:dyDescent="0.4">
      <c r="A123" s="1" t="s">
        <v>8990</v>
      </c>
      <c r="B123" s="3" t="s">
        <v>8991</v>
      </c>
      <c r="C123" s="6" t="s">
        <v>473</v>
      </c>
      <c r="D123" s="3" t="s">
        <v>5643</v>
      </c>
      <c r="E123">
        <v>3875</v>
      </c>
      <c r="F123" t="str">
        <f t="shared" si="7"/>
        <v>Pakwach (Ugandan district)</v>
      </c>
      <c r="G123" t="str">
        <f t="shared" si="8"/>
        <v>Pakwach</v>
      </c>
      <c r="H123" t="str">
        <f t="shared" si="9"/>
        <v>UG-332</v>
      </c>
      <c r="I123" t="str">
        <f t="shared" si="10"/>
        <v>UG-N</v>
      </c>
    </row>
    <row r="124" spans="1:9" ht="15" thickBot="1" x14ac:dyDescent="0.4">
      <c r="A124" s="1" t="s">
        <v>8992</v>
      </c>
      <c r="B124" s="3" t="s">
        <v>8993</v>
      </c>
      <c r="C124" s="6" t="s">
        <v>473</v>
      </c>
      <c r="D124" s="3" t="s">
        <v>5695</v>
      </c>
      <c r="E124">
        <v>3875</v>
      </c>
      <c r="F124" t="str">
        <f t="shared" si="7"/>
        <v>Pallisa (Ugandan district)</v>
      </c>
      <c r="G124" t="str">
        <f t="shared" si="8"/>
        <v>Pallisa</v>
      </c>
      <c r="H124" t="str">
        <f t="shared" si="9"/>
        <v>UG-210</v>
      </c>
      <c r="I124" t="str">
        <f t="shared" si="10"/>
        <v>UG-E</v>
      </c>
    </row>
    <row r="125" spans="1:9" ht="15" thickBot="1" x14ac:dyDescent="0.4">
      <c r="A125" s="1" t="s">
        <v>8994</v>
      </c>
      <c r="B125" s="3" t="s">
        <v>8995</v>
      </c>
      <c r="C125" s="6" t="s">
        <v>473</v>
      </c>
      <c r="D125" s="3" t="s">
        <v>5677</v>
      </c>
      <c r="E125">
        <v>3875</v>
      </c>
      <c r="F125" t="str">
        <f t="shared" si="7"/>
        <v>Rakai (Ugandan district)</v>
      </c>
      <c r="G125" t="str">
        <f t="shared" si="8"/>
        <v>Rakai</v>
      </c>
      <c r="H125" t="str">
        <f t="shared" si="9"/>
        <v>UG-110</v>
      </c>
      <c r="I125" t="str">
        <f t="shared" si="10"/>
        <v>UG-C</v>
      </c>
    </row>
    <row r="126" spans="1:9" ht="15" thickBot="1" x14ac:dyDescent="0.4">
      <c r="A126" s="1" t="s">
        <v>8996</v>
      </c>
      <c r="B126" s="3" t="s">
        <v>8997</v>
      </c>
      <c r="C126" s="6" t="s">
        <v>473</v>
      </c>
      <c r="D126" s="3" t="s">
        <v>8784</v>
      </c>
      <c r="E126">
        <v>3875</v>
      </c>
      <c r="F126" t="str">
        <f t="shared" si="7"/>
        <v>Rubanda (Ugandan district)</v>
      </c>
      <c r="G126" t="str">
        <f t="shared" si="8"/>
        <v>Rubanda</v>
      </c>
      <c r="H126" t="str">
        <f t="shared" si="9"/>
        <v>UG-429</v>
      </c>
      <c r="I126" t="str">
        <f t="shared" si="10"/>
        <v>UG-W</v>
      </c>
    </row>
    <row r="127" spans="1:9" ht="15" thickBot="1" x14ac:dyDescent="0.4">
      <c r="A127" s="1" t="s">
        <v>8998</v>
      </c>
      <c r="B127" s="3" t="s">
        <v>8999</v>
      </c>
      <c r="C127" s="6" t="s">
        <v>473</v>
      </c>
      <c r="D127" s="3" t="s">
        <v>8784</v>
      </c>
      <c r="E127">
        <v>3875</v>
      </c>
      <c r="F127" t="str">
        <f t="shared" si="7"/>
        <v>Rubirizi (Ugandan district)</v>
      </c>
      <c r="G127" t="str">
        <f t="shared" si="8"/>
        <v>Rubirizi</v>
      </c>
      <c r="H127" t="str">
        <f t="shared" si="9"/>
        <v>UG-425</v>
      </c>
      <c r="I127" t="str">
        <f t="shared" si="10"/>
        <v>UG-W</v>
      </c>
    </row>
    <row r="128" spans="1:9" ht="15" thickBot="1" x14ac:dyDescent="0.4">
      <c r="A128" s="1" t="s">
        <v>9000</v>
      </c>
      <c r="B128" s="3" t="s">
        <v>9001</v>
      </c>
      <c r="C128" s="6" t="s">
        <v>473</v>
      </c>
      <c r="D128" s="3" t="s">
        <v>8784</v>
      </c>
      <c r="E128">
        <v>3875</v>
      </c>
      <c r="F128" t="str">
        <f t="shared" si="7"/>
        <v>Rukiga (Ugandan district)</v>
      </c>
      <c r="G128" t="str">
        <f t="shared" si="8"/>
        <v>Rukiga</v>
      </c>
      <c r="H128" t="str">
        <f t="shared" si="9"/>
        <v>UG-431</v>
      </c>
      <c r="I128" t="str">
        <f t="shared" si="10"/>
        <v>UG-W</v>
      </c>
    </row>
    <row r="129" spans="1:9" ht="15" thickBot="1" x14ac:dyDescent="0.4">
      <c r="A129" s="1" t="s">
        <v>9002</v>
      </c>
      <c r="B129" s="3" t="s">
        <v>9003</v>
      </c>
      <c r="C129" s="6" t="s">
        <v>473</v>
      </c>
      <c r="D129" s="3" t="s">
        <v>8784</v>
      </c>
      <c r="E129">
        <v>3875</v>
      </c>
      <c r="F129" t="str">
        <f t="shared" si="7"/>
        <v>Rukungiri (Ugandan district)</v>
      </c>
      <c r="G129" t="str">
        <f t="shared" si="8"/>
        <v>Rukungiri</v>
      </c>
      <c r="H129" t="str">
        <f t="shared" si="9"/>
        <v>UG-412</v>
      </c>
      <c r="I129" t="str">
        <f t="shared" si="10"/>
        <v>UG-W</v>
      </c>
    </row>
    <row r="130" spans="1:9" ht="15" thickBot="1" x14ac:dyDescent="0.4">
      <c r="A130" s="1" t="s">
        <v>9004</v>
      </c>
      <c r="B130" s="6" t="s">
        <v>9005</v>
      </c>
      <c r="C130" s="6" t="s">
        <v>473</v>
      </c>
      <c r="D130" s="3" t="s">
        <v>8784</v>
      </c>
      <c r="E130">
        <v>3875</v>
      </c>
      <c r="F130" t="str">
        <f t="shared" si="7"/>
        <v>Rwampara (Ugandan district)</v>
      </c>
      <c r="G130" t="str">
        <f t="shared" si="8"/>
        <v>Rwampara</v>
      </c>
      <c r="H130" t="str">
        <f t="shared" si="9"/>
        <v>UG-435</v>
      </c>
      <c r="I130" t="str">
        <f t="shared" si="10"/>
        <v>UG-W</v>
      </c>
    </row>
    <row r="131" spans="1:9" ht="29.5" thickBot="1" x14ac:dyDescent="0.4">
      <c r="A131" s="1" t="s">
        <v>9006</v>
      </c>
      <c r="B131" s="3" t="s">
        <v>9007</v>
      </c>
      <c r="C131" s="6" t="s">
        <v>473</v>
      </c>
      <c r="D131" s="3" t="s">
        <v>5677</v>
      </c>
      <c r="E131">
        <v>3875</v>
      </c>
      <c r="F131" t="str">
        <f t="shared" si="7"/>
        <v>Sembabule (Ugandan district)</v>
      </c>
      <c r="G131" t="str">
        <f t="shared" si="8"/>
        <v>Sembabule</v>
      </c>
      <c r="H131" t="str">
        <f t="shared" si="9"/>
        <v>UG-111</v>
      </c>
      <c r="I131" t="str">
        <f t="shared" si="10"/>
        <v>UG-C</v>
      </c>
    </row>
    <row r="132" spans="1:9" ht="15" thickBot="1" x14ac:dyDescent="0.4">
      <c r="A132" s="1" t="s">
        <v>9008</v>
      </c>
      <c r="B132" s="3" t="s">
        <v>9009</v>
      </c>
      <c r="C132" s="6" t="s">
        <v>473</v>
      </c>
      <c r="D132" s="3" t="s">
        <v>5695</v>
      </c>
      <c r="E132">
        <v>3875</v>
      </c>
      <c r="F132" t="str">
        <f t="shared" si="7"/>
        <v>Serere (Ugandan district)</v>
      </c>
      <c r="G132" t="str">
        <f t="shared" si="8"/>
        <v>Serere</v>
      </c>
      <c r="H132" t="str">
        <f t="shared" si="9"/>
        <v>UG-232</v>
      </c>
      <c r="I132" t="str">
        <f t="shared" si="10"/>
        <v>UG-E</v>
      </c>
    </row>
    <row r="133" spans="1:9" ht="15" thickBot="1" x14ac:dyDescent="0.4">
      <c r="A133" s="1" t="s">
        <v>9010</v>
      </c>
      <c r="B133" s="3" t="s">
        <v>9011</v>
      </c>
      <c r="C133" s="6" t="s">
        <v>473</v>
      </c>
      <c r="D133" s="3" t="s">
        <v>8784</v>
      </c>
      <c r="E133">
        <v>3875</v>
      </c>
      <c r="F133" t="str">
        <f t="shared" si="7"/>
        <v>Sheema (Ugandan district)</v>
      </c>
      <c r="G133" t="str">
        <f t="shared" si="8"/>
        <v>Sheema</v>
      </c>
      <c r="H133" t="str">
        <f t="shared" si="9"/>
        <v>UG-426</v>
      </c>
      <c r="I133" t="str">
        <f t="shared" si="10"/>
        <v>UG-W</v>
      </c>
    </row>
    <row r="134" spans="1:9" ht="15" thickBot="1" x14ac:dyDescent="0.4">
      <c r="A134" s="1" t="s">
        <v>9012</v>
      </c>
      <c r="B134" s="3" t="s">
        <v>9013</v>
      </c>
      <c r="C134" s="6" t="s">
        <v>473</v>
      </c>
      <c r="D134" s="3" t="s">
        <v>5695</v>
      </c>
      <c r="E134">
        <v>3875</v>
      </c>
      <c r="F134" t="str">
        <f t="shared" ref="F134:F139" si="11">_xlfn.CONCAT(B134," (Ugandan ",C134,")")</f>
        <v>Sironko (Ugandan district)</v>
      </c>
      <c r="G134" t="str">
        <f t="shared" ref="G134:G139" si="12">B134</f>
        <v>Sironko</v>
      </c>
      <c r="H134" t="str">
        <f t="shared" ref="H134:H139" si="13">A134</f>
        <v>UG-215</v>
      </c>
      <c r="I134" t="str">
        <f t="shared" ref="I134:I139" si="14">_xlfn.CONCAT("UG-",D134)</f>
        <v>UG-E</v>
      </c>
    </row>
    <row r="135" spans="1:9" ht="15" thickBot="1" x14ac:dyDescent="0.4">
      <c r="A135" s="1" t="s">
        <v>9014</v>
      </c>
      <c r="B135" s="3" t="s">
        <v>9015</v>
      </c>
      <c r="C135" s="6" t="s">
        <v>473</v>
      </c>
      <c r="D135" s="3" t="s">
        <v>5695</v>
      </c>
      <c r="E135">
        <v>3875</v>
      </c>
      <c r="F135" t="str">
        <f t="shared" si="11"/>
        <v>Soroti (Ugandan district)</v>
      </c>
      <c r="G135" t="str">
        <f t="shared" si="12"/>
        <v>Soroti</v>
      </c>
      <c r="H135" t="str">
        <f t="shared" si="13"/>
        <v>UG-211</v>
      </c>
      <c r="I135" t="str">
        <f t="shared" si="14"/>
        <v>UG-E</v>
      </c>
    </row>
    <row r="136" spans="1:9" ht="15" thickBot="1" x14ac:dyDescent="0.4">
      <c r="A136" s="1" t="s">
        <v>9016</v>
      </c>
      <c r="B136" s="3" t="s">
        <v>9017</v>
      </c>
      <c r="C136" s="6" t="s">
        <v>473</v>
      </c>
      <c r="D136" s="3" t="s">
        <v>5695</v>
      </c>
      <c r="E136">
        <v>3875</v>
      </c>
      <c r="F136" t="str">
        <f t="shared" si="11"/>
        <v>Tororo (Ugandan district)</v>
      </c>
      <c r="G136" t="str">
        <f t="shared" si="12"/>
        <v>Tororo</v>
      </c>
      <c r="H136" t="str">
        <f t="shared" si="13"/>
        <v>UG-212</v>
      </c>
      <c r="I136" t="str">
        <f t="shared" si="14"/>
        <v>UG-E</v>
      </c>
    </row>
    <row r="137" spans="1:9" ht="15" thickBot="1" x14ac:dyDescent="0.4">
      <c r="A137" s="1" t="s">
        <v>9018</v>
      </c>
      <c r="B137" s="3" t="s">
        <v>9019</v>
      </c>
      <c r="C137" s="6" t="s">
        <v>473</v>
      </c>
      <c r="D137" s="3" t="s">
        <v>5677</v>
      </c>
      <c r="E137">
        <v>3875</v>
      </c>
      <c r="F137" t="str">
        <f t="shared" si="11"/>
        <v>Wakiso (Ugandan district)</v>
      </c>
      <c r="G137" t="str">
        <f t="shared" si="12"/>
        <v>Wakiso</v>
      </c>
      <c r="H137" t="str">
        <f t="shared" si="13"/>
        <v>UG-113</v>
      </c>
      <c r="I137" t="str">
        <f t="shared" si="14"/>
        <v>UG-C</v>
      </c>
    </row>
    <row r="138" spans="1:9" ht="15" thickBot="1" x14ac:dyDescent="0.4">
      <c r="A138" s="1" t="s">
        <v>9020</v>
      </c>
      <c r="B138" s="3" t="s">
        <v>9021</v>
      </c>
      <c r="C138" s="6" t="s">
        <v>473</v>
      </c>
      <c r="D138" s="3" t="s">
        <v>5643</v>
      </c>
      <c r="E138">
        <v>3875</v>
      </c>
      <c r="F138" t="str">
        <f t="shared" si="11"/>
        <v>Yumbe (Ugandan district)</v>
      </c>
      <c r="G138" t="str">
        <f t="shared" si="12"/>
        <v>Yumbe</v>
      </c>
      <c r="H138" t="str">
        <f t="shared" si="13"/>
        <v>UG-313</v>
      </c>
      <c r="I138" t="str">
        <f t="shared" si="14"/>
        <v>UG-N</v>
      </c>
    </row>
    <row r="139" spans="1:9" ht="15" thickBot="1" x14ac:dyDescent="0.4">
      <c r="A139" s="1" t="s">
        <v>9022</v>
      </c>
      <c r="B139" s="3" t="s">
        <v>9023</v>
      </c>
      <c r="C139" s="6" t="s">
        <v>473</v>
      </c>
      <c r="D139" s="3" t="s">
        <v>5643</v>
      </c>
      <c r="E139">
        <v>3875</v>
      </c>
      <c r="F139" t="str">
        <f t="shared" si="11"/>
        <v>Zombo (Ugandan district)</v>
      </c>
      <c r="G139" t="str">
        <f t="shared" si="12"/>
        <v>Zombo</v>
      </c>
      <c r="H139" t="str">
        <f t="shared" si="13"/>
        <v>UG-330</v>
      </c>
      <c r="I139" t="str">
        <f t="shared" si="14"/>
        <v>UG-N</v>
      </c>
    </row>
  </sheetData>
  <hyperlinks>
    <hyperlink ref="B1" r:id="rId1" tooltip="Central Region (Uganda)" display="https://en.wikipedia.org/wiki/Central_Region_(Uganda)" xr:uid="{7DB32694-8EDE-4E57-B191-45693C83DCAC}"/>
    <hyperlink ref="B2" r:id="rId2" tooltip="Eastern Region (Uganda)" display="https://en.wikipedia.org/wiki/Eastern_Region_(Uganda)" xr:uid="{E3F24B18-A56D-42DA-AF73-25087DE7880F}"/>
    <hyperlink ref="B3" r:id="rId3" tooltip="Northern Region (Uganda)" display="https://en.wikipedia.org/wiki/Northern_Region_(Uganda)" xr:uid="{09604424-FE2B-4318-9880-37F0EECFC3E6}"/>
    <hyperlink ref="B4" r:id="rId4" tooltip="Western Region (Uganda)" display="https://en.wikipedia.org/wiki/Western_Region_(Uganda)" xr:uid="{21898B35-D1A9-43B2-AA6B-53A1DB0EF888}"/>
    <hyperlink ref="B5" r:id="rId5" tooltip="Abim District" display="https://en.wikipedia.org/wiki/Abim_District" xr:uid="{69F73404-68F4-4B83-9CB7-C6D43EF38441}"/>
    <hyperlink ref="D5" r:id="rId6" tooltip="Northern Region, Uganda" display="https://en.wikipedia.org/wiki/Northern_Region,_Uganda" xr:uid="{D222E6BD-5FCE-4453-8651-5C11EE805355}"/>
    <hyperlink ref="B6" r:id="rId7" tooltip="Adjumani District" display="https://en.wikipedia.org/wiki/Adjumani_District" xr:uid="{A877C934-E551-4D75-9937-5013C3613D72}"/>
    <hyperlink ref="D6" r:id="rId8" tooltip="Northern Region, Uganda" display="https://en.wikipedia.org/wiki/Northern_Region,_Uganda" xr:uid="{28BE1DED-F45E-4F59-819E-30E9222AFEA2}"/>
    <hyperlink ref="B7" r:id="rId9" tooltip="Agago District" display="https://en.wikipedia.org/wiki/Agago_District" xr:uid="{EB6F3B9A-AFC3-43D1-8F3B-6E474FA0F67A}"/>
    <hyperlink ref="D7" r:id="rId10" tooltip="Northern Region, Uganda" display="https://en.wikipedia.org/wiki/Northern_Region,_Uganda" xr:uid="{1E0DECD1-ED73-490F-B074-2633EEC6F750}"/>
    <hyperlink ref="B8" r:id="rId11" tooltip="Alebtong District" display="https://en.wikipedia.org/wiki/Alebtong_District" xr:uid="{1F99B9D1-1C0F-4916-B685-9C8216E0AA4E}"/>
    <hyperlink ref="D8" r:id="rId12" tooltip="Northern Region, Uganda" display="https://en.wikipedia.org/wiki/Northern_Region,_Uganda" xr:uid="{0C30AE7D-DD2B-472F-ABAD-17DF351D0A8C}"/>
    <hyperlink ref="B9" r:id="rId13" tooltip="Amolatar District" display="https://en.wikipedia.org/wiki/Amolatar_District" xr:uid="{725EC0EF-9096-4F6F-A786-FE2DC9B0AB4B}"/>
    <hyperlink ref="D9" r:id="rId14" tooltip="Northern Region, Uganda" display="https://en.wikipedia.org/wiki/Northern_Region,_Uganda" xr:uid="{33F60AE9-C63B-42DC-AA5A-17B929A7B9B1}"/>
    <hyperlink ref="B10" r:id="rId15" tooltip="Amudat District" display="https://en.wikipedia.org/wiki/Amudat_District" xr:uid="{9020A303-1CA5-4343-B7FF-E2EE4B471AD6}"/>
    <hyperlink ref="D10" r:id="rId16" tooltip="Northern Region, Uganda" display="https://en.wikipedia.org/wiki/Northern_Region,_Uganda" xr:uid="{D0F5587D-9CC6-4EDC-AD4E-6D1ABB973CB7}"/>
    <hyperlink ref="B11" r:id="rId17" tooltip="Amuria District" display="https://en.wikipedia.org/wiki/Amuria_District" xr:uid="{4CE80A73-5505-462D-8087-731524E0B1E2}"/>
    <hyperlink ref="D11" r:id="rId18" tooltip="Eastern Region, Uganda" display="https://en.wikipedia.org/wiki/Eastern_Region,_Uganda" xr:uid="{F6280102-DB7B-4E50-B3B4-95FFCF01EAEE}"/>
    <hyperlink ref="B12" r:id="rId19" tooltip="Amuru District" display="https://en.wikipedia.org/wiki/Amuru_District" xr:uid="{32BF5145-75FF-4B8B-8383-D39749504D2A}"/>
    <hyperlink ref="D12" r:id="rId20" tooltip="Northern Region, Uganda" display="https://en.wikipedia.org/wiki/Northern_Region,_Uganda" xr:uid="{43AF57D8-94C8-4206-B11C-700ADD2382B0}"/>
    <hyperlink ref="B13" r:id="rId21" tooltip="Apac District" display="https://en.wikipedia.org/wiki/Apac_District" xr:uid="{BDD79E28-BA1C-492B-8324-BD48BFE4CBF3}"/>
    <hyperlink ref="D13" r:id="rId22" tooltip="Northern Region, Uganda" display="https://en.wikipedia.org/wiki/Northern_Region,_Uganda" xr:uid="{70283CB4-25A9-43A2-8C2D-578CE0F33F57}"/>
    <hyperlink ref="B14" r:id="rId23" tooltip="Arua District" display="https://en.wikipedia.org/wiki/Arua_District" xr:uid="{81BAE1CD-4942-4F98-B4CE-89F1A37A8E37}"/>
    <hyperlink ref="D14" r:id="rId24" tooltip="Northern Region, Uganda" display="https://en.wikipedia.org/wiki/Northern_Region,_Uganda" xr:uid="{ACF9AB49-3CC9-4EC4-8315-8C5AB07A4BB9}"/>
    <hyperlink ref="B15" r:id="rId25" tooltip="Budaka District" display="https://en.wikipedia.org/wiki/Budaka_District" xr:uid="{65E682FC-49EE-4E80-8585-723999A66006}"/>
    <hyperlink ref="D15" r:id="rId26" tooltip="Eastern Region, Uganda" display="https://en.wikipedia.org/wiki/Eastern_Region,_Uganda" xr:uid="{B86A430A-EC1A-42A8-8B8D-76F26679A644}"/>
    <hyperlink ref="B16" r:id="rId27" tooltip="Bududa District" display="https://en.wikipedia.org/wiki/Bududa_District" xr:uid="{E2F3041F-F645-4FE4-9D0A-F7F6F5047C47}"/>
    <hyperlink ref="D16" r:id="rId28" tooltip="Eastern Region, Uganda" display="https://en.wikipedia.org/wiki/Eastern_Region,_Uganda" xr:uid="{6833B016-0E87-404E-8FC7-E29ACABA1D95}"/>
    <hyperlink ref="B17" r:id="rId29" tooltip="Bugiri District" display="https://en.wikipedia.org/wiki/Bugiri_District" xr:uid="{12DEDBDC-AE74-4FFF-800C-49C0FADFBEA4}"/>
    <hyperlink ref="D17" r:id="rId30" tooltip="Eastern Region, Uganda" display="https://en.wikipedia.org/wiki/Eastern_Region,_Uganda" xr:uid="{14F47139-D0E3-4599-AAF6-17D9755CCDF9}"/>
    <hyperlink ref="B18" r:id="rId31" tooltip="Bugweri District" display="https://en.wikipedia.org/wiki/Bugweri_District" xr:uid="{3C7C5957-282A-4CE9-A8ED-AB1FCC7714CF}"/>
    <hyperlink ref="D18" r:id="rId32" tooltip="Eastern Region, Uganda" display="https://en.wikipedia.org/wiki/Eastern_Region,_Uganda" xr:uid="{944F7427-3CA9-40C5-A954-C0338FC22794}"/>
    <hyperlink ref="B19" r:id="rId33" tooltip="Buhweju District" display="https://en.wikipedia.org/wiki/Buhweju_District" xr:uid="{100FBDC0-813A-4865-A9B7-BE56F236C86C}"/>
    <hyperlink ref="D19" r:id="rId34" tooltip="Western Region, Uganda" display="https://en.wikipedia.org/wiki/Western_Region,_Uganda" xr:uid="{162FFCFC-08E1-4F19-B9C6-54D2AE17508E}"/>
    <hyperlink ref="B20" r:id="rId35" tooltip="Buikwe District" display="https://en.wikipedia.org/wiki/Buikwe_District" xr:uid="{12C770F4-5287-4080-8194-DA51229A0A5D}"/>
    <hyperlink ref="D20" r:id="rId36" tooltip="Central Region, Uganda" display="https://en.wikipedia.org/wiki/Central_Region,_Uganda" xr:uid="{88D67806-2D0B-493E-9CFF-2BA0A1B96DBA}"/>
    <hyperlink ref="B21" r:id="rId37" tooltip="Bukedea District" display="https://en.wikipedia.org/wiki/Bukedea_District" xr:uid="{68BEFB4C-17C4-4C13-B21D-169CF575CB8A}"/>
    <hyperlink ref="D21" r:id="rId38" tooltip="Eastern Region, Uganda" display="https://en.wikipedia.org/wiki/Eastern_Region,_Uganda" xr:uid="{DCC6571D-049A-4706-BBDC-2BF1B5DA30C8}"/>
    <hyperlink ref="B22" r:id="rId39" tooltip="Bukomansimbi District" display="https://en.wikipedia.org/wiki/Bukomansimbi_District" xr:uid="{AAF7C57B-BF5F-465B-BAAE-593B822E01EF}"/>
    <hyperlink ref="D22" r:id="rId40" tooltip="Central Region, Uganda" display="https://en.wikipedia.org/wiki/Central_Region,_Uganda" xr:uid="{FC651A33-A83A-4075-BDD0-9D36916E44C7}"/>
    <hyperlink ref="B23" r:id="rId41" tooltip="Bukwo District" display="https://en.wikipedia.org/wiki/Bukwo_District" xr:uid="{0B759811-B7FA-4DFD-87D1-20D259006A6F}"/>
    <hyperlink ref="D23" r:id="rId42" tooltip="Eastern Region, Uganda" display="https://en.wikipedia.org/wiki/Eastern_Region,_Uganda" xr:uid="{00599DBC-020F-41B1-B859-9D60B636CD6D}"/>
    <hyperlink ref="B24" r:id="rId43" tooltip="Bulambuli District" display="https://en.wikipedia.org/wiki/Bulambuli_District" xr:uid="{45F55908-1C74-4DA0-B81E-7A29145F2749}"/>
    <hyperlink ref="D24" r:id="rId44" tooltip="Eastern Region, Uganda" display="https://en.wikipedia.org/wiki/Eastern_Region,_Uganda" xr:uid="{0585714B-CE8F-498D-93D9-55C8F3F53F19}"/>
    <hyperlink ref="B25" r:id="rId45" tooltip="Buliisa District" display="https://en.wikipedia.org/wiki/Buliisa_District" xr:uid="{CA334599-5D66-4E0B-BE58-A9E51A774592}"/>
    <hyperlink ref="D25" r:id="rId46" tooltip="Western Region, Uganda" display="https://en.wikipedia.org/wiki/Western_Region,_Uganda" xr:uid="{7290E034-A60D-47E5-90CE-BBDD2A14B7E5}"/>
    <hyperlink ref="B26" r:id="rId47" tooltip="Bundibugyo District" display="https://en.wikipedia.org/wiki/Bundibugyo_District" xr:uid="{8790EBFB-978D-46FB-8977-66C27CF63E42}"/>
    <hyperlink ref="D26" r:id="rId48" tooltip="Western Region, Uganda" display="https://en.wikipedia.org/wiki/Western_Region,_Uganda" xr:uid="{074BF9E0-BC6C-455A-BB54-61E711D02CDA}"/>
    <hyperlink ref="B27" r:id="rId49" tooltip="Bunyangabu District" display="https://en.wikipedia.org/wiki/Bunyangabu_District" xr:uid="{101F5DBC-28D2-4753-AB39-5CB05BC2C9E8}"/>
    <hyperlink ref="D27" r:id="rId50" tooltip="Western Region, Uganda" display="https://en.wikipedia.org/wiki/Western_Region,_Uganda" xr:uid="{CD5E12E2-FAB3-4E8D-B07E-AF446C242E4C}"/>
    <hyperlink ref="B28" r:id="rId51" tooltip="Bushenyi District" display="https://en.wikipedia.org/wiki/Bushenyi_District" xr:uid="{5C8E6AFC-8B92-4F78-8B65-06981E99850D}"/>
    <hyperlink ref="D28" r:id="rId52" tooltip="Western Region, Uganda" display="https://en.wikipedia.org/wiki/Western_Region,_Uganda" xr:uid="{6EEE3FE1-4C10-4AFA-B50E-BE698C8B687F}"/>
    <hyperlink ref="B29" r:id="rId53" tooltip="Busia District" display="https://en.wikipedia.org/wiki/Busia_District" xr:uid="{90674B84-3E62-437F-9EF9-36FCDF868FCB}"/>
    <hyperlink ref="D29" r:id="rId54" tooltip="Eastern Region, Uganda" display="https://en.wikipedia.org/wiki/Eastern_Region,_Uganda" xr:uid="{D7DAD962-E263-4CFE-BAC4-955A7F01C12E}"/>
    <hyperlink ref="B30" r:id="rId55" tooltip="Butaleja District" display="https://en.wikipedia.org/wiki/Butaleja_District" xr:uid="{E11EE2E1-2F07-4D72-B0D0-CC25CC3D6AF0}"/>
    <hyperlink ref="D30" r:id="rId56" tooltip="Eastern Region, Uganda" display="https://en.wikipedia.org/wiki/Eastern_Region,_Uganda" xr:uid="{23144101-2CBF-4539-AF06-582FC3F15242}"/>
    <hyperlink ref="B31" r:id="rId57" tooltip="Butambala District" display="https://en.wikipedia.org/wiki/Butambala_District" xr:uid="{76C14C34-054A-4BCD-95E5-0C1B9DE3D939}"/>
    <hyperlink ref="D31" r:id="rId58" tooltip="Central Region, Uganda" display="https://en.wikipedia.org/wiki/Central_Region,_Uganda" xr:uid="{3B8C4652-5DDF-4C0D-A56C-226380897D21}"/>
    <hyperlink ref="B32" r:id="rId59" tooltip="Butebo District" display="https://en.wikipedia.org/wiki/Butebo_District" xr:uid="{7B29297E-AA1E-43D4-9F18-9E29260AA710}"/>
    <hyperlink ref="D32" r:id="rId60" tooltip="Eastern Region, Uganda" display="https://en.wikipedia.org/wiki/Eastern_Region,_Uganda" xr:uid="{E6D280AB-01A5-463A-AF83-3637D84F07DB}"/>
    <hyperlink ref="B33" r:id="rId61" tooltip="Buvuma District" display="https://en.wikipedia.org/wiki/Buvuma_District" xr:uid="{8C0391F8-54D4-49DD-BD57-7DF1D577F32E}"/>
    <hyperlink ref="D33" r:id="rId62" tooltip="Central Region, Uganda" display="https://en.wikipedia.org/wiki/Central_Region,_Uganda" xr:uid="{B76486B2-C700-4F90-BC93-56F7F5C2A5F8}"/>
    <hyperlink ref="B34" r:id="rId63" tooltip="Buyende District" display="https://en.wikipedia.org/wiki/Buyende_District" xr:uid="{1700C686-DC1D-4F9A-9586-6269517FC933}"/>
    <hyperlink ref="D34" r:id="rId64" tooltip="Eastern Region, Uganda" display="https://en.wikipedia.org/wiki/Eastern_Region,_Uganda" xr:uid="{619D2B96-19F5-42DE-BECA-430A2814FF34}"/>
    <hyperlink ref="B35" r:id="rId65" tooltip="Dokolo District" display="https://en.wikipedia.org/wiki/Dokolo_District" xr:uid="{932669B4-F288-450B-89E6-21A9C2AE1AAE}"/>
    <hyperlink ref="D35" r:id="rId66" tooltip="Northern Region, Uganda" display="https://en.wikipedia.org/wiki/Northern_Region,_Uganda" xr:uid="{22227AE6-5F25-40CB-A722-050154DBF44C}"/>
    <hyperlink ref="B36" r:id="rId67" tooltip="Gomba District" display="https://en.wikipedia.org/wiki/Gomba_District" xr:uid="{127CF1C9-E2EA-43D1-B3DD-B26B9AD42F78}"/>
    <hyperlink ref="D36" r:id="rId68" tooltip="Central Region, Uganda" display="https://en.wikipedia.org/wiki/Central_Region,_Uganda" xr:uid="{B14EEA4F-4ACB-49ED-B75B-2BBCDB0E8D68}"/>
    <hyperlink ref="B37" r:id="rId69" tooltip="Gulu District" display="https://en.wikipedia.org/wiki/Gulu_District" xr:uid="{1E354939-1A64-427B-8AC3-A48DA479D295}"/>
    <hyperlink ref="D37" r:id="rId70" tooltip="Northern Region, Uganda" display="https://en.wikipedia.org/wiki/Northern_Region,_Uganda" xr:uid="{9578A50A-7A56-4D34-B1F5-31EB03277C4D}"/>
    <hyperlink ref="B38" r:id="rId71" tooltip="Hoima District" display="https://en.wikipedia.org/wiki/Hoima_District" xr:uid="{3C03520D-8550-4556-9185-69006B60136A}"/>
    <hyperlink ref="D38" r:id="rId72" tooltip="Western Region, Uganda" display="https://en.wikipedia.org/wiki/Western_Region,_Uganda" xr:uid="{A797FCD8-41A4-4033-8546-DCCBEE6C1393}"/>
    <hyperlink ref="B39" r:id="rId73" tooltip="Ibanda District" display="https://en.wikipedia.org/wiki/Ibanda_District" xr:uid="{F68F0B16-3821-4473-9644-C86CD2B4182B}"/>
    <hyperlink ref="D39" r:id="rId74" tooltip="Western Region, Uganda" display="https://en.wikipedia.org/wiki/Western_Region,_Uganda" xr:uid="{A714262C-2960-4A18-81E5-A9ECF27E01AF}"/>
    <hyperlink ref="B40" r:id="rId75" tooltip="Iganga District" display="https://en.wikipedia.org/wiki/Iganga_District" xr:uid="{BC8E60E7-A5E3-4566-8734-E345852C08E9}"/>
    <hyperlink ref="D40" r:id="rId76" tooltip="Eastern Region, Uganda" display="https://en.wikipedia.org/wiki/Eastern_Region,_Uganda" xr:uid="{9D43BB49-959A-408D-85E9-4E088639424E}"/>
    <hyperlink ref="B41" r:id="rId77" tooltip="Isingiro District" display="https://en.wikipedia.org/wiki/Isingiro_District" xr:uid="{822DE761-514D-4A13-A6CC-CEB1728E10A3}"/>
    <hyperlink ref="D41" r:id="rId78" tooltip="Western Region, Uganda" display="https://en.wikipedia.org/wiki/Western_Region,_Uganda" xr:uid="{667B4D8D-08F7-4080-841F-977DB9868EC7}"/>
    <hyperlink ref="B42" r:id="rId79" tooltip="Jinja District" display="https://en.wikipedia.org/wiki/Jinja_District" xr:uid="{2C554E07-3EC8-41E2-BE90-5D5BD30ECA1A}"/>
    <hyperlink ref="D42" r:id="rId80" tooltip="Eastern Region, Uganda" display="https://en.wikipedia.org/wiki/Eastern_Region,_Uganda" xr:uid="{5CD4F7B8-0CCE-4D40-B6ED-69E162F3E742}"/>
    <hyperlink ref="B43" r:id="rId81" tooltip="Kaabong District" display="https://en.wikipedia.org/wiki/Kaabong_District" xr:uid="{2C18770A-9942-44B6-8D45-267D799E3AED}"/>
    <hyperlink ref="D43" r:id="rId82" tooltip="Northern Region, Uganda" display="https://en.wikipedia.org/wiki/Northern_Region,_Uganda" xr:uid="{382D3943-6195-44EE-B877-F37E08ED5592}"/>
    <hyperlink ref="B44" r:id="rId83" tooltip="Kabale District" display="https://en.wikipedia.org/wiki/Kabale_District" xr:uid="{DE4BF698-E315-4500-81BB-F19CB739DBFB}"/>
    <hyperlink ref="D44" r:id="rId84" tooltip="Western Region, Uganda" display="https://en.wikipedia.org/wiki/Western_Region,_Uganda" xr:uid="{E2B294B1-F1A2-40AE-ACF6-4684B64E31E0}"/>
    <hyperlink ref="B45" r:id="rId85" tooltip="Kabarole District" display="https://en.wikipedia.org/wiki/Kabarole_District" xr:uid="{9DF8420F-08BF-48D2-8ADE-FF4271069420}"/>
    <hyperlink ref="D45" r:id="rId86" tooltip="Western Region, Uganda" display="https://en.wikipedia.org/wiki/Western_Region,_Uganda" xr:uid="{484FB283-F70A-4D06-8ECB-AD54F56BAF8C}"/>
    <hyperlink ref="B46" r:id="rId87" tooltip="Kaberamaido District" display="https://en.wikipedia.org/wiki/Kaberamaido_District" xr:uid="{22A0BE7F-FCF9-49BE-8709-82A579B875AD}"/>
    <hyperlink ref="D46" r:id="rId88" tooltip="Eastern Region, Uganda" display="https://en.wikipedia.org/wiki/Eastern_Region,_Uganda" xr:uid="{4D0A2EE6-9563-4474-B391-D171CB5D51B9}"/>
    <hyperlink ref="B47" r:id="rId89" tooltip="Kagadi District" display="https://en.wikipedia.org/wiki/Kagadi_District" xr:uid="{1003D8CA-1BA2-4B95-A7C5-5B1ADBF1C703}"/>
    <hyperlink ref="D47" r:id="rId90" tooltip="Western Region, Uganda" display="https://en.wikipedia.org/wiki/Western_Region,_Uganda" xr:uid="{CAD6C325-E87A-44C9-843D-90F582AC86FA}"/>
    <hyperlink ref="B48" r:id="rId91" tooltip="Kakumiro District" display="https://en.wikipedia.org/wiki/Kakumiro_District" xr:uid="{898DDC67-66FE-4B9E-9DC7-3D949B1D7A65}"/>
    <hyperlink ref="D48" r:id="rId92" tooltip="Western Region, Uganda" display="https://en.wikipedia.org/wiki/Western_Region,_Uganda" xr:uid="{2A4E549F-8110-4DD2-89F5-EB689AA18C8D}"/>
    <hyperlink ref="D49" r:id="rId93" tooltip="Eastern Region, Uganda" display="https://en.wikipedia.org/wiki/Eastern_Region,_Uganda" xr:uid="{BF012792-90AC-45FB-B3A3-44DB44397FF6}"/>
    <hyperlink ref="B50" r:id="rId94" tooltip="Kalangala District" display="https://en.wikipedia.org/wiki/Kalangala_District" xr:uid="{CFFE2DD3-4BE7-41B1-AC74-5D024A4E9E62}"/>
    <hyperlink ref="D50" r:id="rId95" tooltip="Central Region, Uganda" display="https://en.wikipedia.org/wiki/Central_Region,_Uganda" xr:uid="{9EC137A7-2922-461F-9D95-CDF02A506539}"/>
    <hyperlink ref="B51" r:id="rId96" tooltip="Kaliro District" display="https://en.wikipedia.org/wiki/Kaliro_District" xr:uid="{1E274B0B-5152-47DC-BE94-0528AF1B86C7}"/>
    <hyperlink ref="D51" r:id="rId97" tooltip="Eastern Region, Uganda" display="https://en.wikipedia.org/wiki/Eastern_Region,_Uganda" xr:uid="{1BA19C0C-736B-4986-8F4E-ECD7AA76AEEB}"/>
    <hyperlink ref="B52" r:id="rId98" tooltip="Kalungu District" display="https://en.wikipedia.org/wiki/Kalungu_District" xr:uid="{3EEE46C3-B282-4A52-84F6-FF91BFF6C98E}"/>
    <hyperlink ref="D52" r:id="rId99" tooltip="Central Region, Uganda" display="https://en.wikipedia.org/wiki/Central_Region,_Uganda" xr:uid="{C757AA60-DCE4-4E1D-BB2C-E72A91247E76}"/>
    <hyperlink ref="B53" r:id="rId100" tooltip="Kampala" display="https://en.wikipedia.org/wiki/Kampala" xr:uid="{265D1013-E56C-4453-A8A6-576D875D1B56}"/>
    <hyperlink ref="D53" r:id="rId101" tooltip="Central Region, Uganda" display="https://en.wikipedia.org/wiki/Central_Region,_Uganda" xr:uid="{8BDDFD7F-B2E2-4690-8087-C7072C873DD7}"/>
    <hyperlink ref="B54" r:id="rId102" tooltip="Kamuli District" display="https://en.wikipedia.org/wiki/Kamuli_District" xr:uid="{57D0F3B1-4929-423E-B096-52C7999BDE90}"/>
    <hyperlink ref="D54" r:id="rId103" tooltip="Eastern Region, Uganda" display="https://en.wikipedia.org/wiki/Eastern_Region,_Uganda" xr:uid="{FAB67E0F-C54F-47A5-AD90-A6E553A82FA8}"/>
    <hyperlink ref="B55" r:id="rId104" tooltip="Kamwenge District" display="https://en.wikipedia.org/wiki/Kamwenge_District" xr:uid="{CA0DBA2D-6C3B-4248-A62F-B5E010130F7C}"/>
    <hyperlink ref="D55" r:id="rId105" tooltip="Western Region, Uganda" display="https://en.wikipedia.org/wiki/Western_Region,_Uganda" xr:uid="{86051F78-866A-42F1-962C-70C9F1AF8F77}"/>
    <hyperlink ref="B56" r:id="rId106" tooltip="Kanungu District" display="https://en.wikipedia.org/wiki/Kanungu_District" xr:uid="{12F31FAF-1C32-4C4C-85D4-46338195EB46}"/>
    <hyperlink ref="D56" r:id="rId107" tooltip="Western Region, Uganda" display="https://en.wikipedia.org/wiki/Western_Region,_Uganda" xr:uid="{7A0EB39A-6A5E-4E3C-9DC3-AD4FB5912FA6}"/>
    <hyperlink ref="B57" r:id="rId108" tooltip="Kapchorwa District" display="https://en.wikipedia.org/wiki/Kapchorwa_District" xr:uid="{39A155F5-C20E-4B10-86F0-99DEDBDEFAE5}"/>
    <hyperlink ref="D57" r:id="rId109" tooltip="Eastern Region, Uganda" display="https://en.wikipedia.org/wiki/Eastern_Region,_Uganda" xr:uid="{D34B3F29-CE1A-4EB7-9630-5537481BDA7E}"/>
    <hyperlink ref="B58" r:id="rId110" tooltip="Kapelebyong District" display="https://en.wikipedia.org/wiki/Kapelebyong_District" xr:uid="{F660942F-940D-4A31-AF18-B9B2368890B9}"/>
    <hyperlink ref="D58" r:id="rId111" tooltip="Eastern Region, Uganda" display="https://en.wikipedia.org/wiki/Eastern_Region,_Uganda" xr:uid="{03F68387-16B0-4180-A26D-2C94EF643358}"/>
    <hyperlink ref="B59" r:id="rId112" tooltip="Karenga District" display="https://en.wikipedia.org/wiki/Karenga_District" xr:uid="{A60659DD-1F9C-455B-8EB3-C3B2759B1809}"/>
    <hyperlink ref="D59" r:id="rId113" tooltip="Northern Region, Uganda" display="https://en.wikipedia.org/wiki/Northern_Region,_Uganda" xr:uid="{3C37B2B7-068C-4515-8EDA-70C84B659A17}"/>
    <hyperlink ref="B60" r:id="rId114" tooltip="Kasanda District" display="https://en.wikipedia.org/wiki/Kasanda_District" xr:uid="{36F19DB6-7C36-4F51-90B1-2F77601AB0C9}"/>
    <hyperlink ref="D60" r:id="rId115" tooltip="Central Region, Uganda" display="https://en.wikipedia.org/wiki/Central_Region,_Uganda" xr:uid="{BB06100C-0B96-40D0-B4A0-C25AD93C81B6}"/>
    <hyperlink ref="B61" r:id="rId116" tooltip="Kasese District" display="https://en.wikipedia.org/wiki/Kasese_District" xr:uid="{72987453-12AB-4405-A18B-694CF46A56B8}"/>
    <hyperlink ref="D61" r:id="rId117" tooltip="Western Region, Uganda" display="https://en.wikipedia.org/wiki/Western_Region,_Uganda" xr:uid="{62820421-073F-4D95-99F8-9FD005FB386E}"/>
    <hyperlink ref="B62" r:id="rId118" tooltip="Katakwi District" display="https://en.wikipedia.org/wiki/Katakwi_District" xr:uid="{F4DA3E9B-E9F0-449D-8D36-40B967227048}"/>
    <hyperlink ref="D62" r:id="rId119" tooltip="Eastern Region, Uganda" display="https://en.wikipedia.org/wiki/Eastern_Region,_Uganda" xr:uid="{B79299AB-413F-479F-AEFA-E8CD0CE5D874}"/>
    <hyperlink ref="B63" r:id="rId120" tooltip="Kayunga District" display="https://en.wikipedia.org/wiki/Kayunga_District" xr:uid="{ED442E4B-3CFF-4147-B9E1-79E197D67834}"/>
    <hyperlink ref="D63" r:id="rId121" tooltip="Central Region, Uganda" display="https://en.wikipedia.org/wiki/Central_Region,_Uganda" xr:uid="{600AF744-4D85-4DFC-A794-625A14A0D4C1}"/>
    <hyperlink ref="D64" r:id="rId122" tooltip="Western Region, Uganda" display="https://en.wikipedia.org/wiki/Western_Region,_Uganda" xr:uid="{BBF292E6-3CC7-4B31-BF69-EB972D971716}"/>
    <hyperlink ref="B65" r:id="rId123" tooltip="Kibaale District" display="https://en.wikipedia.org/wiki/Kibaale_District" xr:uid="{8874566F-E81A-4B6A-832D-0A8CA922AA97}"/>
    <hyperlink ref="D65" r:id="rId124" tooltip="Western Region, Uganda" display="https://en.wikipedia.org/wiki/Western_Region,_Uganda" xr:uid="{5B4D44E8-8230-4921-B847-5F7E78677CE7}"/>
    <hyperlink ref="B66" r:id="rId125" tooltip="Kiboga District" display="https://en.wikipedia.org/wiki/Kiboga_District" xr:uid="{87B4F2C6-3E37-4895-91F7-C3049251C413}"/>
    <hyperlink ref="D66" r:id="rId126" tooltip="Central Region, Uganda" display="https://en.wikipedia.org/wiki/Central_Region,_Uganda" xr:uid="{571EE1B1-F1B4-47B2-99FA-80A6573BD493}"/>
    <hyperlink ref="B67" r:id="rId127" tooltip="Kibuku District" display="https://en.wikipedia.org/wiki/Kibuku_District" xr:uid="{95078A63-CC6D-43E3-9E4A-11C49A2A2131}"/>
    <hyperlink ref="D67" r:id="rId128" tooltip="Eastern Region, Uganda" display="https://en.wikipedia.org/wiki/Eastern_Region,_Uganda" xr:uid="{C8CD17F3-7A84-4952-81D6-939B87E5A15E}"/>
    <hyperlink ref="B68" r:id="rId129" tooltip="Kikuube District" display="https://en.wikipedia.org/wiki/Kikuube_District" xr:uid="{7BB09320-EFC6-40FC-9D51-F39ADFE0CE41}"/>
    <hyperlink ref="D68" r:id="rId130" tooltip="Western Region, Uganda" display="https://en.wikipedia.org/wiki/Western_Region,_Uganda" xr:uid="{46F12E50-6C32-44F5-94E5-D0E20B185D48}"/>
    <hyperlink ref="B69" r:id="rId131" tooltip="Kiruhura District" display="https://en.wikipedia.org/wiki/Kiruhura_District" xr:uid="{01439B36-EA35-4F67-9252-DB7A141B1D74}"/>
    <hyperlink ref="D69" r:id="rId132" tooltip="Western Region, Uganda" display="https://en.wikipedia.org/wiki/Western_Region,_Uganda" xr:uid="{4A271491-1D30-4CE2-84EF-D4811B6DD7F3}"/>
    <hyperlink ref="B70" r:id="rId133" tooltip="Kiryandongo District" display="https://en.wikipedia.org/wiki/Kiryandongo_District" xr:uid="{6949A8DE-6F53-4C48-941D-DB2C92E77DA4}"/>
    <hyperlink ref="D70" r:id="rId134" tooltip="Western Region, Uganda" display="https://en.wikipedia.org/wiki/Western_Region,_Uganda" xr:uid="{61BD4B1C-25D8-4A8F-BB18-92DA23EC1859}"/>
    <hyperlink ref="B71" r:id="rId135" tooltip="Kisoro District" display="https://en.wikipedia.org/wiki/Kisoro_District" xr:uid="{BFA240DE-F09D-408B-9A71-41F8214456A6}"/>
    <hyperlink ref="D71" r:id="rId136" tooltip="Western Region, Uganda" display="https://en.wikipedia.org/wiki/Western_Region,_Uganda" xr:uid="{48C0BEF4-EAE0-4557-ACC3-5AF65CE4FA1C}"/>
    <hyperlink ref="D72" r:id="rId137" tooltip="Western Region, Uganda" display="https://en.wikipedia.org/wiki/Western_Region,_Uganda" xr:uid="{86EC22E4-E1EF-4353-8F19-48F6B5C47E3E}"/>
    <hyperlink ref="B73" r:id="rId138" tooltip="Kitgum District" display="https://en.wikipedia.org/wiki/Kitgum_District" xr:uid="{BB3C5227-2930-4E29-ABD9-E2803BDBDE20}"/>
    <hyperlink ref="D73" r:id="rId139" tooltip="Northern Region, Uganda" display="https://en.wikipedia.org/wiki/Northern_Region,_Uganda" xr:uid="{687BBC24-5975-4DC7-B3BC-90225E0D3E2E}"/>
    <hyperlink ref="B74" r:id="rId140" tooltip="Koboko District" display="https://en.wikipedia.org/wiki/Koboko_District" xr:uid="{D0099048-F5BA-45A6-B139-C1232DCBCEA2}"/>
    <hyperlink ref="D74" r:id="rId141" tooltip="Northern Region, Uganda" display="https://en.wikipedia.org/wiki/Northern_Region,_Uganda" xr:uid="{DAA28249-DE7B-4BA3-B4BE-FA677563C340}"/>
    <hyperlink ref="B75" r:id="rId142" tooltip="Kole District" display="https://en.wikipedia.org/wiki/Kole_District" xr:uid="{5B359E63-9919-4A26-BC90-0AF0C186C396}"/>
    <hyperlink ref="D75" r:id="rId143" tooltip="Northern Region, Uganda" display="https://en.wikipedia.org/wiki/Northern_Region,_Uganda" xr:uid="{D620ED76-D24C-4EDE-8A14-CAFE64444519}"/>
    <hyperlink ref="B76" r:id="rId144" tooltip="Kotido District" display="https://en.wikipedia.org/wiki/Kotido_District" xr:uid="{EFBC5B36-BBAD-40A4-9049-5C221F3A4124}"/>
    <hyperlink ref="D76" r:id="rId145" tooltip="Northern Region, Uganda" display="https://en.wikipedia.org/wiki/Northern_Region,_Uganda" xr:uid="{4D2C799F-BC38-41DE-AFEE-856F50370DB5}"/>
    <hyperlink ref="B77" r:id="rId146" tooltip="Kumi District" display="https://en.wikipedia.org/wiki/Kumi_District" xr:uid="{B0DD536F-C3D1-4545-A275-1561CCA2B352}"/>
    <hyperlink ref="D77" r:id="rId147" tooltip="Eastern Region, Uganda" display="https://en.wikipedia.org/wiki/Eastern_Region,_Uganda" xr:uid="{D7ABBBBB-CE67-47AA-BC3A-3970C35C251A}"/>
    <hyperlink ref="B78" r:id="rId148" tooltip="Kwania District" display="https://en.wikipedia.org/wiki/Kwania_District" xr:uid="{24CE1BE8-0B8A-4291-AA1C-A0535D0FA8C8}"/>
    <hyperlink ref="D78" r:id="rId149" tooltip="Northern Region, Uganda" display="https://en.wikipedia.org/wiki/Northern_Region,_Uganda" xr:uid="{0D2D1678-E4F8-463A-BBB1-054219F546F9}"/>
    <hyperlink ref="B79" r:id="rId150" tooltip="Kween District" display="https://en.wikipedia.org/wiki/Kween_District" xr:uid="{F9BB1C1D-EBA6-41C6-8DFF-E8F83816356A}"/>
    <hyperlink ref="D79" r:id="rId151" tooltip="Eastern Region, Uganda" display="https://en.wikipedia.org/wiki/Eastern_Region,_Uganda" xr:uid="{F2C06B3C-9D99-4CC5-99EE-86604BA572AD}"/>
    <hyperlink ref="B80" r:id="rId152" tooltip="Kyankwanzi District" display="https://en.wikipedia.org/wiki/Kyankwanzi_District" xr:uid="{0327DBEA-1D16-4C15-8B88-841911A23DE1}"/>
    <hyperlink ref="D80" r:id="rId153" tooltip="Central Region, Uganda" display="https://en.wikipedia.org/wiki/Central_Region,_Uganda" xr:uid="{32B36384-B43D-4719-8EEB-8A1550FB6799}"/>
    <hyperlink ref="B81" r:id="rId154" tooltip="Kyegegwa District" display="https://en.wikipedia.org/wiki/Kyegegwa_District" xr:uid="{1B1BC09A-0C5C-4349-87D1-4991A1EC610D}"/>
    <hyperlink ref="D81" r:id="rId155" tooltip="Western Region, Uganda" display="https://en.wikipedia.org/wiki/Western_Region,_Uganda" xr:uid="{ED007CAC-A36C-4838-A7E4-B40FE202F082}"/>
    <hyperlink ref="B82" r:id="rId156" tooltip="Kyenjojo District" display="https://en.wikipedia.org/wiki/Kyenjojo_District" xr:uid="{86C44D34-80E1-4B36-9651-A70EB8D67F54}"/>
    <hyperlink ref="D82" r:id="rId157" tooltip="Western Region, Uganda" display="https://en.wikipedia.org/wiki/Western_Region,_Uganda" xr:uid="{C5C2E354-93F4-4BEA-863F-3C37734332CD}"/>
    <hyperlink ref="B83" r:id="rId158" tooltip="Kyotera District" display="https://en.wikipedia.org/wiki/Kyotera_District" xr:uid="{08C928EB-C2AA-42AF-BC99-501EEC5690BE}"/>
    <hyperlink ref="D83" r:id="rId159" tooltip="Central Region, Uganda" display="https://en.wikipedia.org/wiki/Central_Region,_Uganda" xr:uid="{523E099C-75F8-42BA-BD89-2C263E4EB5B7}"/>
    <hyperlink ref="B84" r:id="rId160" tooltip="Lamwo District" display="https://en.wikipedia.org/wiki/Lamwo_District" xr:uid="{6344774A-1BCF-46A8-81AE-2CFB0D0CC6AB}"/>
    <hyperlink ref="D84" r:id="rId161" tooltip="Northern Region, Uganda" display="https://en.wikipedia.org/wiki/Northern_Region,_Uganda" xr:uid="{280F53BB-21C3-4F8C-84A2-8FA67678BD1C}"/>
    <hyperlink ref="B85" r:id="rId162" tooltip="Lira District" display="https://en.wikipedia.org/wiki/Lira_District" xr:uid="{6E3B941A-DF69-4829-ADDB-34B5C46F08A4}"/>
    <hyperlink ref="D85" r:id="rId163" tooltip="Northern Region, Uganda" display="https://en.wikipedia.org/wiki/Northern_Region,_Uganda" xr:uid="{8BE0B814-8FA7-4719-BFB1-90D23CA81878}"/>
    <hyperlink ref="B86" r:id="rId164" tooltip="Luuka District" display="https://en.wikipedia.org/wiki/Luuka_District" xr:uid="{841C2F88-12C8-4C18-9B36-C293377BCD21}"/>
    <hyperlink ref="D86" r:id="rId165" tooltip="Eastern Region, Uganda" display="https://en.wikipedia.org/wiki/Eastern_Region,_Uganda" xr:uid="{7F15EC45-BCA5-448C-9E45-1B4659DC20E7}"/>
    <hyperlink ref="B87" r:id="rId166" tooltip="Luwero District" display="https://en.wikipedia.org/wiki/Luwero_District" xr:uid="{3DB1D962-D92E-4F1C-BF90-EC8293A3116E}"/>
    <hyperlink ref="D87" r:id="rId167" tooltip="Central Region, Uganda" display="https://en.wikipedia.org/wiki/Central_Region,_Uganda" xr:uid="{3683DBA3-5E50-4508-8AE8-029786ABC60D}"/>
    <hyperlink ref="B88" r:id="rId168" tooltip="Lwengo District" display="https://en.wikipedia.org/wiki/Lwengo_District" xr:uid="{0536584B-B858-4930-9F5B-2BF866F4EBBE}"/>
    <hyperlink ref="D88" r:id="rId169" tooltip="Central Region, Uganda" display="https://en.wikipedia.org/wiki/Central_Region,_Uganda" xr:uid="{B2D8BE5D-00EE-49B8-9824-31DA5B359795}"/>
    <hyperlink ref="B89" r:id="rId170" tooltip="Lyantonde District" display="https://en.wikipedia.org/wiki/Lyantonde_District" xr:uid="{20E88B80-5B4D-452B-8999-571C3F51F3C9}"/>
    <hyperlink ref="D89" r:id="rId171" tooltip="Central Region, Uganda" display="https://en.wikipedia.org/wiki/Central_Region,_Uganda" xr:uid="{E777280F-7A7B-4BCB-BAA4-7C69F5F6B94A}"/>
    <hyperlink ref="D90" r:id="rId172" tooltip="Northern Region, Uganda" display="https://en.wikipedia.org/wiki/Northern_Region,_Uganda" xr:uid="{51BE293F-2E81-4802-92A0-9F517331CF75}"/>
    <hyperlink ref="B91" r:id="rId173" tooltip="Manafwa District" display="https://en.wikipedia.org/wiki/Manafwa_District" xr:uid="{DDDD56F2-DFE6-4A42-BF80-15089942CFCD}"/>
    <hyperlink ref="D91" r:id="rId174" tooltip="Eastern Region, Uganda" display="https://en.wikipedia.org/wiki/Eastern_Region,_Uganda" xr:uid="{A9BDAC8F-EFF4-4C57-A5A0-94EB44F90DCC}"/>
    <hyperlink ref="B92" r:id="rId175" tooltip="Maracha District" display="https://en.wikipedia.org/wiki/Maracha_District" xr:uid="{5A82FDBD-BE90-47E0-AB25-E0CAA2BB3620}"/>
    <hyperlink ref="D92" r:id="rId176" tooltip="Northern Region, Uganda" display="https://en.wikipedia.org/wiki/Northern_Region,_Uganda" xr:uid="{033182E5-1F27-48FA-8F72-990AB9BCBCCF}"/>
    <hyperlink ref="B93" r:id="rId177" tooltip="Masaka District" display="https://en.wikipedia.org/wiki/Masaka_District" xr:uid="{A9006A98-67C2-4BF5-B0E4-DB3D57253205}"/>
    <hyperlink ref="D93" r:id="rId178" tooltip="Central Region, Uganda" display="https://en.wikipedia.org/wiki/Central_Region,_Uganda" xr:uid="{7E18982B-87DB-4BB9-A6A5-10FE723C1114}"/>
    <hyperlink ref="B94" r:id="rId179" tooltip="Masindi District" display="https://en.wikipedia.org/wiki/Masindi_District" xr:uid="{81146745-C75E-4A4D-9DEB-C4C4EE8F7911}"/>
    <hyperlink ref="D94" r:id="rId180" tooltip="Western Region, Uganda" display="https://en.wikipedia.org/wiki/Western_Region,_Uganda" xr:uid="{5971B7D6-7BBD-4F09-9797-34CCD397D0AF}"/>
    <hyperlink ref="B95" r:id="rId181" tooltip="Mayuge District" display="https://en.wikipedia.org/wiki/Mayuge_District" xr:uid="{DDBAB632-9688-4038-B54C-6EBAB8D1ECF3}"/>
    <hyperlink ref="D95" r:id="rId182" tooltip="Eastern Region, Uganda" display="https://en.wikipedia.org/wiki/Eastern_Region,_Uganda" xr:uid="{149F5172-F020-4E09-B3D2-BD296324DDE1}"/>
    <hyperlink ref="B96" r:id="rId183" tooltip="Mbale District" display="https://en.wikipedia.org/wiki/Mbale_District" xr:uid="{9084C1CB-3EC4-47B6-872C-8C8CF5610D1C}"/>
    <hyperlink ref="D96" r:id="rId184" tooltip="Eastern Region, Uganda" display="https://en.wikipedia.org/wiki/Eastern_Region,_Uganda" xr:uid="{34DEB377-0707-4AF6-96B0-FE20B00FFA9E}"/>
    <hyperlink ref="B97" r:id="rId185" tooltip="Mbarara District" display="https://en.wikipedia.org/wiki/Mbarara_District" xr:uid="{9E833968-E753-468D-98AB-E31654BA4E13}"/>
    <hyperlink ref="D97" r:id="rId186" tooltip="Western Region, Uganda" display="https://en.wikipedia.org/wiki/Western_Region,_Uganda" xr:uid="{291307DF-F1A0-45DF-85BA-185C71D61FED}"/>
    <hyperlink ref="B98" r:id="rId187" tooltip="Mitooma District" display="https://en.wikipedia.org/wiki/Mitooma_District" xr:uid="{C1D167B7-57E0-4558-8422-97958EB29B82}"/>
    <hyperlink ref="D98" r:id="rId188" tooltip="Western Region, Uganda" display="https://en.wikipedia.org/wiki/Western_Region,_Uganda" xr:uid="{91766F1A-CDF1-4527-A003-49A27DAFB0AD}"/>
    <hyperlink ref="B99" r:id="rId189" tooltip="Mityana District" display="https://en.wikipedia.org/wiki/Mityana_District" xr:uid="{C3CB718A-647F-4E04-B5DE-D6ACBA19978A}"/>
    <hyperlink ref="D99" r:id="rId190" tooltip="Central Region, Uganda" display="https://en.wikipedia.org/wiki/Central_Region,_Uganda" xr:uid="{F8451526-B837-41E3-982B-82404C19ADB5}"/>
    <hyperlink ref="B100" r:id="rId191" tooltip="Moroto District" display="https://en.wikipedia.org/wiki/Moroto_District" xr:uid="{BED94912-7EB8-4A86-B636-F096D3BC2E48}"/>
    <hyperlink ref="D100" r:id="rId192" tooltip="Northern Region, Uganda" display="https://en.wikipedia.org/wiki/Northern_Region,_Uganda" xr:uid="{4C32ACDD-5D8B-49B9-8AA6-0BA8B5593E8B}"/>
    <hyperlink ref="B101" r:id="rId193" tooltip="Moyo District" display="https://en.wikipedia.org/wiki/Moyo_District" xr:uid="{1978B73A-1F5C-41F1-9085-768E465704BF}"/>
    <hyperlink ref="D101" r:id="rId194" tooltip="Northern Region, Uganda" display="https://en.wikipedia.org/wiki/Northern_Region,_Uganda" xr:uid="{D8A96511-9586-4ACA-8CEB-3789B2D44E32}"/>
    <hyperlink ref="B102" r:id="rId195" tooltip="Mpigi District" display="https://en.wikipedia.org/wiki/Mpigi_District" xr:uid="{148DC089-6991-4939-A97D-3157604540EB}"/>
    <hyperlink ref="D102" r:id="rId196" tooltip="Central Region, Uganda" display="https://en.wikipedia.org/wiki/Central_Region,_Uganda" xr:uid="{E80D8D60-1FB3-4AE4-9E64-4BFE4CC9475F}"/>
    <hyperlink ref="B103" r:id="rId197" tooltip="Mubende District" display="https://en.wikipedia.org/wiki/Mubende_District" xr:uid="{94A54936-50BF-4912-B601-2B97FB516336}"/>
    <hyperlink ref="D103" r:id="rId198" tooltip="Central Region, Uganda" display="https://en.wikipedia.org/wiki/Central_Region,_Uganda" xr:uid="{A4DB2FF8-5DB5-4A5E-8FBD-F36B51996332}"/>
    <hyperlink ref="B104" r:id="rId199" tooltip="Mukono District" display="https://en.wikipedia.org/wiki/Mukono_District" xr:uid="{5687BA97-5125-4ECB-A435-CB4ADF93DC13}"/>
    <hyperlink ref="D104" r:id="rId200" tooltip="Central Region, Uganda" display="https://en.wikipedia.org/wiki/Central_Region,_Uganda" xr:uid="{45D3749B-08D0-4374-866C-2DE13189F24A}"/>
    <hyperlink ref="B105" r:id="rId201" tooltip="Nabilatuk District" display="https://en.wikipedia.org/wiki/Nabilatuk_District" xr:uid="{B6462562-9B92-4E46-B9A2-D6123519F71E}"/>
    <hyperlink ref="D105" r:id="rId202" tooltip="Northern Region, Uganda" display="https://en.wikipedia.org/wiki/Northern_Region,_Uganda" xr:uid="{1B414F89-8E33-475E-A966-202A56955D2F}"/>
    <hyperlink ref="B106" r:id="rId203" tooltip="Nakapiripirit District" display="https://en.wikipedia.org/wiki/Nakapiripirit_District" xr:uid="{783365E9-1821-4D77-8BC9-29D54F783D7E}"/>
    <hyperlink ref="D106" r:id="rId204" tooltip="Northern Region, Uganda" display="https://en.wikipedia.org/wiki/Northern_Region,_Uganda" xr:uid="{292F5D2C-3629-4761-8FA3-843F433E5881}"/>
    <hyperlink ref="B107" r:id="rId205" tooltip="Nakaseke District" display="https://en.wikipedia.org/wiki/Nakaseke_District" xr:uid="{5C6C9906-C425-4BEC-95ED-C73AB68E1D1B}"/>
    <hyperlink ref="D107" r:id="rId206" tooltip="Central Region, Uganda" display="https://en.wikipedia.org/wiki/Central_Region,_Uganda" xr:uid="{7E27F9AE-7E6A-4EEC-9163-562362AEA29E}"/>
    <hyperlink ref="B108" r:id="rId207" tooltip="Nakasongola District" display="https://en.wikipedia.org/wiki/Nakasongola_District" xr:uid="{EFFD8B7B-B2F4-420B-9436-917489926512}"/>
    <hyperlink ref="D108" r:id="rId208" tooltip="Central Region, Uganda" display="https://en.wikipedia.org/wiki/Central_Region,_Uganda" xr:uid="{746CC4BE-05FC-488D-BC20-AF5AC8D8D7A0}"/>
    <hyperlink ref="B109" r:id="rId209" tooltip="Namayingo District" display="https://en.wikipedia.org/wiki/Namayingo_District" xr:uid="{5D966308-74AE-4960-9F3D-7C4DDACDC499}"/>
    <hyperlink ref="D109" r:id="rId210" tooltip="Eastern Region, Uganda" display="https://en.wikipedia.org/wiki/Eastern_Region,_Uganda" xr:uid="{E3632F0D-1E6A-4F3E-BF8B-3E0AE5D53AFB}"/>
    <hyperlink ref="B110" r:id="rId211" tooltip="Namisindwa District" display="https://en.wikipedia.org/wiki/Namisindwa_District" xr:uid="{C702CF80-5A46-4FBF-A31D-115E280580E1}"/>
    <hyperlink ref="D110" r:id="rId212" tooltip="Eastern Region, Uganda" display="https://en.wikipedia.org/wiki/Eastern_Region,_Uganda" xr:uid="{D0BC668B-431D-4930-B1C1-A7EBB1AA5807}"/>
    <hyperlink ref="B111" r:id="rId213" tooltip="Namutumba District" display="https://en.wikipedia.org/wiki/Namutumba_District" xr:uid="{A2042E31-3CAA-44BB-80F6-F62D2C3A1D8E}"/>
    <hyperlink ref="D111" r:id="rId214" tooltip="Eastern Region, Uganda" display="https://en.wikipedia.org/wiki/Eastern_Region,_Uganda" xr:uid="{414A7816-D651-4EC6-8466-26CD43FDC97F}"/>
    <hyperlink ref="B112" r:id="rId215" tooltip="Napak District" display="https://en.wikipedia.org/wiki/Napak_District" xr:uid="{97A34C51-6ABD-453B-BB8C-C30E2E91F842}"/>
    <hyperlink ref="D112" r:id="rId216" tooltip="Northern Region, Uganda" display="https://en.wikipedia.org/wiki/Northern_Region,_Uganda" xr:uid="{CB111EFB-13A9-4DFA-A9CF-E81ABBC98F17}"/>
    <hyperlink ref="B113" r:id="rId217" tooltip="Nebbi District" display="https://en.wikipedia.org/wiki/Nebbi_District" xr:uid="{CF205190-5973-4CFE-8C03-93676FCC0A04}"/>
    <hyperlink ref="D113" r:id="rId218" tooltip="Northern Region, Uganda" display="https://en.wikipedia.org/wiki/Northern_Region,_Uganda" xr:uid="{3EB5EE81-E373-48F1-854E-8711556E744D}"/>
    <hyperlink ref="B114" r:id="rId219" tooltip="Ngora District" display="https://en.wikipedia.org/wiki/Ngora_District" xr:uid="{E19C8C5B-D568-4498-B401-BFF5DFD87F41}"/>
    <hyperlink ref="D114" r:id="rId220" tooltip="Eastern Region, Uganda" display="https://en.wikipedia.org/wiki/Eastern_Region,_Uganda" xr:uid="{3536444B-6C76-4318-A1E0-8F372633BF49}"/>
    <hyperlink ref="B115" r:id="rId221" tooltip="Ntoroko District" display="https://en.wikipedia.org/wiki/Ntoroko_District" xr:uid="{FA2B30CE-B4FC-4359-8F7B-88D68E6DD94E}"/>
    <hyperlink ref="D115" r:id="rId222" tooltip="Western Region, Uganda" display="https://en.wikipedia.org/wiki/Western_Region,_Uganda" xr:uid="{FDCAA288-5AC7-41DC-89FA-28356BE62312}"/>
    <hyperlink ref="B116" r:id="rId223" tooltip="Ntungamo District" display="https://en.wikipedia.org/wiki/Ntungamo_District" xr:uid="{B27F7190-C06E-4314-B06B-F1B0884B5C18}"/>
    <hyperlink ref="D116" r:id="rId224" tooltip="Western Region, Uganda" display="https://en.wikipedia.org/wiki/Western_Region,_Uganda" xr:uid="{AE455DD7-1A4D-4B7D-B7CE-3DDE5B34138D}"/>
    <hyperlink ref="B117" r:id="rId225" tooltip="Nwoya District" display="https://en.wikipedia.org/wiki/Nwoya_District" xr:uid="{CF8E8AD5-15D3-4DEF-9A8F-4C675162EA54}"/>
    <hyperlink ref="D117" r:id="rId226" tooltip="Northern Region, Uganda" display="https://en.wikipedia.org/wiki/Northern_Region,_Uganda" xr:uid="{99D5AF87-7155-4300-A1C6-6675B86FE483}"/>
    <hyperlink ref="B118" r:id="rId227" tooltip="Obongi District" display="https://en.wikipedia.org/wiki/Obongi_District" xr:uid="{E27605A6-45F8-43EA-B7E9-2D96DA90FF85}"/>
    <hyperlink ref="D118" r:id="rId228" tooltip="Northern Region, Uganda" display="https://en.wikipedia.org/wiki/Northern_Region,_Uganda" xr:uid="{509DF317-F29A-4EF3-904D-5947AAEAEF8C}"/>
    <hyperlink ref="B119" r:id="rId229" tooltip="Omoro District" display="https://en.wikipedia.org/wiki/Omoro_District" xr:uid="{14E067CE-06E8-4B85-AD80-F1E9D04590FC}"/>
    <hyperlink ref="D119" r:id="rId230" tooltip="Northern Region, Uganda" display="https://en.wikipedia.org/wiki/Northern_Region,_Uganda" xr:uid="{DE7F45A3-6A28-4E7C-BBB1-7F2FD4C3CC85}"/>
    <hyperlink ref="B120" r:id="rId231" tooltip="Otuke District" display="https://en.wikipedia.org/wiki/Otuke_District" xr:uid="{18CCE222-C3BC-4715-8D68-CA967327A089}"/>
    <hyperlink ref="D120" r:id="rId232" tooltip="Northern Region, Uganda" display="https://en.wikipedia.org/wiki/Northern_Region,_Uganda" xr:uid="{13073BCB-4555-4E02-BDD2-B1D79F1E74AE}"/>
    <hyperlink ref="B121" r:id="rId233" tooltip="Oyam District" display="https://en.wikipedia.org/wiki/Oyam_District" xr:uid="{BC75F28B-53A2-4EBE-BBD0-5FD0005AA6AC}"/>
    <hyperlink ref="D121" r:id="rId234" tooltip="Northern Region, Uganda" display="https://en.wikipedia.org/wiki/Northern_Region,_Uganda" xr:uid="{D896A619-6029-43D2-B608-70C172CFD14F}"/>
    <hyperlink ref="B122" r:id="rId235" tooltip="Pader District" display="https://en.wikipedia.org/wiki/Pader_District" xr:uid="{75EDF4A5-6776-4D16-87A2-D637629C7B73}"/>
    <hyperlink ref="D122" r:id="rId236" tooltip="Northern Region, Uganda" display="https://en.wikipedia.org/wiki/Northern_Region,_Uganda" xr:uid="{500E77EC-3446-47F1-A6FF-FB18769CAA9B}"/>
    <hyperlink ref="B123" r:id="rId237" tooltip="Pakwach District" display="https://en.wikipedia.org/wiki/Pakwach_District" xr:uid="{CDB7F9CC-3189-44E9-9170-F618B64E29E3}"/>
    <hyperlink ref="D123" r:id="rId238" tooltip="Northern Region, Uganda" display="https://en.wikipedia.org/wiki/Northern_Region,_Uganda" xr:uid="{DEEF729D-D033-4815-ABD7-80318DF0B393}"/>
    <hyperlink ref="B124" r:id="rId239" tooltip="Pallisa District" display="https://en.wikipedia.org/wiki/Pallisa_District" xr:uid="{DED1F85D-C205-47BA-85CB-9A56C7395802}"/>
    <hyperlink ref="D124" r:id="rId240" tooltip="Eastern Region, Uganda" display="https://en.wikipedia.org/wiki/Eastern_Region,_Uganda" xr:uid="{76581A29-5A43-4945-B45C-06B14B44F914}"/>
    <hyperlink ref="B125" r:id="rId241" tooltip="Rakai District" display="https://en.wikipedia.org/wiki/Rakai_District" xr:uid="{B4CAAC00-5F57-4AA3-B3CE-24961FAE1EEF}"/>
    <hyperlink ref="D125" r:id="rId242" tooltip="Central Region, Uganda" display="https://en.wikipedia.org/wiki/Central_Region,_Uganda" xr:uid="{0B4C872C-B4A7-4855-A9A8-C5B3F461C9C0}"/>
    <hyperlink ref="B126" r:id="rId243" tooltip="Rubanda District" display="https://en.wikipedia.org/wiki/Rubanda_District" xr:uid="{7D42B045-36FE-4194-94C2-D230FA30D18F}"/>
    <hyperlink ref="D126" r:id="rId244" tooltip="Western Region, Uganda" display="https://en.wikipedia.org/wiki/Western_Region,_Uganda" xr:uid="{62B4D13B-7213-4A61-99ED-7A1A5B505C37}"/>
    <hyperlink ref="B127" r:id="rId245" tooltip="Rubirizi District" display="https://en.wikipedia.org/wiki/Rubirizi_District" xr:uid="{36372776-CB7A-4C3D-904A-F115E88C7D19}"/>
    <hyperlink ref="D127" r:id="rId246" tooltip="Western Region, Uganda" display="https://en.wikipedia.org/wiki/Western_Region,_Uganda" xr:uid="{0BDBB7FB-651E-4127-8A46-A0FEEEB3D7DB}"/>
    <hyperlink ref="B128" r:id="rId247" tooltip="Rukiga District" display="https://en.wikipedia.org/wiki/Rukiga_District" xr:uid="{A2902DC0-F925-4053-AF6B-59D054F246F3}"/>
    <hyperlink ref="D128" r:id="rId248" tooltip="Western Region, Uganda" display="https://en.wikipedia.org/wiki/Western_Region,_Uganda" xr:uid="{58306098-6F6B-4839-A651-80656A24D6D1}"/>
    <hyperlink ref="B129" r:id="rId249" tooltip="Rukungiri District" display="https://en.wikipedia.org/wiki/Rukungiri_District" xr:uid="{980359DC-BFF4-4876-86E0-10F42CDF9F99}"/>
    <hyperlink ref="D129" r:id="rId250" tooltip="Western Region, Uganda" display="https://en.wikipedia.org/wiki/Western_Region,_Uganda" xr:uid="{FE87907A-D884-4F20-93BE-80607EDF39AE}"/>
    <hyperlink ref="D130" r:id="rId251" tooltip="Western Region, Uganda" display="https://en.wikipedia.org/wiki/Western_Region,_Uganda" xr:uid="{38E0B869-E267-4FE2-A09C-8589892D03C2}"/>
    <hyperlink ref="B131" r:id="rId252" tooltip="Sembabule District" display="https://en.wikipedia.org/wiki/Sembabule_District" xr:uid="{F6DF10F1-5BDA-4F61-97AA-C8DDD2386269}"/>
    <hyperlink ref="D131" r:id="rId253" tooltip="Central Region, Uganda" display="https://en.wikipedia.org/wiki/Central_Region,_Uganda" xr:uid="{7D6F0CBC-491C-4441-854B-EF371107B110}"/>
    <hyperlink ref="B132" r:id="rId254" tooltip="Serere District" display="https://en.wikipedia.org/wiki/Serere_District" xr:uid="{3F50D1CD-BDCC-4B6C-8050-F46BDA9A9516}"/>
    <hyperlink ref="D132" r:id="rId255" tooltip="Eastern Region, Uganda" display="https://en.wikipedia.org/wiki/Eastern_Region,_Uganda" xr:uid="{6BD3191A-0660-4496-8FD2-86CA518E40FC}"/>
    <hyperlink ref="B133" r:id="rId256" tooltip="Sheema District" display="https://en.wikipedia.org/wiki/Sheema_District" xr:uid="{B6A22338-0D96-41A1-A749-C7D79F8DE433}"/>
    <hyperlink ref="D133" r:id="rId257" tooltip="Western Region, Uganda" display="https://en.wikipedia.org/wiki/Western_Region,_Uganda" xr:uid="{9DCF195C-C7BA-4B14-B785-7AC8F48F1B8A}"/>
    <hyperlink ref="B134" r:id="rId258" tooltip="Sironko District" display="https://en.wikipedia.org/wiki/Sironko_District" xr:uid="{1EB368BE-7533-497B-A532-0DBE5B775B8A}"/>
    <hyperlink ref="D134" r:id="rId259" tooltip="Eastern Region, Uganda" display="https://en.wikipedia.org/wiki/Eastern_Region,_Uganda" xr:uid="{3193CE18-EC8F-42B1-97B8-482773EF4ADE}"/>
    <hyperlink ref="B135" r:id="rId260" tooltip="Soroti District" display="https://en.wikipedia.org/wiki/Soroti_District" xr:uid="{EF2BDE65-99D2-4D4E-9B90-9A20B7564697}"/>
    <hyperlink ref="D135" r:id="rId261" tooltip="Eastern Region, Uganda" display="https://en.wikipedia.org/wiki/Eastern_Region,_Uganda" xr:uid="{9C32CB7F-8351-4FFD-A030-DB53277BDAC6}"/>
    <hyperlink ref="B136" r:id="rId262" tooltip="Tororo District" display="https://en.wikipedia.org/wiki/Tororo_District" xr:uid="{1B163A59-E7C0-42F5-A96C-91EEC82749EC}"/>
    <hyperlink ref="D136" r:id="rId263" tooltip="Eastern Region, Uganda" display="https://en.wikipedia.org/wiki/Eastern_Region,_Uganda" xr:uid="{794CED9A-E954-4B94-B8B3-2E09FC40DE75}"/>
    <hyperlink ref="B137" r:id="rId264" tooltip="Wakiso District" display="https://en.wikipedia.org/wiki/Wakiso_District" xr:uid="{135FBFCD-BCA1-46E3-BA95-40984346DB78}"/>
    <hyperlink ref="D137" r:id="rId265" tooltip="Central Region, Uganda" display="https://en.wikipedia.org/wiki/Central_Region,_Uganda" xr:uid="{DDF524AF-493C-435C-A1C5-9760DFA848AD}"/>
    <hyperlink ref="B138" r:id="rId266" tooltip="Yumbe District" display="https://en.wikipedia.org/wiki/Yumbe_District" xr:uid="{09F7570B-E276-41A7-927F-7C1D32AE45FE}"/>
    <hyperlink ref="D138" r:id="rId267" tooltip="Northern Region, Uganda" display="https://en.wikipedia.org/wiki/Northern_Region,_Uganda" xr:uid="{243C01AE-C005-427B-9CB9-8A0E55F0929A}"/>
    <hyperlink ref="B139" r:id="rId268" tooltip="Zombo District" display="https://en.wikipedia.org/wiki/Zombo_District" xr:uid="{8A43722C-9246-4F45-A222-703898B952AD}"/>
    <hyperlink ref="D139" r:id="rId269" tooltip="Northern Region, Uganda" display="https://en.wikipedia.org/wiki/Northern_Region,_Uganda" xr:uid="{670A8C6E-C0D6-4E52-9746-0AD650F479D0}"/>
  </hyperlinks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096C8-9F55-4D5D-A2E8-80854CD4C1E0}">
  <dimension ref="A1:I30"/>
  <sheetViews>
    <sheetView workbookViewId="0">
      <selection activeCell="E5" sqref="E5:I30"/>
    </sheetView>
  </sheetViews>
  <sheetFormatPr defaultRowHeight="14.5" x14ac:dyDescent="0.35"/>
  <cols>
    <col min="2" max="2" width="14.7265625" customWidth="1"/>
    <col min="6" max="6" width="23.54296875" bestFit="1" customWidth="1"/>
    <col min="7" max="7" width="10.36328125" bestFit="1" customWidth="1"/>
  </cols>
  <sheetData>
    <row r="1" spans="1:9" ht="29.5" thickBot="1" x14ac:dyDescent="0.4">
      <c r="A1" s="1" t="s">
        <v>7464</v>
      </c>
      <c r="B1" s="3" t="s">
        <v>7465</v>
      </c>
      <c r="C1" s="6" t="s">
        <v>7466</v>
      </c>
      <c r="E1">
        <v>3987</v>
      </c>
      <c r="F1" t="str">
        <f>_xlfn.CONCAT(B1," (Irish Province)")</f>
        <v> Connaught (Irish Province)</v>
      </c>
      <c r="G1" t="str">
        <f>B1</f>
        <v> Connaught</v>
      </c>
      <c r="H1" t="str">
        <f>A1</f>
        <v>IE-C</v>
      </c>
    </row>
    <row r="2" spans="1:9" ht="15" thickBot="1" x14ac:dyDescent="0.4">
      <c r="A2" s="1" t="s">
        <v>7467</v>
      </c>
      <c r="B2" s="3" t="s">
        <v>7468</v>
      </c>
      <c r="C2" s="6" t="s">
        <v>7469</v>
      </c>
      <c r="E2">
        <v>3987</v>
      </c>
      <c r="F2" t="str">
        <f t="shared" ref="F2:F4" si="0">_xlfn.CONCAT(B2," (Irish Province)")</f>
        <v> Leinster (Irish Province)</v>
      </c>
      <c r="G2" t="str">
        <f t="shared" ref="G2:G4" si="1">B2</f>
        <v> Leinster</v>
      </c>
      <c r="H2" t="str">
        <f t="shared" ref="H2:H4" si="2">A2</f>
        <v>IE-L</v>
      </c>
    </row>
    <row r="3" spans="1:9" ht="15" thickBot="1" x14ac:dyDescent="0.4">
      <c r="A3" s="1" t="s">
        <v>7470</v>
      </c>
      <c r="B3" s="3" t="s">
        <v>7471</v>
      </c>
      <c r="C3" s="6" t="s">
        <v>7472</v>
      </c>
      <c r="E3">
        <v>3987</v>
      </c>
      <c r="F3" t="str">
        <f t="shared" si="0"/>
        <v> Munster (Irish Province)</v>
      </c>
      <c r="G3" t="str">
        <f t="shared" si="1"/>
        <v> Munster</v>
      </c>
      <c r="H3" t="str">
        <f t="shared" si="2"/>
        <v>IE-M</v>
      </c>
    </row>
    <row r="4" spans="1:9" ht="15" thickBot="1" x14ac:dyDescent="0.4">
      <c r="A4" s="1" t="s">
        <v>7473</v>
      </c>
      <c r="B4" s="3" t="s">
        <v>7474</v>
      </c>
      <c r="C4" s="6" t="s">
        <v>7475</v>
      </c>
      <c r="E4">
        <v>3987</v>
      </c>
      <c r="F4" t="str">
        <f t="shared" si="0"/>
        <v> Ulster (Irish Province)</v>
      </c>
      <c r="G4" t="str">
        <f t="shared" si="1"/>
        <v> Ulster</v>
      </c>
      <c r="H4" t="str">
        <f t="shared" si="2"/>
        <v>IE-U</v>
      </c>
    </row>
    <row r="5" spans="1:9" ht="15" thickBot="1" x14ac:dyDescent="0.4">
      <c r="A5" s="1" t="s">
        <v>7476</v>
      </c>
      <c r="B5" s="3" t="s">
        <v>7477</v>
      </c>
      <c r="C5" s="6" t="s">
        <v>7478</v>
      </c>
      <c r="D5" s="3" t="s">
        <v>5747</v>
      </c>
      <c r="E5">
        <v>3987</v>
      </c>
      <c r="F5" t="str">
        <f>_xlfn.CONCAT(B5," (Irish county)")</f>
        <v>Carlow (Irish county)</v>
      </c>
      <c r="G5" t="str">
        <f>B5</f>
        <v>Carlow</v>
      </c>
      <c r="H5" t="str">
        <f>A5</f>
        <v>IE-CW</v>
      </c>
      <c r="I5" t="str">
        <f>_xlfn.CONCAT("IE-",D5)</f>
        <v>IE-L</v>
      </c>
    </row>
    <row r="6" spans="1:9" ht="15" thickBot="1" x14ac:dyDescent="0.4">
      <c r="A6" s="1" t="s">
        <v>7479</v>
      </c>
      <c r="B6" s="3" t="s">
        <v>7480</v>
      </c>
      <c r="C6" s="6" t="s">
        <v>7481</v>
      </c>
      <c r="D6" s="3" t="s">
        <v>5630</v>
      </c>
      <c r="E6">
        <v>3987</v>
      </c>
      <c r="F6" t="str">
        <f t="shared" ref="F6:F30" si="3">_xlfn.CONCAT(B6," (Irish county)")</f>
        <v>Cavan (Irish county)</v>
      </c>
      <c r="G6" t="str">
        <f t="shared" ref="G6:G30" si="4">B6</f>
        <v>Cavan</v>
      </c>
      <c r="H6" t="str">
        <f t="shared" ref="H6:H30" si="5">A6</f>
        <v>IE-CN</v>
      </c>
      <c r="I6" t="str">
        <f t="shared" ref="I6:I30" si="6">_xlfn.CONCAT("IE-",D6)</f>
        <v>IE-U</v>
      </c>
    </row>
    <row r="7" spans="1:9" ht="15" thickBot="1" x14ac:dyDescent="0.4">
      <c r="A7" s="1" t="s">
        <v>7482</v>
      </c>
      <c r="B7" s="3" t="s">
        <v>7483</v>
      </c>
      <c r="C7" s="6" t="s">
        <v>7484</v>
      </c>
      <c r="D7" s="3" t="s">
        <v>5618</v>
      </c>
      <c r="E7">
        <v>3987</v>
      </c>
      <c r="F7" t="str">
        <f t="shared" si="3"/>
        <v>Clare (Irish county)</v>
      </c>
      <c r="G7" t="str">
        <f t="shared" si="4"/>
        <v>Clare</v>
      </c>
      <c r="H7" t="str">
        <f t="shared" si="5"/>
        <v>IE-CE</v>
      </c>
      <c r="I7" t="str">
        <f t="shared" si="6"/>
        <v>IE-M</v>
      </c>
    </row>
    <row r="8" spans="1:9" ht="15" thickBot="1" x14ac:dyDescent="0.4">
      <c r="A8" s="1" t="s">
        <v>7485</v>
      </c>
      <c r="B8" s="3" t="s">
        <v>7486</v>
      </c>
      <c r="C8" s="6" t="s">
        <v>7487</v>
      </c>
      <c r="D8" s="3" t="s">
        <v>5618</v>
      </c>
      <c r="E8">
        <v>3987</v>
      </c>
      <c r="F8" t="str">
        <f t="shared" si="3"/>
        <v>Cork (Irish county)</v>
      </c>
      <c r="G8" t="str">
        <f t="shared" si="4"/>
        <v>Cork</v>
      </c>
      <c r="H8" t="str">
        <f t="shared" si="5"/>
        <v>IE-CO</v>
      </c>
      <c r="I8" t="str">
        <f t="shared" si="6"/>
        <v>IE-M</v>
      </c>
    </row>
    <row r="9" spans="1:9" ht="15" thickBot="1" x14ac:dyDescent="0.4">
      <c r="A9" s="1" t="s">
        <v>7488</v>
      </c>
      <c r="B9" s="3" t="s">
        <v>7489</v>
      </c>
      <c r="C9" s="6" t="s">
        <v>7490</v>
      </c>
      <c r="D9" s="3" t="s">
        <v>5630</v>
      </c>
      <c r="E9">
        <v>3987</v>
      </c>
      <c r="F9" t="str">
        <f t="shared" si="3"/>
        <v>Donegal (Irish county)</v>
      </c>
      <c r="G9" t="str">
        <f t="shared" si="4"/>
        <v>Donegal</v>
      </c>
      <c r="H9" t="str">
        <f t="shared" si="5"/>
        <v>IE-DL</v>
      </c>
      <c r="I9" t="str">
        <f t="shared" si="6"/>
        <v>IE-U</v>
      </c>
    </row>
    <row r="10" spans="1:9" ht="18.5" thickBot="1" x14ac:dyDescent="0.4">
      <c r="A10" s="1" t="s">
        <v>7491</v>
      </c>
      <c r="B10" s="3" t="s">
        <v>7492</v>
      </c>
      <c r="C10" s="6" t="s">
        <v>7493</v>
      </c>
      <c r="D10" s="3" t="s">
        <v>5747</v>
      </c>
      <c r="E10">
        <v>3987</v>
      </c>
      <c r="F10" t="str">
        <f t="shared" si="3"/>
        <v>Dublin (Irish county)</v>
      </c>
      <c r="G10" t="str">
        <f t="shared" si="4"/>
        <v>Dublin</v>
      </c>
      <c r="H10" t="str">
        <f t="shared" si="5"/>
        <v>IE-D</v>
      </c>
      <c r="I10" t="str">
        <f t="shared" si="6"/>
        <v>IE-L</v>
      </c>
    </row>
    <row r="11" spans="1:9" ht="15" thickBot="1" x14ac:dyDescent="0.4">
      <c r="A11" s="1" t="s">
        <v>7494</v>
      </c>
      <c r="B11" s="3" t="s">
        <v>7495</v>
      </c>
      <c r="C11" s="6" t="s">
        <v>7496</v>
      </c>
      <c r="D11" s="3" t="s">
        <v>5677</v>
      </c>
      <c r="E11">
        <v>3987</v>
      </c>
      <c r="F11" t="str">
        <f t="shared" si="3"/>
        <v>Galway (Irish county)</v>
      </c>
      <c r="G11" t="str">
        <f t="shared" si="4"/>
        <v>Galway</v>
      </c>
      <c r="H11" t="str">
        <f t="shared" si="5"/>
        <v>IE-G</v>
      </c>
      <c r="I11" t="str">
        <f t="shared" si="6"/>
        <v>IE-C</v>
      </c>
    </row>
    <row r="12" spans="1:9" ht="15" thickBot="1" x14ac:dyDescent="0.4">
      <c r="A12" s="1" t="s">
        <v>7497</v>
      </c>
      <c r="B12" s="3" t="s">
        <v>7498</v>
      </c>
      <c r="C12" s="6" t="s">
        <v>7499</v>
      </c>
      <c r="D12" s="3" t="s">
        <v>5618</v>
      </c>
      <c r="E12">
        <v>3987</v>
      </c>
      <c r="F12" t="str">
        <f t="shared" si="3"/>
        <v>Kerry (Irish county)</v>
      </c>
      <c r="G12" t="str">
        <f t="shared" si="4"/>
        <v>Kerry</v>
      </c>
      <c r="H12" t="str">
        <f t="shared" si="5"/>
        <v>IE-KY</v>
      </c>
      <c r="I12" t="str">
        <f t="shared" si="6"/>
        <v>IE-M</v>
      </c>
    </row>
    <row r="13" spans="1:9" ht="15" thickBot="1" x14ac:dyDescent="0.4">
      <c r="A13" s="1" t="s">
        <v>7500</v>
      </c>
      <c r="B13" s="3" t="s">
        <v>7501</v>
      </c>
      <c r="C13" s="6" t="s">
        <v>7502</v>
      </c>
      <c r="D13" s="3" t="s">
        <v>5747</v>
      </c>
      <c r="E13">
        <v>3987</v>
      </c>
      <c r="F13" t="str">
        <f t="shared" si="3"/>
        <v>Kildare (Irish county)</v>
      </c>
      <c r="G13" t="str">
        <f t="shared" si="4"/>
        <v>Kildare</v>
      </c>
      <c r="H13" t="str">
        <f t="shared" si="5"/>
        <v>IE-KE</v>
      </c>
      <c r="I13" t="str">
        <f t="shared" si="6"/>
        <v>IE-L</v>
      </c>
    </row>
    <row r="14" spans="1:9" ht="15" thickBot="1" x14ac:dyDescent="0.4">
      <c r="A14" s="1" t="s">
        <v>7503</v>
      </c>
      <c r="B14" s="3" t="s">
        <v>7504</v>
      </c>
      <c r="C14" s="6" t="s">
        <v>7505</v>
      </c>
      <c r="D14" s="3" t="s">
        <v>5747</v>
      </c>
      <c r="E14">
        <v>3987</v>
      </c>
      <c r="F14" t="str">
        <f t="shared" si="3"/>
        <v>Kilkenny (Irish county)</v>
      </c>
      <c r="G14" t="str">
        <f t="shared" si="4"/>
        <v>Kilkenny</v>
      </c>
      <c r="H14" t="str">
        <f t="shared" si="5"/>
        <v>IE-KK</v>
      </c>
      <c r="I14" t="str">
        <f t="shared" si="6"/>
        <v>IE-L</v>
      </c>
    </row>
    <row r="15" spans="1:9" ht="15" thickBot="1" x14ac:dyDescent="0.4">
      <c r="A15" s="1" t="s">
        <v>7506</v>
      </c>
      <c r="B15" s="3" t="s">
        <v>7507</v>
      </c>
      <c r="C15" s="6" t="s">
        <v>7507</v>
      </c>
      <c r="D15" s="3" t="s">
        <v>5747</v>
      </c>
      <c r="E15">
        <v>3987</v>
      </c>
      <c r="F15" t="str">
        <f t="shared" si="3"/>
        <v>Laois (Irish county)</v>
      </c>
      <c r="G15" t="str">
        <f t="shared" si="4"/>
        <v>Laois</v>
      </c>
      <c r="H15" t="str">
        <f t="shared" si="5"/>
        <v>IE-LS</v>
      </c>
      <c r="I15" t="str">
        <f t="shared" si="6"/>
        <v>IE-L</v>
      </c>
    </row>
    <row r="16" spans="1:9" ht="15" thickBot="1" x14ac:dyDescent="0.4">
      <c r="A16" s="1" t="s">
        <v>7508</v>
      </c>
      <c r="B16" s="3" t="s">
        <v>7509</v>
      </c>
      <c r="C16" s="6" t="s">
        <v>7510</v>
      </c>
      <c r="D16" s="3" t="s">
        <v>5677</v>
      </c>
      <c r="E16">
        <v>3987</v>
      </c>
      <c r="F16" t="str">
        <f t="shared" si="3"/>
        <v>Leitrim (Irish county)</v>
      </c>
      <c r="G16" t="str">
        <f t="shared" si="4"/>
        <v>Leitrim</v>
      </c>
      <c r="H16" t="str">
        <f t="shared" si="5"/>
        <v>IE-LM</v>
      </c>
      <c r="I16" t="str">
        <f t="shared" si="6"/>
        <v>IE-C</v>
      </c>
    </row>
    <row r="17" spans="1:9" ht="15" thickBot="1" x14ac:dyDescent="0.4">
      <c r="A17" s="1" t="s">
        <v>7511</v>
      </c>
      <c r="B17" s="3" t="s">
        <v>7512</v>
      </c>
      <c r="C17" s="6" t="s">
        <v>7513</v>
      </c>
      <c r="D17" s="3" t="s">
        <v>5618</v>
      </c>
      <c r="E17">
        <v>3987</v>
      </c>
      <c r="F17" t="str">
        <f t="shared" si="3"/>
        <v>Limerick (Irish county)</v>
      </c>
      <c r="G17" t="str">
        <f t="shared" si="4"/>
        <v>Limerick</v>
      </c>
      <c r="H17" t="str">
        <f t="shared" si="5"/>
        <v>IE-LK</v>
      </c>
      <c r="I17" t="str">
        <f t="shared" si="6"/>
        <v>IE-M</v>
      </c>
    </row>
    <row r="18" spans="1:9" ht="15" thickBot="1" x14ac:dyDescent="0.4">
      <c r="A18" s="1" t="s">
        <v>7514</v>
      </c>
      <c r="B18" s="3" t="s">
        <v>7515</v>
      </c>
      <c r="C18" s="6" t="s">
        <v>7516</v>
      </c>
      <c r="D18" s="3" t="s">
        <v>5747</v>
      </c>
      <c r="E18">
        <v>3987</v>
      </c>
      <c r="F18" t="str">
        <f t="shared" si="3"/>
        <v>Longford (Irish county)</v>
      </c>
      <c r="G18" t="str">
        <f t="shared" si="4"/>
        <v>Longford</v>
      </c>
      <c r="H18" t="str">
        <f t="shared" si="5"/>
        <v>IE-LD</v>
      </c>
      <c r="I18" t="str">
        <f t="shared" si="6"/>
        <v>IE-L</v>
      </c>
    </row>
    <row r="19" spans="1:9" ht="15" thickBot="1" x14ac:dyDescent="0.4">
      <c r="A19" s="1" t="s">
        <v>7517</v>
      </c>
      <c r="B19" s="3" t="s">
        <v>7518</v>
      </c>
      <c r="C19" s="6" t="s">
        <v>7519</v>
      </c>
      <c r="D19" s="3" t="s">
        <v>5747</v>
      </c>
      <c r="E19">
        <v>3987</v>
      </c>
      <c r="F19" t="str">
        <f t="shared" si="3"/>
        <v>Louth (Irish county)</v>
      </c>
      <c r="G19" t="str">
        <f t="shared" si="4"/>
        <v>Louth</v>
      </c>
      <c r="H19" t="str">
        <f t="shared" si="5"/>
        <v>IE-LH</v>
      </c>
      <c r="I19" t="str">
        <f t="shared" si="6"/>
        <v>IE-L</v>
      </c>
    </row>
    <row r="20" spans="1:9" ht="15" thickBot="1" x14ac:dyDescent="0.4">
      <c r="A20" s="1" t="s">
        <v>7520</v>
      </c>
      <c r="B20" s="3" t="s">
        <v>7521</v>
      </c>
      <c r="C20" s="6" t="s">
        <v>7522</v>
      </c>
      <c r="D20" s="3" t="s">
        <v>5677</v>
      </c>
      <c r="E20">
        <v>3987</v>
      </c>
      <c r="F20" t="str">
        <f t="shared" si="3"/>
        <v>Mayo (Irish county)</v>
      </c>
      <c r="G20" t="str">
        <f t="shared" si="4"/>
        <v>Mayo</v>
      </c>
      <c r="H20" t="str">
        <f t="shared" si="5"/>
        <v>IE-MO</v>
      </c>
      <c r="I20" t="str">
        <f t="shared" si="6"/>
        <v>IE-C</v>
      </c>
    </row>
    <row r="21" spans="1:9" ht="15" thickBot="1" x14ac:dyDescent="0.4">
      <c r="A21" s="1" t="s">
        <v>7523</v>
      </c>
      <c r="B21" s="3" t="s">
        <v>7524</v>
      </c>
      <c r="C21" s="6" t="s">
        <v>7525</v>
      </c>
      <c r="D21" s="3" t="s">
        <v>5747</v>
      </c>
      <c r="E21">
        <v>3987</v>
      </c>
      <c r="F21" t="str">
        <f t="shared" si="3"/>
        <v>Meath (Irish county)</v>
      </c>
      <c r="G21" t="str">
        <f t="shared" si="4"/>
        <v>Meath</v>
      </c>
      <c r="H21" t="str">
        <f t="shared" si="5"/>
        <v>IE-MH</v>
      </c>
      <c r="I21" t="str">
        <f t="shared" si="6"/>
        <v>IE-L</v>
      </c>
    </row>
    <row r="22" spans="1:9" ht="29.5" thickBot="1" x14ac:dyDescent="0.4">
      <c r="A22" s="1" t="s">
        <v>7526</v>
      </c>
      <c r="B22" s="3" t="s">
        <v>7527</v>
      </c>
      <c r="C22" s="6" t="s">
        <v>7528</v>
      </c>
      <c r="D22" s="3" t="s">
        <v>5630</v>
      </c>
      <c r="E22">
        <v>3987</v>
      </c>
      <c r="F22" t="str">
        <f t="shared" si="3"/>
        <v>Monaghan (Irish county)</v>
      </c>
      <c r="G22" t="str">
        <f t="shared" si="4"/>
        <v>Monaghan</v>
      </c>
      <c r="H22" t="str">
        <f t="shared" si="5"/>
        <v>IE-MN</v>
      </c>
      <c r="I22" t="str">
        <f t="shared" si="6"/>
        <v>IE-U</v>
      </c>
    </row>
    <row r="23" spans="1:9" ht="15" thickBot="1" x14ac:dyDescent="0.4">
      <c r="A23" s="1" t="s">
        <v>7529</v>
      </c>
      <c r="B23" s="3" t="s">
        <v>7530</v>
      </c>
      <c r="C23" s="6" t="s">
        <v>7531</v>
      </c>
      <c r="D23" s="3" t="s">
        <v>5747</v>
      </c>
      <c r="E23">
        <v>3987</v>
      </c>
      <c r="F23" t="str">
        <f t="shared" si="3"/>
        <v>Offaly (Irish county)</v>
      </c>
      <c r="G23" t="str">
        <f t="shared" si="4"/>
        <v>Offaly</v>
      </c>
      <c r="H23" t="str">
        <f t="shared" si="5"/>
        <v>IE-OY</v>
      </c>
      <c r="I23" t="str">
        <f t="shared" si="6"/>
        <v>IE-L</v>
      </c>
    </row>
    <row r="24" spans="1:9" ht="29.5" thickBot="1" x14ac:dyDescent="0.4">
      <c r="A24" s="1" t="s">
        <v>7532</v>
      </c>
      <c r="B24" s="3" t="s">
        <v>7533</v>
      </c>
      <c r="C24" s="6" t="s">
        <v>7534</v>
      </c>
      <c r="D24" s="3" t="s">
        <v>5677</v>
      </c>
      <c r="E24">
        <v>3987</v>
      </c>
      <c r="F24" t="str">
        <f t="shared" si="3"/>
        <v>Roscommon (Irish county)</v>
      </c>
      <c r="G24" t="str">
        <f t="shared" si="4"/>
        <v>Roscommon</v>
      </c>
      <c r="H24" t="str">
        <f t="shared" si="5"/>
        <v>IE-RN</v>
      </c>
      <c r="I24" t="str">
        <f t="shared" si="6"/>
        <v>IE-C</v>
      </c>
    </row>
    <row r="25" spans="1:9" ht="15" thickBot="1" x14ac:dyDescent="0.4">
      <c r="A25" s="1" t="s">
        <v>7535</v>
      </c>
      <c r="B25" s="3" t="s">
        <v>7536</v>
      </c>
      <c r="C25" s="6" t="s">
        <v>7537</v>
      </c>
      <c r="D25" s="3" t="s">
        <v>5677</v>
      </c>
      <c r="E25">
        <v>3987</v>
      </c>
      <c r="F25" t="str">
        <f t="shared" si="3"/>
        <v>Sligo (Irish county)</v>
      </c>
      <c r="G25" t="str">
        <f t="shared" si="4"/>
        <v>Sligo</v>
      </c>
      <c r="H25" t="str">
        <f t="shared" si="5"/>
        <v>IE-SO</v>
      </c>
      <c r="I25" t="str">
        <f t="shared" si="6"/>
        <v>IE-C</v>
      </c>
    </row>
    <row r="26" spans="1:9" ht="29.5" thickBot="1" x14ac:dyDescent="0.4">
      <c r="A26" s="1" t="s">
        <v>7538</v>
      </c>
      <c r="B26" s="3" t="s">
        <v>7539</v>
      </c>
      <c r="C26" s="6" t="s">
        <v>7540</v>
      </c>
      <c r="D26" s="3" t="s">
        <v>5618</v>
      </c>
      <c r="E26">
        <v>3987</v>
      </c>
      <c r="F26" t="str">
        <f t="shared" si="3"/>
        <v>Tipperary (Irish county)</v>
      </c>
      <c r="G26" t="str">
        <f t="shared" si="4"/>
        <v>Tipperary</v>
      </c>
      <c r="H26" t="str">
        <f t="shared" si="5"/>
        <v>IE-TA</v>
      </c>
      <c r="I26" t="str">
        <f t="shared" si="6"/>
        <v>IE-M</v>
      </c>
    </row>
    <row r="27" spans="1:9" ht="29.5" thickBot="1" x14ac:dyDescent="0.4">
      <c r="A27" s="1" t="s">
        <v>7541</v>
      </c>
      <c r="B27" s="3" t="s">
        <v>7542</v>
      </c>
      <c r="C27" s="6" t="s">
        <v>7543</v>
      </c>
      <c r="D27" s="3" t="s">
        <v>5618</v>
      </c>
      <c r="E27">
        <v>3987</v>
      </c>
      <c r="F27" t="str">
        <f t="shared" si="3"/>
        <v>Waterford (Irish county)</v>
      </c>
      <c r="G27" t="str">
        <f t="shared" si="4"/>
        <v>Waterford</v>
      </c>
      <c r="H27" t="str">
        <f t="shared" si="5"/>
        <v>IE-WD</v>
      </c>
      <c r="I27" t="str">
        <f t="shared" si="6"/>
        <v>IE-M</v>
      </c>
    </row>
    <row r="28" spans="1:9" ht="29.5" thickBot="1" x14ac:dyDescent="0.4">
      <c r="A28" s="1" t="s">
        <v>7544</v>
      </c>
      <c r="B28" s="3" t="s">
        <v>7545</v>
      </c>
      <c r="C28" s="6" t="s">
        <v>7546</v>
      </c>
      <c r="D28" s="3" t="s">
        <v>5747</v>
      </c>
      <c r="E28">
        <v>3987</v>
      </c>
      <c r="F28" t="str">
        <f t="shared" si="3"/>
        <v>Westmeath (Irish county)</v>
      </c>
      <c r="G28" t="str">
        <f t="shared" si="4"/>
        <v>Westmeath</v>
      </c>
      <c r="H28" t="str">
        <f t="shared" si="5"/>
        <v>IE-WH</v>
      </c>
      <c r="I28" t="str">
        <f t="shared" si="6"/>
        <v>IE-L</v>
      </c>
    </row>
    <row r="29" spans="1:9" ht="15" thickBot="1" x14ac:dyDescent="0.4">
      <c r="A29" s="1" t="s">
        <v>7547</v>
      </c>
      <c r="B29" s="3" t="s">
        <v>7548</v>
      </c>
      <c r="C29" s="6" t="s">
        <v>7549</v>
      </c>
      <c r="D29" s="3" t="s">
        <v>5747</v>
      </c>
      <c r="E29">
        <v>3987</v>
      </c>
      <c r="F29" t="str">
        <f t="shared" si="3"/>
        <v>Wexford (Irish county)</v>
      </c>
      <c r="G29" t="str">
        <f t="shared" si="4"/>
        <v>Wexford</v>
      </c>
      <c r="H29" t="str">
        <f t="shared" si="5"/>
        <v>IE-WX</v>
      </c>
      <c r="I29" t="str">
        <f t="shared" si="6"/>
        <v>IE-L</v>
      </c>
    </row>
    <row r="30" spans="1:9" ht="15" thickBot="1" x14ac:dyDescent="0.4">
      <c r="A30" s="1" t="s">
        <v>7550</v>
      </c>
      <c r="B30" s="3" t="s">
        <v>7551</v>
      </c>
      <c r="C30" s="6" t="s">
        <v>7552</v>
      </c>
      <c r="D30" s="3" t="s">
        <v>5747</v>
      </c>
      <c r="E30">
        <v>3987</v>
      </c>
      <c r="F30" t="str">
        <f t="shared" si="3"/>
        <v>Wicklow (Irish county)</v>
      </c>
      <c r="G30" t="str">
        <f t="shared" si="4"/>
        <v>Wicklow</v>
      </c>
      <c r="H30" t="str">
        <f t="shared" si="5"/>
        <v>IE-WW</v>
      </c>
      <c r="I30" t="str">
        <f t="shared" si="6"/>
        <v>IE-L</v>
      </c>
    </row>
  </sheetData>
  <hyperlinks>
    <hyperlink ref="B1" r:id="rId1" tooltip="Connacht" display="https://en.wikipedia.org/wiki/Connacht" xr:uid="{5842968E-EE4A-4674-BAC2-AB9431368A58}"/>
    <hyperlink ref="B2" r:id="rId2" tooltip="Leinster" display="https://en.wikipedia.org/wiki/Leinster" xr:uid="{E8AAD3FC-9150-431D-8C50-DC106B4BBD92}"/>
    <hyperlink ref="B3" r:id="rId3" tooltip="Munster" display="https://en.wikipedia.org/wiki/Munster" xr:uid="{C6C290E5-C57E-423E-8838-1D799A845D4E}"/>
    <hyperlink ref="B4" r:id="rId4" tooltip="Ulster" display="https://en.wikipedia.org/wiki/Ulster" xr:uid="{4A3A0420-2FB2-4902-A33D-EF67C662C310}"/>
    <hyperlink ref="B5" r:id="rId5" tooltip="County Carlow" display="https://en.wikipedia.org/wiki/County_Carlow" xr:uid="{434F2CC9-A8E1-496E-BD2A-F3B7A145A545}"/>
    <hyperlink ref="D5" r:id="rId6" tooltip="Leinster" display="https://en.wikipedia.org/wiki/Leinster" xr:uid="{458AF4BB-F249-4823-B5F6-D5B7AE40FE69}"/>
    <hyperlink ref="B6" r:id="rId7" tooltip="County Cavan" display="https://en.wikipedia.org/wiki/County_Cavan" xr:uid="{7ECB484C-307F-413A-8778-DB44DDE9A2C1}"/>
    <hyperlink ref="D6" r:id="rId8" tooltip="Ulster" display="https://en.wikipedia.org/wiki/Ulster" xr:uid="{66B2CD85-3184-4D09-A256-8AE8F1915313}"/>
    <hyperlink ref="B7" r:id="rId9" tooltip="County Clare" display="https://en.wikipedia.org/wiki/County_Clare" xr:uid="{38276F5E-04B1-423D-AAE3-6B118DFC9972}"/>
    <hyperlink ref="D7" r:id="rId10" tooltip="Munster" display="https://en.wikipedia.org/wiki/Munster" xr:uid="{63EFD7F2-5212-4D40-9854-BEAC6D7803D2}"/>
    <hyperlink ref="B8" r:id="rId11" tooltip="County Cork" display="https://en.wikipedia.org/wiki/County_Cork" xr:uid="{5F7FAF78-C328-4CAC-90A0-0270EEB75B3C}"/>
    <hyperlink ref="D8" r:id="rId12" tooltip="Munster" display="https://en.wikipedia.org/wiki/Munster" xr:uid="{AAACAA7D-4561-4C1D-95C1-5152297FAFB5}"/>
    <hyperlink ref="B9" r:id="rId13" tooltip="County Donegal" display="https://en.wikipedia.org/wiki/County_Donegal" xr:uid="{C6B5710C-AA6B-4ACE-BFBB-43D0B700C45F}"/>
    <hyperlink ref="D9" r:id="rId14" tooltip="Ulster" display="https://en.wikipedia.org/wiki/Ulster" xr:uid="{F85E7FFF-6373-4E22-AF24-A7590127F045}"/>
    <hyperlink ref="B10" r:id="rId15" tooltip="County Dublin" display="https://en.wikipedia.org/wiki/County_Dublin" xr:uid="{E019FD0F-C786-4074-9C90-91048457182B}"/>
    <hyperlink ref="D10" r:id="rId16" tooltip="Leinster" display="https://en.wikipedia.org/wiki/Leinster" xr:uid="{3DF7FD26-4304-4713-8DCF-BD0B56B1C54D}"/>
    <hyperlink ref="B11" r:id="rId17" tooltip="County Galway" display="https://en.wikipedia.org/wiki/County_Galway" xr:uid="{24AAFCDC-A818-41A0-B5EC-85D028727FF7}"/>
    <hyperlink ref="D11" r:id="rId18" tooltip="Connacht" display="https://en.wikipedia.org/wiki/Connacht" xr:uid="{EA29250C-6639-444A-8BC9-63EBACFEB3BF}"/>
    <hyperlink ref="B12" r:id="rId19" tooltip="County Kerry" display="https://en.wikipedia.org/wiki/County_Kerry" xr:uid="{5BF21482-CB2F-4710-8975-DE1146C93C77}"/>
    <hyperlink ref="D12" r:id="rId20" tooltip="Munster" display="https://en.wikipedia.org/wiki/Munster" xr:uid="{B3BED585-7CDC-46B3-9667-59DBF405E0F0}"/>
    <hyperlink ref="B13" r:id="rId21" tooltip="County Kildare" display="https://en.wikipedia.org/wiki/County_Kildare" xr:uid="{6AC38D71-F411-4F51-AAF9-B224ECCC233E}"/>
    <hyperlink ref="D13" r:id="rId22" tooltip="Leinster" display="https://en.wikipedia.org/wiki/Leinster" xr:uid="{98930CAB-B925-4E94-BC9D-CE080C320D2D}"/>
    <hyperlink ref="B14" r:id="rId23" tooltip="County Kilkenny" display="https://en.wikipedia.org/wiki/County_Kilkenny" xr:uid="{92D18C30-B899-41CE-BA5E-4C6619842D63}"/>
    <hyperlink ref="D14" r:id="rId24" tooltip="Leinster" display="https://en.wikipedia.org/wiki/Leinster" xr:uid="{6644D445-61C3-4170-BF88-CD44DDDA8E0A}"/>
    <hyperlink ref="B15" r:id="rId25" tooltip="County Laois" display="https://en.wikipedia.org/wiki/County_Laois" xr:uid="{35F662B9-E197-4947-A6C6-77445A908A50}"/>
    <hyperlink ref="D15" r:id="rId26" tooltip="Leinster" display="https://en.wikipedia.org/wiki/Leinster" xr:uid="{486A16EA-1002-451E-BDCC-36061AE3ECF9}"/>
    <hyperlink ref="B16" r:id="rId27" tooltip="County Leitrim" display="https://en.wikipedia.org/wiki/County_Leitrim" xr:uid="{CD96688E-89C9-4E90-93E2-31B4EC19DAD1}"/>
    <hyperlink ref="D16" r:id="rId28" tooltip="Connacht" display="https://en.wikipedia.org/wiki/Connacht" xr:uid="{BC6E00C8-53C0-42E1-AFBA-D52274E0640A}"/>
    <hyperlink ref="B17" r:id="rId29" tooltip="County Limerick" display="https://en.wikipedia.org/wiki/County_Limerick" xr:uid="{4FBE0367-7C50-4F75-AC89-9D0B0EE89597}"/>
    <hyperlink ref="D17" r:id="rId30" tooltip="Munster" display="https://en.wikipedia.org/wiki/Munster" xr:uid="{DFA423A0-FA99-4003-B1A6-10025CE1FE48}"/>
    <hyperlink ref="B18" r:id="rId31" tooltip="County Longford" display="https://en.wikipedia.org/wiki/County_Longford" xr:uid="{10B46C98-570A-40C8-9FA0-4D650AB39F95}"/>
    <hyperlink ref="D18" r:id="rId32" tooltip="Leinster" display="https://en.wikipedia.org/wiki/Leinster" xr:uid="{7922E745-CF53-4FB9-9539-90E75E76E350}"/>
    <hyperlink ref="B19" r:id="rId33" tooltip="County Louth" display="https://en.wikipedia.org/wiki/County_Louth" xr:uid="{8D523CEF-9CB8-4332-AB64-9B6DEC08B411}"/>
    <hyperlink ref="D19" r:id="rId34" tooltip="Leinster" display="https://en.wikipedia.org/wiki/Leinster" xr:uid="{F282FC5D-FE80-4A05-B6F6-99B515362978}"/>
    <hyperlink ref="B20" r:id="rId35" tooltip="County Mayo" display="https://en.wikipedia.org/wiki/County_Mayo" xr:uid="{AE9D504D-6821-42F6-BD8C-5C08557FC5C5}"/>
    <hyperlink ref="D20" r:id="rId36" tooltip="Connacht" display="https://en.wikipedia.org/wiki/Connacht" xr:uid="{0B28AB57-AC40-4F55-8CD8-01630B61B04D}"/>
    <hyperlink ref="B21" r:id="rId37" tooltip="County Meath" display="https://en.wikipedia.org/wiki/County_Meath" xr:uid="{ED985FE6-EF88-4C6B-9D22-319D4C2C7068}"/>
    <hyperlink ref="D21" r:id="rId38" tooltip="Leinster" display="https://en.wikipedia.org/wiki/Leinster" xr:uid="{0CB466F1-9A23-4FD9-82BB-2EE7A6B075C6}"/>
    <hyperlink ref="B22" r:id="rId39" tooltip="County Monaghan" display="https://en.wikipedia.org/wiki/County_Monaghan" xr:uid="{6A1D46BE-484B-4B23-B19D-A803EEAF440A}"/>
    <hyperlink ref="D22" r:id="rId40" tooltip="Ulster" display="https://en.wikipedia.org/wiki/Ulster" xr:uid="{FCE8BD40-69C9-4963-8594-2E0E76464649}"/>
    <hyperlink ref="B23" r:id="rId41" tooltip="County Offaly" display="https://en.wikipedia.org/wiki/County_Offaly" xr:uid="{0323707D-2ED3-41CD-B681-C035D40B8ED7}"/>
    <hyperlink ref="D23" r:id="rId42" tooltip="Leinster" display="https://en.wikipedia.org/wiki/Leinster" xr:uid="{DD4F3EC8-4C59-4F21-A14A-1719DA41E879}"/>
    <hyperlink ref="B24" r:id="rId43" tooltip="County Roscommon" display="https://en.wikipedia.org/wiki/County_Roscommon" xr:uid="{071BEB64-C6C5-449D-B0BD-A38FAE0F283D}"/>
    <hyperlink ref="D24" r:id="rId44" tooltip="Connacht" display="https://en.wikipedia.org/wiki/Connacht" xr:uid="{1951D144-4FAD-45DA-B60D-7083723C03BD}"/>
    <hyperlink ref="B25" r:id="rId45" tooltip="County Sligo" display="https://en.wikipedia.org/wiki/County_Sligo" xr:uid="{D48C869B-898B-4FB5-91F9-EF16C3958588}"/>
    <hyperlink ref="D25" r:id="rId46" tooltip="Connacht" display="https://en.wikipedia.org/wiki/Connacht" xr:uid="{7B2ED51D-0D67-49D0-B6E9-F1E928E5DFF6}"/>
    <hyperlink ref="B26" r:id="rId47" tooltip="County Tipperary" display="https://en.wikipedia.org/wiki/County_Tipperary" xr:uid="{94BD5DA8-8DD8-41AD-BC40-A82C14252543}"/>
    <hyperlink ref="D26" r:id="rId48" tooltip="Munster" display="https://en.wikipedia.org/wiki/Munster" xr:uid="{239EE742-6005-4076-8C52-5510E0586798}"/>
    <hyperlink ref="B27" r:id="rId49" tooltip="County Waterford" display="https://en.wikipedia.org/wiki/County_Waterford" xr:uid="{3355D099-9BEA-44A4-86CE-1FA41CAF8D86}"/>
    <hyperlink ref="D27" r:id="rId50" tooltip="Munster" display="https://en.wikipedia.org/wiki/Munster" xr:uid="{AA8DC677-D9A0-46C7-B659-C9C6F5837043}"/>
    <hyperlink ref="B28" r:id="rId51" tooltip="County Westmeath" display="https://en.wikipedia.org/wiki/County_Westmeath" xr:uid="{3EB84AA4-2C74-4DA4-9D0D-40C8425DED3B}"/>
    <hyperlink ref="D28" r:id="rId52" tooltip="Leinster" display="https://en.wikipedia.org/wiki/Leinster" xr:uid="{979CA26D-EDAA-4501-8E02-7F6720C00B28}"/>
    <hyperlink ref="B29" r:id="rId53" tooltip="County Wexford" display="https://en.wikipedia.org/wiki/County_Wexford" xr:uid="{83201E03-350F-41A5-974E-6A43F2549AF8}"/>
    <hyperlink ref="D29" r:id="rId54" tooltip="Leinster" display="https://en.wikipedia.org/wiki/Leinster" xr:uid="{D6730BD8-21D4-4431-A742-C6CA8E20B85B}"/>
    <hyperlink ref="B30" r:id="rId55" tooltip="County Wicklow" display="https://en.wikipedia.org/wiki/County_Wicklow" xr:uid="{733133B3-E980-44AF-830A-5B09D52D3D97}"/>
    <hyperlink ref="D30" r:id="rId56" tooltip="Leinster" display="https://en.wikipedia.org/wiki/Leinster" xr:uid="{F158EDED-DD4C-4D12-B532-2235C91294C3}"/>
  </hyperlinks>
  <pageMargins left="0.7" right="0.7" top="0.75" bottom="0.75" header="0.3" footer="0.3"/>
  <drawing r:id="rId57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C1D1C-ED47-4B73-8107-46106AE36280}">
  <dimension ref="A1:H64"/>
  <sheetViews>
    <sheetView topLeftCell="A58" workbookViewId="0">
      <selection activeCell="D1" sqref="D1:H64"/>
    </sheetView>
  </sheetViews>
  <sheetFormatPr defaultRowHeight="14.5" x14ac:dyDescent="0.35"/>
  <cols>
    <col min="5" max="5" width="37.08984375" bestFit="1" customWidth="1"/>
    <col min="6" max="6" width="17.1796875" bestFit="1" customWidth="1"/>
    <col min="7" max="7" width="6.36328125" bestFit="1" customWidth="1"/>
  </cols>
  <sheetData>
    <row r="1" spans="1:8" ht="44" thickBot="1" x14ac:dyDescent="0.4">
      <c r="A1" s="1" t="s">
        <v>7553</v>
      </c>
      <c r="B1" s="3" t="s">
        <v>7554</v>
      </c>
      <c r="C1" s="6">
        <v>3</v>
      </c>
      <c r="D1">
        <v>3986</v>
      </c>
      <c r="E1" t="str">
        <f>_xlfn.CONCAT(B1," (Icelandic municipality)")</f>
        <v>Akraneskaupstaður (Icelandic municipality)</v>
      </c>
      <c r="F1" t="str">
        <f>B1</f>
        <v>Akraneskaupstaður</v>
      </c>
      <c r="G1" t="str">
        <f>A1</f>
        <v>IS-AKN</v>
      </c>
      <c r="H1" t="str">
        <f>_xlfn.CONCAT("IS-",C1)</f>
        <v>IS-3</v>
      </c>
    </row>
    <row r="2" spans="1:8" ht="29.5" thickBot="1" x14ac:dyDescent="0.4">
      <c r="A2" s="1" t="s">
        <v>7555</v>
      </c>
      <c r="B2" s="3" t="s">
        <v>7556</v>
      </c>
      <c r="C2" s="6">
        <v>6</v>
      </c>
      <c r="D2">
        <v>3986</v>
      </c>
      <c r="E2" t="str">
        <f t="shared" ref="E2:E64" si="0">_xlfn.CONCAT(B2," (Icelandic municipality)")</f>
        <v>Akureyrarbær (Icelandic municipality)</v>
      </c>
      <c r="F2" t="str">
        <f t="shared" ref="F2:F64" si="1">B2</f>
        <v>Akureyrarbær</v>
      </c>
      <c r="G2" t="str">
        <f t="shared" ref="G2:G64" si="2">A2</f>
        <v>IS-AKU</v>
      </c>
      <c r="H2" t="str">
        <f t="shared" ref="H2:H64" si="3">_xlfn.CONCAT("IS-",C2)</f>
        <v>IS-6</v>
      </c>
    </row>
    <row r="3" spans="1:8" ht="29.5" thickBot="1" x14ac:dyDescent="0.4">
      <c r="A3" s="1" t="s">
        <v>7557</v>
      </c>
      <c r="B3" s="3" t="s">
        <v>7558</v>
      </c>
      <c r="C3" s="6">
        <v>4</v>
      </c>
      <c r="D3">
        <v>3986</v>
      </c>
      <c r="E3" t="str">
        <f t="shared" si="0"/>
        <v>Árneshreppur (Icelandic municipality)</v>
      </c>
      <c r="F3" t="str">
        <f t="shared" si="1"/>
        <v>Árneshreppur</v>
      </c>
      <c r="G3" t="str">
        <f t="shared" si="2"/>
        <v>IS-ARN</v>
      </c>
      <c r="H3" t="str">
        <f t="shared" si="3"/>
        <v>IS-4</v>
      </c>
    </row>
    <row r="4" spans="1:8" ht="29.5" thickBot="1" x14ac:dyDescent="0.4">
      <c r="A4" s="1" t="s">
        <v>7559</v>
      </c>
      <c r="B4" s="3" t="s">
        <v>7560</v>
      </c>
      <c r="C4" s="6">
        <v>8</v>
      </c>
      <c r="D4">
        <v>3986</v>
      </c>
      <c r="E4" t="str">
        <f t="shared" si="0"/>
        <v>Ásahreppur (Icelandic municipality)</v>
      </c>
      <c r="F4" t="str">
        <f t="shared" si="1"/>
        <v>Ásahreppur</v>
      </c>
      <c r="G4" t="str">
        <f t="shared" si="2"/>
        <v>IS-ASA</v>
      </c>
      <c r="H4" t="str">
        <f t="shared" si="3"/>
        <v>IS-8</v>
      </c>
    </row>
    <row r="5" spans="1:8" ht="29.5" thickBot="1" x14ac:dyDescent="0.4">
      <c r="A5" s="1" t="s">
        <v>7561</v>
      </c>
      <c r="B5" s="3" t="s">
        <v>7562</v>
      </c>
      <c r="C5" s="6">
        <v>8</v>
      </c>
      <c r="D5">
        <v>3986</v>
      </c>
      <c r="E5" t="str">
        <f t="shared" si="0"/>
        <v>Bláskógabyggð (Icelandic municipality)</v>
      </c>
      <c r="F5" t="str">
        <f t="shared" si="1"/>
        <v>Bláskógabyggð</v>
      </c>
      <c r="G5" t="str">
        <f t="shared" si="2"/>
        <v>IS-BLA</v>
      </c>
      <c r="H5" t="str">
        <f t="shared" si="3"/>
        <v>IS-8</v>
      </c>
    </row>
    <row r="6" spans="1:8" ht="29.5" thickBot="1" x14ac:dyDescent="0.4">
      <c r="A6" s="1" t="s">
        <v>7563</v>
      </c>
      <c r="B6" s="3" t="s">
        <v>7564</v>
      </c>
      <c r="C6" s="6">
        <v>3</v>
      </c>
      <c r="D6">
        <v>3986</v>
      </c>
      <c r="E6" t="str">
        <f t="shared" si="0"/>
        <v>Borgarbyggð (Icelandic municipality)</v>
      </c>
      <c r="F6" t="str">
        <f t="shared" si="1"/>
        <v>Borgarbyggð</v>
      </c>
      <c r="G6" t="str">
        <f t="shared" si="2"/>
        <v>IS-BOG</v>
      </c>
      <c r="H6" t="str">
        <f t="shared" si="3"/>
        <v>IS-3</v>
      </c>
    </row>
    <row r="7" spans="1:8" ht="44" thickBot="1" x14ac:dyDescent="0.4">
      <c r="A7" s="1" t="s">
        <v>7565</v>
      </c>
      <c r="B7" s="3" t="s">
        <v>7566</v>
      </c>
      <c r="C7" s="6">
        <v>4</v>
      </c>
      <c r="D7">
        <v>3986</v>
      </c>
      <c r="E7" t="str">
        <f t="shared" si="0"/>
        <v>Bolungarvíkurkaupstaður (Icelandic municipality)</v>
      </c>
      <c r="F7" t="str">
        <f t="shared" si="1"/>
        <v>Bolungarvíkurkaupstaður</v>
      </c>
      <c r="G7" t="str">
        <f t="shared" si="2"/>
        <v>IS-BOL</v>
      </c>
      <c r="H7" t="str">
        <f t="shared" si="3"/>
        <v>IS-4</v>
      </c>
    </row>
    <row r="8" spans="1:8" ht="29.5" thickBot="1" x14ac:dyDescent="0.4">
      <c r="A8" s="1" t="s">
        <v>7567</v>
      </c>
      <c r="B8" s="3" t="s">
        <v>7568</v>
      </c>
      <c r="C8" s="6">
        <v>3</v>
      </c>
      <c r="D8">
        <v>3986</v>
      </c>
      <c r="E8" t="str">
        <f t="shared" si="0"/>
        <v>Dalabyggð (Icelandic municipality)</v>
      </c>
      <c r="F8" t="str">
        <f t="shared" si="1"/>
        <v>Dalabyggð</v>
      </c>
      <c r="G8" t="str">
        <f t="shared" si="2"/>
        <v>IS-DAB</v>
      </c>
      <c r="H8" t="str">
        <f t="shared" si="3"/>
        <v>IS-3</v>
      </c>
    </row>
    <row r="9" spans="1:8" ht="29.5" thickBot="1" x14ac:dyDescent="0.4">
      <c r="A9" s="1" t="s">
        <v>7569</v>
      </c>
      <c r="B9" s="3" t="s">
        <v>7570</v>
      </c>
      <c r="C9" s="6">
        <v>6</v>
      </c>
      <c r="D9">
        <v>3986</v>
      </c>
      <c r="E9" t="str">
        <f t="shared" si="0"/>
        <v>Dalvíkurbyggð (Icelandic municipality)</v>
      </c>
      <c r="F9" t="str">
        <f t="shared" si="1"/>
        <v>Dalvíkurbyggð</v>
      </c>
      <c r="G9" t="str">
        <f t="shared" si="2"/>
        <v>IS-DAV</v>
      </c>
      <c r="H9" t="str">
        <f t="shared" si="3"/>
        <v>IS-6</v>
      </c>
    </row>
    <row r="10" spans="1:8" ht="44" thickBot="1" x14ac:dyDescent="0.4">
      <c r="A10" s="1" t="s">
        <v>7571</v>
      </c>
      <c r="B10" s="3" t="s">
        <v>7572</v>
      </c>
      <c r="C10" s="6">
        <v>3</v>
      </c>
      <c r="D10">
        <v>3986</v>
      </c>
      <c r="E10" t="str">
        <f t="shared" si="0"/>
        <v>Eyja- og Miklaholtshreppur (Icelandic municipality)</v>
      </c>
      <c r="F10" t="str">
        <f t="shared" si="1"/>
        <v>Eyja- og Miklaholtshreppur</v>
      </c>
      <c r="G10" t="str">
        <f t="shared" si="2"/>
        <v>IS-EOM</v>
      </c>
      <c r="H10" t="str">
        <f t="shared" si="3"/>
        <v>IS-3</v>
      </c>
    </row>
    <row r="11" spans="1:8" ht="29.5" thickBot="1" x14ac:dyDescent="0.4">
      <c r="A11" s="1" t="s">
        <v>7573</v>
      </c>
      <c r="B11" s="3" t="s">
        <v>7574</v>
      </c>
      <c r="C11" s="6">
        <v>6</v>
      </c>
      <c r="D11">
        <v>3986</v>
      </c>
      <c r="E11" t="str">
        <f t="shared" si="0"/>
        <v>Eyjafjarðarsveit (Icelandic municipality)</v>
      </c>
      <c r="F11" t="str">
        <f t="shared" si="1"/>
        <v>Eyjafjarðarsveit</v>
      </c>
      <c r="G11" t="str">
        <f t="shared" si="2"/>
        <v>IS-EYF</v>
      </c>
      <c r="H11" t="str">
        <f t="shared" si="3"/>
        <v>IS-6</v>
      </c>
    </row>
    <row r="12" spans="1:8" ht="29.5" thickBot="1" x14ac:dyDescent="0.4">
      <c r="A12" s="1" t="s">
        <v>7575</v>
      </c>
      <c r="B12" s="3" t="s">
        <v>7576</v>
      </c>
      <c r="C12" s="6">
        <v>7</v>
      </c>
      <c r="D12">
        <v>3986</v>
      </c>
      <c r="E12" t="str">
        <f t="shared" si="0"/>
        <v>Fjarðabyggð (Icelandic municipality)</v>
      </c>
      <c r="F12" t="str">
        <f t="shared" si="1"/>
        <v>Fjarðabyggð</v>
      </c>
      <c r="G12" t="str">
        <f t="shared" si="2"/>
        <v>IS-FJD</v>
      </c>
      <c r="H12" t="str">
        <f t="shared" si="3"/>
        <v>IS-7</v>
      </c>
    </row>
    <row r="13" spans="1:8" ht="29.5" thickBot="1" x14ac:dyDescent="0.4">
      <c r="A13" s="1" t="s">
        <v>7577</v>
      </c>
      <c r="B13" s="3" t="s">
        <v>7578</v>
      </c>
      <c r="C13" s="6">
        <v>6</v>
      </c>
      <c r="D13">
        <v>3986</v>
      </c>
      <c r="E13" t="str">
        <f t="shared" si="0"/>
        <v>Fjallabyggð (Icelandic municipality)</v>
      </c>
      <c r="F13" t="str">
        <f t="shared" si="1"/>
        <v>Fjallabyggð</v>
      </c>
      <c r="G13" t="str">
        <f t="shared" si="2"/>
        <v>IS-FJL</v>
      </c>
      <c r="H13" t="str">
        <f t="shared" si="3"/>
        <v>IS-6</v>
      </c>
    </row>
    <row r="14" spans="1:8" ht="29.5" thickBot="1" x14ac:dyDescent="0.4">
      <c r="A14" s="1" t="s">
        <v>7579</v>
      </c>
      <c r="B14" s="3" t="s">
        <v>7580</v>
      </c>
      <c r="C14" s="6">
        <v>8</v>
      </c>
      <c r="D14">
        <v>3986</v>
      </c>
      <c r="E14" t="str">
        <f t="shared" si="0"/>
        <v>Flóahreppur (Icelandic municipality)</v>
      </c>
      <c r="F14" t="str">
        <f t="shared" si="1"/>
        <v>Flóahreppur</v>
      </c>
      <c r="G14" t="str">
        <f t="shared" si="2"/>
        <v>IS-FLA</v>
      </c>
      <c r="H14" t="str">
        <f t="shared" si="3"/>
        <v>IS-8</v>
      </c>
    </row>
    <row r="15" spans="1:8" ht="29.5" thickBot="1" x14ac:dyDescent="0.4">
      <c r="A15" s="1" t="s">
        <v>7581</v>
      </c>
      <c r="B15" s="3" t="s">
        <v>7582</v>
      </c>
      <c r="C15" s="6">
        <v>7</v>
      </c>
      <c r="D15">
        <v>3986</v>
      </c>
      <c r="E15" t="str">
        <f t="shared" si="0"/>
        <v>Fljótsdalshreppur (Icelandic municipality)</v>
      </c>
      <c r="F15" t="str">
        <f t="shared" si="1"/>
        <v>Fljótsdalshreppur</v>
      </c>
      <c r="G15" t="str">
        <f t="shared" si="2"/>
        <v>IS-FLR</v>
      </c>
      <c r="H15" t="str">
        <f t="shared" si="3"/>
        <v>IS-7</v>
      </c>
    </row>
    <row r="16" spans="1:8" ht="29.5" thickBot="1" x14ac:dyDescent="0.4">
      <c r="A16" s="1" t="s">
        <v>7583</v>
      </c>
      <c r="B16" s="3" t="s">
        <v>7584</v>
      </c>
      <c r="C16" s="6">
        <v>1</v>
      </c>
      <c r="D16">
        <v>3986</v>
      </c>
      <c r="E16" t="str">
        <f t="shared" si="0"/>
        <v>Garðabær (Icelandic municipality)</v>
      </c>
      <c r="F16" t="str">
        <f t="shared" si="1"/>
        <v>Garðabær</v>
      </c>
      <c r="G16" t="str">
        <f t="shared" si="2"/>
        <v>IS-GAR</v>
      </c>
      <c r="H16" t="str">
        <f t="shared" si="3"/>
        <v>IS-1</v>
      </c>
    </row>
    <row r="17" spans="1:8" ht="58.5" thickBot="1" x14ac:dyDescent="0.4">
      <c r="A17" s="1" t="s">
        <v>7585</v>
      </c>
      <c r="B17" s="3" t="s">
        <v>7586</v>
      </c>
      <c r="C17" s="6">
        <v>8</v>
      </c>
      <c r="D17">
        <v>3986</v>
      </c>
      <c r="E17" t="str">
        <f t="shared" si="0"/>
        <v>Grímsnes- og Grafningshreppur (Icelandic municipality)</v>
      </c>
      <c r="F17" t="str">
        <f t="shared" si="1"/>
        <v>Grímsnes- og Grafningshreppur</v>
      </c>
      <c r="G17" t="str">
        <f t="shared" si="2"/>
        <v>IS-GOG</v>
      </c>
      <c r="H17" t="str">
        <f t="shared" si="3"/>
        <v>IS-8</v>
      </c>
    </row>
    <row r="18" spans="1:8" ht="29.5" thickBot="1" x14ac:dyDescent="0.4">
      <c r="A18" s="1" t="s">
        <v>7587</v>
      </c>
      <c r="B18" s="3" t="s">
        <v>7588</v>
      </c>
      <c r="C18" s="6">
        <v>2</v>
      </c>
      <c r="D18">
        <v>3986</v>
      </c>
      <c r="E18" t="str">
        <f t="shared" si="0"/>
        <v>Grindavíkurbær (Icelandic municipality)</v>
      </c>
      <c r="F18" t="str">
        <f t="shared" si="1"/>
        <v>Grindavíkurbær</v>
      </c>
      <c r="G18" t="str">
        <f t="shared" si="2"/>
        <v>IS-GRN</v>
      </c>
      <c r="H18" t="str">
        <f t="shared" si="3"/>
        <v>IS-2</v>
      </c>
    </row>
    <row r="19" spans="1:8" ht="44" thickBot="1" x14ac:dyDescent="0.4">
      <c r="A19" s="1" t="s">
        <v>7589</v>
      </c>
      <c r="B19" s="3" t="s">
        <v>7590</v>
      </c>
      <c r="C19" s="6">
        <v>3</v>
      </c>
      <c r="D19">
        <v>3986</v>
      </c>
      <c r="E19" t="str">
        <f t="shared" si="0"/>
        <v>Grundarfjarðarbær (Icelandic municipality)</v>
      </c>
      <c r="F19" t="str">
        <f t="shared" si="1"/>
        <v>Grundarfjarðarbær</v>
      </c>
      <c r="G19" t="str">
        <f t="shared" si="2"/>
        <v>IS-GRU</v>
      </c>
      <c r="H19" t="str">
        <f t="shared" si="3"/>
        <v>IS-3</v>
      </c>
    </row>
    <row r="20" spans="1:8" ht="44" thickBot="1" x14ac:dyDescent="0.4">
      <c r="A20" s="1" t="s">
        <v>7591</v>
      </c>
      <c r="B20" s="3" t="s">
        <v>7592</v>
      </c>
      <c r="C20" s="6">
        <v>6</v>
      </c>
      <c r="D20">
        <v>3986</v>
      </c>
      <c r="E20" t="str">
        <f t="shared" si="0"/>
        <v>Grýtubakkahreppur (Icelandic municipality)</v>
      </c>
      <c r="F20" t="str">
        <f t="shared" si="1"/>
        <v>Grýtubakkahreppur</v>
      </c>
      <c r="G20" t="str">
        <f t="shared" si="2"/>
        <v>IS-GRY</v>
      </c>
      <c r="H20" t="str">
        <f t="shared" si="3"/>
        <v>IS-6</v>
      </c>
    </row>
    <row r="21" spans="1:8" ht="44" thickBot="1" x14ac:dyDescent="0.4">
      <c r="A21" s="1" t="s">
        <v>7593</v>
      </c>
      <c r="B21" s="3" t="s">
        <v>7594</v>
      </c>
      <c r="C21" s="6">
        <v>1</v>
      </c>
      <c r="D21">
        <v>3986</v>
      </c>
      <c r="E21" t="str">
        <f t="shared" si="0"/>
        <v>Hafnarfjarðarkaupstaður (Icelandic municipality)</v>
      </c>
      <c r="F21" t="str">
        <f t="shared" si="1"/>
        <v>Hafnarfjarðarkaupstaður</v>
      </c>
      <c r="G21" t="str">
        <f t="shared" si="2"/>
        <v>IS-HAF</v>
      </c>
      <c r="H21" t="str">
        <f t="shared" si="3"/>
        <v>IS-1</v>
      </c>
    </row>
    <row r="22" spans="1:8" ht="29.5" thickBot="1" x14ac:dyDescent="0.4">
      <c r="A22" s="1" t="s">
        <v>7595</v>
      </c>
      <c r="B22" s="3" t="s">
        <v>7596</v>
      </c>
      <c r="C22" s="6">
        <v>6</v>
      </c>
      <c r="D22">
        <v>3986</v>
      </c>
      <c r="E22" t="str">
        <f t="shared" si="0"/>
        <v>Hörgársveit (Icelandic municipality)</v>
      </c>
      <c r="F22" t="str">
        <f t="shared" si="1"/>
        <v>Hörgársveit</v>
      </c>
      <c r="G22" t="str">
        <f t="shared" si="2"/>
        <v>IS-HRG</v>
      </c>
      <c r="H22" t="str">
        <f t="shared" si="3"/>
        <v>IS-6</v>
      </c>
    </row>
    <row r="23" spans="1:8" ht="44" thickBot="1" x14ac:dyDescent="0.4">
      <c r="A23" s="1" t="s">
        <v>7597</v>
      </c>
      <c r="B23" s="3" t="s">
        <v>7598</v>
      </c>
      <c r="C23" s="6">
        <v>8</v>
      </c>
      <c r="D23">
        <v>3986</v>
      </c>
      <c r="E23" t="str">
        <f t="shared" si="0"/>
        <v>Hrunamannahreppur (Icelandic municipality)</v>
      </c>
      <c r="F23" t="str">
        <f t="shared" si="1"/>
        <v>Hrunamannahreppur</v>
      </c>
      <c r="G23" t="str">
        <f t="shared" si="2"/>
        <v>IS-HRU</v>
      </c>
      <c r="H23" t="str">
        <f t="shared" si="3"/>
        <v>IS-8</v>
      </c>
    </row>
    <row r="24" spans="1:8" ht="29.5" thickBot="1" x14ac:dyDescent="0.4">
      <c r="A24" s="1" t="s">
        <v>7599</v>
      </c>
      <c r="B24" s="3" t="s">
        <v>7600</v>
      </c>
      <c r="C24" s="6">
        <v>5</v>
      </c>
      <c r="D24">
        <v>3986</v>
      </c>
      <c r="E24" t="str">
        <f t="shared" si="0"/>
        <v>Húnabyggð (Icelandic municipality)</v>
      </c>
      <c r="F24" t="str">
        <f t="shared" si="1"/>
        <v>Húnabyggð</v>
      </c>
      <c r="G24" t="str">
        <f t="shared" si="2"/>
        <v>IS-HUG</v>
      </c>
      <c r="H24" t="str">
        <f t="shared" si="3"/>
        <v>IS-5</v>
      </c>
    </row>
    <row r="25" spans="1:8" ht="29.5" thickBot="1" x14ac:dyDescent="0.4">
      <c r="A25" s="1" t="s">
        <v>7601</v>
      </c>
      <c r="B25" s="3" t="s">
        <v>7602</v>
      </c>
      <c r="C25" s="6">
        <v>5</v>
      </c>
      <c r="D25">
        <v>3986</v>
      </c>
      <c r="E25" t="str">
        <f t="shared" si="0"/>
        <v>Húnaþing vestra (Icelandic municipality)</v>
      </c>
      <c r="F25" t="str">
        <f t="shared" si="1"/>
        <v>Húnaþing vestra</v>
      </c>
      <c r="G25" t="str">
        <f t="shared" si="2"/>
        <v>IS-HUV</v>
      </c>
      <c r="H25" t="str">
        <f t="shared" si="3"/>
        <v>IS-5</v>
      </c>
    </row>
    <row r="26" spans="1:8" ht="29.5" thickBot="1" x14ac:dyDescent="0.4">
      <c r="A26" s="1" t="s">
        <v>7603</v>
      </c>
      <c r="B26" s="3" t="s">
        <v>7604</v>
      </c>
      <c r="C26" s="6">
        <v>3</v>
      </c>
      <c r="D26">
        <v>3986</v>
      </c>
      <c r="E26" t="str">
        <f t="shared" si="0"/>
        <v>Hvalfjarðarsveit (Icelandic municipality)</v>
      </c>
      <c r="F26" t="str">
        <f t="shared" si="1"/>
        <v>Hvalfjarðarsveit</v>
      </c>
      <c r="G26" t="str">
        <f t="shared" si="2"/>
        <v>IS-HVA</v>
      </c>
      <c r="H26" t="str">
        <f t="shared" si="3"/>
        <v>IS-3</v>
      </c>
    </row>
    <row r="27" spans="1:8" ht="29.5" thickBot="1" x14ac:dyDescent="0.4">
      <c r="A27" s="1" t="s">
        <v>7605</v>
      </c>
      <c r="B27" s="3" t="s">
        <v>7606</v>
      </c>
      <c r="C27" s="6">
        <v>8</v>
      </c>
      <c r="D27">
        <v>3986</v>
      </c>
      <c r="E27" t="str">
        <f t="shared" si="0"/>
        <v>Hveragerðisbær (Icelandic municipality)</v>
      </c>
      <c r="F27" t="str">
        <f t="shared" si="1"/>
        <v>Hveragerðisbær</v>
      </c>
      <c r="G27" t="str">
        <f t="shared" si="2"/>
        <v>IS-HVE</v>
      </c>
      <c r="H27" t="str">
        <f t="shared" si="3"/>
        <v>IS-8</v>
      </c>
    </row>
    <row r="28" spans="1:8" ht="29.5" thickBot="1" x14ac:dyDescent="0.4">
      <c r="A28" s="1" t="s">
        <v>7607</v>
      </c>
      <c r="B28" s="3" t="s">
        <v>7608</v>
      </c>
      <c r="C28" s="6">
        <v>4</v>
      </c>
      <c r="D28">
        <v>3986</v>
      </c>
      <c r="E28" t="str">
        <f t="shared" si="0"/>
        <v>Ísafjarðarbær (Icelandic municipality)</v>
      </c>
      <c r="F28" t="str">
        <f t="shared" si="1"/>
        <v>Ísafjarðarbær</v>
      </c>
      <c r="G28" t="str">
        <f t="shared" si="2"/>
        <v>IS-ISA</v>
      </c>
      <c r="H28" t="str">
        <f t="shared" si="3"/>
        <v>IS-4</v>
      </c>
    </row>
    <row r="29" spans="1:8" ht="44" thickBot="1" x14ac:dyDescent="0.4">
      <c r="A29" s="1" t="s">
        <v>7609</v>
      </c>
      <c r="B29" s="3" t="s">
        <v>7610</v>
      </c>
      <c r="C29" s="6">
        <v>4</v>
      </c>
      <c r="D29">
        <v>3986</v>
      </c>
      <c r="E29" t="str">
        <f t="shared" si="0"/>
        <v>Kaldrananeshreppur (Icelandic municipality)</v>
      </c>
      <c r="F29" t="str">
        <f t="shared" si="1"/>
        <v>Kaldrananeshreppur</v>
      </c>
      <c r="G29" t="str">
        <f t="shared" si="2"/>
        <v>IS-KAL</v>
      </c>
      <c r="H29" t="str">
        <f t="shared" si="3"/>
        <v>IS-4</v>
      </c>
    </row>
    <row r="30" spans="1:8" ht="29.5" thickBot="1" x14ac:dyDescent="0.4">
      <c r="A30" s="1" t="s">
        <v>7611</v>
      </c>
      <c r="B30" s="3" t="s">
        <v>7612</v>
      </c>
      <c r="C30" s="6">
        <v>1</v>
      </c>
      <c r="D30">
        <v>3986</v>
      </c>
      <c r="E30" t="str">
        <f t="shared" si="0"/>
        <v>Kjósarhreppur (Icelandic municipality)</v>
      </c>
      <c r="F30" t="str">
        <f t="shared" si="1"/>
        <v>Kjósarhreppur</v>
      </c>
      <c r="G30" t="str">
        <f t="shared" si="2"/>
        <v>IS-KJO</v>
      </c>
      <c r="H30" t="str">
        <f t="shared" si="3"/>
        <v>IS-1</v>
      </c>
    </row>
    <row r="31" spans="1:8" ht="29.5" thickBot="1" x14ac:dyDescent="0.4">
      <c r="A31" s="1" t="s">
        <v>7613</v>
      </c>
      <c r="B31" s="3" t="s">
        <v>7614</v>
      </c>
      <c r="C31" s="6">
        <v>1</v>
      </c>
      <c r="D31">
        <v>3986</v>
      </c>
      <c r="E31" t="str">
        <f t="shared" si="0"/>
        <v>Kópavogsbær (Icelandic municipality)</v>
      </c>
      <c r="F31" t="str">
        <f t="shared" si="1"/>
        <v>Kópavogsbær</v>
      </c>
      <c r="G31" t="str">
        <f t="shared" si="2"/>
        <v>IS-KOP</v>
      </c>
      <c r="H31" t="str">
        <f t="shared" si="3"/>
        <v>IS-1</v>
      </c>
    </row>
    <row r="32" spans="1:8" ht="29.5" thickBot="1" x14ac:dyDescent="0.4">
      <c r="A32" s="1" t="s">
        <v>7615</v>
      </c>
      <c r="B32" s="3" t="s">
        <v>7616</v>
      </c>
      <c r="C32" s="6">
        <v>6</v>
      </c>
      <c r="D32">
        <v>3986</v>
      </c>
      <c r="E32" t="str">
        <f t="shared" si="0"/>
        <v>Langanesbyggð (Icelandic municipality)</v>
      </c>
      <c r="F32" t="str">
        <f t="shared" si="1"/>
        <v>Langanesbyggð</v>
      </c>
      <c r="G32" t="str">
        <f t="shared" si="2"/>
        <v>IS-LAN</v>
      </c>
      <c r="H32" t="str">
        <f t="shared" si="3"/>
        <v>IS-6</v>
      </c>
    </row>
    <row r="33" spans="1:8" ht="29.5" thickBot="1" x14ac:dyDescent="0.4">
      <c r="A33" s="1" t="s">
        <v>7617</v>
      </c>
      <c r="B33" s="3" t="s">
        <v>7618</v>
      </c>
      <c r="C33" s="6">
        <v>1</v>
      </c>
      <c r="D33">
        <v>3986</v>
      </c>
      <c r="E33" t="str">
        <f t="shared" si="0"/>
        <v>Mosfellsbær (Icelandic municipality)</v>
      </c>
      <c r="F33" t="str">
        <f t="shared" si="1"/>
        <v>Mosfellsbær</v>
      </c>
      <c r="G33" t="str">
        <f t="shared" si="2"/>
        <v>IS-MOS</v>
      </c>
      <c r="H33" t="str">
        <f t="shared" si="3"/>
        <v>IS-1</v>
      </c>
    </row>
    <row r="34" spans="1:8" ht="15" thickBot="1" x14ac:dyDescent="0.4">
      <c r="A34" s="1" t="s">
        <v>7619</v>
      </c>
      <c r="B34" s="3" t="s">
        <v>7620</v>
      </c>
      <c r="C34" s="6">
        <v>7</v>
      </c>
      <c r="D34">
        <v>3986</v>
      </c>
      <c r="E34" t="str">
        <f t="shared" si="0"/>
        <v>Múlaþing (Icelandic municipality)</v>
      </c>
      <c r="F34" t="str">
        <f t="shared" si="1"/>
        <v>Múlaþing</v>
      </c>
      <c r="G34" t="str">
        <f t="shared" si="2"/>
        <v>IS-MUL</v>
      </c>
      <c r="H34" t="str">
        <f t="shared" si="3"/>
        <v>IS-7</v>
      </c>
    </row>
    <row r="35" spans="1:8" ht="29.5" thickBot="1" x14ac:dyDescent="0.4">
      <c r="A35" s="1" t="s">
        <v>7621</v>
      </c>
      <c r="B35" s="3" t="s">
        <v>7622</v>
      </c>
      <c r="C35" s="6">
        <v>8</v>
      </c>
      <c r="D35">
        <v>3986</v>
      </c>
      <c r="E35" t="str">
        <f t="shared" si="0"/>
        <v>Mýrdalshreppur (Icelandic municipality)</v>
      </c>
      <c r="F35" t="str">
        <f t="shared" si="1"/>
        <v>Mýrdalshreppur</v>
      </c>
      <c r="G35" t="str">
        <f t="shared" si="2"/>
        <v>IS-MYR</v>
      </c>
      <c r="H35" t="str">
        <f t="shared" si="3"/>
        <v>IS-8</v>
      </c>
    </row>
    <row r="36" spans="1:8" ht="29.5" thickBot="1" x14ac:dyDescent="0.4">
      <c r="A36" s="1" t="s">
        <v>7623</v>
      </c>
      <c r="B36" s="3" t="s">
        <v>7624</v>
      </c>
      <c r="C36" s="6">
        <v>6</v>
      </c>
      <c r="D36">
        <v>3986</v>
      </c>
      <c r="E36" t="str">
        <f t="shared" si="0"/>
        <v>Norðurþing (Icelandic municipality)</v>
      </c>
      <c r="F36" t="str">
        <f t="shared" si="1"/>
        <v>Norðurþing</v>
      </c>
      <c r="G36" t="str">
        <f t="shared" si="2"/>
        <v>IS-NOR</v>
      </c>
      <c r="H36" t="str">
        <f t="shared" si="3"/>
        <v>IS-6</v>
      </c>
    </row>
    <row r="37" spans="1:8" ht="29.5" thickBot="1" x14ac:dyDescent="0.4">
      <c r="A37" s="1" t="s">
        <v>7625</v>
      </c>
      <c r="B37" s="3" t="s">
        <v>7626</v>
      </c>
      <c r="C37" s="6">
        <v>8</v>
      </c>
      <c r="D37">
        <v>3986</v>
      </c>
      <c r="E37" t="str">
        <f t="shared" si="0"/>
        <v>Rangárþing eystra (Icelandic municipality)</v>
      </c>
      <c r="F37" t="str">
        <f t="shared" si="1"/>
        <v>Rangárþing eystra</v>
      </c>
      <c r="G37" t="str">
        <f t="shared" si="2"/>
        <v>IS-RGE</v>
      </c>
      <c r="H37" t="str">
        <f t="shared" si="3"/>
        <v>IS-8</v>
      </c>
    </row>
    <row r="38" spans="1:8" ht="29.5" thickBot="1" x14ac:dyDescent="0.4">
      <c r="A38" s="1" t="s">
        <v>7627</v>
      </c>
      <c r="B38" s="3" t="s">
        <v>7628</v>
      </c>
      <c r="C38" s="6">
        <v>8</v>
      </c>
      <c r="D38">
        <v>3986</v>
      </c>
      <c r="E38" t="str">
        <f t="shared" si="0"/>
        <v>Rangárþing ytra (Icelandic municipality)</v>
      </c>
      <c r="F38" t="str">
        <f t="shared" si="1"/>
        <v>Rangárþing ytra</v>
      </c>
      <c r="G38" t="str">
        <f t="shared" si="2"/>
        <v>IS-RGY</v>
      </c>
      <c r="H38" t="str">
        <f t="shared" si="3"/>
        <v>IS-8</v>
      </c>
    </row>
    <row r="39" spans="1:8" ht="29.5" thickBot="1" x14ac:dyDescent="0.4">
      <c r="A39" s="1" t="s">
        <v>7629</v>
      </c>
      <c r="B39" s="3" t="s">
        <v>7630</v>
      </c>
      <c r="C39" s="6">
        <v>4</v>
      </c>
      <c r="D39">
        <v>3986</v>
      </c>
      <c r="E39" t="str">
        <f t="shared" si="0"/>
        <v>Reykhólahreppur (Icelandic municipality)</v>
      </c>
      <c r="F39" t="str">
        <f t="shared" si="1"/>
        <v>Reykhólahreppur</v>
      </c>
      <c r="G39" t="str">
        <f t="shared" si="2"/>
        <v>IS-RHH</v>
      </c>
      <c r="H39" t="str">
        <f t="shared" si="3"/>
        <v>IS-4</v>
      </c>
    </row>
    <row r="40" spans="1:8" ht="29.5" thickBot="1" x14ac:dyDescent="0.4">
      <c r="A40" s="1" t="s">
        <v>7631</v>
      </c>
      <c r="B40" s="3" t="s">
        <v>7632</v>
      </c>
      <c r="C40" s="6">
        <v>2</v>
      </c>
      <c r="D40">
        <v>3986</v>
      </c>
      <c r="E40" t="str">
        <f t="shared" si="0"/>
        <v>Reykjanesbær (Icelandic municipality)</v>
      </c>
      <c r="F40" t="str">
        <f t="shared" si="1"/>
        <v>Reykjanesbær</v>
      </c>
      <c r="G40" t="str">
        <f t="shared" si="2"/>
        <v>IS-RKN</v>
      </c>
      <c r="H40" t="str">
        <f t="shared" si="3"/>
        <v>IS-2</v>
      </c>
    </row>
    <row r="41" spans="1:8" ht="29.5" thickBot="1" x14ac:dyDescent="0.4">
      <c r="A41" s="1" t="s">
        <v>7633</v>
      </c>
      <c r="B41" s="3" t="s">
        <v>7634</v>
      </c>
      <c r="C41" s="6">
        <v>1</v>
      </c>
      <c r="D41">
        <v>3986</v>
      </c>
      <c r="E41" t="str">
        <f t="shared" si="0"/>
        <v>Reykjavíkurborg (Icelandic municipality)</v>
      </c>
      <c r="F41" t="str">
        <f t="shared" si="1"/>
        <v>Reykjavíkurborg</v>
      </c>
      <c r="G41" t="str">
        <f t="shared" si="2"/>
        <v>IS-RKV</v>
      </c>
      <c r="H41" t="str">
        <f t="shared" si="3"/>
        <v>IS-1</v>
      </c>
    </row>
    <row r="42" spans="1:8" ht="44" thickBot="1" x14ac:dyDescent="0.4">
      <c r="A42" s="1" t="s">
        <v>7635</v>
      </c>
      <c r="B42" s="3" t="s">
        <v>7636</v>
      </c>
      <c r="C42" s="6">
        <v>6</v>
      </c>
      <c r="D42">
        <v>3986</v>
      </c>
      <c r="E42" t="str">
        <f t="shared" si="0"/>
        <v>Svalbarðsstrandarhreppur (Icelandic municipality)</v>
      </c>
      <c r="F42" t="str">
        <f t="shared" si="1"/>
        <v>Svalbarðsstrandarhreppur</v>
      </c>
      <c r="G42" t="str">
        <f t="shared" si="2"/>
        <v>IS-SBT</v>
      </c>
      <c r="H42" t="str">
        <f t="shared" si="3"/>
        <v>IS-6</v>
      </c>
    </row>
    <row r="43" spans="1:8" ht="29.5" thickBot="1" x14ac:dyDescent="0.4">
      <c r="A43" s="1" t="s">
        <v>7637</v>
      </c>
      <c r="B43" s="3" t="s">
        <v>7638</v>
      </c>
      <c r="C43" s="6">
        <v>2</v>
      </c>
      <c r="D43">
        <v>3986</v>
      </c>
      <c r="E43" t="str">
        <f t="shared" si="0"/>
        <v>Suðurnesjabær (Icelandic municipality)</v>
      </c>
      <c r="F43" t="str">
        <f t="shared" si="1"/>
        <v>Suðurnesjabær</v>
      </c>
      <c r="G43" t="str">
        <f t="shared" si="2"/>
        <v>IS-SDN</v>
      </c>
      <c r="H43" t="str">
        <f t="shared" si="3"/>
        <v>IS-2</v>
      </c>
    </row>
    <row r="44" spans="1:8" ht="29.5" thickBot="1" x14ac:dyDescent="0.4">
      <c r="A44" s="1" t="s">
        <v>7639</v>
      </c>
      <c r="B44" s="3" t="s">
        <v>7640</v>
      </c>
      <c r="C44" s="6">
        <v>4</v>
      </c>
      <c r="D44">
        <v>3986</v>
      </c>
      <c r="E44" t="str">
        <f t="shared" si="0"/>
        <v>Súðavíkurhreppur (Icelandic municipality)</v>
      </c>
      <c r="F44" t="str">
        <f t="shared" si="1"/>
        <v>Súðavíkurhreppur</v>
      </c>
      <c r="G44" t="str">
        <f t="shared" si="2"/>
        <v>IS-SDV</v>
      </c>
      <c r="H44" t="str">
        <f t="shared" si="3"/>
        <v>IS-4</v>
      </c>
    </row>
    <row r="45" spans="1:8" ht="29.5" thickBot="1" x14ac:dyDescent="0.4">
      <c r="A45" s="1" t="s">
        <v>7641</v>
      </c>
      <c r="B45" s="3" t="s">
        <v>7642</v>
      </c>
      <c r="C45" s="6">
        <v>1</v>
      </c>
      <c r="D45">
        <v>3986</v>
      </c>
      <c r="E45" t="str">
        <f t="shared" si="0"/>
        <v>Seltjarnarnesbær (Icelandic municipality)</v>
      </c>
      <c r="F45" t="str">
        <f t="shared" si="1"/>
        <v>Seltjarnarnesbær</v>
      </c>
      <c r="G45" t="str">
        <f t="shared" si="2"/>
        <v>IS-SEL</v>
      </c>
      <c r="H45" t="str">
        <f t="shared" si="3"/>
        <v>IS-1</v>
      </c>
    </row>
    <row r="46" spans="1:8" ht="44" thickBot="1" x14ac:dyDescent="0.4">
      <c r="A46" s="1" t="s">
        <v>7643</v>
      </c>
      <c r="B46" s="3" t="s">
        <v>7644</v>
      </c>
      <c r="C46" s="6">
        <v>8</v>
      </c>
      <c r="D46">
        <v>3986</v>
      </c>
      <c r="E46" t="str">
        <f t="shared" si="0"/>
        <v>Sveitarfélagið Árborg (Icelandic municipality)</v>
      </c>
      <c r="F46" t="str">
        <f t="shared" si="1"/>
        <v>Sveitarfélagið Árborg</v>
      </c>
      <c r="G46" t="str">
        <f t="shared" si="2"/>
        <v>IS-SFA</v>
      </c>
      <c r="H46" t="str">
        <f t="shared" si="3"/>
        <v>IS-8</v>
      </c>
    </row>
    <row r="47" spans="1:8" ht="58.5" thickBot="1" x14ac:dyDescent="0.4">
      <c r="A47" s="1" t="s">
        <v>7645</v>
      </c>
      <c r="B47" s="3" t="s">
        <v>7646</v>
      </c>
      <c r="C47" s="6">
        <v>7</v>
      </c>
      <c r="D47">
        <v>3986</v>
      </c>
      <c r="E47" t="str">
        <f t="shared" si="0"/>
        <v>Sveitarfélagið Hornafjörður (Icelandic municipality)</v>
      </c>
      <c r="F47" t="str">
        <f t="shared" si="1"/>
        <v>Sveitarfélagið Hornafjörður</v>
      </c>
      <c r="G47" t="str">
        <f t="shared" si="2"/>
        <v>IS-SHF</v>
      </c>
      <c r="H47" t="str">
        <f t="shared" si="3"/>
        <v>IS-7</v>
      </c>
    </row>
    <row r="48" spans="1:8" ht="29.5" thickBot="1" x14ac:dyDescent="0.4">
      <c r="A48" s="1" t="s">
        <v>7647</v>
      </c>
      <c r="B48" s="3" t="s">
        <v>7648</v>
      </c>
      <c r="C48" s="6">
        <v>8</v>
      </c>
      <c r="D48">
        <v>3986</v>
      </c>
      <c r="E48" t="str">
        <f t="shared" si="0"/>
        <v>Skaftárhreppur (Icelandic municipality)</v>
      </c>
      <c r="F48" t="str">
        <f t="shared" si="1"/>
        <v>Skaftárhreppur</v>
      </c>
      <c r="G48" t="str">
        <f t="shared" si="2"/>
        <v>IS-SKF</v>
      </c>
      <c r="H48" t="str">
        <f t="shared" si="3"/>
        <v>IS-8</v>
      </c>
    </row>
    <row r="49" spans="1:8" ht="29.5" thickBot="1" x14ac:dyDescent="0.4">
      <c r="A49" s="1" t="s">
        <v>7649</v>
      </c>
      <c r="B49" s="3" t="s">
        <v>7650</v>
      </c>
      <c r="C49" s="6">
        <v>5</v>
      </c>
      <c r="D49">
        <v>3986</v>
      </c>
      <c r="E49" t="str">
        <f t="shared" si="0"/>
        <v>Skagabyggð (Icelandic municipality)</v>
      </c>
      <c r="F49" t="str">
        <f t="shared" si="1"/>
        <v>Skagabyggð</v>
      </c>
      <c r="G49" t="str">
        <f t="shared" si="2"/>
        <v>IS-SKG</v>
      </c>
      <c r="H49" t="str">
        <f t="shared" si="3"/>
        <v>IS-5</v>
      </c>
    </row>
    <row r="50" spans="1:8" ht="29.5" thickBot="1" x14ac:dyDescent="0.4">
      <c r="A50" s="1" t="s">
        <v>7651</v>
      </c>
      <c r="B50" s="3" t="s">
        <v>7652</v>
      </c>
      <c r="C50" s="6">
        <v>3</v>
      </c>
      <c r="D50">
        <v>3986</v>
      </c>
      <c r="E50" t="str">
        <f t="shared" si="0"/>
        <v>Skorradalshreppur (Icelandic municipality)</v>
      </c>
      <c r="F50" t="str">
        <f t="shared" si="1"/>
        <v>Skorradalshreppur</v>
      </c>
      <c r="G50" t="str">
        <f t="shared" si="2"/>
        <v>IS-SKO</v>
      </c>
      <c r="H50" t="str">
        <f t="shared" si="3"/>
        <v>IS-3</v>
      </c>
    </row>
    <row r="51" spans="1:8" ht="29.5" thickBot="1" x14ac:dyDescent="0.4">
      <c r="A51" s="1" t="s">
        <v>7653</v>
      </c>
      <c r="B51" s="3" t="s">
        <v>7654</v>
      </c>
      <c r="C51" s="6">
        <v>5</v>
      </c>
      <c r="D51">
        <v>3986</v>
      </c>
      <c r="E51" t="str">
        <f t="shared" si="0"/>
        <v>Skagafjörður (Icelandic municipality)</v>
      </c>
      <c r="F51" t="str">
        <f t="shared" si="1"/>
        <v>Skagafjörður</v>
      </c>
      <c r="G51" t="str">
        <f t="shared" si="2"/>
        <v>IS-SKR</v>
      </c>
      <c r="H51" t="str">
        <f t="shared" si="3"/>
        <v>IS-5</v>
      </c>
    </row>
    <row r="52" spans="1:8" ht="29.5" thickBot="1" x14ac:dyDescent="0.4">
      <c r="A52" s="1" t="s">
        <v>7655</v>
      </c>
      <c r="B52" s="3" t="s">
        <v>7656</v>
      </c>
      <c r="C52" s="6">
        <v>3</v>
      </c>
      <c r="D52">
        <v>3986</v>
      </c>
      <c r="E52" t="str">
        <f t="shared" si="0"/>
        <v>Snæfellsbær (Icelandic municipality)</v>
      </c>
      <c r="F52" t="str">
        <f t="shared" si="1"/>
        <v>Snæfellsbær</v>
      </c>
      <c r="G52" t="str">
        <f t="shared" si="2"/>
        <v>IS-SNF</v>
      </c>
      <c r="H52" t="str">
        <f t="shared" si="3"/>
        <v>IS-3</v>
      </c>
    </row>
    <row r="53" spans="1:8" ht="58.5" thickBot="1" x14ac:dyDescent="0.4">
      <c r="A53" s="1" t="s">
        <v>7657</v>
      </c>
      <c r="B53" s="3" t="s">
        <v>7658</v>
      </c>
      <c r="C53" s="6">
        <v>8</v>
      </c>
      <c r="D53">
        <v>3986</v>
      </c>
      <c r="E53" t="str">
        <f t="shared" si="0"/>
        <v>Skeiða- og Gnúpverjahreppur (Icelandic municipality)</v>
      </c>
      <c r="F53" t="str">
        <f t="shared" si="1"/>
        <v>Skeiða- og Gnúpverjahreppur</v>
      </c>
      <c r="G53" t="str">
        <f t="shared" si="2"/>
        <v>IS-SOG</v>
      </c>
      <c r="H53" t="str">
        <f t="shared" si="3"/>
        <v>IS-8</v>
      </c>
    </row>
    <row r="54" spans="1:8" ht="44" thickBot="1" x14ac:dyDescent="0.4">
      <c r="A54" s="1" t="s">
        <v>7659</v>
      </c>
      <c r="B54" s="3" t="s">
        <v>7660</v>
      </c>
      <c r="C54" s="6">
        <v>8</v>
      </c>
      <c r="D54">
        <v>3986</v>
      </c>
      <c r="E54" t="str">
        <f t="shared" si="0"/>
        <v>Sveitarfélagið Ölfus (Icelandic municipality)</v>
      </c>
      <c r="F54" t="str">
        <f t="shared" si="1"/>
        <v>Sveitarfélagið Ölfus</v>
      </c>
      <c r="G54" t="str">
        <f t="shared" si="2"/>
        <v>IS-SOL</v>
      </c>
      <c r="H54" t="str">
        <f t="shared" si="3"/>
        <v>IS-8</v>
      </c>
    </row>
    <row r="55" spans="1:8" ht="58.5" thickBot="1" x14ac:dyDescent="0.4">
      <c r="A55" s="1" t="s">
        <v>7661</v>
      </c>
      <c r="B55" s="3" t="s">
        <v>7662</v>
      </c>
      <c r="C55" s="6">
        <v>5</v>
      </c>
      <c r="D55">
        <v>3986</v>
      </c>
      <c r="E55" t="str">
        <f t="shared" si="0"/>
        <v>Sveitarfélagið Skagaströnd (Icelandic municipality)</v>
      </c>
      <c r="F55" t="str">
        <f t="shared" si="1"/>
        <v>Sveitarfélagið Skagaströnd</v>
      </c>
      <c r="G55" t="str">
        <f t="shared" si="2"/>
        <v>IS-SSS</v>
      </c>
      <c r="H55" t="str">
        <f t="shared" si="3"/>
        <v>IS-5</v>
      </c>
    </row>
    <row r="56" spans="1:8" ht="29.5" thickBot="1" x14ac:dyDescent="0.4">
      <c r="A56" s="1" t="s">
        <v>7663</v>
      </c>
      <c r="B56" s="3" t="s">
        <v>7664</v>
      </c>
      <c r="C56" s="6">
        <v>4</v>
      </c>
      <c r="D56">
        <v>3986</v>
      </c>
      <c r="E56" t="str">
        <f t="shared" si="0"/>
        <v>Strandabyggð (Icelandic municipality)</v>
      </c>
      <c r="F56" t="str">
        <f t="shared" si="1"/>
        <v>Strandabyggð</v>
      </c>
      <c r="G56" t="str">
        <f t="shared" si="2"/>
        <v>IS-STR</v>
      </c>
      <c r="H56" t="str">
        <f t="shared" si="3"/>
        <v>IS-4</v>
      </c>
    </row>
    <row r="57" spans="1:8" ht="29.5" thickBot="1" x14ac:dyDescent="0.4">
      <c r="A57" s="1" t="s">
        <v>7665</v>
      </c>
      <c r="B57" s="3" t="s">
        <v>7666</v>
      </c>
      <c r="C57" s="6">
        <v>3</v>
      </c>
      <c r="D57">
        <v>3986</v>
      </c>
      <c r="E57" t="str">
        <f t="shared" si="0"/>
        <v>Stykkishólmsbær (Icelandic municipality)</v>
      </c>
      <c r="F57" t="str">
        <f t="shared" si="1"/>
        <v>Stykkishólmsbær</v>
      </c>
      <c r="G57" t="str">
        <f t="shared" si="2"/>
        <v>IS-STY</v>
      </c>
      <c r="H57" t="str">
        <f t="shared" si="3"/>
        <v>IS-3</v>
      </c>
    </row>
    <row r="58" spans="1:8" ht="44" thickBot="1" x14ac:dyDescent="0.4">
      <c r="A58" s="1" t="s">
        <v>7667</v>
      </c>
      <c r="B58" s="3" t="s">
        <v>7668</v>
      </c>
      <c r="C58" s="6">
        <v>2</v>
      </c>
      <c r="D58">
        <v>3986</v>
      </c>
      <c r="E58" t="str">
        <f t="shared" si="0"/>
        <v>Sveitarfélagið Vogar (Icelandic municipality)</v>
      </c>
      <c r="F58" t="str">
        <f t="shared" si="1"/>
        <v>Sveitarfélagið Vogar</v>
      </c>
      <c r="G58" t="str">
        <f t="shared" si="2"/>
        <v>IS-SVG</v>
      </c>
      <c r="H58" t="str">
        <f t="shared" si="3"/>
        <v>IS-2</v>
      </c>
    </row>
    <row r="59" spans="1:8" ht="44" thickBot="1" x14ac:dyDescent="0.4">
      <c r="A59" s="1" t="s">
        <v>7669</v>
      </c>
      <c r="B59" s="3" t="s">
        <v>7670</v>
      </c>
      <c r="C59" s="6">
        <v>4</v>
      </c>
      <c r="D59">
        <v>3986</v>
      </c>
      <c r="E59" t="str">
        <f t="shared" si="0"/>
        <v>Tálknafjarðarhreppur (Icelandic municipality)</v>
      </c>
      <c r="F59" t="str">
        <f t="shared" si="1"/>
        <v>Tálknafjarðarhreppur</v>
      </c>
      <c r="G59" t="str">
        <f t="shared" si="2"/>
        <v>IS-TAL</v>
      </c>
      <c r="H59" t="str">
        <f t="shared" si="3"/>
        <v>IS-4</v>
      </c>
    </row>
    <row r="60" spans="1:8" ht="29.5" thickBot="1" x14ac:dyDescent="0.4">
      <c r="A60" s="1" t="s">
        <v>7671</v>
      </c>
      <c r="B60" s="3" t="s">
        <v>7672</v>
      </c>
      <c r="C60" s="6">
        <v>6</v>
      </c>
      <c r="D60">
        <v>3986</v>
      </c>
      <c r="E60" t="str">
        <f t="shared" si="0"/>
        <v>Þingeyjarsveit (Icelandic municipality)</v>
      </c>
      <c r="F60" t="str">
        <f t="shared" si="1"/>
        <v>Þingeyjarsveit</v>
      </c>
      <c r="G60" t="str">
        <f t="shared" si="2"/>
        <v>IS-THG</v>
      </c>
      <c r="H60" t="str">
        <f t="shared" si="3"/>
        <v>IS-6</v>
      </c>
    </row>
    <row r="61" spans="1:8" ht="29.5" thickBot="1" x14ac:dyDescent="0.4">
      <c r="A61" s="1" t="s">
        <v>7673</v>
      </c>
      <c r="B61" s="3" t="s">
        <v>7674</v>
      </c>
      <c r="C61" s="6">
        <v>6</v>
      </c>
      <c r="D61">
        <v>3986</v>
      </c>
      <c r="E61" t="str">
        <f t="shared" si="0"/>
        <v>Tjörneshreppur (Icelandic municipality)</v>
      </c>
      <c r="F61" t="str">
        <f t="shared" si="1"/>
        <v>Tjörneshreppur</v>
      </c>
      <c r="G61" t="str">
        <f t="shared" si="2"/>
        <v>IS-TJO</v>
      </c>
      <c r="H61" t="str">
        <f t="shared" si="3"/>
        <v>IS-6</v>
      </c>
    </row>
    <row r="62" spans="1:8" ht="44" thickBot="1" x14ac:dyDescent="0.4">
      <c r="A62" s="1" t="s">
        <v>7675</v>
      </c>
      <c r="B62" s="3" t="s">
        <v>7676</v>
      </c>
      <c r="C62" s="6">
        <v>8</v>
      </c>
      <c r="D62">
        <v>3986</v>
      </c>
      <c r="E62" t="str">
        <f t="shared" si="0"/>
        <v>Vestmannaeyjabær (Icelandic municipality)</v>
      </c>
      <c r="F62" t="str">
        <f t="shared" si="1"/>
        <v>Vestmannaeyjabær</v>
      </c>
      <c r="G62" t="str">
        <f t="shared" si="2"/>
        <v>IS-VEM</v>
      </c>
      <c r="H62" t="str">
        <f t="shared" si="3"/>
        <v>IS-8</v>
      </c>
    </row>
    <row r="63" spans="1:8" ht="29.5" thickBot="1" x14ac:dyDescent="0.4">
      <c r="A63" s="1" t="s">
        <v>7677</v>
      </c>
      <c r="B63" s="3" t="s">
        <v>7678</v>
      </c>
      <c r="C63" s="6">
        <v>4</v>
      </c>
      <c r="D63">
        <v>3986</v>
      </c>
      <c r="E63" t="str">
        <f t="shared" si="0"/>
        <v>Vesturbyggð (Icelandic municipality)</v>
      </c>
      <c r="F63" t="str">
        <f t="shared" si="1"/>
        <v>Vesturbyggð</v>
      </c>
      <c r="G63" t="str">
        <f t="shared" si="2"/>
        <v>IS-VER</v>
      </c>
      <c r="H63" t="str">
        <f t="shared" si="3"/>
        <v>IS-4</v>
      </c>
    </row>
    <row r="64" spans="1:8" ht="44" thickBot="1" x14ac:dyDescent="0.4">
      <c r="A64" s="1" t="s">
        <v>7679</v>
      </c>
      <c r="B64" s="3" t="s">
        <v>7680</v>
      </c>
      <c r="C64" s="6">
        <v>7</v>
      </c>
      <c r="D64">
        <v>3986</v>
      </c>
      <c r="E64" t="str">
        <f t="shared" si="0"/>
        <v>Vopnafjarðarhreppur (Icelandic municipality)</v>
      </c>
      <c r="F64" t="str">
        <f t="shared" si="1"/>
        <v>Vopnafjarðarhreppur</v>
      </c>
      <c r="G64" t="str">
        <f t="shared" si="2"/>
        <v>IS-VOP</v>
      </c>
      <c r="H64" t="str">
        <f t="shared" si="3"/>
        <v>IS-7</v>
      </c>
    </row>
  </sheetData>
  <hyperlinks>
    <hyperlink ref="B1" r:id="rId1" tooltip="Akranes" display="https://en.wikipedia.org/wiki/Akranes" xr:uid="{828ACD11-BEF0-4BF8-894C-74E56365DD67}"/>
    <hyperlink ref="B2" r:id="rId2" tooltip="Akureyri" display="https://en.wikipedia.org/wiki/Akureyri" xr:uid="{4DC26A28-CD0C-4728-A198-8820E9C6DAC9}"/>
    <hyperlink ref="B3" r:id="rId3" tooltip="Árneshreppur" display="https://en.wikipedia.org/wiki/%C3%81rneshreppur" xr:uid="{2414E885-5BA3-46E2-86DD-B50549FE7FE8}"/>
    <hyperlink ref="B4" r:id="rId4" tooltip="Ásahreppur" display="https://en.wikipedia.org/wiki/%C3%81sahreppur" xr:uid="{7075617E-5475-44BB-8153-4ECA40479EC7}"/>
    <hyperlink ref="B5" r:id="rId5" tooltip="Bláskógabyggð" display="https://en.wikipedia.org/wiki/Bl%C3%A1sk%C3%B3gabygg%C3%B0" xr:uid="{21A83154-64F2-40CF-82F2-CC46211F7B2C}"/>
    <hyperlink ref="B6" r:id="rId6" tooltip="Borgarbyggð" display="https://en.wikipedia.org/wiki/Borgarbygg%C3%B0" xr:uid="{7395B451-DF1B-425A-B58E-4D17E562A6D0}"/>
    <hyperlink ref="B7" r:id="rId7" tooltip="Bolungarvík" display="https://en.wikipedia.org/wiki/Bolungarv%C3%ADk" xr:uid="{3372BA69-F50E-4C72-BA99-A699FE45D669}"/>
    <hyperlink ref="B8" r:id="rId8" tooltip="Dalabyggð" display="https://en.wikipedia.org/wiki/Dalabygg%C3%B0" xr:uid="{A9C7B91A-B8E9-4C6F-A309-D4C07435A5F5}"/>
    <hyperlink ref="B9" r:id="rId9" tooltip="Dalvíkurbyggð" display="https://en.wikipedia.org/wiki/Dalv%C3%ADkurbygg%C3%B0" xr:uid="{C3C16F7C-E4F6-4673-A920-EAB92CDF584B}"/>
    <hyperlink ref="B10" r:id="rId10" tooltip="Eyja- og Miklaholtshreppur" display="https://en.wikipedia.org/wiki/Eyja-_og_Miklaholtshreppur" xr:uid="{1BE30ACB-A1AD-446A-9DBE-4F7A9E7294C5}"/>
    <hyperlink ref="B11" r:id="rId11" tooltip="Eyjafjarðarsveit" display="https://en.wikipedia.org/wiki/Eyjafjar%C3%B0arsveit" xr:uid="{EB9C4724-F4D8-4A60-B4E5-BF29DFADBC4B}"/>
    <hyperlink ref="B12" r:id="rId12" tooltip="Fjarðabyggð" display="https://en.wikipedia.org/wiki/Fjar%C3%B0abygg%C3%B0" xr:uid="{6725D2C8-58DA-4210-9353-26DCD0D95082}"/>
    <hyperlink ref="B13" r:id="rId13" tooltip="Fjallabyggð" display="https://en.wikipedia.org/wiki/Fjallabygg%C3%B0" xr:uid="{29E43815-5DEF-4EEA-B817-7D9FD25EA69B}"/>
    <hyperlink ref="B14" r:id="rId14" tooltip="Flóahreppur" display="https://en.wikipedia.org/wiki/Fl%C3%B3ahreppur" xr:uid="{D09E8A91-F8CC-42B8-B8C2-33D2A430848B}"/>
    <hyperlink ref="B15" r:id="rId15" tooltip="Fljótsdalshreppur" display="https://en.wikipedia.org/wiki/Flj%C3%B3tsdalshreppur" xr:uid="{9F6BDA7B-2268-46C2-92B6-FD79FD3EC7EA}"/>
    <hyperlink ref="B16" r:id="rId16" tooltip="Garðabær" display="https://en.wikipedia.org/wiki/Gar%C3%B0ab%C3%A6r" xr:uid="{49C37893-2735-4A7D-8930-5240C618DB84}"/>
    <hyperlink ref="B17" r:id="rId17" tooltip="Grímsnes- og Grafningshreppur" display="https://en.wikipedia.org/wiki/Gr%C3%ADmsnes-_og_Grafningshreppur" xr:uid="{0BB8B1A0-5423-4B53-B9B5-FBA37FA207A3}"/>
    <hyperlink ref="B18" r:id="rId18" tooltip="Grindavík" display="https://en.wikipedia.org/wiki/Grindav%C3%ADk" xr:uid="{4AF03DDC-65DC-49EF-8F5F-A7AC4B7ADA83}"/>
    <hyperlink ref="B19" r:id="rId19" tooltip="Grundarfjörður" display="https://en.wikipedia.org/wiki/Grundarfj%C3%B6r%C3%B0ur" xr:uid="{7D712FA1-536D-4C32-A9B5-00521D765274}"/>
    <hyperlink ref="B20" r:id="rId20" tooltip="Grýtubakkahreppur" display="https://en.wikipedia.org/wiki/Gr%C3%BDtubakkahreppur" xr:uid="{71FFF0E4-1FA4-46D4-BD73-B54CBAE8B60D}"/>
    <hyperlink ref="B21" r:id="rId21" tooltip="Hafnarfjörður" display="https://en.wikipedia.org/wiki/Hafnarfj%C3%B6r%C3%B0ur" xr:uid="{1ACA3143-C940-4E9E-B340-A884599ECF50}"/>
    <hyperlink ref="B22" r:id="rId22" tooltip="Hörgársveit" display="https://en.wikipedia.org/wiki/H%C3%B6rg%C3%A1rsveit" xr:uid="{B2B550EF-A6D9-4047-8A95-20E72B70C2DA}"/>
    <hyperlink ref="B23" r:id="rId23" tooltip="Hrunamannahreppur" display="https://en.wikipedia.org/wiki/Hrunamannahreppur" xr:uid="{E826460C-18BF-4C8F-98A3-BCD5157C373B}"/>
    <hyperlink ref="B24" r:id="rId24" tooltip="Húnabyggð" display="https://en.wikipedia.org/wiki/H%C3%BAnabygg%C3%B0" xr:uid="{BC8A7C1D-A86F-4D82-8CA9-480841E6498B}"/>
    <hyperlink ref="B25" r:id="rId25" tooltip="Húnaþing vestra" display="https://en.wikipedia.org/wiki/H%C3%BAna%C3%BEing_vestra" xr:uid="{4D2085B3-B81A-41FC-867F-EC1A6C24B630}"/>
    <hyperlink ref="B26" r:id="rId26" tooltip="Hvalfjarðarsveit" display="https://en.wikipedia.org/wiki/Hvalfjar%C3%B0arsveit" xr:uid="{2F6AC78D-DB9E-4326-8649-7EF18CE2443C}"/>
    <hyperlink ref="B27" r:id="rId27" tooltip="Hveragerði" display="https://en.wikipedia.org/wiki/Hverager%C3%B0i" xr:uid="{93991AF3-7161-46CA-8117-5D6E67FE8287}"/>
    <hyperlink ref="B28" r:id="rId28" tooltip="Ísafjarðarbær" display="https://en.wikipedia.org/wiki/%C3%8Dsafjar%C3%B0arb%C3%A6r" xr:uid="{6810B685-86E7-45B6-8DFF-67C6122781F7}"/>
    <hyperlink ref="B29" r:id="rId29" tooltip="Kaldrananeshreppur" display="https://en.wikipedia.org/wiki/Kaldrananeshreppur" xr:uid="{D96374B3-7CC0-4DB8-9E2F-333316C08135}"/>
    <hyperlink ref="B30" r:id="rId30" tooltip="Kjósarhreppur" display="https://en.wikipedia.org/wiki/Kj%C3%B3sarhreppur" xr:uid="{D1946EA2-9699-4E63-97EF-A602A89A6E04}"/>
    <hyperlink ref="B31" r:id="rId31" tooltip="Kópavogur" display="https://en.wikipedia.org/wiki/K%C3%B3pavogur" xr:uid="{ED52CB54-21B7-4414-B427-69200CFB9BF5}"/>
    <hyperlink ref="B32" r:id="rId32" tooltip="Langanesbyggð" display="https://en.wikipedia.org/wiki/Langanesbygg%C3%B0" xr:uid="{20804C7D-BCCA-410B-A15A-F71C5554E6EB}"/>
    <hyperlink ref="B33" r:id="rId33" tooltip="Mosfellsbær" display="https://en.wikipedia.org/wiki/Mosfellsb%C3%A6r" xr:uid="{211A7DBB-C8AE-49E0-8746-A00DE53D629B}"/>
    <hyperlink ref="B34" r:id="rId34" tooltip="Múlaþing" display="https://en.wikipedia.org/wiki/M%C3%BAla%C3%BEing" xr:uid="{C5D2DDA6-331A-4FA8-AC0A-11C64DD7FFF7}"/>
    <hyperlink ref="B35" r:id="rId35" tooltip="Mýrdalshreppur" display="https://en.wikipedia.org/wiki/M%C3%BDrdalshreppur" xr:uid="{AC4C608D-8E37-4C0F-A68E-1392940B3507}"/>
    <hyperlink ref="B36" r:id="rId36" tooltip="Norðurþing" display="https://en.wikipedia.org/wiki/Nor%C3%B0ur%C3%BEing" xr:uid="{2BFCF0F1-3267-43C8-ABC9-DB3ED07E3FA0}"/>
    <hyperlink ref="B37" r:id="rId37" tooltip="Rangárþing eystra" display="https://en.wikipedia.org/wiki/Rang%C3%A1r%C3%BEing_eystra" xr:uid="{F25CB529-7CE3-41D6-B89E-DE1D6108587A}"/>
    <hyperlink ref="B38" r:id="rId38" tooltip="Rangárþing ytra" display="https://en.wikipedia.org/wiki/Rang%C3%A1r%C3%BEing_ytra" xr:uid="{B2F356EF-C1A6-4630-A405-10BDE5A5645E}"/>
    <hyperlink ref="B39" r:id="rId39" tooltip="Reykhólahreppur" display="https://en.wikipedia.org/wiki/Reykh%C3%B3lahreppur" xr:uid="{CE6A5EA9-9C1B-42FB-847B-97C23A0F61C5}"/>
    <hyperlink ref="B40" r:id="rId40" tooltip="Reykjanesbær" display="https://en.wikipedia.org/wiki/Reykjanesb%C3%A6r" xr:uid="{48B8D4D1-FB09-41D0-8CA4-0F2229428E90}"/>
    <hyperlink ref="B41" r:id="rId41" tooltip="Reykjavík" display="https://en.wikipedia.org/wiki/Reykjav%C3%ADk" xr:uid="{2C6EEEDF-33AC-403D-BAE5-21496D6F5F0C}"/>
    <hyperlink ref="B42" r:id="rId42" tooltip="Svalbarðsstrandarhreppur" display="https://en.wikipedia.org/wiki/Svalbar%C3%B0sstrandarhreppur" xr:uid="{AED6A70E-F02B-4D22-AA73-DBD956A3D722}"/>
    <hyperlink ref="B43" r:id="rId43" tooltip="Suðurnesjabær" display="https://en.wikipedia.org/wiki/Su%C3%B0urnesjab%C3%A6r" xr:uid="{9E4E2309-9B97-4AAC-94ED-53496082D453}"/>
    <hyperlink ref="B44" r:id="rId44" tooltip="Súðavík" display="https://en.wikipedia.org/wiki/S%C3%BA%C3%B0av%C3%ADk" xr:uid="{C0F287AD-1FC9-4F3B-BBCA-2EFD1FA61B70}"/>
    <hyperlink ref="B45" r:id="rId45" tooltip="Seltjarnarnes" display="https://en.wikipedia.org/wiki/Seltjarnarnes" xr:uid="{554986C6-7FDC-48DD-903E-957C57AE0800}"/>
    <hyperlink ref="B46" r:id="rId46" tooltip="Árborg" display="https://en.wikipedia.org/wiki/%C3%81rborg" xr:uid="{DCCD5581-02F3-410D-A124-0A70A9D66A45}"/>
    <hyperlink ref="B47" r:id="rId47" tooltip="Hornafjörður" display="https://en.wikipedia.org/wiki/Hornafj%C3%B6r%C3%B0ur" xr:uid="{30961B3F-2444-41F4-A979-C39106413E98}"/>
    <hyperlink ref="B48" r:id="rId48" tooltip="Skaftárhreppur" display="https://en.wikipedia.org/wiki/Skaft%C3%A1rhreppur" xr:uid="{71D0C643-8F2F-470B-9D65-08279D8D517E}"/>
    <hyperlink ref="B49" r:id="rId49" tooltip="Skagabyggð" display="https://en.wikipedia.org/wiki/Skagabygg%C3%B0" xr:uid="{725E8D62-8BAA-46A0-911F-D0DB21986377}"/>
    <hyperlink ref="B50" r:id="rId50" tooltip="Skorradalshreppur" display="https://en.wikipedia.org/wiki/Skorradalshreppur" xr:uid="{08AE4F06-58E2-4DF2-A3BD-DEBAA233B413}"/>
    <hyperlink ref="B51" r:id="rId51" tooltip="Skagafjörður (municipality)" display="https://en.wikipedia.org/wiki/Skagafj%C3%B6r%C3%B0ur_(municipality)" xr:uid="{7AC76714-B15C-41D5-8C67-D17E27EB4737}"/>
    <hyperlink ref="B52" r:id="rId52" tooltip="Snæfellsbær" display="https://en.wikipedia.org/wiki/Sn%C3%A6fellsb%C3%A6r" xr:uid="{C4B5830D-6E8A-435A-9800-7E96EBFD5EEC}"/>
    <hyperlink ref="B53" r:id="rId53" tooltip="Skeiða- og Gnúpverjahreppur" display="https://en.wikipedia.org/wiki/Skei%C3%B0a-_og_Gn%C3%BApverjahreppur" xr:uid="{D5372136-88FC-47D8-9F75-23089750F77B}"/>
    <hyperlink ref="B54" r:id="rId54" tooltip="Ölfus" display="https://en.wikipedia.org/wiki/%C3%96lfus" xr:uid="{ACB9B34A-3C2B-4946-ADE5-462F625DD00F}"/>
    <hyperlink ref="B55" r:id="rId55" tooltip="Skagaströnd" display="https://en.wikipedia.org/wiki/Skagastr%C3%B6nd" xr:uid="{7F0455B5-7977-4AEF-B5EC-E7C301FC6946}"/>
    <hyperlink ref="B56" r:id="rId56" tooltip="Strandabyggð" display="https://en.wikipedia.org/wiki/Strandabygg%C3%B0" xr:uid="{7FF78255-328E-4BF2-852C-0DD2451F62A4}"/>
    <hyperlink ref="B57" r:id="rId57" tooltip="Stykkishólmur" display="https://en.wikipedia.org/wiki/Stykkish%C3%B3lmur" xr:uid="{825D2D3A-2598-4363-936D-1179F8C1C324}"/>
    <hyperlink ref="B58" r:id="rId58" tooltip="Vogar" display="https://en.wikipedia.org/wiki/Vogar" xr:uid="{FC78C6FB-3ABF-4BF7-9D90-7A297BB5F47C}"/>
    <hyperlink ref="B59" r:id="rId59" tooltip="Tálknafjarðarhreppur" display="https://en.wikipedia.org/wiki/T%C3%A1lknafjar%C3%B0arhreppur" xr:uid="{0FB7A217-0264-414A-812F-5B4D20F3B8F8}"/>
    <hyperlink ref="B60" r:id="rId60" tooltip="Þingeyjarsveit" display="https://en.wikipedia.org/wiki/%C3%9Eingeyjarsveit" xr:uid="{9678CAE5-213E-471A-ABED-B690A1C772E7}"/>
    <hyperlink ref="B61" r:id="rId61" tooltip="Tjörneshreppur" display="https://en.wikipedia.org/wiki/Tj%C3%B6rneshreppur" xr:uid="{E75934CE-9DBF-4EAC-8831-20765CDE283F}"/>
    <hyperlink ref="B62" r:id="rId62" tooltip="Vestmannaeyjar" display="https://en.wikipedia.org/wiki/Vestmannaeyjar" xr:uid="{1EB76D8A-F7EC-43C8-BAF0-31E61481D68A}"/>
    <hyperlink ref="B63" r:id="rId63" tooltip="Vesturbyggð" display="https://en.wikipedia.org/wiki/Vesturbygg%C3%B0" xr:uid="{C8DD6CAB-E39D-43FC-8870-5B578435DABB}"/>
    <hyperlink ref="B64" r:id="rId64" tooltip="Vopnafjörður" display="https://en.wikipedia.org/wiki/Vopnafj%C3%B6r%C3%B0ur" xr:uid="{2FC72B2C-5CA6-4952-AAFA-8FFFFAD57AD4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22023-C66C-4C26-ADA8-83DDA313A5E6}">
  <dimension ref="A1:F5"/>
  <sheetViews>
    <sheetView workbookViewId="0">
      <selection activeCell="C1" sqref="C1:F5"/>
    </sheetView>
  </sheetViews>
  <sheetFormatPr defaultRowHeight="14.5" x14ac:dyDescent="0.35"/>
  <cols>
    <col min="2" max="2" width="35.36328125" customWidth="1"/>
    <col min="4" max="4" width="28.08984375" bestFit="1" customWidth="1"/>
    <col min="5" max="5" width="15.6328125" bestFit="1" customWidth="1"/>
    <col min="6" max="6" width="5.6328125" bestFit="1" customWidth="1"/>
  </cols>
  <sheetData>
    <row r="1" spans="1:6" ht="44" thickBot="1" x14ac:dyDescent="0.4">
      <c r="A1" s="1" t="s">
        <v>805</v>
      </c>
      <c r="B1" s="3" t="s">
        <v>806</v>
      </c>
      <c r="C1">
        <v>3971</v>
      </c>
      <c r="D1" t="str">
        <f>B1</f>
        <v>Central Singapore</v>
      </c>
      <c r="E1" t="str">
        <f>B1</f>
        <v>Central Singapore</v>
      </c>
      <c r="F1" t="str">
        <f>A1</f>
        <v>SG-01</v>
      </c>
    </row>
    <row r="2" spans="1:6" ht="29.5" thickBot="1" x14ac:dyDescent="0.4">
      <c r="A2" s="1" t="s">
        <v>807</v>
      </c>
      <c r="B2" s="3" t="s">
        <v>808</v>
      </c>
      <c r="C2">
        <v>3971</v>
      </c>
      <c r="D2" t="str">
        <f>_xlfn.CONCAT(B2," (Singaporean district)")</f>
        <v>North East (Singaporean district)</v>
      </c>
      <c r="E2" t="str">
        <f>B2</f>
        <v>North East</v>
      </c>
      <c r="F2" t="str">
        <f>A2</f>
        <v>SG-02</v>
      </c>
    </row>
    <row r="3" spans="1:6" ht="29.5" thickBot="1" x14ac:dyDescent="0.4">
      <c r="A3" s="1" t="s">
        <v>809</v>
      </c>
      <c r="B3" s="3" t="s">
        <v>810</v>
      </c>
      <c r="C3">
        <v>3971</v>
      </c>
      <c r="D3" t="str">
        <f t="shared" ref="D3:D5" si="0">_xlfn.CONCAT(B3," (Singaporean district)")</f>
        <v>North West (Singaporean district)</v>
      </c>
      <c r="E3" t="str">
        <f t="shared" ref="E3:E5" si="1">B3</f>
        <v>North West</v>
      </c>
      <c r="F3" t="str">
        <f t="shared" ref="F3:F5" si="2">A3</f>
        <v>SG-03</v>
      </c>
    </row>
    <row r="4" spans="1:6" ht="29.5" thickBot="1" x14ac:dyDescent="0.4">
      <c r="A4" s="1" t="s">
        <v>811</v>
      </c>
      <c r="B4" s="3" t="s">
        <v>812</v>
      </c>
      <c r="C4">
        <v>3971</v>
      </c>
      <c r="D4" t="str">
        <f t="shared" si="0"/>
        <v>South East (Singaporean district)</v>
      </c>
      <c r="E4" t="str">
        <f t="shared" si="1"/>
        <v>South East</v>
      </c>
      <c r="F4" t="str">
        <f t="shared" si="2"/>
        <v>SG-04</v>
      </c>
    </row>
    <row r="5" spans="1:6" ht="29.5" thickBot="1" x14ac:dyDescent="0.4">
      <c r="A5" s="1" t="s">
        <v>813</v>
      </c>
      <c r="B5" s="3" t="s">
        <v>814</v>
      </c>
      <c r="C5">
        <v>3971</v>
      </c>
      <c r="D5" t="str">
        <f t="shared" si="0"/>
        <v>South West (Singaporean district)</v>
      </c>
      <c r="E5" t="str">
        <f t="shared" si="1"/>
        <v>South West</v>
      </c>
      <c r="F5" t="str">
        <f t="shared" si="2"/>
        <v>SG-05</v>
      </c>
    </row>
  </sheetData>
  <hyperlinks>
    <hyperlink ref="B1" r:id="rId1" tooltip="Central Singapore District" display="https://en.wikipedia.org/wiki/Central_Singapore_District" xr:uid="{1F45B11F-A5C7-43E4-A060-EA5116222987}"/>
    <hyperlink ref="B2" r:id="rId2" tooltip="North East District (Singapore)" display="https://en.wikipedia.org/wiki/North_East_District_(Singapore)" xr:uid="{92C32A23-D9E6-40FE-92E2-05DCA0588086}"/>
    <hyperlink ref="B3" r:id="rId3" tooltip="North West District (Singapore)" display="https://en.wikipedia.org/wiki/North_West_District_(Singapore)" xr:uid="{3A498AE1-38C7-4751-AD63-B4B2C1E66074}"/>
    <hyperlink ref="B4" r:id="rId4" tooltip="South East District (Singapore)" display="https://en.wikipedia.org/wiki/South_East_District_(Singapore)" xr:uid="{0E94B333-BE7C-44EC-B182-36034643FECB}"/>
    <hyperlink ref="B5" r:id="rId5" tooltip="South West District (Singapore)" display="https://en.wikipedia.org/wiki/South_West_District_(Singapore)" xr:uid="{85710E31-6354-49B3-9E57-64EFC067334F}"/>
  </hyperlinks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E5E91-3ABF-4A14-A69A-29485A8B0149}">
  <dimension ref="A1:I55"/>
  <sheetViews>
    <sheetView topLeftCell="A40" workbookViewId="0">
      <selection activeCell="J49" sqref="J49"/>
    </sheetView>
  </sheetViews>
  <sheetFormatPr defaultRowHeight="14.5" x14ac:dyDescent="0.35"/>
  <cols>
    <col min="2" max="3" width="24" bestFit="1" customWidth="1"/>
    <col min="6" max="6" width="24.08984375" bestFit="1" customWidth="1"/>
    <col min="7" max="7" width="10.54296875" bestFit="1" customWidth="1"/>
    <col min="8" max="8" width="5.08984375" bestFit="1" customWidth="1"/>
    <col min="9" max="9" width="8.6328125" bestFit="1" customWidth="1"/>
  </cols>
  <sheetData>
    <row r="1" spans="1:9" ht="15" thickBot="1" x14ac:dyDescent="0.4">
      <c r="A1" s="30" t="s">
        <v>7755</v>
      </c>
      <c r="B1">
        <v>3976</v>
      </c>
      <c r="C1" t="str">
        <f>_xlfn.CONCAT(A1," (Japanese region)")</f>
        <v>Chūbu (Japanese region)</v>
      </c>
      <c r="D1" t="str">
        <f>A1</f>
        <v>Chūbu</v>
      </c>
    </row>
    <row r="2" spans="1:9" ht="15" thickBot="1" x14ac:dyDescent="0.4">
      <c r="A2" s="31" t="s">
        <v>7757</v>
      </c>
      <c r="B2">
        <v>3976</v>
      </c>
      <c r="C2" t="str">
        <f>_xlfn.CONCAT(A2," (Japanese region)")</f>
        <v>Tōhoku (Japanese region)</v>
      </c>
      <c r="D2" t="str">
        <f>A2</f>
        <v>Tōhoku</v>
      </c>
    </row>
    <row r="3" spans="1:9" ht="15" thickBot="1" x14ac:dyDescent="0.4">
      <c r="A3" s="32" t="s">
        <v>7761</v>
      </c>
      <c r="B3">
        <v>3976</v>
      </c>
      <c r="C3" t="str">
        <f>_xlfn.CONCAT(A3," (Japanese region)")</f>
        <v>Kantō (Japanese region)</v>
      </c>
      <c r="D3" t="str">
        <f>A3</f>
        <v>Kantō</v>
      </c>
    </row>
    <row r="4" spans="1:9" ht="15" thickBot="1" x14ac:dyDescent="0.4">
      <c r="A4" s="33" t="s">
        <v>7763</v>
      </c>
      <c r="B4">
        <v>3976</v>
      </c>
      <c r="C4" t="str">
        <f>_xlfn.CONCAT(A4," (Japanese region)")</f>
        <v>Shikoku (Japanese region)</v>
      </c>
      <c r="D4" t="str">
        <f>A4</f>
        <v>Shikoku</v>
      </c>
    </row>
    <row r="5" spans="1:9" ht="15" thickBot="1" x14ac:dyDescent="0.4">
      <c r="A5" s="34" t="s">
        <v>7768</v>
      </c>
      <c r="B5">
        <v>3976</v>
      </c>
      <c r="C5" t="str">
        <f>_xlfn.CONCAT(A5," (Japanese region)")</f>
        <v>Kyushu (Japanese region)</v>
      </c>
      <c r="D5" t="str">
        <f>A5</f>
        <v>Kyushu</v>
      </c>
    </row>
    <row r="6" spans="1:9" ht="15" thickBot="1" x14ac:dyDescent="0.4">
      <c r="A6" s="35" t="s">
        <v>7776</v>
      </c>
      <c r="B6">
        <v>3976</v>
      </c>
      <c r="C6" t="str">
        <f>_xlfn.CONCAT(A6," (Japanese region)")</f>
        <v>Chūgoku (Japanese region)</v>
      </c>
      <c r="D6" t="str">
        <f>A6</f>
        <v>Chūgoku</v>
      </c>
    </row>
    <row r="7" spans="1:9" ht="15" thickBot="1" x14ac:dyDescent="0.4">
      <c r="A7" s="36" t="s">
        <v>7693</v>
      </c>
      <c r="B7">
        <v>3976</v>
      </c>
      <c r="C7" t="str">
        <f>_xlfn.CONCAT(A7," (Japanese region)")</f>
        <v>Hokkaido (Japanese region)</v>
      </c>
      <c r="D7" t="str">
        <f>A7</f>
        <v>Hokkaido</v>
      </c>
    </row>
    <row r="8" spans="1:9" ht="15" thickBot="1" x14ac:dyDescent="0.4">
      <c r="A8" s="37" t="s">
        <v>7781</v>
      </c>
      <c r="B8">
        <v>3976</v>
      </c>
      <c r="C8" t="str">
        <f>_xlfn.CONCAT(A8," (Japanese region)")</f>
        <v>Kansai (Japanese region)</v>
      </c>
      <c r="D8" t="str">
        <f>A8</f>
        <v>Kansai</v>
      </c>
    </row>
    <row r="9" spans="1:9" ht="15" thickBot="1" x14ac:dyDescent="0.4">
      <c r="A9" s="6" t="s">
        <v>7681</v>
      </c>
      <c r="B9" s="3" t="s">
        <v>7753</v>
      </c>
      <c r="C9" s="6" t="s">
        <v>7754</v>
      </c>
      <c r="D9" s="30" t="s">
        <v>7755</v>
      </c>
      <c r="E9">
        <v>3976</v>
      </c>
      <c r="F9" t="str">
        <f>_xlfn.CONCAT(B9," (Japanese prefecture)")</f>
        <v> Aichi (Japanese prefecture)</v>
      </c>
      <c r="G9" t="str">
        <f>B9</f>
        <v> Aichi</v>
      </c>
      <c r="H9" t="str">
        <f>A9</f>
        <v>JP-23</v>
      </c>
      <c r="I9" t="str">
        <f>D9</f>
        <v>Chūbu</v>
      </c>
    </row>
    <row r="10" spans="1:9" ht="15" thickBot="1" x14ac:dyDescent="0.4">
      <c r="A10" s="6" t="s">
        <v>7682</v>
      </c>
      <c r="B10" s="3" t="s">
        <v>7683</v>
      </c>
      <c r="C10" s="6" t="s">
        <v>7756</v>
      </c>
      <c r="D10" s="31" t="s">
        <v>7757</v>
      </c>
      <c r="E10">
        <v>3976</v>
      </c>
      <c r="F10" t="str">
        <f t="shared" ref="F10:F55" si="0">_xlfn.CONCAT(B10," (Japanese prefecture)")</f>
        <v> Akita (Japanese prefecture)</v>
      </c>
      <c r="G10" t="str">
        <f t="shared" ref="G10:G55" si="1">B10</f>
        <v> Akita</v>
      </c>
      <c r="H10" t="str">
        <f t="shared" ref="H10:H55" si="2">A10</f>
        <v>JP-05</v>
      </c>
      <c r="I10" t="str">
        <f t="shared" ref="I10:I55" si="3">D10</f>
        <v>Tōhoku</v>
      </c>
    </row>
    <row r="11" spans="1:9" ht="15" thickBot="1" x14ac:dyDescent="0.4">
      <c r="A11" s="6" t="s">
        <v>7684</v>
      </c>
      <c r="B11" s="3" t="s">
        <v>7685</v>
      </c>
      <c r="C11" s="6" t="s">
        <v>7758</v>
      </c>
      <c r="D11" s="31" t="s">
        <v>7757</v>
      </c>
      <c r="E11">
        <v>3976</v>
      </c>
      <c r="F11" t="str">
        <f t="shared" si="0"/>
        <v> Aomori (Japanese prefecture)</v>
      </c>
      <c r="G11" t="str">
        <f t="shared" si="1"/>
        <v> Aomori</v>
      </c>
      <c r="H11" t="str">
        <f t="shared" si="2"/>
        <v>JP-02</v>
      </c>
      <c r="I11" t="str">
        <f t="shared" si="3"/>
        <v>Tōhoku</v>
      </c>
    </row>
    <row r="12" spans="1:9" ht="15" thickBot="1" x14ac:dyDescent="0.4">
      <c r="A12" s="6" t="s">
        <v>7739</v>
      </c>
      <c r="B12" s="3" t="s">
        <v>7759</v>
      </c>
      <c r="C12" s="6" t="s">
        <v>7760</v>
      </c>
      <c r="D12" s="32" t="s">
        <v>7761</v>
      </c>
      <c r="E12">
        <v>3976</v>
      </c>
      <c r="F12" t="str">
        <f t="shared" si="0"/>
        <v> Chiba (Japanese prefecture)</v>
      </c>
      <c r="G12" t="str">
        <f t="shared" si="1"/>
        <v> Chiba</v>
      </c>
      <c r="H12" t="str">
        <f t="shared" si="2"/>
        <v>JP-12</v>
      </c>
      <c r="I12" t="str">
        <f t="shared" si="3"/>
        <v>Kantō</v>
      </c>
    </row>
    <row r="13" spans="1:9" ht="15" thickBot="1" x14ac:dyDescent="0.4">
      <c r="A13" s="6" t="s">
        <v>7686</v>
      </c>
      <c r="B13" s="3" t="s">
        <v>7687</v>
      </c>
      <c r="C13" s="6" t="s">
        <v>7762</v>
      </c>
      <c r="D13" s="33" t="s">
        <v>7763</v>
      </c>
      <c r="E13">
        <v>3976</v>
      </c>
      <c r="F13" t="str">
        <f t="shared" si="0"/>
        <v> Ehime (Japanese prefecture)</v>
      </c>
      <c r="G13" t="str">
        <f t="shared" si="1"/>
        <v> Ehime</v>
      </c>
      <c r="H13" t="str">
        <f t="shared" si="2"/>
        <v>JP-38</v>
      </c>
      <c r="I13" t="str">
        <f t="shared" si="3"/>
        <v>Shikoku</v>
      </c>
    </row>
    <row r="14" spans="1:9" ht="15" thickBot="1" x14ac:dyDescent="0.4">
      <c r="A14" s="6" t="s">
        <v>7694</v>
      </c>
      <c r="B14" s="3" t="s">
        <v>7764</v>
      </c>
      <c r="C14" s="6" t="s">
        <v>7765</v>
      </c>
      <c r="D14" s="30" t="s">
        <v>7755</v>
      </c>
      <c r="E14">
        <v>3976</v>
      </c>
      <c r="F14" t="str">
        <f t="shared" si="0"/>
        <v> Fukui (Japanese prefecture)</v>
      </c>
      <c r="G14" t="str">
        <f t="shared" si="1"/>
        <v> Fukui</v>
      </c>
      <c r="H14" t="str">
        <f t="shared" si="2"/>
        <v>JP-18</v>
      </c>
      <c r="I14" t="str">
        <f t="shared" si="3"/>
        <v>Chūbu</v>
      </c>
    </row>
    <row r="15" spans="1:9" ht="15" thickBot="1" x14ac:dyDescent="0.4">
      <c r="A15" s="6" t="s">
        <v>7695</v>
      </c>
      <c r="B15" s="3" t="s">
        <v>7766</v>
      </c>
      <c r="C15" s="6" t="s">
        <v>7767</v>
      </c>
      <c r="D15" s="34" t="s">
        <v>7768</v>
      </c>
      <c r="E15">
        <v>3976</v>
      </c>
      <c r="F15" t="str">
        <f t="shared" si="0"/>
        <v> Fukuoka (Japanese prefecture)</v>
      </c>
      <c r="G15" t="str">
        <f t="shared" si="1"/>
        <v> Fukuoka</v>
      </c>
      <c r="H15" t="str">
        <f t="shared" si="2"/>
        <v>JP-40</v>
      </c>
      <c r="I15" t="str">
        <f t="shared" si="3"/>
        <v>Kyushu</v>
      </c>
    </row>
    <row r="16" spans="1:9" ht="29.5" thickBot="1" x14ac:dyDescent="0.4">
      <c r="A16" s="6" t="s">
        <v>7696</v>
      </c>
      <c r="B16" s="3" t="s">
        <v>7769</v>
      </c>
      <c r="C16" s="6" t="s">
        <v>7770</v>
      </c>
      <c r="D16" s="31" t="s">
        <v>7757</v>
      </c>
      <c r="E16">
        <v>3976</v>
      </c>
      <c r="F16" t="str">
        <f t="shared" si="0"/>
        <v> Fukushima (Japanese prefecture)</v>
      </c>
      <c r="G16" t="str">
        <f t="shared" si="1"/>
        <v> Fukushima</v>
      </c>
      <c r="H16" t="str">
        <f t="shared" si="2"/>
        <v>JP-07</v>
      </c>
      <c r="I16" t="str">
        <f t="shared" si="3"/>
        <v>Tōhoku</v>
      </c>
    </row>
    <row r="17" spans="1:9" ht="15" thickBot="1" x14ac:dyDescent="0.4">
      <c r="A17" s="6" t="s">
        <v>7688</v>
      </c>
      <c r="B17" s="3" t="s">
        <v>7771</v>
      </c>
      <c r="C17" s="6" t="s">
        <v>7772</v>
      </c>
      <c r="D17" s="30" t="s">
        <v>7755</v>
      </c>
      <c r="E17">
        <v>3976</v>
      </c>
      <c r="F17" t="str">
        <f t="shared" si="0"/>
        <v> Gifu (Japanese prefecture)</v>
      </c>
      <c r="G17" t="str">
        <f t="shared" si="1"/>
        <v> Gifu</v>
      </c>
      <c r="H17" t="str">
        <f t="shared" si="2"/>
        <v>JP-21</v>
      </c>
      <c r="I17" t="str">
        <f t="shared" si="3"/>
        <v>Chūbu</v>
      </c>
    </row>
    <row r="18" spans="1:9" ht="15" thickBot="1" x14ac:dyDescent="0.4">
      <c r="A18" s="6" t="s">
        <v>7689</v>
      </c>
      <c r="B18" s="3" t="s">
        <v>7690</v>
      </c>
      <c r="C18" s="6" t="s">
        <v>7773</v>
      </c>
      <c r="D18" s="32" t="s">
        <v>7761</v>
      </c>
      <c r="E18">
        <v>3976</v>
      </c>
      <c r="F18" t="str">
        <f t="shared" si="0"/>
        <v> Gunma (Japanese prefecture)</v>
      </c>
      <c r="G18" t="str">
        <f t="shared" si="1"/>
        <v> Gunma</v>
      </c>
      <c r="H18" t="str">
        <f t="shared" si="2"/>
        <v>JP-10</v>
      </c>
      <c r="I18" t="str">
        <f t="shared" si="3"/>
        <v>Kantō</v>
      </c>
    </row>
    <row r="19" spans="1:9" ht="29.5" thickBot="1" x14ac:dyDescent="0.4">
      <c r="A19" s="6" t="s">
        <v>7691</v>
      </c>
      <c r="B19" s="3" t="s">
        <v>7774</v>
      </c>
      <c r="C19" s="6" t="s">
        <v>7775</v>
      </c>
      <c r="D19" s="35" t="s">
        <v>7776</v>
      </c>
      <c r="E19">
        <v>3976</v>
      </c>
      <c r="F19" t="str">
        <f t="shared" si="0"/>
        <v> Hiroshima (Japanese prefecture)</v>
      </c>
      <c r="G19" t="str">
        <f t="shared" si="1"/>
        <v> Hiroshima</v>
      </c>
      <c r="H19" t="str">
        <f t="shared" si="2"/>
        <v>JP-34</v>
      </c>
      <c r="I19" t="str">
        <f t="shared" si="3"/>
        <v>Chūgoku</v>
      </c>
    </row>
    <row r="20" spans="1:9" ht="29.5" thickBot="1" x14ac:dyDescent="0.4">
      <c r="A20" s="6" t="s">
        <v>7692</v>
      </c>
      <c r="B20" s="3" t="s">
        <v>7777</v>
      </c>
      <c r="C20" s="6" t="s">
        <v>7778</v>
      </c>
      <c r="D20" s="36" t="s">
        <v>7693</v>
      </c>
      <c r="E20">
        <v>3976</v>
      </c>
      <c r="F20" t="str">
        <f t="shared" si="0"/>
        <v> Hokkaidō (Japanese prefecture)</v>
      </c>
      <c r="G20" t="str">
        <f t="shared" si="1"/>
        <v> Hokkaidō</v>
      </c>
      <c r="H20" t="str">
        <f t="shared" si="2"/>
        <v>JP-01</v>
      </c>
      <c r="I20" t="str">
        <f t="shared" si="3"/>
        <v>Hokkaido</v>
      </c>
    </row>
    <row r="21" spans="1:9" ht="15" thickBot="1" x14ac:dyDescent="0.4">
      <c r="A21" s="6" t="s">
        <v>7697</v>
      </c>
      <c r="B21" s="3" t="s">
        <v>7779</v>
      </c>
      <c r="C21" s="6" t="s">
        <v>7780</v>
      </c>
      <c r="D21" s="37" t="s">
        <v>7781</v>
      </c>
      <c r="E21">
        <v>3976</v>
      </c>
      <c r="F21" t="str">
        <f t="shared" si="0"/>
        <v> Hyōgo (Japanese prefecture)</v>
      </c>
      <c r="G21" t="str">
        <f t="shared" si="1"/>
        <v> Hyōgo</v>
      </c>
      <c r="H21" t="str">
        <f t="shared" si="2"/>
        <v>JP-28</v>
      </c>
      <c r="I21" t="str">
        <f t="shared" si="3"/>
        <v>Kansai</v>
      </c>
    </row>
    <row r="22" spans="1:9" ht="15" thickBot="1" x14ac:dyDescent="0.4">
      <c r="A22" s="6" t="s">
        <v>7698</v>
      </c>
      <c r="B22" s="3" t="s">
        <v>7699</v>
      </c>
      <c r="C22" s="6" t="s">
        <v>7782</v>
      </c>
      <c r="D22" s="32" t="s">
        <v>7761</v>
      </c>
      <c r="E22">
        <v>3976</v>
      </c>
      <c r="F22" t="str">
        <f t="shared" si="0"/>
        <v> Ibaraki (Japanese prefecture)</v>
      </c>
      <c r="G22" t="str">
        <f t="shared" si="1"/>
        <v> Ibaraki</v>
      </c>
      <c r="H22" t="str">
        <f t="shared" si="2"/>
        <v>JP-08</v>
      </c>
      <c r="I22" t="str">
        <f t="shared" si="3"/>
        <v>Kantō</v>
      </c>
    </row>
    <row r="23" spans="1:9" ht="15" thickBot="1" x14ac:dyDescent="0.4">
      <c r="A23" s="6" t="s">
        <v>7700</v>
      </c>
      <c r="B23" s="3" t="s">
        <v>7783</v>
      </c>
      <c r="C23" s="6" t="s">
        <v>7784</v>
      </c>
      <c r="D23" s="30" t="s">
        <v>7755</v>
      </c>
      <c r="E23">
        <v>3976</v>
      </c>
      <c r="F23" t="str">
        <f t="shared" si="0"/>
        <v> Ishikawa (Japanese prefecture)</v>
      </c>
      <c r="G23" t="str">
        <f t="shared" si="1"/>
        <v> Ishikawa</v>
      </c>
      <c r="H23" t="str">
        <f t="shared" si="2"/>
        <v>JP-17</v>
      </c>
      <c r="I23" t="str">
        <f t="shared" si="3"/>
        <v>Chūbu</v>
      </c>
    </row>
    <row r="24" spans="1:9" ht="15" thickBot="1" x14ac:dyDescent="0.4">
      <c r="A24" s="6" t="s">
        <v>7701</v>
      </c>
      <c r="B24" s="3" t="s">
        <v>7702</v>
      </c>
      <c r="C24" s="6" t="s">
        <v>7785</v>
      </c>
      <c r="D24" s="31" t="s">
        <v>7757</v>
      </c>
      <c r="E24">
        <v>3976</v>
      </c>
      <c r="F24" t="str">
        <f t="shared" si="0"/>
        <v> Iwate (Japanese prefecture)</v>
      </c>
      <c r="G24" t="str">
        <f t="shared" si="1"/>
        <v> Iwate</v>
      </c>
      <c r="H24" t="str">
        <f t="shared" si="2"/>
        <v>JP-03</v>
      </c>
      <c r="I24" t="str">
        <f t="shared" si="3"/>
        <v>Tōhoku</v>
      </c>
    </row>
    <row r="25" spans="1:9" ht="15" thickBot="1" x14ac:dyDescent="0.4">
      <c r="A25" s="6" t="s">
        <v>7703</v>
      </c>
      <c r="B25" s="3" t="s">
        <v>7704</v>
      </c>
      <c r="C25" s="6" t="s">
        <v>7786</v>
      </c>
      <c r="D25" s="33" t="s">
        <v>7763</v>
      </c>
      <c r="E25">
        <v>3976</v>
      </c>
      <c r="F25" t="str">
        <f t="shared" si="0"/>
        <v> Kagawa (Japanese prefecture)</v>
      </c>
      <c r="G25" t="str">
        <f t="shared" si="1"/>
        <v> Kagawa</v>
      </c>
      <c r="H25" t="str">
        <f t="shared" si="2"/>
        <v>JP-37</v>
      </c>
      <c r="I25" t="str">
        <f t="shared" si="3"/>
        <v>Shikoku</v>
      </c>
    </row>
    <row r="26" spans="1:9" ht="29.5" thickBot="1" x14ac:dyDescent="0.4">
      <c r="A26" s="6" t="s">
        <v>7705</v>
      </c>
      <c r="B26" s="3" t="s">
        <v>7787</v>
      </c>
      <c r="C26" s="6" t="s">
        <v>7788</v>
      </c>
      <c r="D26" s="34" t="s">
        <v>7768</v>
      </c>
      <c r="E26">
        <v>3976</v>
      </c>
      <c r="F26" t="str">
        <f t="shared" si="0"/>
        <v> Kagoshima (Japanese prefecture)</v>
      </c>
      <c r="G26" t="str">
        <f t="shared" si="1"/>
        <v> Kagoshima</v>
      </c>
      <c r="H26" t="str">
        <f t="shared" si="2"/>
        <v>JP-46</v>
      </c>
      <c r="I26" t="str">
        <f t="shared" si="3"/>
        <v>Kyushu</v>
      </c>
    </row>
    <row r="27" spans="1:9" ht="29.5" thickBot="1" x14ac:dyDescent="0.4">
      <c r="A27" s="6" t="s">
        <v>7706</v>
      </c>
      <c r="B27" s="3" t="s">
        <v>7707</v>
      </c>
      <c r="C27" s="6" t="s">
        <v>7789</v>
      </c>
      <c r="D27" s="32" t="s">
        <v>7761</v>
      </c>
      <c r="E27">
        <v>3976</v>
      </c>
      <c r="F27" t="str">
        <f t="shared" si="0"/>
        <v> Kanagawa (Japanese prefecture)</v>
      </c>
      <c r="G27" t="str">
        <f t="shared" si="1"/>
        <v> Kanagawa</v>
      </c>
      <c r="H27" t="str">
        <f t="shared" si="2"/>
        <v>JP-14</v>
      </c>
      <c r="I27" t="str">
        <f t="shared" si="3"/>
        <v>Kantō</v>
      </c>
    </row>
    <row r="28" spans="1:9" ht="15" thickBot="1" x14ac:dyDescent="0.4">
      <c r="A28" s="6" t="s">
        <v>7708</v>
      </c>
      <c r="B28" s="3" t="s">
        <v>7790</v>
      </c>
      <c r="C28" s="6" t="s">
        <v>7791</v>
      </c>
      <c r="D28" s="33" t="s">
        <v>7763</v>
      </c>
      <c r="E28">
        <v>3976</v>
      </c>
      <c r="F28" t="str">
        <f t="shared" si="0"/>
        <v> Kōchi (Japanese prefecture)</v>
      </c>
      <c r="G28" t="str">
        <f t="shared" si="1"/>
        <v> Kōchi</v>
      </c>
      <c r="H28" t="str">
        <f t="shared" si="2"/>
        <v>JP-39</v>
      </c>
      <c r="I28" t="str">
        <f t="shared" si="3"/>
        <v>Shikoku</v>
      </c>
    </row>
    <row r="29" spans="1:9" ht="29.5" thickBot="1" x14ac:dyDescent="0.4">
      <c r="A29" s="6" t="s">
        <v>7709</v>
      </c>
      <c r="B29" s="3" t="s">
        <v>7710</v>
      </c>
      <c r="C29" s="6" t="s">
        <v>7792</v>
      </c>
      <c r="D29" s="34" t="s">
        <v>7768</v>
      </c>
      <c r="E29">
        <v>3976</v>
      </c>
      <c r="F29" t="str">
        <f t="shared" si="0"/>
        <v> Kumamoto (Japanese prefecture)</v>
      </c>
      <c r="G29" t="str">
        <f t="shared" si="1"/>
        <v> Kumamoto</v>
      </c>
      <c r="H29" t="str">
        <f t="shared" si="2"/>
        <v>JP-43</v>
      </c>
      <c r="I29" t="str">
        <f t="shared" si="3"/>
        <v>Kyushu</v>
      </c>
    </row>
    <row r="30" spans="1:9" ht="15" thickBot="1" x14ac:dyDescent="0.4">
      <c r="A30" s="6" t="s">
        <v>7711</v>
      </c>
      <c r="B30" s="3" t="s">
        <v>7793</v>
      </c>
      <c r="C30" s="6" t="s">
        <v>7794</v>
      </c>
      <c r="D30" s="37" t="s">
        <v>7781</v>
      </c>
      <c r="E30">
        <v>3976</v>
      </c>
      <c r="F30" t="str">
        <f t="shared" si="0"/>
        <v> Kyōto (Japanese prefecture)</v>
      </c>
      <c r="G30" t="str">
        <f t="shared" si="1"/>
        <v> Kyōto</v>
      </c>
      <c r="H30" t="str">
        <f t="shared" si="2"/>
        <v>JP-26</v>
      </c>
      <c r="I30" t="str">
        <f t="shared" si="3"/>
        <v>Kansai</v>
      </c>
    </row>
    <row r="31" spans="1:9" ht="15" thickBot="1" x14ac:dyDescent="0.4">
      <c r="A31" s="6" t="s">
        <v>7712</v>
      </c>
      <c r="B31" s="3" t="s">
        <v>7713</v>
      </c>
      <c r="C31" s="6" t="s">
        <v>7795</v>
      </c>
      <c r="D31" s="37" t="s">
        <v>7781</v>
      </c>
      <c r="E31">
        <v>3976</v>
      </c>
      <c r="F31" t="str">
        <f t="shared" si="0"/>
        <v> Mie (Japanese prefecture)</v>
      </c>
      <c r="G31" t="str">
        <f t="shared" si="1"/>
        <v> Mie</v>
      </c>
      <c r="H31" t="str">
        <f t="shared" si="2"/>
        <v>JP-24</v>
      </c>
      <c r="I31" t="str">
        <f t="shared" si="3"/>
        <v>Kansai</v>
      </c>
    </row>
    <row r="32" spans="1:9" ht="15" thickBot="1" x14ac:dyDescent="0.4">
      <c r="A32" s="6" t="s">
        <v>7714</v>
      </c>
      <c r="B32" s="3" t="s">
        <v>7715</v>
      </c>
      <c r="C32" s="6" t="s">
        <v>7796</v>
      </c>
      <c r="D32" s="31" t="s">
        <v>7757</v>
      </c>
      <c r="E32">
        <v>3976</v>
      </c>
      <c r="F32" t="str">
        <f t="shared" si="0"/>
        <v> Miyagi (Japanese prefecture)</v>
      </c>
      <c r="G32" t="str">
        <f t="shared" si="1"/>
        <v> Miyagi</v>
      </c>
      <c r="H32" t="str">
        <f t="shared" si="2"/>
        <v>JP-04</v>
      </c>
      <c r="I32" t="str">
        <f t="shared" si="3"/>
        <v>Tōhoku</v>
      </c>
    </row>
    <row r="33" spans="1:9" ht="15" thickBot="1" x14ac:dyDescent="0.4">
      <c r="A33" s="6" t="s">
        <v>7716</v>
      </c>
      <c r="B33" s="3" t="s">
        <v>7717</v>
      </c>
      <c r="C33" s="6" t="s">
        <v>7797</v>
      </c>
      <c r="D33" s="34" t="s">
        <v>7768</v>
      </c>
      <c r="E33">
        <v>3976</v>
      </c>
      <c r="F33" t="str">
        <f t="shared" si="0"/>
        <v> Miyazaki (Japanese prefecture)</v>
      </c>
      <c r="G33" t="str">
        <f t="shared" si="1"/>
        <v> Miyazaki</v>
      </c>
      <c r="H33" t="str">
        <f t="shared" si="2"/>
        <v>JP-45</v>
      </c>
      <c r="I33" t="str">
        <f t="shared" si="3"/>
        <v>Kyushu</v>
      </c>
    </row>
    <row r="34" spans="1:9" ht="15" thickBot="1" x14ac:dyDescent="0.4">
      <c r="A34" s="6" t="s">
        <v>7718</v>
      </c>
      <c r="B34" s="3" t="s">
        <v>7719</v>
      </c>
      <c r="C34" s="6" t="s">
        <v>7798</v>
      </c>
      <c r="D34" s="30" t="s">
        <v>7755</v>
      </c>
      <c r="E34">
        <v>3976</v>
      </c>
      <c r="F34" t="str">
        <f t="shared" si="0"/>
        <v> Nagano (Japanese prefecture)</v>
      </c>
      <c r="G34" t="str">
        <f t="shared" si="1"/>
        <v> Nagano</v>
      </c>
      <c r="H34" t="str">
        <f t="shared" si="2"/>
        <v>JP-20</v>
      </c>
      <c r="I34" t="str">
        <f t="shared" si="3"/>
        <v>Chūbu</v>
      </c>
    </row>
    <row r="35" spans="1:9" ht="15" thickBot="1" x14ac:dyDescent="0.4">
      <c r="A35" s="6" t="s">
        <v>7720</v>
      </c>
      <c r="B35" s="3" t="s">
        <v>7721</v>
      </c>
      <c r="C35" s="6" t="s">
        <v>7799</v>
      </c>
      <c r="D35" s="34" t="s">
        <v>7768</v>
      </c>
      <c r="E35">
        <v>3976</v>
      </c>
      <c r="F35" t="str">
        <f t="shared" si="0"/>
        <v> Nagasaki (Japanese prefecture)</v>
      </c>
      <c r="G35" t="str">
        <f t="shared" si="1"/>
        <v> Nagasaki</v>
      </c>
      <c r="H35" t="str">
        <f t="shared" si="2"/>
        <v>JP-42</v>
      </c>
      <c r="I35" t="str">
        <f t="shared" si="3"/>
        <v>Kyushu</v>
      </c>
    </row>
    <row r="36" spans="1:9" ht="15" thickBot="1" x14ac:dyDescent="0.4">
      <c r="A36" s="6" t="s">
        <v>7722</v>
      </c>
      <c r="B36" s="3" t="s">
        <v>7723</v>
      </c>
      <c r="C36" s="6" t="s">
        <v>7800</v>
      </c>
      <c r="D36" s="37" t="s">
        <v>7781</v>
      </c>
      <c r="E36">
        <v>3976</v>
      </c>
      <c r="F36" t="str">
        <f t="shared" si="0"/>
        <v> Nara (Japanese prefecture)</v>
      </c>
      <c r="G36" t="str">
        <f t="shared" si="1"/>
        <v> Nara</v>
      </c>
      <c r="H36" t="str">
        <f t="shared" si="2"/>
        <v>JP-29</v>
      </c>
      <c r="I36" t="str">
        <f t="shared" si="3"/>
        <v>Kansai</v>
      </c>
    </row>
    <row r="37" spans="1:9" ht="15" thickBot="1" x14ac:dyDescent="0.4">
      <c r="A37" s="6" t="s">
        <v>7724</v>
      </c>
      <c r="B37" s="3" t="s">
        <v>7725</v>
      </c>
      <c r="C37" s="6" t="s">
        <v>7801</v>
      </c>
      <c r="D37" s="30" t="s">
        <v>7755</v>
      </c>
      <c r="E37">
        <v>3976</v>
      </c>
      <c r="F37" t="str">
        <f t="shared" si="0"/>
        <v> Niigata (Japanese prefecture)</v>
      </c>
      <c r="G37" t="str">
        <f t="shared" si="1"/>
        <v> Niigata</v>
      </c>
      <c r="H37" t="str">
        <f t="shared" si="2"/>
        <v>JP-15</v>
      </c>
      <c r="I37" t="str">
        <f t="shared" si="3"/>
        <v>Chūbu</v>
      </c>
    </row>
    <row r="38" spans="1:9" ht="15" thickBot="1" x14ac:dyDescent="0.4">
      <c r="A38" s="6" t="s">
        <v>7726</v>
      </c>
      <c r="B38" s="3" t="s">
        <v>7802</v>
      </c>
      <c r="C38" s="6" t="s">
        <v>7803</v>
      </c>
      <c r="D38" s="34" t="s">
        <v>7768</v>
      </c>
      <c r="E38">
        <v>3976</v>
      </c>
      <c r="F38" t="str">
        <f t="shared" si="0"/>
        <v> Ōita (Japanese prefecture)</v>
      </c>
      <c r="G38" t="str">
        <f t="shared" si="1"/>
        <v> Ōita</v>
      </c>
      <c r="H38" t="str">
        <f t="shared" si="2"/>
        <v>JP-44</v>
      </c>
      <c r="I38" t="str">
        <f t="shared" si="3"/>
        <v>Kyushu</v>
      </c>
    </row>
    <row r="39" spans="1:9" ht="29.5" thickBot="1" x14ac:dyDescent="0.4">
      <c r="A39" s="6" t="s">
        <v>7727</v>
      </c>
      <c r="B39" s="3" t="s">
        <v>7728</v>
      </c>
      <c r="C39" s="6" t="s">
        <v>7804</v>
      </c>
      <c r="D39" s="35" t="s">
        <v>7776</v>
      </c>
      <c r="E39">
        <v>3976</v>
      </c>
      <c r="F39" t="str">
        <f t="shared" si="0"/>
        <v> Okayama (Japanese prefecture)</v>
      </c>
      <c r="G39" t="str">
        <f t="shared" si="1"/>
        <v> Okayama</v>
      </c>
      <c r="H39" t="str">
        <f t="shared" si="2"/>
        <v>JP-33</v>
      </c>
      <c r="I39" t="str">
        <f t="shared" si="3"/>
        <v>Chūgoku</v>
      </c>
    </row>
    <row r="40" spans="1:9" ht="15" thickBot="1" x14ac:dyDescent="0.4">
      <c r="A40" s="6" t="s">
        <v>7729</v>
      </c>
      <c r="B40" s="3" t="s">
        <v>7730</v>
      </c>
      <c r="C40" s="6" t="s">
        <v>7805</v>
      </c>
      <c r="D40" s="34" t="s">
        <v>7768</v>
      </c>
      <c r="E40">
        <v>3976</v>
      </c>
      <c r="F40" t="str">
        <f t="shared" si="0"/>
        <v> Okinawa (Japanese prefecture)</v>
      </c>
      <c r="G40" t="str">
        <f t="shared" si="1"/>
        <v> Okinawa</v>
      </c>
      <c r="H40" t="str">
        <f t="shared" si="2"/>
        <v>JP-47</v>
      </c>
      <c r="I40" t="str">
        <f t="shared" si="3"/>
        <v>Kyushu</v>
      </c>
    </row>
    <row r="41" spans="1:9" ht="15" thickBot="1" x14ac:dyDescent="0.4">
      <c r="A41" s="6" t="s">
        <v>7731</v>
      </c>
      <c r="B41" s="3" t="s">
        <v>7806</v>
      </c>
      <c r="C41" s="6" t="s">
        <v>7807</v>
      </c>
      <c r="D41" s="37" t="s">
        <v>7781</v>
      </c>
      <c r="E41">
        <v>3976</v>
      </c>
      <c r="F41" t="str">
        <f t="shared" si="0"/>
        <v> Ōsaka (Japanese prefecture)</v>
      </c>
      <c r="G41" t="str">
        <f t="shared" si="1"/>
        <v> Ōsaka</v>
      </c>
      <c r="H41" t="str">
        <f t="shared" si="2"/>
        <v>JP-27</v>
      </c>
      <c r="I41" t="str">
        <f t="shared" si="3"/>
        <v>Kansai</v>
      </c>
    </row>
    <row r="42" spans="1:9" ht="15" thickBot="1" x14ac:dyDescent="0.4">
      <c r="A42" s="6" t="s">
        <v>7732</v>
      </c>
      <c r="B42" s="3" t="s">
        <v>7733</v>
      </c>
      <c r="C42" s="6" t="s">
        <v>7808</v>
      </c>
      <c r="D42" s="34" t="s">
        <v>7768</v>
      </c>
      <c r="E42">
        <v>3976</v>
      </c>
      <c r="F42" t="str">
        <f t="shared" si="0"/>
        <v> Saga (Japanese prefecture)</v>
      </c>
      <c r="G42" t="str">
        <f t="shared" si="1"/>
        <v> Saga</v>
      </c>
      <c r="H42" t="str">
        <f t="shared" si="2"/>
        <v>JP-41</v>
      </c>
      <c r="I42" t="str">
        <f t="shared" si="3"/>
        <v>Kyushu</v>
      </c>
    </row>
    <row r="43" spans="1:9" ht="15" thickBot="1" x14ac:dyDescent="0.4">
      <c r="A43" s="6" t="s">
        <v>7734</v>
      </c>
      <c r="B43" s="3" t="s">
        <v>7735</v>
      </c>
      <c r="C43" s="6" t="s">
        <v>7809</v>
      </c>
      <c r="D43" s="32" t="s">
        <v>7761</v>
      </c>
      <c r="E43">
        <v>3976</v>
      </c>
      <c r="F43" t="str">
        <f t="shared" si="0"/>
        <v> Saitama (Japanese prefecture)</v>
      </c>
      <c r="G43" t="str">
        <f t="shared" si="1"/>
        <v> Saitama</v>
      </c>
      <c r="H43" t="str">
        <f t="shared" si="2"/>
        <v>JP-11</v>
      </c>
      <c r="I43" t="str">
        <f t="shared" si="3"/>
        <v>Kantō</v>
      </c>
    </row>
    <row r="44" spans="1:9" ht="15" thickBot="1" x14ac:dyDescent="0.4">
      <c r="A44" s="6" t="s">
        <v>7736</v>
      </c>
      <c r="B44" s="3" t="s">
        <v>7810</v>
      </c>
      <c r="C44" s="6" t="s">
        <v>7811</v>
      </c>
      <c r="D44" s="37" t="s">
        <v>7781</v>
      </c>
      <c r="E44">
        <v>3976</v>
      </c>
      <c r="F44" t="str">
        <f t="shared" si="0"/>
        <v> Shiga (Japanese prefecture)</v>
      </c>
      <c r="G44" t="str">
        <f t="shared" si="1"/>
        <v> Shiga</v>
      </c>
      <c r="H44" t="str">
        <f t="shared" si="2"/>
        <v>JP-25</v>
      </c>
      <c r="I44" t="str">
        <f t="shared" si="3"/>
        <v>Kansai</v>
      </c>
    </row>
    <row r="45" spans="1:9" ht="15" thickBot="1" x14ac:dyDescent="0.4">
      <c r="A45" s="6" t="s">
        <v>7737</v>
      </c>
      <c r="B45" s="3" t="s">
        <v>7812</v>
      </c>
      <c r="C45" s="6" t="s">
        <v>7813</v>
      </c>
      <c r="D45" s="35" t="s">
        <v>7776</v>
      </c>
      <c r="E45">
        <v>3976</v>
      </c>
      <c r="F45" t="str">
        <f t="shared" si="0"/>
        <v> Shimane (Japanese prefecture)</v>
      </c>
      <c r="G45" t="str">
        <f t="shared" si="1"/>
        <v> Shimane</v>
      </c>
      <c r="H45" t="str">
        <f t="shared" si="2"/>
        <v>JP-32</v>
      </c>
      <c r="I45" t="str">
        <f t="shared" si="3"/>
        <v>Chūgoku</v>
      </c>
    </row>
    <row r="46" spans="1:9" ht="15" thickBot="1" x14ac:dyDescent="0.4">
      <c r="A46" s="6" t="s">
        <v>7738</v>
      </c>
      <c r="B46" s="3" t="s">
        <v>7814</v>
      </c>
      <c r="C46" s="6" t="s">
        <v>7815</v>
      </c>
      <c r="D46" s="30" t="s">
        <v>7755</v>
      </c>
      <c r="E46">
        <v>3976</v>
      </c>
      <c r="F46" t="str">
        <f t="shared" si="0"/>
        <v> Shizuoka (Japanese prefecture)</v>
      </c>
      <c r="G46" t="str">
        <f t="shared" si="1"/>
        <v> Shizuoka</v>
      </c>
      <c r="H46" t="str">
        <f t="shared" si="2"/>
        <v>JP-22</v>
      </c>
      <c r="I46" t="str">
        <f t="shared" si="3"/>
        <v>Chūbu</v>
      </c>
    </row>
    <row r="47" spans="1:9" ht="15" thickBot="1" x14ac:dyDescent="0.4">
      <c r="A47" s="6" t="s">
        <v>7742</v>
      </c>
      <c r="B47" s="3" t="s">
        <v>7816</v>
      </c>
      <c r="C47" s="6" t="s">
        <v>7817</v>
      </c>
      <c r="D47" s="32" t="s">
        <v>7761</v>
      </c>
      <c r="E47">
        <v>3976</v>
      </c>
      <c r="F47" t="str">
        <f t="shared" si="0"/>
        <v> Tochigi (Japanese prefecture)</v>
      </c>
      <c r="G47" t="str">
        <f t="shared" si="1"/>
        <v> Tochigi</v>
      </c>
      <c r="H47" t="str">
        <f t="shared" si="2"/>
        <v>JP-09</v>
      </c>
      <c r="I47" t="str">
        <f t="shared" si="3"/>
        <v>Kantō</v>
      </c>
    </row>
    <row r="48" spans="1:9" ht="29.5" thickBot="1" x14ac:dyDescent="0.4">
      <c r="A48" s="6" t="s">
        <v>7740</v>
      </c>
      <c r="B48" s="3" t="s">
        <v>7818</v>
      </c>
      <c r="C48" s="6" t="s">
        <v>7819</v>
      </c>
      <c r="D48" s="33" t="s">
        <v>7763</v>
      </c>
      <c r="E48">
        <v>3976</v>
      </c>
      <c r="F48" t="str">
        <f t="shared" si="0"/>
        <v> Tokushima (Japanese prefecture)</v>
      </c>
      <c r="G48" t="str">
        <f t="shared" si="1"/>
        <v> Tokushima</v>
      </c>
      <c r="H48" t="str">
        <f t="shared" si="2"/>
        <v>JP-36</v>
      </c>
      <c r="I48" t="str">
        <f t="shared" si="3"/>
        <v>Shikoku</v>
      </c>
    </row>
    <row r="49" spans="1:9" ht="15" thickBot="1" x14ac:dyDescent="0.4">
      <c r="A49" s="6" t="s">
        <v>7741</v>
      </c>
      <c r="B49" s="3" t="s">
        <v>7820</v>
      </c>
      <c r="C49" s="6" t="s">
        <v>7821</v>
      </c>
      <c r="D49" s="32" t="s">
        <v>7761</v>
      </c>
      <c r="E49">
        <v>3976</v>
      </c>
      <c r="F49" t="str">
        <f t="shared" si="0"/>
        <v> Tōkyō (Japanese prefecture)</v>
      </c>
      <c r="G49" t="str">
        <f t="shared" si="1"/>
        <v> Tōkyō</v>
      </c>
      <c r="H49" t="str">
        <f t="shared" si="2"/>
        <v>JP-13</v>
      </c>
      <c r="I49" t="str">
        <f t="shared" si="3"/>
        <v>Kantō</v>
      </c>
    </row>
    <row r="50" spans="1:9" ht="15" thickBot="1" x14ac:dyDescent="0.4">
      <c r="A50" s="6" t="s">
        <v>7743</v>
      </c>
      <c r="B50" s="3" t="s">
        <v>7744</v>
      </c>
      <c r="C50" s="6" t="s">
        <v>7822</v>
      </c>
      <c r="D50" s="35" t="s">
        <v>7776</v>
      </c>
      <c r="E50">
        <v>3976</v>
      </c>
      <c r="F50" t="str">
        <f t="shared" si="0"/>
        <v> Tottori (Japanese prefecture)</v>
      </c>
      <c r="G50" t="str">
        <f t="shared" si="1"/>
        <v> Tottori</v>
      </c>
      <c r="H50" t="str">
        <f t="shared" si="2"/>
        <v>JP-31</v>
      </c>
      <c r="I50" t="str">
        <f t="shared" si="3"/>
        <v>Chūgoku</v>
      </c>
    </row>
    <row r="51" spans="1:9" ht="15" thickBot="1" x14ac:dyDescent="0.4">
      <c r="A51" s="6" t="s">
        <v>7745</v>
      </c>
      <c r="B51" s="3" t="s">
        <v>7746</v>
      </c>
      <c r="C51" s="6" t="s">
        <v>7823</v>
      </c>
      <c r="D51" s="30" t="s">
        <v>7755</v>
      </c>
      <c r="E51">
        <v>3976</v>
      </c>
      <c r="F51" t="str">
        <f t="shared" si="0"/>
        <v> Toyama (Japanese prefecture)</v>
      </c>
      <c r="G51" t="str">
        <f t="shared" si="1"/>
        <v> Toyama</v>
      </c>
      <c r="H51" t="str">
        <f t="shared" si="2"/>
        <v>JP-16</v>
      </c>
      <c r="I51" t="str">
        <f t="shared" si="3"/>
        <v>Chūbu</v>
      </c>
    </row>
    <row r="52" spans="1:9" ht="29.5" thickBot="1" x14ac:dyDescent="0.4">
      <c r="A52" s="6" t="s">
        <v>7747</v>
      </c>
      <c r="B52" s="3" t="s">
        <v>7748</v>
      </c>
      <c r="C52" s="6" t="s">
        <v>7824</v>
      </c>
      <c r="D52" s="37" t="s">
        <v>7781</v>
      </c>
      <c r="E52">
        <v>3976</v>
      </c>
      <c r="F52" t="str">
        <f t="shared" si="0"/>
        <v> Wakayama (Japanese prefecture)</v>
      </c>
      <c r="G52" t="str">
        <f t="shared" si="1"/>
        <v> Wakayama</v>
      </c>
      <c r="H52" t="str">
        <f t="shared" si="2"/>
        <v>JP-30</v>
      </c>
      <c r="I52" t="str">
        <f t="shared" si="3"/>
        <v>Kansai</v>
      </c>
    </row>
    <row r="53" spans="1:9" ht="29.5" thickBot="1" x14ac:dyDescent="0.4">
      <c r="A53" s="6" t="s">
        <v>7749</v>
      </c>
      <c r="B53" s="3" t="s">
        <v>7750</v>
      </c>
      <c r="C53" s="6" t="s">
        <v>7825</v>
      </c>
      <c r="D53" s="31" t="s">
        <v>7757</v>
      </c>
      <c r="E53">
        <v>3976</v>
      </c>
      <c r="F53" t="str">
        <f t="shared" si="0"/>
        <v> Yamagata (Japanese prefecture)</v>
      </c>
      <c r="G53" t="str">
        <f t="shared" si="1"/>
        <v> Yamagata</v>
      </c>
      <c r="H53" t="str">
        <f t="shared" si="2"/>
        <v>JP-06</v>
      </c>
      <c r="I53" t="str">
        <f t="shared" si="3"/>
        <v>Tōhoku</v>
      </c>
    </row>
    <row r="54" spans="1:9" ht="29.5" thickBot="1" x14ac:dyDescent="0.4">
      <c r="A54" s="6" t="s">
        <v>7751</v>
      </c>
      <c r="B54" s="3" t="s">
        <v>7826</v>
      </c>
      <c r="C54" s="6" t="s">
        <v>7827</v>
      </c>
      <c r="D54" s="35" t="s">
        <v>7776</v>
      </c>
      <c r="E54">
        <v>3976</v>
      </c>
      <c r="F54" t="str">
        <f t="shared" si="0"/>
        <v> Yamaguchi (Japanese prefecture)</v>
      </c>
      <c r="G54" t="str">
        <f t="shared" si="1"/>
        <v> Yamaguchi</v>
      </c>
      <c r="H54" t="str">
        <f t="shared" si="2"/>
        <v>JP-35</v>
      </c>
      <c r="I54" t="str">
        <f t="shared" si="3"/>
        <v>Chūgoku</v>
      </c>
    </row>
    <row r="55" spans="1:9" ht="29.5" thickBot="1" x14ac:dyDescent="0.4">
      <c r="A55" s="6" t="s">
        <v>7752</v>
      </c>
      <c r="B55" s="3" t="s">
        <v>7828</v>
      </c>
      <c r="C55" s="6" t="s">
        <v>7829</v>
      </c>
      <c r="D55" s="30" t="s">
        <v>7755</v>
      </c>
      <c r="E55">
        <v>3976</v>
      </c>
      <c r="F55" t="str">
        <f t="shared" si="0"/>
        <v> Yamanashi (Japanese prefecture)</v>
      </c>
      <c r="G55" t="str">
        <f t="shared" si="1"/>
        <v> Yamanashi</v>
      </c>
      <c r="H55" t="str">
        <f t="shared" si="2"/>
        <v>JP-19</v>
      </c>
      <c r="I55" t="str">
        <f t="shared" si="3"/>
        <v>Chūbu</v>
      </c>
    </row>
  </sheetData>
  <sortState xmlns:xlrd2="http://schemas.microsoft.com/office/spreadsheetml/2017/richdata2" ref="A9:C53">
    <sortCondition ref="A9:A53"/>
  </sortState>
  <hyperlinks>
    <hyperlink ref="B9" r:id="rId1" tooltip="Aichi Prefecture" display="https://en.wikipedia.org/wiki/Aichi_Prefecture" xr:uid="{ED5C84C3-2AD7-4D3A-BC82-2DD33245A42D}"/>
    <hyperlink ref="D9" r:id="rId2" tooltip="Chūbu region" display="https://en.wikipedia.org/wiki/Ch%C5%ABbu_region" xr:uid="{911DB86D-946D-4138-AE8E-FC39A652A5C7}"/>
    <hyperlink ref="B10" r:id="rId3" tooltip="Akita Prefecture" display="https://en.wikipedia.org/wiki/Akita_Prefecture" xr:uid="{9925570F-FD90-4392-BA5F-23D6E604FE29}"/>
    <hyperlink ref="A2" r:id="rId4" tooltip="Tōhoku region" display="https://en.wikipedia.org/wiki/T%C5%8Dhoku_region" xr:uid="{1EFCC8F3-6797-4148-AAE3-D6DC4600BDFB}"/>
    <hyperlink ref="B11" r:id="rId5" tooltip="Aomori Prefecture" display="https://en.wikipedia.org/wiki/Aomori_Prefecture" xr:uid="{55C763BB-7858-4391-ACE3-1A0CF7691917}"/>
    <hyperlink ref="D11" r:id="rId6" tooltip="Tōhoku region" display="https://en.wikipedia.org/wiki/T%C5%8Dhoku_region" xr:uid="{4B0AA1CB-4205-4FA3-AB20-C472D597EE5C}"/>
    <hyperlink ref="B12" r:id="rId7" tooltip="Chiba Prefecture" display="https://en.wikipedia.org/wiki/Chiba_Prefecture" xr:uid="{4ADAC9C6-276C-4668-941F-C32D14CEB23C}"/>
    <hyperlink ref="D12" r:id="rId8" tooltip="Kantō region" display="https://en.wikipedia.org/wiki/Kant%C5%8D_region" xr:uid="{D99C9AC9-E8E5-4F1C-A3D4-0CE47A9870A2}"/>
    <hyperlink ref="B13" r:id="rId9" tooltip="Ehime Prefecture" display="https://en.wikipedia.org/wiki/Ehime_Prefecture" xr:uid="{F8CC2BB7-C2E2-45DE-ABA7-C25638DF6360}"/>
    <hyperlink ref="D13" r:id="rId10" tooltip="Shikoku" display="https://en.wikipedia.org/wiki/Shikoku" xr:uid="{01410521-7C31-4102-9A2A-4892E84AE61B}"/>
    <hyperlink ref="B14" r:id="rId11" tooltip="Fukui Prefecture" display="https://en.wikipedia.org/wiki/Fukui_Prefecture" xr:uid="{7DE39364-3F22-4619-A5B6-C1E3F6412E39}"/>
    <hyperlink ref="D14" r:id="rId12" tooltip="Chūbu region" display="https://en.wikipedia.org/wiki/Ch%C5%ABbu_region" xr:uid="{4923C867-7BD7-4657-B77B-A97410C03121}"/>
    <hyperlink ref="B15" r:id="rId13" tooltip="Fukuoka Prefecture" display="https://en.wikipedia.org/wiki/Fukuoka_Prefecture" xr:uid="{60EA12A9-10AE-4ADE-AC98-2D542AF61DBB}"/>
    <hyperlink ref="D15" r:id="rId14" tooltip="Kyushu" display="https://en.wikipedia.org/wiki/Kyushu" xr:uid="{6455807A-802F-42EC-95E6-4121ED258263}"/>
    <hyperlink ref="B16" r:id="rId15" tooltip="Fukushima Prefecture" display="https://en.wikipedia.org/wiki/Fukushima_Prefecture" xr:uid="{1FF2C867-037A-4D3A-B1DF-DF7C33EA28BA}"/>
    <hyperlink ref="D16" r:id="rId16" tooltip="Tōhoku region" display="https://en.wikipedia.org/wiki/T%C5%8Dhoku_region" xr:uid="{1F7DF8C8-1B99-4646-93F1-BC42AAB77321}"/>
    <hyperlink ref="B17" r:id="rId17" tooltip="Gifu Prefecture" display="https://en.wikipedia.org/wiki/Gifu_Prefecture" xr:uid="{8FF165CF-732D-475B-98E8-C2BE38FD6FB4}"/>
    <hyperlink ref="D17" r:id="rId18" tooltip="Chūbu region" display="https://en.wikipedia.org/wiki/Ch%C5%ABbu_region" xr:uid="{9305BE20-CBF0-45FF-92F3-6114B95423E7}"/>
    <hyperlink ref="B18" r:id="rId19" tooltip="Gunma Prefecture" display="https://en.wikipedia.org/wiki/Gunma_Prefecture" xr:uid="{BFF1EB69-371A-4197-99C0-0B1423E700C9}"/>
    <hyperlink ref="D18" r:id="rId20" tooltip="Kantō region" display="https://en.wikipedia.org/wiki/Kant%C5%8D_region" xr:uid="{87D81C70-4D78-42EC-808A-386C2E5F738E}"/>
    <hyperlink ref="B19" r:id="rId21" tooltip="Hiroshima Prefecture" display="https://en.wikipedia.org/wiki/Hiroshima_Prefecture" xr:uid="{DA486083-5E9E-47A5-A6E4-1B68A1F0D792}"/>
    <hyperlink ref="D19" r:id="rId22" tooltip="Chūgoku region" display="https://en.wikipedia.org/wiki/Ch%C5%ABgoku_region" xr:uid="{0CDD3D21-E159-4C37-B1CA-658158ACF1BD}"/>
    <hyperlink ref="B20" r:id="rId23" tooltip="Hokkaido" display="https://en.wikipedia.org/wiki/Hokkaido" xr:uid="{B5753FF5-AE11-4A07-A510-26DC750375F6}"/>
    <hyperlink ref="D20" r:id="rId24" tooltip="Hokkaido" display="https://en.wikipedia.org/wiki/Hokkaido" xr:uid="{3B2FBF68-BB9C-4C49-9E15-FD30E3437812}"/>
    <hyperlink ref="B21" r:id="rId25" tooltip="Hyōgo Prefecture" display="https://en.wikipedia.org/wiki/Hy%C5%8Dgo_Prefecture" xr:uid="{24ABF25D-1A1E-4C89-8A13-908F27D81287}"/>
    <hyperlink ref="D21" r:id="rId26" tooltip="Kansai region" display="https://en.wikipedia.org/wiki/Kansai_region" xr:uid="{EE9AE3F3-537E-4C0E-A244-AA48D3C4A701}"/>
    <hyperlink ref="B22" r:id="rId27" tooltip="Ibaraki Prefecture" display="https://en.wikipedia.org/wiki/Ibaraki_Prefecture" xr:uid="{CC476A14-3A3E-4872-AEB6-97DBF5BDA232}"/>
    <hyperlink ref="D22" r:id="rId28" tooltip="Kantō region" display="https://en.wikipedia.org/wiki/Kant%C5%8D_region" xr:uid="{707187B8-B874-4DB2-A938-D293725E6E8C}"/>
    <hyperlink ref="B23" r:id="rId29" tooltip="Ishikawa Prefecture" display="https://en.wikipedia.org/wiki/Ishikawa_Prefecture" xr:uid="{3E801DBD-8981-4567-BFF7-E7A5EE4610D3}"/>
    <hyperlink ref="D23" r:id="rId30" tooltip="Chūbu region" display="https://en.wikipedia.org/wiki/Ch%C5%ABbu_region" xr:uid="{DE5B987A-6760-430B-96DC-947141A99923}"/>
    <hyperlink ref="B24" r:id="rId31" tooltip="Iwate Prefecture" display="https://en.wikipedia.org/wiki/Iwate_Prefecture" xr:uid="{D5CC78A7-C07F-437D-BBB2-D233B11D4F2A}"/>
    <hyperlink ref="D24" r:id="rId32" tooltip="Tōhoku region" display="https://en.wikipedia.org/wiki/T%C5%8Dhoku_region" xr:uid="{E6036041-7240-492C-9287-95D3DA173EB9}"/>
    <hyperlink ref="B25" r:id="rId33" tooltip="Kagawa Prefecture" display="https://en.wikipedia.org/wiki/Kagawa_Prefecture" xr:uid="{0336B53A-F303-4B9E-8378-0EB40D5694A3}"/>
    <hyperlink ref="D25" r:id="rId34" tooltip="Shikoku" display="https://en.wikipedia.org/wiki/Shikoku" xr:uid="{2C746B17-502B-4552-9BC1-B54A4FC0B073}"/>
    <hyperlink ref="B26" r:id="rId35" tooltip="Kagoshima Prefecture" display="https://en.wikipedia.org/wiki/Kagoshima_Prefecture" xr:uid="{AC59052B-3433-48D0-8159-6909F5FAB973}"/>
    <hyperlink ref="D26" r:id="rId36" tooltip="Kyushu" display="https://en.wikipedia.org/wiki/Kyushu" xr:uid="{1496283A-CC95-4CDE-B027-4C31F17104A3}"/>
    <hyperlink ref="B27" r:id="rId37" tooltip="Kanagawa Prefecture" display="https://en.wikipedia.org/wiki/Kanagawa_Prefecture" xr:uid="{03896193-37B4-4B86-BFFB-2DDF84E08FEA}"/>
    <hyperlink ref="D27" r:id="rId38" tooltip="Kantō region" display="https://en.wikipedia.org/wiki/Kant%C5%8D_region" xr:uid="{9F7F2F74-E8E1-40C3-9E0B-526810A2CAC4}"/>
    <hyperlink ref="B28" r:id="rId39" tooltip="Kōchi Prefecture" display="https://en.wikipedia.org/wiki/K%C5%8Dchi_Prefecture" xr:uid="{54378CA2-92DA-4A2C-A9AC-7993BAADF6BA}"/>
    <hyperlink ref="D28" r:id="rId40" tooltip="Shikoku" display="https://en.wikipedia.org/wiki/Shikoku" xr:uid="{246533CF-7D3F-4199-8C84-D0311223D4CB}"/>
    <hyperlink ref="B29" r:id="rId41" tooltip="Kumamoto Prefecture" display="https://en.wikipedia.org/wiki/Kumamoto_Prefecture" xr:uid="{092A1CFF-DEF2-434C-B5CD-8AB8CEB0F2DE}"/>
    <hyperlink ref="D29" r:id="rId42" tooltip="Kyushu" display="https://en.wikipedia.org/wiki/Kyushu" xr:uid="{5087B8F1-C1E6-4D7C-98CE-17D3E598928E}"/>
    <hyperlink ref="B30" r:id="rId43" tooltip="Kyoto Prefecture" display="https://en.wikipedia.org/wiki/Kyoto_Prefecture" xr:uid="{B6224DB1-4B0F-40D3-BA0A-516DC1960769}"/>
    <hyperlink ref="D30" r:id="rId44" tooltip="Kansai region" display="https://en.wikipedia.org/wiki/Kansai_region" xr:uid="{87C5BC83-28BE-47B6-83CC-78B29A444CFD}"/>
    <hyperlink ref="B31" r:id="rId45" tooltip="Mie Prefecture" display="https://en.wikipedia.org/wiki/Mie_Prefecture" xr:uid="{517AED3D-3769-4FE4-8ED7-AFC16B905761}"/>
    <hyperlink ref="D31" r:id="rId46" tooltip="Kansai region" display="https://en.wikipedia.org/wiki/Kansai_region" xr:uid="{3DF63437-5025-45A2-884A-6B48CAC57990}"/>
    <hyperlink ref="B32" r:id="rId47" tooltip="Miyagi Prefecture" display="https://en.wikipedia.org/wiki/Miyagi_Prefecture" xr:uid="{601F2744-3576-40CE-88D7-3D907F0FEC6F}"/>
    <hyperlink ref="D32" r:id="rId48" tooltip="Tōhoku region" display="https://en.wikipedia.org/wiki/T%C5%8Dhoku_region" xr:uid="{4D90E2D0-B651-459F-B9F3-C8D3FFE5049C}"/>
    <hyperlink ref="B33" r:id="rId49" tooltip="Miyazaki Prefecture" display="https://en.wikipedia.org/wiki/Miyazaki_Prefecture" xr:uid="{3B05C1C7-E6D6-45C4-BB93-93715527293A}"/>
    <hyperlink ref="D33" r:id="rId50" tooltip="Kyushu" display="https://en.wikipedia.org/wiki/Kyushu" xr:uid="{90D5D40E-90BD-4747-8237-F6DAE7C0B62D}"/>
    <hyperlink ref="B34" r:id="rId51" tooltip="Nagano Prefecture" display="https://en.wikipedia.org/wiki/Nagano_Prefecture" xr:uid="{AE31D3DB-5FE8-4BFA-86EF-0822C1F811C0}"/>
    <hyperlink ref="D34" r:id="rId52" tooltip="Chūbu region" display="https://en.wikipedia.org/wiki/Ch%C5%ABbu_region" xr:uid="{2FA5ADEE-4F1F-4EE7-891B-A062BE6E08BA}"/>
    <hyperlink ref="B35" r:id="rId53" tooltip="Nagasaki Prefecture" display="https://en.wikipedia.org/wiki/Nagasaki_Prefecture" xr:uid="{49F54776-291F-4599-8A90-B5F95C0DCA3F}"/>
    <hyperlink ref="D35" r:id="rId54" tooltip="Kyushu" display="https://en.wikipedia.org/wiki/Kyushu" xr:uid="{688D163C-B102-4B1F-90FF-D1AA5DB79CA0}"/>
    <hyperlink ref="B36" r:id="rId55" tooltip="Nara Prefecture" display="https://en.wikipedia.org/wiki/Nara_Prefecture" xr:uid="{4E79B58D-A994-41E6-9003-46F7AE49F5C8}"/>
    <hyperlink ref="D36" r:id="rId56" tooltip="Kansai region" display="https://en.wikipedia.org/wiki/Kansai_region" xr:uid="{7A6983A8-F7A9-4F6A-8A4B-3AA9144FFBA5}"/>
    <hyperlink ref="B37" r:id="rId57" tooltip="Niigata Prefecture" display="https://en.wikipedia.org/wiki/Niigata_Prefecture" xr:uid="{E2D7E469-101E-40B1-813C-0928E4525001}"/>
    <hyperlink ref="D37" r:id="rId58" tooltip="Chūbu region" display="https://en.wikipedia.org/wiki/Ch%C5%ABbu_region" xr:uid="{27F581D0-D087-466F-89CE-5AF7F60A674D}"/>
    <hyperlink ref="B38" r:id="rId59" tooltip="Ōita Prefecture" display="https://en.wikipedia.org/wiki/%C5%8Cita_Prefecture" xr:uid="{5E112A44-6695-46C6-BA7A-0DF646D63F73}"/>
    <hyperlink ref="D38" r:id="rId60" tooltip="Kyushu" display="https://en.wikipedia.org/wiki/Kyushu" xr:uid="{9D4EB155-898A-4543-B71F-21D0F1D6D172}"/>
    <hyperlink ref="B39" r:id="rId61" tooltip="Okayama Prefecture" display="https://en.wikipedia.org/wiki/Okayama_Prefecture" xr:uid="{F08FDC2C-C1C7-4CF4-BECF-9166F1725146}"/>
    <hyperlink ref="D39" r:id="rId62" tooltip="Chūgoku region" display="https://en.wikipedia.org/wiki/Ch%C5%ABgoku_region" xr:uid="{B67B1AC4-0C60-49FC-8C2B-17EDD1889D39}"/>
    <hyperlink ref="B40" r:id="rId63" tooltip="Okinawa Prefecture" display="https://en.wikipedia.org/wiki/Okinawa_Prefecture" xr:uid="{BAC9BDDC-C562-4D99-922E-93F3C65D44EC}"/>
    <hyperlink ref="D40" r:id="rId64" tooltip="Kyushu" display="https://en.wikipedia.org/wiki/Kyushu" xr:uid="{6A408074-C94F-4BDE-8B4A-C78928185C2F}"/>
    <hyperlink ref="B41" r:id="rId65" tooltip="Osaka Prefecture" display="https://en.wikipedia.org/wiki/Osaka_Prefecture" xr:uid="{0DEE0A03-8613-4D50-A1B1-AE408B15896E}"/>
    <hyperlink ref="D41" r:id="rId66" tooltip="Kansai region" display="https://en.wikipedia.org/wiki/Kansai_region" xr:uid="{362CA5CC-3CA1-4FEA-8264-EA591FC24EF4}"/>
    <hyperlink ref="B42" r:id="rId67" tooltip="Saga Prefecture" display="https://en.wikipedia.org/wiki/Saga_Prefecture" xr:uid="{17FA67CC-5D02-49E2-96EA-5044160B622A}"/>
    <hyperlink ref="D42" r:id="rId68" tooltip="Kyushu" display="https://en.wikipedia.org/wiki/Kyushu" xr:uid="{42B80BEB-6416-486F-B831-CA71514B9BF6}"/>
    <hyperlink ref="B43" r:id="rId69" tooltip="Saitama Prefecture" display="https://en.wikipedia.org/wiki/Saitama_Prefecture" xr:uid="{DE345CD7-D6C7-43B6-8E5E-731800495284}"/>
    <hyperlink ref="D43" r:id="rId70" tooltip="Kantō region" display="https://en.wikipedia.org/wiki/Kant%C5%8D_region" xr:uid="{D9859B73-5271-4705-B21E-FC3B4F8E9F19}"/>
    <hyperlink ref="B44" r:id="rId71" tooltip="Shiga Prefecture" display="https://en.wikipedia.org/wiki/Shiga_Prefecture" xr:uid="{690C6BF4-7577-4DB0-9BD8-E640DD129BE8}"/>
    <hyperlink ref="D44" r:id="rId72" tooltip="Kansai region" display="https://en.wikipedia.org/wiki/Kansai_region" xr:uid="{434A13B2-9392-4539-94C0-2AA6D6854FDF}"/>
    <hyperlink ref="B45" r:id="rId73" tooltip="Shimane Prefecture" display="https://en.wikipedia.org/wiki/Shimane_Prefecture" xr:uid="{916AB07B-67D8-44FD-93A4-2999D0246B59}"/>
    <hyperlink ref="D45" r:id="rId74" tooltip="Chūgoku region" display="https://en.wikipedia.org/wiki/Ch%C5%ABgoku_region" xr:uid="{F73B5F74-9D7A-4D37-A121-EC1B4ECFB00F}"/>
    <hyperlink ref="B46" r:id="rId75" tooltip="Shizuoka Prefecture" display="https://en.wikipedia.org/wiki/Shizuoka_Prefecture" xr:uid="{FDE43FEB-2712-4653-931A-50520AF1E4E0}"/>
    <hyperlink ref="D46" r:id="rId76" tooltip="Chūbu region" display="https://en.wikipedia.org/wiki/Ch%C5%ABbu_region" xr:uid="{9108AEB9-A20D-4837-82E4-89269804F18B}"/>
    <hyperlink ref="B47" r:id="rId77" tooltip="Tochigi Prefecture" display="https://en.wikipedia.org/wiki/Tochigi_Prefecture" xr:uid="{B9B1C2E6-FD71-43CC-A240-984CCBF3ADB4}"/>
    <hyperlink ref="D47" r:id="rId78" tooltip="Kantō region" display="https://en.wikipedia.org/wiki/Kant%C5%8D_region" xr:uid="{57EC5152-060E-4BD9-9AB6-17EE1C2998F2}"/>
    <hyperlink ref="B48" r:id="rId79" tooltip="Tokushima Prefecture" display="https://en.wikipedia.org/wiki/Tokushima_Prefecture" xr:uid="{3A954915-26A2-4FBA-BFF1-BB4FE88331FF}"/>
    <hyperlink ref="D48" r:id="rId80" tooltip="Shikoku" display="https://en.wikipedia.org/wiki/Shikoku" xr:uid="{4DBEC962-FE0A-4E98-8EB4-CCD77954EE8C}"/>
    <hyperlink ref="B49" r:id="rId81" tooltip="Tokyo" display="https://en.wikipedia.org/wiki/Tokyo" xr:uid="{4153BEF3-1D43-4C83-A017-0139A34AE02E}"/>
    <hyperlink ref="D49" r:id="rId82" tooltip="Kantō region" display="https://en.wikipedia.org/wiki/Kant%C5%8D_region" xr:uid="{CBD47E5B-397A-4833-9179-8A138DFA5604}"/>
    <hyperlink ref="B50" r:id="rId83" tooltip="Tottori Prefecture" display="https://en.wikipedia.org/wiki/Tottori_Prefecture" xr:uid="{FA69DC66-6CE9-4EC6-BB24-A57EA9A9EE75}"/>
    <hyperlink ref="D50" r:id="rId84" tooltip="Chūgoku region" display="https://en.wikipedia.org/wiki/Ch%C5%ABgoku_region" xr:uid="{C886E483-14C2-45DC-876A-C39CD3D2F9B6}"/>
    <hyperlink ref="B51" r:id="rId85" tooltip="Toyama Prefecture" display="https://en.wikipedia.org/wiki/Toyama_Prefecture" xr:uid="{DA710E71-E263-4608-90D6-9141B385A018}"/>
    <hyperlink ref="D51" r:id="rId86" tooltip="Chūbu region" display="https://en.wikipedia.org/wiki/Ch%C5%ABbu_region" xr:uid="{781AFB72-9289-4142-802F-A1BF84E2DA17}"/>
    <hyperlink ref="B52" r:id="rId87" tooltip="Wakayama Prefecture" display="https://en.wikipedia.org/wiki/Wakayama_Prefecture" xr:uid="{E4D37939-C568-4471-9343-1493D9C44EA5}"/>
    <hyperlink ref="D52" r:id="rId88" tooltip="Kansai region" display="https://en.wikipedia.org/wiki/Kansai_region" xr:uid="{D15BD35F-8930-4A11-822C-3CD2D4119387}"/>
    <hyperlink ref="B53" r:id="rId89" tooltip="Yamagata Prefecture" display="https://en.wikipedia.org/wiki/Yamagata_Prefecture" xr:uid="{B4065605-733E-4CD8-9E48-F46A293D4EF4}"/>
    <hyperlink ref="D53" r:id="rId90" tooltip="Tōhoku region" display="https://en.wikipedia.org/wiki/T%C5%8Dhoku_region" xr:uid="{62A07284-861D-4E47-8905-69ABB60BC4D9}"/>
    <hyperlink ref="B54" r:id="rId91" tooltip="Yamaguchi Prefecture" display="https://en.wikipedia.org/wiki/Yamaguchi_Prefecture" xr:uid="{B14F75C1-7556-41BD-9346-E3970E2546CC}"/>
    <hyperlink ref="D54" r:id="rId92" tooltip="Chūgoku region" display="https://en.wikipedia.org/wiki/Ch%C5%ABgoku_region" xr:uid="{694944FD-9DA8-4A16-A882-5D5CFD0B2400}"/>
    <hyperlink ref="B55" r:id="rId93" tooltip="Yamanashi Prefecture" display="https://en.wikipedia.org/wiki/Yamanashi_Prefecture" xr:uid="{94742773-C6AB-4497-A358-508C2DB1D4AE}"/>
    <hyperlink ref="D55" r:id="rId94" tooltip="Chūbu region" display="https://en.wikipedia.org/wiki/Ch%C5%ABbu_region" xr:uid="{FE929D34-2F38-46DC-95E9-1ED303F9BEEC}"/>
    <hyperlink ref="A1" r:id="rId95" tooltip="Chūbu region" display="https://en.wikipedia.org/wiki/Ch%C5%ABbu_region" xr:uid="{CE678561-ACE2-4ACA-85DA-E1CADF527B0B}"/>
    <hyperlink ref="A3" r:id="rId96" tooltip="Kantō region" display="https://en.wikipedia.org/wiki/Kant%C5%8D_region" xr:uid="{AF30C73B-4604-4015-A1AE-E56916B211E3}"/>
    <hyperlink ref="A4" r:id="rId97" tooltip="Shikoku" display="https://en.wikipedia.org/wiki/Shikoku" xr:uid="{8A29F227-873F-4AAE-9F3C-2B71A8464BFE}"/>
    <hyperlink ref="A5" r:id="rId98" tooltip="Kyushu" display="https://en.wikipedia.org/wiki/Kyushu" xr:uid="{B13955F6-FBF0-4F41-BA5B-19AE5D302445}"/>
    <hyperlink ref="A6" r:id="rId99" tooltip="Chūgoku region" display="https://en.wikipedia.org/wiki/Ch%C5%ABgoku_region" xr:uid="{3B135666-818A-48F1-8FF7-D931D27DEEDE}"/>
    <hyperlink ref="A7" r:id="rId100" tooltip="Hokkaido" display="https://en.wikipedia.org/wiki/Hokkaido" xr:uid="{2678C362-3E97-49EE-98E8-75AFDF6674BF}"/>
    <hyperlink ref="A8" r:id="rId101" tooltip="Kansai region" display="https://en.wikipedia.org/wiki/Kansai_region" xr:uid="{1093D3B1-4747-4E9C-836A-577C13B3F7D5}"/>
    <hyperlink ref="D10" r:id="rId102" tooltip="Tōhoku region" display="https://en.wikipedia.org/wiki/T%C5%8Dhoku_region" xr:uid="{6B7100BF-B4DA-4581-973B-EDF3EFA1F0D7}"/>
  </hyperlinks>
  <pageMargins left="0.7" right="0.7" top="0.75" bottom="0.75" header="0.3" footer="0.3"/>
  <drawing r:id="rId10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40D99-FD8F-4851-AB69-6915A4EE7697}">
  <dimension ref="A1:I16"/>
  <sheetViews>
    <sheetView workbookViewId="0">
      <selection activeCell="E3" sqref="E3:I16"/>
    </sheetView>
  </sheetViews>
  <sheetFormatPr defaultRowHeight="14.5" x14ac:dyDescent="0.35"/>
  <cols>
    <col min="2" max="2" width="17.81640625" customWidth="1"/>
    <col min="5" max="5" width="4.81640625" bestFit="1" customWidth="1"/>
    <col min="6" max="6" width="50.81640625" bestFit="1" customWidth="1"/>
    <col min="7" max="7" width="24" bestFit="1" customWidth="1"/>
    <col min="8" max="8" width="5.7265625" bestFit="1" customWidth="1"/>
  </cols>
  <sheetData>
    <row r="1" spans="1:9" ht="15" thickBot="1" x14ac:dyDescent="0.4">
      <c r="A1" s="1" t="s">
        <v>7830</v>
      </c>
      <c r="B1" s="3" t="s">
        <v>7874</v>
      </c>
      <c r="E1">
        <v>3915</v>
      </c>
      <c r="F1" t="str">
        <f>_xlfn.CONCAT(B1," (state of Saint Kitts and Nevis)")</f>
        <v>Saint Kitts (state of Saint Kitts and Nevis)</v>
      </c>
      <c r="G1" t="str">
        <f>B1</f>
        <v>Saint Kitts</v>
      </c>
      <c r="H1" t="str">
        <f>A1</f>
        <v>KN-K</v>
      </c>
    </row>
    <row r="2" spans="1:9" ht="15" thickBot="1" x14ac:dyDescent="0.4">
      <c r="A2" s="1" t="s">
        <v>7831</v>
      </c>
      <c r="B2" s="3" t="s">
        <v>7875</v>
      </c>
      <c r="E2">
        <v>3915</v>
      </c>
      <c r="F2" t="str">
        <f>_xlfn.CONCAT(B2," (state of Saint Kitts and Nevis)")</f>
        <v>Nevis (state of Saint Kitts and Nevis)</v>
      </c>
      <c r="G2" t="str">
        <f>B2</f>
        <v>Nevis</v>
      </c>
      <c r="H2" t="str">
        <f>A2</f>
        <v>KN-N</v>
      </c>
    </row>
    <row r="3" spans="1:9" ht="29.5" thickBot="1" x14ac:dyDescent="0.4">
      <c r="A3" s="1" t="s">
        <v>7832</v>
      </c>
      <c r="B3" s="3" t="s">
        <v>7833</v>
      </c>
      <c r="C3" s="6" t="s">
        <v>7834</v>
      </c>
      <c r="D3" s="3" t="s">
        <v>5671</v>
      </c>
      <c r="E3">
        <v>3915</v>
      </c>
      <c r="F3" t="str">
        <f>_xlfn.CONCAT(B3," (parish of Saint Kitts and Nevis)")</f>
        <v>Christ Church Nichola Town (parish of Saint Kitts and Nevis)</v>
      </c>
      <c r="G3" t="str">
        <f>B3</f>
        <v>Christ Church Nichola Town</v>
      </c>
      <c r="H3" t="str">
        <f>A3</f>
        <v>KN-01</v>
      </c>
      <c r="I3" t="str">
        <f>_xlfn.CONCAT("KN-",D3)</f>
        <v>KN-K</v>
      </c>
    </row>
    <row r="4" spans="1:9" ht="29.5" thickBot="1" x14ac:dyDescent="0.4">
      <c r="A4" s="1" t="s">
        <v>7835</v>
      </c>
      <c r="B4" s="3" t="s">
        <v>7836</v>
      </c>
      <c r="C4" s="6" t="s">
        <v>7837</v>
      </c>
      <c r="D4" s="3" t="s">
        <v>5671</v>
      </c>
      <c r="E4">
        <v>3915</v>
      </c>
      <c r="F4" t="str">
        <f t="shared" ref="F4:F16" si="0">_xlfn.CONCAT(B4," (parish of Saint Kitts and Nevis)")</f>
        <v>Saint Anne Sandy Point (parish of Saint Kitts and Nevis)</v>
      </c>
      <c r="G4" t="str">
        <f t="shared" ref="G4:G16" si="1">B4</f>
        <v>Saint Anne Sandy Point</v>
      </c>
      <c r="H4" t="str">
        <f t="shared" ref="H4:H16" si="2">A4</f>
        <v>KN-02</v>
      </c>
      <c r="I4" t="str">
        <f t="shared" ref="I4:I16" si="3">_xlfn.CONCAT("KN-",D4)</f>
        <v>KN-K</v>
      </c>
    </row>
    <row r="5" spans="1:9" ht="29.5" thickBot="1" x14ac:dyDescent="0.4">
      <c r="A5" s="1" t="s">
        <v>7838</v>
      </c>
      <c r="B5" s="3" t="s">
        <v>7839</v>
      </c>
      <c r="C5" s="6" t="s">
        <v>7840</v>
      </c>
      <c r="D5" s="3" t="s">
        <v>5671</v>
      </c>
      <c r="E5">
        <v>3915</v>
      </c>
      <c r="F5" t="str">
        <f t="shared" si="0"/>
        <v>Saint George Basseterre (parish of Saint Kitts and Nevis)</v>
      </c>
      <c r="G5" t="str">
        <f t="shared" si="1"/>
        <v>Saint George Basseterre</v>
      </c>
      <c r="H5" t="str">
        <f t="shared" si="2"/>
        <v>KN-03</v>
      </c>
      <c r="I5" t="str">
        <f t="shared" si="3"/>
        <v>KN-K</v>
      </c>
    </row>
    <row r="6" spans="1:9" ht="29.5" thickBot="1" x14ac:dyDescent="0.4">
      <c r="A6" s="1" t="s">
        <v>7841</v>
      </c>
      <c r="B6" s="3" t="s">
        <v>7842</v>
      </c>
      <c r="C6" s="6" t="s">
        <v>7843</v>
      </c>
      <c r="D6" s="3" t="s">
        <v>5643</v>
      </c>
      <c r="E6">
        <v>3915</v>
      </c>
      <c r="F6" t="str">
        <f t="shared" si="0"/>
        <v>Saint George Gingerland (parish of Saint Kitts and Nevis)</v>
      </c>
      <c r="G6" t="str">
        <f t="shared" si="1"/>
        <v>Saint George Gingerland</v>
      </c>
      <c r="H6" t="str">
        <f t="shared" si="2"/>
        <v>KN-04</v>
      </c>
      <c r="I6" t="str">
        <f t="shared" si="3"/>
        <v>KN-N</v>
      </c>
    </row>
    <row r="7" spans="1:9" ht="29.5" thickBot="1" x14ac:dyDescent="0.4">
      <c r="A7" s="1" t="s">
        <v>7844</v>
      </c>
      <c r="B7" s="3" t="s">
        <v>7845</v>
      </c>
      <c r="C7" s="6" t="s">
        <v>7846</v>
      </c>
      <c r="D7" s="3" t="s">
        <v>5643</v>
      </c>
      <c r="E7">
        <v>3915</v>
      </c>
      <c r="F7" t="str">
        <f t="shared" si="0"/>
        <v>Saint James Windward (parish of Saint Kitts and Nevis)</v>
      </c>
      <c r="G7" t="str">
        <f t="shared" si="1"/>
        <v>Saint James Windward</v>
      </c>
      <c r="H7" t="str">
        <f t="shared" si="2"/>
        <v>KN-05</v>
      </c>
      <c r="I7" t="str">
        <f t="shared" si="3"/>
        <v>KN-N</v>
      </c>
    </row>
    <row r="8" spans="1:9" ht="29.5" thickBot="1" x14ac:dyDescent="0.4">
      <c r="A8" s="1" t="s">
        <v>7847</v>
      </c>
      <c r="B8" s="3" t="s">
        <v>7848</v>
      </c>
      <c r="C8" s="6" t="s">
        <v>7849</v>
      </c>
      <c r="D8" s="3" t="s">
        <v>5671</v>
      </c>
      <c r="E8">
        <v>3915</v>
      </c>
      <c r="F8" t="str">
        <f t="shared" si="0"/>
        <v>Saint John Capisterre (parish of Saint Kitts and Nevis)</v>
      </c>
      <c r="G8" t="str">
        <f t="shared" si="1"/>
        <v>Saint John Capisterre</v>
      </c>
      <c r="H8" t="str">
        <f t="shared" si="2"/>
        <v>KN-06</v>
      </c>
      <c r="I8" t="str">
        <f t="shared" si="3"/>
        <v>KN-K</v>
      </c>
    </row>
    <row r="9" spans="1:9" ht="15" thickBot="1" x14ac:dyDescent="0.4">
      <c r="A9" s="1" t="s">
        <v>7850</v>
      </c>
      <c r="B9" s="3" t="s">
        <v>7851</v>
      </c>
      <c r="C9" s="6" t="s">
        <v>7852</v>
      </c>
      <c r="D9" s="3" t="s">
        <v>5643</v>
      </c>
      <c r="E9">
        <v>3915</v>
      </c>
      <c r="F9" t="str">
        <f t="shared" si="0"/>
        <v>Saint John Figtree (parish of Saint Kitts and Nevis)</v>
      </c>
      <c r="G9" t="str">
        <f t="shared" si="1"/>
        <v>Saint John Figtree</v>
      </c>
      <c r="H9" t="str">
        <f t="shared" si="2"/>
        <v>KN-07</v>
      </c>
      <c r="I9" t="str">
        <f t="shared" si="3"/>
        <v>KN-N</v>
      </c>
    </row>
    <row r="10" spans="1:9" ht="15" thickBot="1" x14ac:dyDescent="0.4">
      <c r="A10" s="1" t="s">
        <v>7853</v>
      </c>
      <c r="B10" s="3" t="s">
        <v>7854</v>
      </c>
      <c r="C10" s="6" t="s">
        <v>7855</v>
      </c>
      <c r="D10" s="3" t="s">
        <v>5671</v>
      </c>
      <c r="E10">
        <v>3915</v>
      </c>
      <c r="F10" t="str">
        <f t="shared" si="0"/>
        <v>Saint Mary Cayon (parish of Saint Kitts and Nevis)</v>
      </c>
      <c r="G10" t="str">
        <f t="shared" si="1"/>
        <v>Saint Mary Cayon</v>
      </c>
      <c r="H10" t="str">
        <f t="shared" si="2"/>
        <v>KN-08</v>
      </c>
      <c r="I10" t="str">
        <f t="shared" si="3"/>
        <v>KN-K</v>
      </c>
    </row>
    <row r="11" spans="1:9" ht="29.5" thickBot="1" x14ac:dyDescent="0.4">
      <c r="A11" s="1" t="s">
        <v>7856</v>
      </c>
      <c r="B11" s="3" t="s">
        <v>7857</v>
      </c>
      <c r="C11" s="6" t="s">
        <v>7858</v>
      </c>
      <c r="D11" s="3" t="s">
        <v>5671</v>
      </c>
      <c r="E11">
        <v>3915</v>
      </c>
      <c r="F11" t="str">
        <f t="shared" si="0"/>
        <v>Saint Paul Capisterre (parish of Saint Kitts and Nevis)</v>
      </c>
      <c r="G11" t="str">
        <f t="shared" si="1"/>
        <v>Saint Paul Capisterre</v>
      </c>
      <c r="H11" t="str">
        <f t="shared" si="2"/>
        <v>KN-09</v>
      </c>
      <c r="I11" t="str">
        <f t="shared" si="3"/>
        <v>KN-K</v>
      </c>
    </row>
    <row r="12" spans="1:9" ht="29.5" thickBot="1" x14ac:dyDescent="0.4">
      <c r="A12" s="1" t="s">
        <v>7859</v>
      </c>
      <c r="B12" s="3" t="s">
        <v>7860</v>
      </c>
      <c r="C12" s="6" t="s">
        <v>7861</v>
      </c>
      <c r="D12" s="3" t="s">
        <v>5643</v>
      </c>
      <c r="E12">
        <v>3915</v>
      </c>
      <c r="F12" t="str">
        <f t="shared" si="0"/>
        <v>Saint Paul Charlestown (parish of Saint Kitts and Nevis)</v>
      </c>
      <c r="G12" t="str">
        <f t="shared" si="1"/>
        <v>Saint Paul Charlestown</v>
      </c>
      <c r="H12" t="str">
        <f t="shared" si="2"/>
        <v>KN-10</v>
      </c>
      <c r="I12" t="str">
        <f t="shared" si="3"/>
        <v>KN-N</v>
      </c>
    </row>
    <row r="13" spans="1:9" ht="29.5" thickBot="1" x14ac:dyDescent="0.4">
      <c r="A13" s="1" t="s">
        <v>7862</v>
      </c>
      <c r="B13" s="3" t="s">
        <v>7863</v>
      </c>
      <c r="C13" s="6" t="s">
        <v>7864</v>
      </c>
      <c r="D13" s="3" t="s">
        <v>5671</v>
      </c>
      <c r="E13">
        <v>3915</v>
      </c>
      <c r="F13" t="str">
        <f t="shared" si="0"/>
        <v>Saint Peter Basseterre (parish of Saint Kitts and Nevis)</v>
      </c>
      <c r="G13" t="str">
        <f t="shared" si="1"/>
        <v>Saint Peter Basseterre</v>
      </c>
      <c r="H13" t="str">
        <f t="shared" si="2"/>
        <v>KN-11</v>
      </c>
      <c r="I13" t="str">
        <f t="shared" si="3"/>
        <v>KN-K</v>
      </c>
    </row>
    <row r="14" spans="1:9" ht="29.5" thickBot="1" x14ac:dyDescent="0.4">
      <c r="A14" s="1" t="s">
        <v>7865</v>
      </c>
      <c r="B14" s="3" t="s">
        <v>7866</v>
      </c>
      <c r="C14" s="6" t="s">
        <v>7867</v>
      </c>
      <c r="D14" s="3" t="s">
        <v>5643</v>
      </c>
      <c r="E14">
        <v>3915</v>
      </c>
      <c r="F14" t="str">
        <f t="shared" si="0"/>
        <v>Saint Thomas Lowland (parish of Saint Kitts and Nevis)</v>
      </c>
      <c r="G14" t="str">
        <f t="shared" si="1"/>
        <v>Saint Thomas Lowland</v>
      </c>
      <c r="H14" t="str">
        <f t="shared" si="2"/>
        <v>KN-12</v>
      </c>
      <c r="I14" t="str">
        <f t="shared" si="3"/>
        <v>KN-N</v>
      </c>
    </row>
    <row r="15" spans="1:9" ht="29.5" thickBot="1" x14ac:dyDescent="0.4">
      <c r="A15" s="1" t="s">
        <v>7868</v>
      </c>
      <c r="B15" s="3" t="s">
        <v>7869</v>
      </c>
      <c r="C15" s="6" t="s">
        <v>7870</v>
      </c>
      <c r="D15" s="3" t="s">
        <v>5671</v>
      </c>
      <c r="E15">
        <v>3915</v>
      </c>
      <c r="F15" t="str">
        <f t="shared" si="0"/>
        <v>Saint Thomas Middle Island (parish of Saint Kitts and Nevis)</v>
      </c>
      <c r="G15" t="str">
        <f t="shared" si="1"/>
        <v>Saint Thomas Middle Island</v>
      </c>
      <c r="H15" t="str">
        <f t="shared" si="2"/>
        <v>KN-13</v>
      </c>
      <c r="I15" t="str">
        <f t="shared" si="3"/>
        <v>KN-K</v>
      </c>
    </row>
    <row r="16" spans="1:9" ht="29.5" thickBot="1" x14ac:dyDescent="0.4">
      <c r="A16" s="1" t="s">
        <v>7871</v>
      </c>
      <c r="B16" s="3" t="s">
        <v>7872</v>
      </c>
      <c r="C16" s="6" t="s">
        <v>7873</v>
      </c>
      <c r="D16" s="3" t="s">
        <v>5671</v>
      </c>
      <c r="E16">
        <v>3915</v>
      </c>
      <c r="F16" t="str">
        <f t="shared" si="0"/>
        <v>Trinity Palmetto Point (parish of Saint Kitts and Nevis)</v>
      </c>
      <c r="G16" t="str">
        <f t="shared" si="1"/>
        <v>Trinity Palmetto Point</v>
      </c>
      <c r="H16" t="str">
        <f t="shared" si="2"/>
        <v>KN-15</v>
      </c>
      <c r="I16" t="str">
        <f t="shared" si="3"/>
        <v>KN-K</v>
      </c>
    </row>
  </sheetData>
  <hyperlinks>
    <hyperlink ref="B1" r:id="rId1" tooltip="Saint Kitts" display="https://en.wikipedia.org/wiki/Saint_Kitts" xr:uid="{9668A732-3B33-4A5C-90A8-B3137E3EEE3B}"/>
    <hyperlink ref="B2" r:id="rId2" tooltip="Nevis" display="https://en.wikipedia.org/wiki/Nevis" xr:uid="{67138A42-8C3C-4C1A-B2E2-B7C5381B1851}"/>
    <hyperlink ref="B3" r:id="rId3" tooltip="Christ Church Nichola Town Parish" display="https://en.wikipedia.org/wiki/Christ_Church_Nichola_Town_Parish" xr:uid="{6548803D-ACE5-4FCE-9B25-7E02CE45516E}"/>
    <hyperlink ref="D3" r:id="rId4" tooltip="Saint Kitts" display="https://en.wikipedia.org/wiki/Saint_Kitts" xr:uid="{CDB8D125-9762-4BBE-9E3C-80644146C860}"/>
    <hyperlink ref="B4" r:id="rId5" tooltip="Saint Anne Sandy Point Parish" display="https://en.wikipedia.org/wiki/Saint_Anne_Sandy_Point_Parish" xr:uid="{4620F7F9-19AB-4F29-9CCA-BC4760C60AB4}"/>
    <hyperlink ref="D4" r:id="rId6" tooltip="Saint Kitts" display="https://en.wikipedia.org/wiki/Saint_Kitts" xr:uid="{E0F6B708-0A29-4C1A-9473-35F2C74759BA}"/>
    <hyperlink ref="B5" r:id="rId7" tooltip="Saint George Basseterre Parish" display="https://en.wikipedia.org/wiki/Saint_George_Basseterre_Parish" xr:uid="{14C00600-9D9B-4A3F-B446-41CAF040CAD0}"/>
    <hyperlink ref="D5" r:id="rId8" tooltip="Saint Kitts" display="https://en.wikipedia.org/wiki/Saint_Kitts" xr:uid="{1D454351-1FC2-4B8E-A1DF-06230DD1A0BD}"/>
    <hyperlink ref="B6" r:id="rId9" tooltip="Saint George Gingerland Parish" display="https://en.wikipedia.org/wiki/Saint_George_Gingerland_Parish" xr:uid="{AE0B21E7-E2C3-49B5-A275-61628B8CF0F4}"/>
    <hyperlink ref="D6" r:id="rId10" tooltip="Nevis" display="https://en.wikipedia.org/wiki/Nevis" xr:uid="{B8CD56B7-B11F-467C-8488-4791A76C2B2E}"/>
    <hyperlink ref="B7" r:id="rId11" tooltip="Saint James Windward Parish" display="https://en.wikipedia.org/wiki/Saint_James_Windward_Parish" xr:uid="{37D8D00C-951E-49CA-9C5B-D1E11B3A1C88}"/>
    <hyperlink ref="D7" r:id="rId12" tooltip="Nevis" display="https://en.wikipedia.org/wiki/Nevis" xr:uid="{0C61A222-14D4-4A82-A888-73FE92CC364F}"/>
    <hyperlink ref="B8" r:id="rId13" tooltip="Saint John Capisterre Parish" display="https://en.wikipedia.org/wiki/Saint_John_Capisterre_Parish" xr:uid="{4BDA6FBE-D82A-4D47-9E25-BEEAACE33A94}"/>
    <hyperlink ref="D8" r:id="rId14" tooltip="Saint Kitts" display="https://en.wikipedia.org/wiki/Saint_Kitts" xr:uid="{95BC8009-FE1E-46CA-8016-2EAD5D214474}"/>
    <hyperlink ref="B9" r:id="rId15" tooltip="Saint John Figtree Parish" display="https://en.wikipedia.org/wiki/Saint_John_Figtree_Parish" xr:uid="{6037960D-44CD-40EB-A04E-9E994F6315B1}"/>
    <hyperlink ref="D9" r:id="rId16" tooltip="Nevis" display="https://en.wikipedia.org/wiki/Nevis" xr:uid="{439B712A-32F8-48A0-B67F-FE999D0D3E9A}"/>
    <hyperlink ref="B10" r:id="rId17" tooltip="Saint Mary Cayon Parish" display="https://en.wikipedia.org/wiki/Saint_Mary_Cayon_Parish" xr:uid="{878B58E5-20DB-4944-8EFD-C89A19AFB5E8}"/>
    <hyperlink ref="D10" r:id="rId18" tooltip="Saint Kitts" display="https://en.wikipedia.org/wiki/Saint_Kitts" xr:uid="{8C3EB9B1-B90F-42F4-99BF-937222847619}"/>
    <hyperlink ref="B11" r:id="rId19" tooltip="Saint Paul Capisterre Parish" display="https://en.wikipedia.org/wiki/Saint_Paul_Capisterre_Parish" xr:uid="{01A69359-9E47-4E79-8255-E6517C9B4092}"/>
    <hyperlink ref="D11" r:id="rId20" tooltip="Saint Kitts" display="https://en.wikipedia.org/wiki/Saint_Kitts" xr:uid="{E754CC81-246D-4211-B4C9-403C58E9EE54}"/>
    <hyperlink ref="B12" r:id="rId21" tooltip="Saint Paul Charlestown Parish" display="https://en.wikipedia.org/wiki/Saint_Paul_Charlestown_Parish" xr:uid="{A8E60F5D-4CA8-4689-B9CC-381D229E3D32}"/>
    <hyperlink ref="D12" r:id="rId22" tooltip="Nevis" display="https://en.wikipedia.org/wiki/Nevis" xr:uid="{2617363B-AA98-4CFB-9D49-75B0B57D1F83}"/>
    <hyperlink ref="B13" r:id="rId23" tooltip="Saint Peter Basseterre Parish" display="https://en.wikipedia.org/wiki/Saint_Peter_Basseterre_Parish" xr:uid="{32E52906-F1E8-4FAC-B541-001E6A2665E2}"/>
    <hyperlink ref="D13" r:id="rId24" tooltip="Saint Kitts" display="https://en.wikipedia.org/wiki/Saint_Kitts" xr:uid="{EBE1B3BA-6619-4E6D-87F6-296DDD2705E8}"/>
    <hyperlink ref="B14" r:id="rId25" tooltip="Saint Thomas Lowland Parish" display="https://en.wikipedia.org/wiki/Saint_Thomas_Lowland_Parish" xr:uid="{8FC5C33C-5B3C-4BB0-B4B7-16CF31129612}"/>
    <hyperlink ref="D14" r:id="rId26" tooltip="Nevis" display="https://en.wikipedia.org/wiki/Nevis" xr:uid="{696E41F2-293A-4B43-8057-618CD8D1F745}"/>
    <hyperlink ref="B15" r:id="rId27" tooltip="Saint Thomas Middle Island Parish" display="https://en.wikipedia.org/wiki/Saint_Thomas_Middle_Island_Parish" xr:uid="{55045441-181B-4E83-8D48-4038F0A6BA02}"/>
    <hyperlink ref="D15" r:id="rId28" tooltip="Saint Kitts" display="https://en.wikipedia.org/wiki/Saint_Kitts" xr:uid="{F2511A7A-C9E0-4E21-8398-ED305A58F5AA}"/>
    <hyperlink ref="B16" r:id="rId29" tooltip="Trinity Palmetto Point Parish" display="https://en.wikipedia.org/wiki/Trinity_Palmetto_Point_Parish" xr:uid="{2D7C37FC-A8E9-48F0-8E76-64F05F234596}"/>
    <hyperlink ref="D16" r:id="rId30" tooltip="Saint Kitts" display="https://en.wikipedia.org/wiki/Saint_Kitts" xr:uid="{A182D9B6-DE7A-49F2-BA36-0340DC3ADFCF}"/>
  </hyperlinks>
  <pageMargins left="0.7" right="0.7" top="0.75" bottom="0.75" header="0.3" footer="0.3"/>
  <drawing r:id="rId3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E39D6-9E65-4484-ABD4-4AC78A4DAE66}">
  <dimension ref="A1:J34"/>
  <sheetViews>
    <sheetView topLeftCell="A16" workbookViewId="0">
      <selection activeCell="F10" sqref="F10:J34"/>
    </sheetView>
  </sheetViews>
  <sheetFormatPr defaultRowHeight="14.5" x14ac:dyDescent="0.35"/>
  <cols>
    <col min="6" max="6" width="4.81640625" bestFit="1" customWidth="1"/>
    <col min="7" max="7" width="39.6328125" bestFit="1" customWidth="1"/>
    <col min="8" max="8" width="21.453125" bestFit="1" customWidth="1"/>
    <col min="9" max="9" width="5.26953125" bestFit="1" customWidth="1"/>
  </cols>
  <sheetData>
    <row r="1" spans="1:10" ht="29.5" thickBot="1" x14ac:dyDescent="0.4">
      <c r="A1" s="1" t="s">
        <v>7876</v>
      </c>
      <c r="B1" s="3" t="s">
        <v>7877</v>
      </c>
      <c r="C1" s="6" t="s">
        <v>7878</v>
      </c>
      <c r="D1" s="6" t="s">
        <v>7879</v>
      </c>
      <c r="F1">
        <v>3963</v>
      </c>
      <c r="G1" t="str">
        <f>_xlfn.CONCAT(B1," (Sri Lankan province)")</f>
        <v>Western Province (Sri Lankan province)</v>
      </c>
      <c r="H1" t="str">
        <f>B1</f>
        <v>Western Province</v>
      </c>
      <c r="I1" t="str">
        <f>A1</f>
        <v>LK-1</v>
      </c>
    </row>
    <row r="2" spans="1:10" ht="29.5" thickBot="1" x14ac:dyDescent="0.4">
      <c r="A2" s="1" t="s">
        <v>7880</v>
      </c>
      <c r="B2" s="3" t="s">
        <v>7881</v>
      </c>
      <c r="C2" s="6" t="s">
        <v>7882</v>
      </c>
      <c r="D2" s="6" t="s">
        <v>7883</v>
      </c>
      <c r="F2">
        <v>3963</v>
      </c>
      <c r="G2" t="str">
        <f t="shared" ref="G2:G9" si="0">_xlfn.CONCAT(B2," (Sri Lankan province)")</f>
        <v>Central Province (Sri Lankan province)</v>
      </c>
      <c r="H2" t="str">
        <f t="shared" ref="H2:H9" si="1">B2</f>
        <v>Central Province</v>
      </c>
      <c r="I2" t="str">
        <f t="shared" ref="I2:I9" si="2">A2</f>
        <v>LK-2</v>
      </c>
    </row>
    <row r="3" spans="1:10" ht="29.5" thickBot="1" x14ac:dyDescent="0.4">
      <c r="A3" s="1" t="s">
        <v>7884</v>
      </c>
      <c r="B3" s="3" t="s">
        <v>7885</v>
      </c>
      <c r="C3" s="6" t="s">
        <v>7886</v>
      </c>
      <c r="D3" s="6" t="s">
        <v>7887</v>
      </c>
      <c r="F3">
        <v>3963</v>
      </c>
      <c r="G3" t="str">
        <f t="shared" si="0"/>
        <v>Southern Province (Sri Lankan province)</v>
      </c>
      <c r="H3" t="str">
        <f t="shared" si="1"/>
        <v>Southern Province</v>
      </c>
      <c r="I3" t="str">
        <f t="shared" si="2"/>
        <v>LK-3</v>
      </c>
    </row>
    <row r="4" spans="1:10" ht="29.5" thickBot="1" x14ac:dyDescent="0.4">
      <c r="A4" s="1" t="s">
        <v>7888</v>
      </c>
      <c r="B4" s="3" t="s">
        <v>7889</v>
      </c>
      <c r="C4" s="6" t="s">
        <v>7890</v>
      </c>
      <c r="D4" s="6" t="s">
        <v>7891</v>
      </c>
      <c r="F4">
        <v>3963</v>
      </c>
      <c r="G4" t="str">
        <f t="shared" si="0"/>
        <v>Northern Province (Sri Lankan province)</v>
      </c>
      <c r="H4" t="str">
        <f t="shared" si="1"/>
        <v>Northern Province</v>
      </c>
      <c r="I4" t="str">
        <f t="shared" si="2"/>
        <v>LK-4</v>
      </c>
    </row>
    <row r="5" spans="1:10" ht="29.5" thickBot="1" x14ac:dyDescent="0.4">
      <c r="A5" s="1" t="s">
        <v>7892</v>
      </c>
      <c r="B5" s="3" t="s">
        <v>7893</v>
      </c>
      <c r="C5" s="6" t="s">
        <v>7894</v>
      </c>
      <c r="D5" s="6" t="s">
        <v>7895</v>
      </c>
      <c r="F5">
        <v>3963</v>
      </c>
      <c r="G5" t="str">
        <f t="shared" si="0"/>
        <v>Eastern Province (Sri Lankan province)</v>
      </c>
      <c r="H5" t="str">
        <f t="shared" si="1"/>
        <v>Eastern Province</v>
      </c>
      <c r="I5" t="str">
        <f t="shared" si="2"/>
        <v>LK-5</v>
      </c>
    </row>
    <row r="6" spans="1:10" ht="44" thickBot="1" x14ac:dyDescent="0.4">
      <c r="A6" s="1" t="s">
        <v>7896</v>
      </c>
      <c r="B6" s="3" t="s">
        <v>7897</v>
      </c>
      <c r="C6" s="6" t="s">
        <v>7898</v>
      </c>
      <c r="D6" s="6" t="s">
        <v>7899</v>
      </c>
      <c r="F6">
        <v>3963</v>
      </c>
      <c r="G6" t="str">
        <f t="shared" si="0"/>
        <v>North Western Province (Sri Lankan province)</v>
      </c>
      <c r="H6" t="str">
        <f t="shared" si="1"/>
        <v>North Western Province</v>
      </c>
      <c r="I6" t="str">
        <f t="shared" si="2"/>
        <v>LK-6</v>
      </c>
    </row>
    <row r="7" spans="1:10" ht="44" thickBot="1" x14ac:dyDescent="0.4">
      <c r="A7" s="1" t="s">
        <v>7900</v>
      </c>
      <c r="B7" s="3" t="s">
        <v>7901</v>
      </c>
      <c r="C7" s="6" t="s">
        <v>7902</v>
      </c>
      <c r="D7" s="6" t="s">
        <v>7903</v>
      </c>
      <c r="F7">
        <v>3963</v>
      </c>
      <c r="G7" t="str">
        <f t="shared" si="0"/>
        <v>North Central Province (Sri Lankan province)</v>
      </c>
      <c r="H7" t="str">
        <f t="shared" si="1"/>
        <v>North Central Province</v>
      </c>
      <c r="I7" t="str">
        <f t="shared" si="2"/>
        <v>LK-7</v>
      </c>
    </row>
    <row r="8" spans="1:10" ht="29.5" thickBot="1" x14ac:dyDescent="0.4">
      <c r="A8" s="1" t="s">
        <v>7904</v>
      </c>
      <c r="B8" s="3" t="s">
        <v>7905</v>
      </c>
      <c r="C8" s="6" t="s">
        <v>7906</v>
      </c>
      <c r="D8" s="6" t="s">
        <v>7907</v>
      </c>
      <c r="F8">
        <v>3963</v>
      </c>
      <c r="G8" t="str">
        <f t="shared" si="0"/>
        <v>Uva Province (Sri Lankan province)</v>
      </c>
      <c r="H8" t="str">
        <f t="shared" si="1"/>
        <v>Uva Province</v>
      </c>
      <c r="I8" t="str">
        <f t="shared" si="2"/>
        <v>LK-8</v>
      </c>
    </row>
    <row r="9" spans="1:10" ht="44" thickBot="1" x14ac:dyDescent="0.4">
      <c r="A9" s="1" t="s">
        <v>7908</v>
      </c>
      <c r="B9" s="3" t="s">
        <v>7909</v>
      </c>
      <c r="C9" s="6" t="s">
        <v>7910</v>
      </c>
      <c r="D9" s="6" t="s">
        <v>7911</v>
      </c>
      <c r="F9">
        <v>3963</v>
      </c>
      <c r="G9" t="str">
        <f t="shared" si="0"/>
        <v>Sabaragamuwa Province (Sri Lankan province)</v>
      </c>
      <c r="H9" t="str">
        <f t="shared" si="1"/>
        <v>Sabaragamuwa Province</v>
      </c>
      <c r="I9" t="str">
        <f t="shared" si="2"/>
        <v>LK-9</v>
      </c>
    </row>
    <row r="10" spans="1:10" ht="15" thickBot="1" x14ac:dyDescent="0.4">
      <c r="A10" s="1" t="s">
        <v>7912</v>
      </c>
      <c r="B10" s="3" t="s">
        <v>7913</v>
      </c>
      <c r="C10" s="6" t="s">
        <v>7914</v>
      </c>
      <c r="D10" s="6" t="s">
        <v>7915</v>
      </c>
      <c r="E10" s="1" t="s">
        <v>7876</v>
      </c>
      <c r="F10">
        <v>3963</v>
      </c>
      <c r="G10" t="str">
        <f>_xlfn.CONCAT(B10," (Sri Lankan district)")</f>
        <v>Colombo (Sri Lankan district)</v>
      </c>
      <c r="H10" t="str">
        <f t="shared" ref="H10" si="3">B10</f>
        <v>Colombo</v>
      </c>
      <c r="I10" t="str">
        <f t="shared" ref="I10" si="4">A10</f>
        <v>LK-11</v>
      </c>
      <c r="J10" t="str">
        <f>E10</f>
        <v>LK-1</v>
      </c>
    </row>
    <row r="11" spans="1:10" ht="29.5" thickBot="1" x14ac:dyDescent="0.4">
      <c r="A11" s="1" t="s">
        <v>7916</v>
      </c>
      <c r="B11" s="3" t="s">
        <v>7917</v>
      </c>
      <c r="C11" s="6" t="s">
        <v>7917</v>
      </c>
      <c r="D11" s="6" t="s">
        <v>7918</v>
      </c>
      <c r="E11" s="1" t="s">
        <v>7876</v>
      </c>
      <c r="F11">
        <v>3963</v>
      </c>
      <c r="G11" t="str">
        <f t="shared" ref="G11:G34" si="5">_xlfn.CONCAT(B11," (Sri Lankan district)")</f>
        <v>Gampaha (Sri Lankan district)</v>
      </c>
      <c r="H11" t="str">
        <f t="shared" ref="H11:H34" si="6">B11</f>
        <v>Gampaha</v>
      </c>
      <c r="I11" t="str">
        <f t="shared" ref="I11:I34" si="7">A11</f>
        <v>LK-12</v>
      </c>
      <c r="J11" t="str">
        <f t="shared" ref="J11:J34" si="8">E11</f>
        <v>LK-1</v>
      </c>
    </row>
    <row r="12" spans="1:10" ht="15" thickBot="1" x14ac:dyDescent="0.4">
      <c r="A12" s="1" t="s">
        <v>7919</v>
      </c>
      <c r="B12" s="3" t="s">
        <v>7920</v>
      </c>
      <c r="C12" s="6" t="s">
        <v>7921</v>
      </c>
      <c r="D12" s="6" t="s">
        <v>7922</v>
      </c>
      <c r="E12" s="1" t="s">
        <v>7876</v>
      </c>
      <c r="F12">
        <v>3963</v>
      </c>
      <c r="G12" t="str">
        <f t="shared" si="5"/>
        <v>Kalutara (Sri Lankan district)</v>
      </c>
      <c r="H12" t="str">
        <f t="shared" si="6"/>
        <v>Kalutara</v>
      </c>
      <c r="I12" t="str">
        <f t="shared" si="7"/>
        <v>LK-13</v>
      </c>
      <c r="J12" t="str">
        <f t="shared" si="8"/>
        <v>LK-1</v>
      </c>
    </row>
    <row r="13" spans="1:10" ht="15" thickBot="1" x14ac:dyDescent="0.4">
      <c r="A13" s="1" t="s">
        <v>7923</v>
      </c>
      <c r="B13" s="3" t="s">
        <v>7924</v>
      </c>
      <c r="C13" s="6" t="s">
        <v>7925</v>
      </c>
      <c r="D13" s="6" t="s">
        <v>7926</v>
      </c>
      <c r="E13" s="1" t="s">
        <v>7880</v>
      </c>
      <c r="F13">
        <v>3963</v>
      </c>
      <c r="G13" t="str">
        <f t="shared" si="5"/>
        <v>Kandy (Sri Lankan district)</v>
      </c>
      <c r="H13" t="str">
        <f t="shared" si="6"/>
        <v>Kandy</v>
      </c>
      <c r="I13" t="str">
        <f t="shared" si="7"/>
        <v>LK-21</v>
      </c>
      <c r="J13" t="str">
        <f t="shared" si="8"/>
        <v>LK-2</v>
      </c>
    </row>
    <row r="14" spans="1:10" ht="15" thickBot="1" x14ac:dyDescent="0.4">
      <c r="A14" s="1" t="s">
        <v>7927</v>
      </c>
      <c r="B14" s="3" t="s">
        <v>7928</v>
      </c>
      <c r="C14" s="6" t="s">
        <v>7929</v>
      </c>
      <c r="D14" s="6" t="s">
        <v>7930</v>
      </c>
      <c r="E14" s="1" t="s">
        <v>7880</v>
      </c>
      <c r="F14">
        <v>3963</v>
      </c>
      <c r="G14" t="str">
        <f t="shared" si="5"/>
        <v>Matale (Sri Lankan district)</v>
      </c>
      <c r="H14" t="str">
        <f t="shared" si="6"/>
        <v>Matale</v>
      </c>
      <c r="I14" t="str">
        <f t="shared" si="7"/>
        <v>LK-22</v>
      </c>
      <c r="J14" t="str">
        <f t="shared" si="8"/>
        <v>LK-2</v>
      </c>
    </row>
    <row r="15" spans="1:10" ht="29.5" thickBot="1" x14ac:dyDescent="0.4">
      <c r="A15" s="1" t="s">
        <v>7931</v>
      </c>
      <c r="B15" s="3" t="s">
        <v>7932</v>
      </c>
      <c r="C15" s="6" t="s">
        <v>7933</v>
      </c>
      <c r="D15" s="6" t="s">
        <v>7934</v>
      </c>
      <c r="E15" s="1" t="s">
        <v>7880</v>
      </c>
      <c r="F15">
        <v>3963</v>
      </c>
      <c r="G15" t="str">
        <f t="shared" si="5"/>
        <v>Nuwara Eliya (Sri Lankan district)</v>
      </c>
      <c r="H15" t="str">
        <f t="shared" si="6"/>
        <v>Nuwara Eliya</v>
      </c>
      <c r="I15" t="str">
        <f t="shared" si="7"/>
        <v>LK-23</v>
      </c>
      <c r="J15" t="str">
        <f t="shared" si="8"/>
        <v>LK-2</v>
      </c>
    </row>
    <row r="16" spans="1:10" ht="15" thickBot="1" x14ac:dyDescent="0.4">
      <c r="A16" s="1" t="s">
        <v>7935</v>
      </c>
      <c r="B16" s="3" t="s">
        <v>7936</v>
      </c>
      <c r="C16" s="6" t="s">
        <v>7937</v>
      </c>
      <c r="D16" s="6" t="s">
        <v>7938</v>
      </c>
      <c r="E16" s="1" t="s">
        <v>7884</v>
      </c>
      <c r="F16">
        <v>3963</v>
      </c>
      <c r="G16" t="str">
        <f t="shared" si="5"/>
        <v>Galle (Sri Lankan district)</v>
      </c>
      <c r="H16" t="str">
        <f t="shared" si="6"/>
        <v>Galle</v>
      </c>
      <c r="I16" t="str">
        <f t="shared" si="7"/>
        <v>LK-31</v>
      </c>
      <c r="J16" t="str">
        <f t="shared" si="8"/>
        <v>LK-3</v>
      </c>
    </row>
    <row r="17" spans="1:10" ht="15" thickBot="1" x14ac:dyDescent="0.4">
      <c r="A17" s="1" t="s">
        <v>7939</v>
      </c>
      <c r="B17" s="3" t="s">
        <v>7940</v>
      </c>
      <c r="C17" s="6" t="s">
        <v>7941</v>
      </c>
      <c r="D17" s="6" t="s">
        <v>7942</v>
      </c>
      <c r="E17" s="1" t="s">
        <v>7884</v>
      </c>
      <c r="F17">
        <v>3963</v>
      </c>
      <c r="G17" t="str">
        <f t="shared" si="5"/>
        <v>Matara (Sri Lankan district)</v>
      </c>
      <c r="H17" t="str">
        <f t="shared" si="6"/>
        <v>Matara</v>
      </c>
      <c r="I17" t="str">
        <f t="shared" si="7"/>
        <v>LK-32</v>
      </c>
      <c r="J17" t="str">
        <f t="shared" si="8"/>
        <v>LK-3</v>
      </c>
    </row>
    <row r="18" spans="1:10" ht="29.5" thickBot="1" x14ac:dyDescent="0.4">
      <c r="A18" s="1" t="s">
        <v>7943</v>
      </c>
      <c r="B18" s="3" t="s">
        <v>7944</v>
      </c>
      <c r="C18" s="6" t="s">
        <v>7945</v>
      </c>
      <c r="D18" s="6" t="s">
        <v>7946</v>
      </c>
      <c r="E18" s="1" t="s">
        <v>7884</v>
      </c>
      <c r="F18">
        <v>3963</v>
      </c>
      <c r="G18" t="str">
        <f t="shared" si="5"/>
        <v>Hambantota (Sri Lankan district)</v>
      </c>
      <c r="H18" t="str">
        <f t="shared" si="6"/>
        <v>Hambantota</v>
      </c>
      <c r="I18" t="str">
        <f t="shared" si="7"/>
        <v>LK-33</v>
      </c>
      <c r="J18" t="str">
        <f t="shared" si="8"/>
        <v>LK-3</v>
      </c>
    </row>
    <row r="19" spans="1:10" ht="15" thickBot="1" x14ac:dyDescent="0.4">
      <c r="A19" s="1" t="s">
        <v>7947</v>
      </c>
      <c r="B19" s="3" t="s">
        <v>7948</v>
      </c>
      <c r="C19" s="6" t="s">
        <v>7949</v>
      </c>
      <c r="D19" s="6" t="s">
        <v>7950</v>
      </c>
      <c r="E19" s="1" t="s">
        <v>7888</v>
      </c>
      <c r="F19">
        <v>3963</v>
      </c>
      <c r="G19" t="str">
        <f t="shared" si="5"/>
        <v>Jaffna (Sri Lankan district)</v>
      </c>
      <c r="H19" t="str">
        <f t="shared" si="6"/>
        <v>Jaffna</v>
      </c>
      <c r="I19" t="str">
        <f t="shared" si="7"/>
        <v>LK-41</v>
      </c>
      <c r="J19" t="str">
        <f t="shared" si="8"/>
        <v>LK-4</v>
      </c>
    </row>
    <row r="20" spans="1:10" ht="29.5" thickBot="1" x14ac:dyDescent="0.4">
      <c r="A20" s="1" t="s">
        <v>7951</v>
      </c>
      <c r="B20" s="3" t="s">
        <v>7952</v>
      </c>
      <c r="C20" s="6" t="s">
        <v>7953</v>
      </c>
      <c r="D20" s="6" t="s">
        <v>7954</v>
      </c>
      <c r="E20" s="1" t="s">
        <v>7888</v>
      </c>
      <c r="F20">
        <v>3963</v>
      </c>
      <c r="G20" t="str">
        <f t="shared" si="5"/>
        <v>Kilinochchi (Sri Lankan district)</v>
      </c>
      <c r="H20" t="str">
        <f t="shared" si="6"/>
        <v>Kilinochchi</v>
      </c>
      <c r="I20" t="str">
        <f t="shared" si="7"/>
        <v>LK-42</v>
      </c>
      <c r="J20" t="str">
        <f t="shared" si="8"/>
        <v>LK-4</v>
      </c>
    </row>
    <row r="21" spans="1:10" ht="15" thickBot="1" x14ac:dyDescent="0.4">
      <c r="A21" s="1" t="s">
        <v>7955</v>
      </c>
      <c r="B21" s="3" t="s">
        <v>7956</v>
      </c>
      <c r="C21" s="6" t="s">
        <v>7957</v>
      </c>
      <c r="D21" s="6" t="s">
        <v>7958</v>
      </c>
      <c r="E21" s="1" t="s">
        <v>7888</v>
      </c>
      <c r="F21">
        <v>3963</v>
      </c>
      <c r="G21" t="str">
        <f t="shared" si="5"/>
        <v>Mannar (Sri Lankan district)</v>
      </c>
      <c r="H21" t="str">
        <f t="shared" si="6"/>
        <v>Mannar</v>
      </c>
      <c r="I21" t="str">
        <f t="shared" si="7"/>
        <v>LK-43</v>
      </c>
      <c r="J21" t="str">
        <f t="shared" si="8"/>
        <v>LK-4</v>
      </c>
    </row>
    <row r="22" spans="1:10" ht="15" thickBot="1" x14ac:dyDescent="0.4">
      <c r="A22" s="1" t="s">
        <v>7959</v>
      </c>
      <c r="B22" s="3" t="s">
        <v>7960</v>
      </c>
      <c r="C22" s="6" t="s">
        <v>7961</v>
      </c>
      <c r="D22" s="6" t="s">
        <v>7962</v>
      </c>
      <c r="E22" s="1" t="s">
        <v>7888</v>
      </c>
      <c r="F22">
        <v>3963</v>
      </c>
      <c r="G22" t="str">
        <f t="shared" si="5"/>
        <v>Vavuniya (Sri Lankan district)</v>
      </c>
      <c r="H22" t="str">
        <f t="shared" si="6"/>
        <v>Vavuniya</v>
      </c>
      <c r="I22" t="str">
        <f t="shared" si="7"/>
        <v>LK-44</v>
      </c>
      <c r="J22" t="str">
        <f t="shared" si="8"/>
        <v>LK-4</v>
      </c>
    </row>
    <row r="23" spans="1:10" ht="29.5" thickBot="1" x14ac:dyDescent="0.4">
      <c r="A23" s="1" t="s">
        <v>7963</v>
      </c>
      <c r="B23" s="3" t="s">
        <v>7964</v>
      </c>
      <c r="C23" s="6" t="s">
        <v>7965</v>
      </c>
      <c r="D23" s="6" t="s">
        <v>7966</v>
      </c>
      <c r="E23" s="1" t="s">
        <v>7888</v>
      </c>
      <c r="F23">
        <v>3963</v>
      </c>
      <c r="G23" t="str">
        <f t="shared" si="5"/>
        <v>Mullaittivu (Sri Lankan district)</v>
      </c>
      <c r="H23" t="str">
        <f t="shared" si="6"/>
        <v>Mullaittivu</v>
      </c>
      <c r="I23" t="str">
        <f t="shared" si="7"/>
        <v>LK-45</v>
      </c>
      <c r="J23" t="str">
        <f t="shared" si="8"/>
        <v>LK-4</v>
      </c>
    </row>
    <row r="24" spans="1:10" thickBot="1" x14ac:dyDescent="0.4">
      <c r="A24" s="1" t="s">
        <v>7967</v>
      </c>
      <c r="B24" s="3" t="s">
        <v>7968</v>
      </c>
      <c r="C24" s="6" t="s">
        <v>7969</v>
      </c>
      <c r="D24" s="6" t="s">
        <v>7970</v>
      </c>
      <c r="E24" s="1" t="s">
        <v>7892</v>
      </c>
      <c r="F24">
        <v>3963</v>
      </c>
      <c r="G24" t="str">
        <f t="shared" si="5"/>
        <v>Batticaloa (Sri Lankan district)</v>
      </c>
      <c r="H24" t="str">
        <f t="shared" si="6"/>
        <v>Batticaloa</v>
      </c>
      <c r="I24" t="str">
        <f t="shared" si="7"/>
        <v>LK-51</v>
      </c>
      <c r="J24" t="str">
        <f t="shared" si="8"/>
        <v>LK-5</v>
      </c>
    </row>
    <row r="25" spans="1:10" ht="15" thickBot="1" x14ac:dyDescent="0.4">
      <c r="A25" s="1" t="s">
        <v>7971</v>
      </c>
      <c r="B25" s="3" t="s">
        <v>7972</v>
      </c>
      <c r="C25" s="6" t="s">
        <v>7973</v>
      </c>
      <c r="D25" s="6" t="s">
        <v>7974</v>
      </c>
      <c r="E25" s="1" t="s">
        <v>7892</v>
      </c>
      <c r="F25">
        <v>3963</v>
      </c>
      <c r="G25" t="str">
        <f t="shared" si="5"/>
        <v>Ampara (Sri Lankan district)</v>
      </c>
      <c r="H25" t="str">
        <f t="shared" si="6"/>
        <v>Ampara</v>
      </c>
      <c r="I25" t="str">
        <f t="shared" si="7"/>
        <v>LK-52</v>
      </c>
      <c r="J25" t="str">
        <f t="shared" si="8"/>
        <v>LK-5</v>
      </c>
    </row>
    <row r="26" spans="1:10" ht="29.5" thickBot="1" x14ac:dyDescent="0.4">
      <c r="A26" s="1" t="s">
        <v>7975</v>
      </c>
      <c r="B26" s="3" t="s">
        <v>7976</v>
      </c>
      <c r="C26" s="6" t="s">
        <v>7977</v>
      </c>
      <c r="D26" s="6" t="s">
        <v>7978</v>
      </c>
      <c r="E26" s="1" t="s">
        <v>7892</v>
      </c>
      <c r="F26">
        <v>3963</v>
      </c>
      <c r="G26" t="str">
        <f t="shared" si="5"/>
        <v>Trincomalee (Sri Lankan district)</v>
      </c>
      <c r="H26" t="str">
        <f t="shared" si="6"/>
        <v>Trincomalee</v>
      </c>
      <c r="I26" t="str">
        <f t="shared" si="7"/>
        <v>LK-53</v>
      </c>
      <c r="J26" t="str">
        <f t="shared" si="8"/>
        <v>LK-5</v>
      </c>
    </row>
    <row r="27" spans="1:10" ht="29.5" thickBot="1" x14ac:dyDescent="0.4">
      <c r="A27" s="1" t="s">
        <v>7979</v>
      </c>
      <c r="B27" s="3" t="s">
        <v>7980</v>
      </c>
      <c r="C27" s="6" t="s">
        <v>7981</v>
      </c>
      <c r="D27" s="6" t="s">
        <v>7982</v>
      </c>
      <c r="E27" s="1" t="s">
        <v>7896</v>
      </c>
      <c r="F27">
        <v>3963</v>
      </c>
      <c r="G27" t="str">
        <f t="shared" si="5"/>
        <v>Kurunegala (Sri Lankan district)</v>
      </c>
      <c r="H27" t="str">
        <f t="shared" si="6"/>
        <v>Kurunegala</v>
      </c>
      <c r="I27" t="str">
        <f t="shared" si="7"/>
        <v>LK-61</v>
      </c>
      <c r="J27" t="str">
        <f t="shared" si="8"/>
        <v>LK-6</v>
      </c>
    </row>
    <row r="28" spans="1:10" ht="15" thickBot="1" x14ac:dyDescent="0.4">
      <c r="A28" s="1" t="s">
        <v>7983</v>
      </c>
      <c r="B28" s="3" t="s">
        <v>7984</v>
      </c>
      <c r="C28" s="6" t="s">
        <v>7985</v>
      </c>
      <c r="D28" s="6" t="s">
        <v>7986</v>
      </c>
      <c r="E28" s="1" t="s">
        <v>7896</v>
      </c>
      <c r="F28">
        <v>3963</v>
      </c>
      <c r="G28" t="str">
        <f t="shared" si="5"/>
        <v>Puttalam (Sri Lankan district)</v>
      </c>
      <c r="H28" t="str">
        <f t="shared" si="6"/>
        <v>Puttalam</v>
      </c>
      <c r="I28" t="str">
        <f t="shared" si="7"/>
        <v>LK-62</v>
      </c>
      <c r="J28" t="str">
        <f t="shared" si="8"/>
        <v>LK-6</v>
      </c>
    </row>
    <row r="29" spans="1:10" ht="29.5" thickBot="1" x14ac:dyDescent="0.4">
      <c r="A29" s="1" t="s">
        <v>7987</v>
      </c>
      <c r="B29" s="3" t="s">
        <v>7988</v>
      </c>
      <c r="C29" s="6" t="s">
        <v>7989</v>
      </c>
      <c r="D29" s="6" t="s">
        <v>7990</v>
      </c>
      <c r="E29" s="1" t="s">
        <v>7900</v>
      </c>
      <c r="F29">
        <v>3963</v>
      </c>
      <c r="G29" t="str">
        <f t="shared" si="5"/>
        <v>Anuradhapura (Sri Lankan district)</v>
      </c>
      <c r="H29" t="str">
        <f t="shared" si="6"/>
        <v>Anuradhapura</v>
      </c>
      <c r="I29" t="str">
        <f t="shared" si="7"/>
        <v>LK-71</v>
      </c>
      <c r="J29" t="str">
        <f t="shared" si="8"/>
        <v>LK-7</v>
      </c>
    </row>
    <row r="30" spans="1:10" ht="29.5" thickBot="1" x14ac:dyDescent="0.4">
      <c r="A30" s="1" t="s">
        <v>7991</v>
      </c>
      <c r="B30" s="3" t="s">
        <v>7992</v>
      </c>
      <c r="C30" s="6" t="s">
        <v>7993</v>
      </c>
      <c r="D30" s="6" t="s">
        <v>7994</v>
      </c>
      <c r="E30" s="1" t="s">
        <v>7900</v>
      </c>
      <c r="F30">
        <v>3963</v>
      </c>
      <c r="G30" t="str">
        <f t="shared" si="5"/>
        <v>Polonnaruwa (Sri Lankan district)</v>
      </c>
      <c r="H30" t="str">
        <f t="shared" si="6"/>
        <v>Polonnaruwa</v>
      </c>
      <c r="I30" t="str">
        <f t="shared" si="7"/>
        <v>LK-72</v>
      </c>
      <c r="J30" t="str">
        <f t="shared" si="8"/>
        <v>LK-7</v>
      </c>
    </row>
    <row r="31" spans="1:10" ht="15" thickBot="1" x14ac:dyDescent="0.4">
      <c r="A31" s="1" t="s">
        <v>7995</v>
      </c>
      <c r="B31" s="3" t="s">
        <v>7996</v>
      </c>
      <c r="C31" s="6" t="s">
        <v>7996</v>
      </c>
      <c r="D31" s="6" t="s">
        <v>7997</v>
      </c>
      <c r="E31" s="1" t="s">
        <v>7904</v>
      </c>
      <c r="F31">
        <v>3963</v>
      </c>
      <c r="G31" t="str">
        <f t="shared" si="5"/>
        <v>Badulla (Sri Lankan district)</v>
      </c>
      <c r="H31" t="str">
        <f t="shared" si="6"/>
        <v>Badulla</v>
      </c>
      <c r="I31" t="str">
        <f t="shared" si="7"/>
        <v>LK-81</v>
      </c>
      <c r="J31" t="str">
        <f t="shared" si="8"/>
        <v>LK-8</v>
      </c>
    </row>
    <row r="32" spans="1:10" ht="29.5" thickBot="1" x14ac:dyDescent="0.4">
      <c r="A32" s="1" t="s">
        <v>7998</v>
      </c>
      <c r="B32" s="3" t="s">
        <v>7999</v>
      </c>
      <c r="C32" s="6" t="s">
        <v>8000</v>
      </c>
      <c r="D32" s="6" t="s">
        <v>8001</v>
      </c>
      <c r="E32" s="1" t="s">
        <v>7904</v>
      </c>
      <c r="F32">
        <v>3963</v>
      </c>
      <c r="G32" t="str">
        <f t="shared" si="5"/>
        <v>Monaragala (Sri Lankan district)</v>
      </c>
      <c r="H32" t="str">
        <f t="shared" si="6"/>
        <v>Monaragala</v>
      </c>
      <c r="I32" t="str">
        <f t="shared" si="7"/>
        <v>LK-82</v>
      </c>
      <c r="J32" t="str">
        <f t="shared" si="8"/>
        <v>LK-8</v>
      </c>
    </row>
    <row r="33" spans="1:10" ht="29.5" thickBot="1" x14ac:dyDescent="0.4">
      <c r="A33" s="1" t="s">
        <v>8002</v>
      </c>
      <c r="B33" s="3" t="s">
        <v>8003</v>
      </c>
      <c r="C33" s="6" t="s">
        <v>8003</v>
      </c>
      <c r="D33" s="6" t="s">
        <v>8004</v>
      </c>
      <c r="E33" s="1" t="s">
        <v>7908</v>
      </c>
      <c r="F33">
        <v>3963</v>
      </c>
      <c r="G33" t="str">
        <f t="shared" si="5"/>
        <v>Ratnapura (Sri Lankan district)</v>
      </c>
      <c r="H33" t="str">
        <f t="shared" si="6"/>
        <v>Ratnapura</v>
      </c>
      <c r="I33" t="str">
        <f t="shared" si="7"/>
        <v>LK-91</v>
      </c>
      <c r="J33" t="str">
        <f t="shared" si="8"/>
        <v>LK-9</v>
      </c>
    </row>
    <row r="34" spans="1:10" ht="15" thickBot="1" x14ac:dyDescent="0.4">
      <c r="A34" s="1" t="s">
        <v>8005</v>
      </c>
      <c r="B34" s="3" t="s">
        <v>8006</v>
      </c>
      <c r="C34" s="6" t="s">
        <v>8007</v>
      </c>
      <c r="D34" s="6" t="s">
        <v>8008</v>
      </c>
      <c r="E34" s="1" t="s">
        <v>7908</v>
      </c>
      <c r="F34">
        <v>3963</v>
      </c>
      <c r="G34" t="str">
        <f t="shared" si="5"/>
        <v>Kegalla (Sri Lankan district)</v>
      </c>
      <c r="H34" t="str">
        <f t="shared" si="6"/>
        <v>Kegalla</v>
      </c>
      <c r="I34" t="str">
        <f t="shared" si="7"/>
        <v>LK-92</v>
      </c>
      <c r="J34" t="str">
        <f t="shared" si="8"/>
        <v>LK-9</v>
      </c>
    </row>
  </sheetData>
  <hyperlinks>
    <hyperlink ref="B1" r:id="rId1" tooltip="Western Province, Sri Lanka" display="https://en.wikipedia.org/wiki/Western_Province,_Sri_Lanka" xr:uid="{57D82812-0362-44FD-95A3-46C8B9256F76}"/>
    <hyperlink ref="B2" r:id="rId2" tooltip="Central Province, Sri Lanka" display="https://en.wikipedia.org/wiki/Central_Province,_Sri_Lanka" xr:uid="{4EC76799-BD87-4068-A17D-58D8D79809A3}"/>
    <hyperlink ref="B3" r:id="rId3" tooltip="Southern Province, Sri Lanka" display="https://en.wikipedia.org/wiki/Southern_Province,_Sri_Lanka" xr:uid="{8675EE93-5880-4973-BAF7-CC9610B82DE2}"/>
    <hyperlink ref="B4" r:id="rId4" tooltip="Northern Province, Sri Lanka" display="https://en.wikipedia.org/wiki/Northern_Province,_Sri_Lanka" xr:uid="{A35B4DF8-8AC4-41D2-8ECE-DB788B096254}"/>
    <hyperlink ref="B5" r:id="rId5" tooltip="Eastern Province, Sri Lanka" display="https://en.wikipedia.org/wiki/Eastern_Province,_Sri_Lanka" xr:uid="{455AC533-E681-45C8-AE54-79DC60EE2A5E}"/>
    <hyperlink ref="B6" r:id="rId6" tooltip="North Western Province, Sri Lanka" display="https://en.wikipedia.org/wiki/North_Western_Province,_Sri_Lanka" xr:uid="{791DCE25-41E2-4066-AC8C-55BCE5100797}"/>
    <hyperlink ref="B7" r:id="rId7" tooltip="North Central Province, Sri Lanka" display="https://en.wikipedia.org/wiki/North_Central_Province,_Sri_Lanka" xr:uid="{52ABFBF4-7D34-4157-AD46-5DFD995ECB2C}"/>
    <hyperlink ref="B8" r:id="rId8" tooltip="Uva Province" display="https://en.wikipedia.org/wiki/Uva_Province" xr:uid="{6DD23A2C-F5F6-4E07-A4A9-FB3015986E21}"/>
    <hyperlink ref="B9" r:id="rId9" tooltip="Sabaragamuwa Province" display="https://en.wikipedia.org/wiki/Sabaragamuwa_Province" xr:uid="{B2B6DC13-032A-4E36-B369-D0BF2D79AAF4}"/>
    <hyperlink ref="B10" r:id="rId10" tooltip="Colombo District" display="https://en.wikipedia.org/wiki/Colombo_District" xr:uid="{48E64A08-D221-48D9-80AB-81AE1E9B4A8F}"/>
    <hyperlink ref="B11" r:id="rId11" tooltip="Gampaha District" display="https://en.wikipedia.org/wiki/Gampaha_District" xr:uid="{FCEDCC02-71E2-4764-9B53-EB34B9E43F5A}"/>
    <hyperlink ref="B12" r:id="rId12" tooltip="Kalutara District" display="https://en.wikipedia.org/wiki/Kalutara_District" xr:uid="{82747D32-2A93-4EA1-ADAE-721969A1FB1B}"/>
    <hyperlink ref="B13" r:id="rId13" tooltip="Kandy District" display="https://en.wikipedia.org/wiki/Kandy_District" xr:uid="{B72B113A-6D53-4846-8492-48EC1F839A18}"/>
    <hyperlink ref="B14" r:id="rId14" tooltip="Matale District" display="https://en.wikipedia.org/wiki/Matale_District" xr:uid="{83DA22F0-5584-4E78-A33A-B6CB2EFBF567}"/>
    <hyperlink ref="B15" r:id="rId15" tooltip="Nuwara Eliya District" display="https://en.wikipedia.org/wiki/Nuwara_Eliya_District" xr:uid="{18F5FD34-0CBB-4536-8AF4-4F272C021A25}"/>
    <hyperlink ref="B16" r:id="rId16" tooltip="Galle District" display="https://en.wikipedia.org/wiki/Galle_District" xr:uid="{B83B05B1-5176-47ED-92CC-4402FD9EF747}"/>
    <hyperlink ref="B17" r:id="rId17" tooltip="Matara District" display="https://en.wikipedia.org/wiki/Matara_District" xr:uid="{782CB922-B6A5-42C1-AE66-5AC3979F350A}"/>
    <hyperlink ref="B18" r:id="rId18" tooltip="Hambantota District" display="https://en.wikipedia.org/wiki/Hambantota_District" xr:uid="{9845208B-76C3-4268-BD58-3E5809AF9C19}"/>
    <hyperlink ref="B19" r:id="rId19" tooltip="Jaffna District" display="https://en.wikipedia.org/wiki/Jaffna_District" xr:uid="{5F425CDC-125D-46F0-9D61-70FA1B8563E5}"/>
    <hyperlink ref="B20" r:id="rId20" tooltip="Kilinochchi District" display="https://en.wikipedia.org/wiki/Kilinochchi_District" xr:uid="{7CA3895E-EB25-4654-8BC6-10C9F771A4CE}"/>
    <hyperlink ref="B21" r:id="rId21" tooltip="Mannar District" display="https://en.wikipedia.org/wiki/Mannar_District" xr:uid="{0070AC70-0229-46FD-88EB-5F3B153185A6}"/>
    <hyperlink ref="B22" r:id="rId22" tooltip="Vavuniya District" display="https://en.wikipedia.org/wiki/Vavuniya_District" xr:uid="{BFE61AE5-B839-4956-910C-E4A68B744289}"/>
    <hyperlink ref="B23" r:id="rId23" tooltip="Mullaittivu District" display="https://en.wikipedia.org/wiki/Mullaittivu_District" xr:uid="{0EF73F36-9E36-4BE0-A7E3-8A2D22E78DD4}"/>
    <hyperlink ref="B24" r:id="rId24" tooltip="Batticaloa District" display="https://en.wikipedia.org/wiki/Batticaloa_District" xr:uid="{DFD86452-26E8-49A6-BDD8-3740B93C72AC}"/>
    <hyperlink ref="B25" r:id="rId25" tooltip="Ampara District" display="https://en.wikipedia.org/wiki/Ampara_District" xr:uid="{52238887-C952-4964-9C7F-B62CD844C851}"/>
    <hyperlink ref="B26" r:id="rId26" tooltip="Trincomalee District" display="https://en.wikipedia.org/wiki/Trincomalee_District" xr:uid="{AF41605A-2ED4-4E9F-9DC3-BA1299FA0C4C}"/>
    <hyperlink ref="B27" r:id="rId27" tooltip="Kurunegala District" display="https://en.wikipedia.org/wiki/Kurunegala_District" xr:uid="{8D68017A-F445-4457-8F55-24AAAFA39A5F}"/>
    <hyperlink ref="B28" r:id="rId28" tooltip="Puttalam District" display="https://en.wikipedia.org/wiki/Puttalam_District" xr:uid="{12704B2D-14F1-440A-8F46-1FD71D2002BF}"/>
    <hyperlink ref="B29" r:id="rId29" tooltip="Anuradhapura District" display="https://en.wikipedia.org/wiki/Anuradhapura_District" xr:uid="{49FFA921-12E1-4AC5-8FF0-B13C69A67F63}"/>
    <hyperlink ref="B30" r:id="rId30" tooltip="Polonnaruwa District" display="https://en.wikipedia.org/wiki/Polonnaruwa_District" xr:uid="{269A9067-A6A2-44D1-8209-3B0412D3820E}"/>
    <hyperlink ref="B31" r:id="rId31" tooltip="Badulla District" display="https://en.wikipedia.org/wiki/Badulla_District" xr:uid="{8D41A5D1-DE66-4C11-9147-4F7D8DD23346}"/>
    <hyperlink ref="B32" r:id="rId32" tooltip="Monaragala District" display="https://en.wikipedia.org/wiki/Monaragala_District" xr:uid="{939446C5-A630-4547-8F44-5AD714E67DA8}"/>
    <hyperlink ref="B33" r:id="rId33" tooltip="Ratnapura District" display="https://en.wikipedia.org/wiki/Ratnapura_District" xr:uid="{3D57EF9B-CBE3-4CD0-BA37-7F4CB98868F7}"/>
    <hyperlink ref="B34" r:id="rId34" tooltip="Kegalla District" display="https://en.wikipedia.org/wiki/Kegalla_District" xr:uid="{CAA75323-D5CC-46D2-8A47-BBB809244B3F}"/>
  </hyperlinks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86C32-6898-4673-B46C-E123EC8B6893}">
  <dimension ref="A1:I87"/>
  <sheetViews>
    <sheetView topLeftCell="A73" workbookViewId="0">
      <selection activeCell="E13" sqref="E13:I87"/>
    </sheetView>
  </sheetViews>
  <sheetFormatPr defaultRowHeight="14.5" x14ac:dyDescent="0.35"/>
  <cols>
    <col min="6" max="6" width="51.6328125" bestFit="1" customWidth="1"/>
    <col min="7" max="7" width="17.81640625" bestFit="1" customWidth="1"/>
  </cols>
  <sheetData>
    <row r="1" spans="1:9" ht="44" thickBot="1" x14ac:dyDescent="0.4">
      <c r="A1" s="1" t="s">
        <v>8009</v>
      </c>
      <c r="B1" s="3" t="s">
        <v>8010</v>
      </c>
      <c r="E1">
        <v>3832</v>
      </c>
      <c r="F1" t="str">
        <f>_xlfn.CONCAT(B1," (Moroccan region)")</f>
        <v>Béni Mellal-Khénifra (Moroccan region)</v>
      </c>
      <c r="G1" t="str">
        <f>B1</f>
        <v>Béni Mellal-Khénifra</v>
      </c>
      <c r="H1" t="str">
        <f>A1</f>
        <v>MA-05</v>
      </c>
    </row>
    <row r="2" spans="1:9" ht="29.5" thickBot="1" x14ac:dyDescent="0.4">
      <c r="A2" s="1" t="s">
        <v>8011</v>
      </c>
      <c r="B2" s="3" t="s">
        <v>8012</v>
      </c>
      <c r="E2">
        <v>3832</v>
      </c>
      <c r="F2" t="str">
        <f t="shared" ref="F2:F12" si="0">_xlfn.CONCAT(B2," (Moroccan region)")</f>
        <v>Casablanca-Settat (Moroccan region)</v>
      </c>
      <c r="G2" t="str">
        <f t="shared" ref="G2:G12" si="1">B2</f>
        <v>Casablanca-Settat</v>
      </c>
      <c r="H2" t="str">
        <f t="shared" ref="H2:H12" si="2">A2</f>
        <v>MA-06</v>
      </c>
    </row>
    <row r="3" spans="1:9" ht="44" thickBot="1" x14ac:dyDescent="0.4">
      <c r="A3" s="1" t="s">
        <v>8013</v>
      </c>
      <c r="B3" s="3" t="s">
        <v>8180</v>
      </c>
      <c r="E3">
        <v>3832</v>
      </c>
      <c r="F3" t="str">
        <f t="shared" si="0"/>
        <v>Dakhla-Oued Ed-Dahab (Moroccan region)</v>
      </c>
      <c r="G3" t="str">
        <f t="shared" si="1"/>
        <v>Dakhla-Oued Ed-Dahab</v>
      </c>
      <c r="H3" t="str">
        <f t="shared" si="2"/>
        <v>MA-12</v>
      </c>
    </row>
    <row r="4" spans="1:9" ht="29.5" thickBot="1" x14ac:dyDescent="0.4">
      <c r="A4" s="1" t="s">
        <v>8014</v>
      </c>
      <c r="B4" s="3" t="s">
        <v>8015</v>
      </c>
      <c r="E4">
        <v>3832</v>
      </c>
      <c r="F4" t="str">
        <f t="shared" si="0"/>
        <v>Drâa-Tafilalet (Moroccan region)</v>
      </c>
      <c r="G4" t="str">
        <f t="shared" si="1"/>
        <v>Drâa-Tafilalet</v>
      </c>
      <c r="H4" t="str">
        <f t="shared" si="2"/>
        <v>MA-08</v>
      </c>
    </row>
    <row r="5" spans="1:9" ht="29.5" thickBot="1" x14ac:dyDescent="0.4">
      <c r="A5" s="1" t="s">
        <v>8016</v>
      </c>
      <c r="B5" s="3" t="s">
        <v>8017</v>
      </c>
      <c r="E5">
        <v>3832</v>
      </c>
      <c r="F5" t="str">
        <f t="shared" si="0"/>
        <v>Fès-Meknès (Moroccan region)</v>
      </c>
      <c r="G5" t="str">
        <f t="shared" si="1"/>
        <v>Fès-Meknès</v>
      </c>
      <c r="H5" t="str">
        <f t="shared" si="2"/>
        <v>MA-03</v>
      </c>
    </row>
    <row r="6" spans="1:9" ht="58.5" thickBot="1" x14ac:dyDescent="0.4">
      <c r="A6" s="1" t="s">
        <v>8018</v>
      </c>
      <c r="B6" s="3" t="s">
        <v>8019</v>
      </c>
      <c r="E6">
        <v>3832</v>
      </c>
      <c r="F6" t="str">
        <f t="shared" si="0"/>
        <v>Guelmim-Oued Noun (EH-partial) (Moroccan region)</v>
      </c>
      <c r="G6" t="str">
        <f t="shared" si="1"/>
        <v>Guelmim-Oued Noun (EH-partial)</v>
      </c>
      <c r="H6" t="str">
        <f t="shared" si="2"/>
        <v>MA-10</v>
      </c>
    </row>
    <row r="7" spans="1:9" ht="29.5" thickBot="1" x14ac:dyDescent="0.4">
      <c r="A7" s="1" t="s">
        <v>8020</v>
      </c>
      <c r="B7" s="3" t="s">
        <v>8021</v>
      </c>
      <c r="E7">
        <v>3832</v>
      </c>
      <c r="F7" t="str">
        <f t="shared" si="0"/>
        <v>L'Oriental (Moroccan region)</v>
      </c>
      <c r="G7" t="str">
        <f t="shared" si="1"/>
        <v>L'Oriental</v>
      </c>
      <c r="H7" t="str">
        <f t="shared" si="2"/>
        <v>MA-02</v>
      </c>
    </row>
    <row r="8" spans="1:9" ht="58.5" thickBot="1" x14ac:dyDescent="0.4">
      <c r="A8" s="1" t="s">
        <v>8022</v>
      </c>
      <c r="B8" s="3" t="s">
        <v>8179</v>
      </c>
      <c r="E8">
        <v>3832</v>
      </c>
      <c r="F8" t="str">
        <f t="shared" si="0"/>
        <v>Laâyoune-Sakia El Hamra  (Moroccan region)</v>
      </c>
      <c r="G8" t="str">
        <f t="shared" si="1"/>
        <v>Laâyoune-Sakia El Hamra </v>
      </c>
      <c r="H8" t="str">
        <f t="shared" si="2"/>
        <v>MA-11</v>
      </c>
    </row>
    <row r="9" spans="1:9" ht="29.5" thickBot="1" x14ac:dyDescent="0.4">
      <c r="A9" s="1" t="s">
        <v>8023</v>
      </c>
      <c r="B9" s="3" t="s">
        <v>8024</v>
      </c>
      <c r="E9">
        <v>3832</v>
      </c>
      <c r="F9" t="str">
        <f t="shared" si="0"/>
        <v>Marrakech-Safi (Moroccan region)</v>
      </c>
      <c r="G9" t="str">
        <f t="shared" si="1"/>
        <v>Marrakech-Safi</v>
      </c>
      <c r="H9" t="str">
        <f t="shared" si="2"/>
        <v>MA-07</v>
      </c>
    </row>
    <row r="10" spans="1:9" ht="44" thickBot="1" x14ac:dyDescent="0.4">
      <c r="A10" s="1" t="s">
        <v>8025</v>
      </c>
      <c r="B10" s="3" t="s">
        <v>8026</v>
      </c>
      <c r="E10">
        <v>3832</v>
      </c>
      <c r="F10" t="str">
        <f t="shared" si="0"/>
        <v>Rabat-Salé-Kénitra (Moroccan region)</v>
      </c>
      <c r="G10" t="str">
        <f t="shared" si="1"/>
        <v>Rabat-Salé-Kénitra</v>
      </c>
      <c r="H10" t="str">
        <f t="shared" si="2"/>
        <v>MA-04</v>
      </c>
    </row>
    <row r="11" spans="1:9" ht="29.5" thickBot="1" x14ac:dyDescent="0.4">
      <c r="A11" s="1" t="s">
        <v>8027</v>
      </c>
      <c r="B11" s="3" t="s">
        <v>8028</v>
      </c>
      <c r="E11">
        <v>3832</v>
      </c>
      <c r="F11" t="str">
        <f t="shared" si="0"/>
        <v>Souss-Massa (Moroccan region)</v>
      </c>
      <c r="G11" t="str">
        <f t="shared" si="1"/>
        <v>Souss-Massa</v>
      </c>
      <c r="H11" t="str">
        <f t="shared" si="2"/>
        <v>MA-09</v>
      </c>
    </row>
    <row r="12" spans="1:9" ht="58.5" thickBot="1" x14ac:dyDescent="0.4">
      <c r="A12" s="1" t="s">
        <v>8029</v>
      </c>
      <c r="B12" s="3" t="s">
        <v>8030</v>
      </c>
      <c r="E12">
        <v>3832</v>
      </c>
      <c r="F12" t="str">
        <f t="shared" si="0"/>
        <v>Tanger-Tétouan-Al Hoceïma (Moroccan region)</v>
      </c>
      <c r="G12" t="str">
        <f t="shared" si="1"/>
        <v>Tanger-Tétouan-Al Hoceïma</v>
      </c>
      <c r="H12" t="str">
        <f t="shared" si="2"/>
        <v>MA-01</v>
      </c>
    </row>
    <row r="13" spans="1:9" ht="44" thickBot="1" x14ac:dyDescent="0.4">
      <c r="A13" s="1" t="s">
        <v>7307</v>
      </c>
      <c r="B13" s="3" t="s">
        <v>8031</v>
      </c>
      <c r="C13" s="6" t="s">
        <v>1905</v>
      </c>
      <c r="D13" s="3">
        <v>9</v>
      </c>
      <c r="E13">
        <v>3832</v>
      </c>
      <c r="F13" t="str">
        <f>_xlfn.CONCAT(B7," (Moroccan ",C13,")")</f>
        <v>L'Oriental (Moroccan prefecture)</v>
      </c>
      <c r="G13" t="str">
        <f>B7</f>
        <v>L'Oriental</v>
      </c>
      <c r="H13" t="str">
        <f>A7</f>
        <v>MA-02</v>
      </c>
      <c r="I13" t="str">
        <f>_xlfn.CONCAT("MA-",D13)</f>
        <v>MA-9</v>
      </c>
    </row>
    <row r="14" spans="1:9" ht="15" thickBot="1" x14ac:dyDescent="0.4">
      <c r="A14" s="1" t="s">
        <v>8032</v>
      </c>
      <c r="B14" s="3" t="s">
        <v>8033</v>
      </c>
      <c r="C14" s="6" t="s">
        <v>149</v>
      </c>
      <c r="D14" s="3">
        <v>7</v>
      </c>
      <c r="E14">
        <v>3832</v>
      </c>
      <c r="F14" t="str">
        <f t="shared" ref="F14:F77" si="3">_xlfn.CONCAT(B8," (Moroccan ",C14,")")</f>
        <v>Laâyoune-Sakia El Hamra  (Moroccan province)</v>
      </c>
      <c r="G14" t="str">
        <f t="shared" ref="G14:G77" si="4">B8</f>
        <v>Laâyoune-Sakia El Hamra </v>
      </c>
      <c r="H14" t="str">
        <f t="shared" ref="H14:H77" si="5">A8</f>
        <v>MA-11</v>
      </c>
      <c r="I14" t="str">
        <f t="shared" ref="I14:I77" si="6">_xlfn.CONCAT("MA-",D14)</f>
        <v>MA-7</v>
      </c>
    </row>
    <row r="15" spans="1:9" ht="29.5" thickBot="1" x14ac:dyDescent="0.4">
      <c r="A15" s="1" t="s">
        <v>8034</v>
      </c>
      <c r="B15" s="3" t="s">
        <v>8035</v>
      </c>
      <c r="C15" s="6" t="s">
        <v>149</v>
      </c>
      <c r="D15" s="3">
        <v>1</v>
      </c>
      <c r="E15">
        <v>3832</v>
      </c>
      <c r="F15" t="str">
        <f t="shared" si="3"/>
        <v>Marrakech-Safi (Moroccan province)</v>
      </c>
      <c r="G15" t="str">
        <f t="shared" si="4"/>
        <v>Marrakech-Safi</v>
      </c>
      <c r="H15" t="str">
        <f t="shared" si="5"/>
        <v>MA-07</v>
      </c>
      <c r="I15" t="str">
        <f t="shared" si="6"/>
        <v>MA-1</v>
      </c>
    </row>
    <row r="16" spans="1:9" ht="29.5" thickBot="1" x14ac:dyDescent="0.4">
      <c r="A16" s="1" t="s">
        <v>8036</v>
      </c>
      <c r="B16" s="3" t="s">
        <v>8037</v>
      </c>
      <c r="C16" s="6" t="s">
        <v>149</v>
      </c>
      <c r="D16" s="3">
        <v>12</v>
      </c>
      <c r="E16">
        <v>3832</v>
      </c>
      <c r="F16" t="str">
        <f t="shared" si="3"/>
        <v>Rabat-Salé-Kénitra (Moroccan province)</v>
      </c>
      <c r="G16" t="str">
        <f t="shared" si="4"/>
        <v>Rabat-Salé-Kénitra</v>
      </c>
      <c r="H16" t="str">
        <f t="shared" si="5"/>
        <v>MA-04</v>
      </c>
      <c r="I16" t="str">
        <f t="shared" si="6"/>
        <v>MA-12</v>
      </c>
    </row>
    <row r="17" spans="1:9" ht="44" thickBot="1" x14ac:dyDescent="0.4">
      <c r="A17" s="1" t="s">
        <v>8038</v>
      </c>
      <c r="B17" s="3" t="s">
        <v>8039</v>
      </c>
      <c r="C17" s="6" t="s">
        <v>149</v>
      </c>
      <c r="D17" s="3">
        <v>10</v>
      </c>
      <c r="E17">
        <v>3832</v>
      </c>
      <c r="F17" t="str">
        <f t="shared" si="3"/>
        <v>Souss-Massa (Moroccan province)</v>
      </c>
      <c r="G17" t="str">
        <f t="shared" si="4"/>
        <v>Souss-Massa</v>
      </c>
      <c r="H17" t="str">
        <f t="shared" si="5"/>
        <v>MA-09</v>
      </c>
      <c r="I17" t="str">
        <f t="shared" si="6"/>
        <v>MA-10</v>
      </c>
    </row>
    <row r="18" spans="1:9" ht="15" thickBot="1" x14ac:dyDescent="0.4">
      <c r="A18" s="1" t="s">
        <v>8040</v>
      </c>
      <c r="B18" s="3" t="s">
        <v>8041</v>
      </c>
      <c r="C18" s="6" t="s">
        <v>149</v>
      </c>
      <c r="D18" s="3">
        <v>5</v>
      </c>
      <c r="E18">
        <v>3832</v>
      </c>
      <c r="F18" t="str">
        <f t="shared" si="3"/>
        <v>Tanger-Tétouan-Al Hoceïma (Moroccan province)</v>
      </c>
      <c r="G18" t="str">
        <f t="shared" si="4"/>
        <v>Tanger-Tétouan-Al Hoceïma</v>
      </c>
      <c r="H18" t="str">
        <f t="shared" si="5"/>
        <v>MA-01</v>
      </c>
      <c r="I18" t="str">
        <f t="shared" si="6"/>
        <v>MA-5</v>
      </c>
    </row>
    <row r="19" spans="1:9" ht="29.5" thickBot="1" x14ac:dyDescent="0.4">
      <c r="A19" s="1" t="s">
        <v>8042</v>
      </c>
      <c r="B19" s="3" t="s">
        <v>8043</v>
      </c>
      <c r="C19" s="6" t="s">
        <v>149</v>
      </c>
      <c r="D19" s="3">
        <v>5</v>
      </c>
      <c r="E19">
        <v>3832</v>
      </c>
      <c r="F19" t="str">
        <f t="shared" si="3"/>
        <v>Agadir-Ida-Ou-Tanane (Moroccan province)</v>
      </c>
      <c r="G19" t="str">
        <f t="shared" si="4"/>
        <v>Agadir-Ida-Ou-Tanane</v>
      </c>
      <c r="H19" t="str">
        <f t="shared" si="5"/>
        <v xml:space="preserve"> </v>
      </c>
      <c r="I19" t="str">
        <f t="shared" si="6"/>
        <v>MA-5</v>
      </c>
    </row>
    <row r="20" spans="1:9" ht="29.5" thickBot="1" x14ac:dyDescent="0.4">
      <c r="A20" s="1" t="s">
        <v>8044</v>
      </c>
      <c r="B20" s="3" t="s">
        <v>8045</v>
      </c>
      <c r="C20" s="6" t="s">
        <v>149</v>
      </c>
      <c r="D20" s="3">
        <v>6</v>
      </c>
      <c r="E20">
        <v>3832</v>
      </c>
      <c r="F20" t="str">
        <f t="shared" si="3"/>
        <v>Al Haouz (Moroccan province)</v>
      </c>
      <c r="G20" t="str">
        <f t="shared" si="4"/>
        <v>Al Haouz</v>
      </c>
      <c r="H20" t="str">
        <f t="shared" si="5"/>
        <v>MA-HAO</v>
      </c>
      <c r="I20" t="str">
        <f t="shared" si="6"/>
        <v>MA-6</v>
      </c>
    </row>
    <row r="21" spans="1:9" ht="15" thickBot="1" x14ac:dyDescent="0.4">
      <c r="A21" s="1" t="s">
        <v>8046</v>
      </c>
      <c r="B21" s="3" t="s">
        <v>8047</v>
      </c>
      <c r="C21" s="6" t="s">
        <v>149</v>
      </c>
      <c r="D21" s="3">
        <v>2</v>
      </c>
      <c r="E21">
        <v>3832</v>
      </c>
      <c r="F21" t="str">
        <f t="shared" si="3"/>
        <v>Al Hoceïma (Moroccan province)</v>
      </c>
      <c r="G21" t="str">
        <f t="shared" si="4"/>
        <v>Al Hoceïma</v>
      </c>
      <c r="H21" t="str">
        <f t="shared" si="5"/>
        <v>MA-HOC</v>
      </c>
      <c r="I21" t="str">
        <f t="shared" si="6"/>
        <v>MA-2</v>
      </c>
    </row>
    <row r="22" spans="1:9" ht="29.5" thickBot="1" x14ac:dyDescent="0.4">
      <c r="A22" s="1" t="s">
        <v>8048</v>
      </c>
      <c r="B22" s="3" t="s">
        <v>8049</v>
      </c>
      <c r="C22" s="6" t="s">
        <v>149</v>
      </c>
      <c r="D22" s="3">
        <v>6</v>
      </c>
      <c r="E22">
        <v>3832</v>
      </c>
      <c r="F22" t="str">
        <f t="shared" si="3"/>
        <v>Aousserd (EH) (Moroccan province)</v>
      </c>
      <c r="G22" t="str">
        <f t="shared" si="4"/>
        <v>Aousserd (EH)</v>
      </c>
      <c r="H22" t="str">
        <f t="shared" si="5"/>
        <v>MA-AOU</v>
      </c>
      <c r="I22" t="str">
        <f t="shared" si="6"/>
        <v>MA-6</v>
      </c>
    </row>
    <row r="23" spans="1:9" ht="29.5" thickBot="1" x14ac:dyDescent="0.4">
      <c r="A23" s="1" t="s">
        <v>8050</v>
      </c>
      <c r="B23" s="3" t="s">
        <v>8051</v>
      </c>
      <c r="C23" s="6" t="s">
        <v>149</v>
      </c>
      <c r="D23" s="3">
        <v>11</v>
      </c>
      <c r="E23">
        <v>3832</v>
      </c>
      <c r="F23" t="str">
        <f t="shared" si="3"/>
        <v>Assa-Zag (EH-partial) (Moroccan province)</v>
      </c>
      <c r="G23" t="str">
        <f t="shared" si="4"/>
        <v>Assa-Zag (EH-partial)</v>
      </c>
      <c r="H23" t="str">
        <f t="shared" si="5"/>
        <v>MA-ASZ</v>
      </c>
      <c r="I23" t="str">
        <f t="shared" si="6"/>
        <v>MA-11</v>
      </c>
    </row>
    <row r="24" spans="1:9" ht="29.5" thickBot="1" x14ac:dyDescent="0.4">
      <c r="A24" s="1" t="s">
        <v>8052</v>
      </c>
      <c r="B24" s="3" t="s">
        <v>8053</v>
      </c>
      <c r="C24" s="6" t="s">
        <v>149</v>
      </c>
      <c r="D24" s="3">
        <v>3</v>
      </c>
      <c r="E24">
        <v>3832</v>
      </c>
      <c r="F24" t="str">
        <f t="shared" si="3"/>
        <v>Azilal (Moroccan province)</v>
      </c>
      <c r="G24" t="str">
        <f t="shared" si="4"/>
        <v>Azilal</v>
      </c>
      <c r="H24" t="str">
        <f t="shared" si="5"/>
        <v>MA-AZI</v>
      </c>
      <c r="I24" t="str">
        <f t="shared" si="6"/>
        <v>MA-3</v>
      </c>
    </row>
    <row r="25" spans="1:9" ht="73" thickBot="1" x14ac:dyDescent="0.4">
      <c r="A25" s="1" t="s">
        <v>8054</v>
      </c>
      <c r="B25" s="3" t="s">
        <v>8055</v>
      </c>
      <c r="C25" s="6" t="s">
        <v>1905</v>
      </c>
      <c r="D25" s="3">
        <v>6</v>
      </c>
      <c r="E25">
        <v>3832</v>
      </c>
      <c r="F25" t="str">
        <f t="shared" si="3"/>
        <v>Béni Mellal (Moroccan prefecture)</v>
      </c>
      <c r="G25" t="str">
        <f t="shared" si="4"/>
        <v>Béni Mellal</v>
      </c>
      <c r="H25" t="str">
        <f t="shared" si="5"/>
        <v>MA-BEM</v>
      </c>
      <c r="I25" t="str">
        <f t="shared" si="6"/>
        <v>MA-6</v>
      </c>
    </row>
    <row r="26" spans="1:9" ht="29.5" thickBot="1" x14ac:dyDescent="0.4">
      <c r="A26" s="1" t="s">
        <v>8056</v>
      </c>
      <c r="B26" s="3" t="s">
        <v>8057</v>
      </c>
      <c r="C26" s="6" t="s">
        <v>149</v>
      </c>
      <c r="D26" s="3">
        <v>1</v>
      </c>
      <c r="E26">
        <v>3832</v>
      </c>
      <c r="F26" t="str">
        <f t="shared" si="3"/>
        <v>Benslimane (Moroccan province)</v>
      </c>
      <c r="G26" t="str">
        <f t="shared" si="4"/>
        <v>Benslimane</v>
      </c>
      <c r="H26" t="str">
        <f t="shared" si="5"/>
        <v>MA-BES</v>
      </c>
      <c r="I26" t="str">
        <f t="shared" si="6"/>
        <v>MA-1</v>
      </c>
    </row>
    <row r="27" spans="1:9" ht="29.5" thickBot="1" x14ac:dyDescent="0.4">
      <c r="A27" s="1" t="s">
        <v>8058</v>
      </c>
      <c r="B27" s="3" t="s">
        <v>8059</v>
      </c>
      <c r="C27" s="6" t="s">
        <v>149</v>
      </c>
      <c r="D27" s="3">
        <v>7</v>
      </c>
      <c r="E27">
        <v>3832</v>
      </c>
      <c r="F27" t="str">
        <f t="shared" si="3"/>
        <v>Berkane (Moroccan province)</v>
      </c>
      <c r="G27" t="str">
        <f t="shared" si="4"/>
        <v>Berkane</v>
      </c>
      <c r="H27" t="str">
        <f t="shared" si="5"/>
        <v>MA-BER</v>
      </c>
      <c r="I27" t="str">
        <f t="shared" si="6"/>
        <v>MA-7</v>
      </c>
    </row>
    <row r="28" spans="1:9" ht="29.5" thickBot="1" x14ac:dyDescent="0.4">
      <c r="A28" s="1" t="s">
        <v>8060</v>
      </c>
      <c r="B28" s="3" t="s">
        <v>8061</v>
      </c>
      <c r="C28" s="6" t="s">
        <v>149</v>
      </c>
      <c r="D28" s="3">
        <v>6</v>
      </c>
      <c r="E28">
        <v>3832</v>
      </c>
      <c r="F28" t="str">
        <f t="shared" si="3"/>
        <v>Berrechid (Moroccan province)</v>
      </c>
      <c r="G28" t="str">
        <f t="shared" si="4"/>
        <v>Berrechid</v>
      </c>
      <c r="H28" t="str">
        <f t="shared" si="5"/>
        <v>MA-BRR</v>
      </c>
      <c r="I28" t="str">
        <f t="shared" si="6"/>
        <v>MA-6</v>
      </c>
    </row>
    <row r="29" spans="1:9" ht="15" thickBot="1" x14ac:dyDescent="0.4">
      <c r="A29" s="1" t="s">
        <v>8062</v>
      </c>
      <c r="B29" s="3" t="s">
        <v>8063</v>
      </c>
      <c r="C29" s="6" t="s">
        <v>149</v>
      </c>
      <c r="D29" s="3">
        <v>2</v>
      </c>
      <c r="E29">
        <v>3832</v>
      </c>
      <c r="F29" t="str">
        <f t="shared" si="3"/>
        <v>Boujdour (EH) (Moroccan province)</v>
      </c>
      <c r="G29" t="str">
        <f t="shared" si="4"/>
        <v>Boujdour (EH)</v>
      </c>
      <c r="H29" t="str">
        <f t="shared" si="5"/>
        <v>MA-BOD</v>
      </c>
      <c r="I29" t="str">
        <f t="shared" si="6"/>
        <v>MA-2</v>
      </c>
    </row>
    <row r="30" spans="1:9" ht="15" thickBot="1" x14ac:dyDescent="0.4">
      <c r="A30" s="1" t="s">
        <v>8064</v>
      </c>
      <c r="B30" s="3" t="s">
        <v>8065</v>
      </c>
      <c r="C30" s="6" t="s">
        <v>149</v>
      </c>
      <c r="D30" s="3">
        <v>3</v>
      </c>
      <c r="E30">
        <v>3832</v>
      </c>
      <c r="F30" t="str">
        <f t="shared" si="3"/>
        <v>Boulemane (Moroccan province)</v>
      </c>
      <c r="G30" t="str">
        <f t="shared" si="4"/>
        <v>Boulemane</v>
      </c>
      <c r="H30" t="str">
        <f t="shared" si="5"/>
        <v>MA-BOM</v>
      </c>
      <c r="I30" t="str">
        <f t="shared" si="6"/>
        <v>MA-3</v>
      </c>
    </row>
    <row r="31" spans="1:9" ht="15" thickBot="1" x14ac:dyDescent="0.4">
      <c r="A31" s="1" t="s">
        <v>8066</v>
      </c>
      <c r="B31" s="3" t="s">
        <v>8067</v>
      </c>
      <c r="C31" s="6" t="s">
        <v>149</v>
      </c>
      <c r="D31" s="3">
        <v>6</v>
      </c>
      <c r="E31">
        <v>3832</v>
      </c>
      <c r="F31" t="str">
        <f t="shared" si="3"/>
        <v>Casablanca [local variant: Dar el Beïda] (Moroccan province)</v>
      </c>
      <c r="G31" t="str">
        <f t="shared" si="4"/>
        <v>Casablanca [local variant: Dar el Beïda]</v>
      </c>
      <c r="H31" t="str">
        <f t="shared" si="5"/>
        <v>MA-CAS</v>
      </c>
      <c r="I31" t="str">
        <f t="shared" si="6"/>
        <v>MA-6</v>
      </c>
    </row>
    <row r="32" spans="1:9" ht="44" thickBot="1" x14ac:dyDescent="0.4">
      <c r="A32" s="1" t="s">
        <v>8068</v>
      </c>
      <c r="B32" s="3" t="s">
        <v>8069</v>
      </c>
      <c r="C32" s="6" t="s">
        <v>149</v>
      </c>
      <c r="D32" s="3">
        <v>7</v>
      </c>
      <c r="E32">
        <v>3832</v>
      </c>
      <c r="F32" t="str">
        <f t="shared" si="3"/>
        <v>Chefchaouen (Moroccan province)</v>
      </c>
      <c r="G32" t="str">
        <f t="shared" si="4"/>
        <v>Chefchaouen</v>
      </c>
      <c r="H32" t="str">
        <f t="shared" si="5"/>
        <v>MA-CHE</v>
      </c>
      <c r="I32" t="str">
        <f t="shared" si="6"/>
        <v>MA-7</v>
      </c>
    </row>
    <row r="33" spans="1:9" ht="29.5" thickBot="1" x14ac:dyDescent="0.4">
      <c r="A33" s="1" t="s">
        <v>8070</v>
      </c>
      <c r="B33" s="3" t="s">
        <v>8071</v>
      </c>
      <c r="C33" s="6" t="s">
        <v>149</v>
      </c>
      <c r="D33" s="3">
        <v>8</v>
      </c>
      <c r="E33">
        <v>3832</v>
      </c>
      <c r="F33" t="str">
        <f t="shared" si="3"/>
        <v>Chichaoua (Moroccan province)</v>
      </c>
      <c r="G33" t="str">
        <f t="shared" si="4"/>
        <v>Chichaoua</v>
      </c>
      <c r="H33" t="str">
        <f t="shared" si="5"/>
        <v>MA-CHI</v>
      </c>
      <c r="I33" t="str">
        <f t="shared" si="6"/>
        <v>MA-8</v>
      </c>
    </row>
    <row r="34" spans="1:9" ht="58.5" thickBot="1" x14ac:dyDescent="0.4">
      <c r="A34" s="1" t="s">
        <v>8072</v>
      </c>
      <c r="B34" s="3" t="s">
        <v>8073</v>
      </c>
      <c r="C34" s="6" t="s">
        <v>149</v>
      </c>
      <c r="D34" s="3">
        <v>11</v>
      </c>
      <c r="E34">
        <v>3832</v>
      </c>
      <c r="F34" t="str">
        <f t="shared" si="3"/>
        <v>Chtouka-Ait Baha (Moroccan province)</v>
      </c>
      <c r="G34" t="str">
        <f t="shared" si="4"/>
        <v>Chtouka-Ait Baha</v>
      </c>
      <c r="H34" t="str">
        <f t="shared" si="5"/>
        <v>MA-CHT</v>
      </c>
      <c r="I34" t="str">
        <f t="shared" si="6"/>
        <v>MA-11</v>
      </c>
    </row>
    <row r="35" spans="1:9" ht="29.5" thickBot="1" x14ac:dyDescent="0.4">
      <c r="A35" s="1" t="s">
        <v>8074</v>
      </c>
      <c r="B35" s="3" t="s">
        <v>8075</v>
      </c>
      <c r="C35" s="6" t="s">
        <v>149</v>
      </c>
      <c r="D35" s="3">
        <v>7</v>
      </c>
      <c r="E35">
        <v>3832</v>
      </c>
      <c r="F35" t="str">
        <f t="shared" si="3"/>
        <v>Driouch (Moroccan province)</v>
      </c>
      <c r="G35" t="str">
        <f t="shared" si="4"/>
        <v>Driouch</v>
      </c>
      <c r="H35" t="str">
        <f t="shared" si="5"/>
        <v>MA-DRI</v>
      </c>
      <c r="I35" t="str">
        <f t="shared" si="6"/>
        <v>MA-7</v>
      </c>
    </row>
    <row r="36" spans="1:9" ht="29.5" thickBot="1" x14ac:dyDescent="0.4">
      <c r="A36" s="1" t="s">
        <v>8076</v>
      </c>
      <c r="B36" s="3" t="s">
        <v>8077</v>
      </c>
      <c r="C36" s="6" t="s">
        <v>149</v>
      </c>
      <c r="D36" s="3">
        <v>1</v>
      </c>
      <c r="E36">
        <v>3832</v>
      </c>
      <c r="F36" t="str">
        <f t="shared" si="3"/>
        <v>El Hajeb (Moroccan province)</v>
      </c>
      <c r="G36" t="str">
        <f t="shared" si="4"/>
        <v>El Hajeb</v>
      </c>
      <c r="H36" t="str">
        <f t="shared" si="5"/>
        <v>MA-HAJ</v>
      </c>
      <c r="I36" t="str">
        <f t="shared" si="6"/>
        <v>MA-1</v>
      </c>
    </row>
    <row r="37" spans="1:9" ht="15" thickBot="1" x14ac:dyDescent="0.4">
      <c r="A37" s="1" t="s">
        <v>8078</v>
      </c>
      <c r="B37" s="3" t="s">
        <v>8079</v>
      </c>
      <c r="C37" s="6" t="s">
        <v>1905</v>
      </c>
      <c r="D37" s="3">
        <v>3</v>
      </c>
      <c r="E37">
        <v>3832</v>
      </c>
      <c r="F37" t="str">
        <f t="shared" si="3"/>
        <v>El Jadida (Moroccan prefecture)</v>
      </c>
      <c r="G37" t="str">
        <f t="shared" si="4"/>
        <v>El Jadida</v>
      </c>
      <c r="H37" t="str">
        <f t="shared" si="5"/>
        <v>MA-JDI</v>
      </c>
      <c r="I37" t="str">
        <f t="shared" si="6"/>
        <v>MA-3</v>
      </c>
    </row>
    <row r="38" spans="1:9" ht="15" thickBot="1" x14ac:dyDescent="0.4">
      <c r="A38" s="1" t="s">
        <v>8080</v>
      </c>
      <c r="B38" s="3" t="s">
        <v>8081</v>
      </c>
      <c r="C38" s="6" t="s">
        <v>149</v>
      </c>
      <c r="D38" s="3">
        <v>2</v>
      </c>
      <c r="E38">
        <v>3832</v>
      </c>
      <c r="F38" t="str">
        <f t="shared" si="3"/>
        <v>El Kelâa des Sraghna (Moroccan province)</v>
      </c>
      <c r="G38" t="str">
        <f t="shared" si="4"/>
        <v>El Kelâa des Sraghna</v>
      </c>
      <c r="H38" t="str">
        <f t="shared" si="5"/>
        <v>MA-KES</v>
      </c>
      <c r="I38" t="str">
        <f t="shared" si="6"/>
        <v>MA-2</v>
      </c>
    </row>
    <row r="39" spans="1:9" ht="44" thickBot="1" x14ac:dyDescent="0.4">
      <c r="A39" s="1" t="s">
        <v>8082</v>
      </c>
      <c r="B39" s="3" t="s">
        <v>8083</v>
      </c>
      <c r="C39" s="6" t="s">
        <v>149</v>
      </c>
      <c r="D39" s="3">
        <v>5</v>
      </c>
      <c r="E39">
        <v>3832</v>
      </c>
      <c r="F39" t="str">
        <f t="shared" si="3"/>
        <v>Errachidia (Moroccan province)</v>
      </c>
      <c r="G39" t="str">
        <f t="shared" si="4"/>
        <v>Errachidia</v>
      </c>
      <c r="H39" t="str">
        <f t="shared" si="5"/>
        <v>MA-ERR</v>
      </c>
      <c r="I39" t="str">
        <f t="shared" si="6"/>
        <v>MA-5</v>
      </c>
    </row>
    <row r="40" spans="1:9" ht="15" thickBot="1" x14ac:dyDescent="0.4">
      <c r="A40" s="1" t="s">
        <v>8084</v>
      </c>
      <c r="B40" s="3" t="s">
        <v>8085</v>
      </c>
      <c r="C40" s="6" t="s">
        <v>149</v>
      </c>
      <c r="D40" s="3">
        <v>10</v>
      </c>
      <c r="E40">
        <v>3832</v>
      </c>
      <c r="F40" t="str">
        <f t="shared" si="3"/>
        <v>Es-Semara (EH-partial) (Moroccan province)</v>
      </c>
      <c r="G40" t="str">
        <f t="shared" si="4"/>
        <v>Es-Semara (EH-partial)</v>
      </c>
      <c r="H40" t="str">
        <f t="shared" si="5"/>
        <v>MA-ESM</v>
      </c>
      <c r="I40" t="str">
        <f t="shared" si="6"/>
        <v>MA-10</v>
      </c>
    </row>
    <row r="41" spans="1:9" ht="15" thickBot="1" x14ac:dyDescent="0.4">
      <c r="A41" s="1" t="s">
        <v>8086</v>
      </c>
      <c r="B41" s="3" t="s">
        <v>8087</v>
      </c>
      <c r="C41" s="6" t="s">
        <v>149</v>
      </c>
      <c r="D41" s="3">
        <v>2</v>
      </c>
      <c r="E41">
        <v>3832</v>
      </c>
      <c r="F41" t="str">
        <f t="shared" si="3"/>
        <v>Essaouira (Moroccan province)</v>
      </c>
      <c r="G41" t="str">
        <f t="shared" si="4"/>
        <v>Essaouira</v>
      </c>
      <c r="H41" t="str">
        <f t="shared" si="5"/>
        <v>MA-ESI</v>
      </c>
      <c r="I41" t="str">
        <f t="shared" si="6"/>
        <v>MA-2</v>
      </c>
    </row>
    <row r="42" spans="1:9" ht="15" thickBot="1" x14ac:dyDescent="0.4">
      <c r="A42" s="1" t="s">
        <v>8088</v>
      </c>
      <c r="B42" s="3" t="s">
        <v>8089</v>
      </c>
      <c r="C42" s="6" t="s">
        <v>149</v>
      </c>
      <c r="D42" s="3">
        <v>3</v>
      </c>
      <c r="E42">
        <v>3832</v>
      </c>
      <c r="F42" t="str">
        <f t="shared" si="3"/>
        <v>Fahs-Anjra (Moroccan province)</v>
      </c>
      <c r="G42" t="str">
        <f t="shared" si="4"/>
        <v>Fahs-Anjra</v>
      </c>
      <c r="H42" t="str">
        <f t="shared" si="5"/>
        <v>MA-FAH</v>
      </c>
      <c r="I42" t="str">
        <f t="shared" si="6"/>
        <v>MA-3</v>
      </c>
    </row>
    <row r="43" spans="1:9" ht="44" thickBot="1" x14ac:dyDescent="0.4">
      <c r="A43" s="1" t="s">
        <v>8090</v>
      </c>
      <c r="B43" s="3" t="s">
        <v>8091</v>
      </c>
      <c r="C43" s="6" t="s">
        <v>1905</v>
      </c>
      <c r="D43" s="3">
        <v>9</v>
      </c>
      <c r="E43">
        <v>3832</v>
      </c>
      <c r="F43" t="str">
        <f t="shared" si="3"/>
        <v>Fès (Moroccan prefecture)</v>
      </c>
      <c r="G43" t="str">
        <f t="shared" si="4"/>
        <v>Fès</v>
      </c>
      <c r="H43" t="str">
        <f t="shared" si="5"/>
        <v>MA-FES</v>
      </c>
      <c r="I43" t="str">
        <f t="shared" si="6"/>
        <v>MA-9</v>
      </c>
    </row>
    <row r="44" spans="1:9" ht="15" thickBot="1" x14ac:dyDescent="0.4">
      <c r="A44" s="1" t="s">
        <v>8092</v>
      </c>
      <c r="B44" s="3" t="s">
        <v>8093</v>
      </c>
      <c r="C44" s="6" t="s">
        <v>149</v>
      </c>
      <c r="D44" s="3">
        <v>2</v>
      </c>
      <c r="E44">
        <v>3832</v>
      </c>
      <c r="F44" t="str">
        <f t="shared" si="3"/>
        <v>Figuig (Moroccan province)</v>
      </c>
      <c r="G44" t="str">
        <f t="shared" si="4"/>
        <v>Figuig</v>
      </c>
      <c r="H44" t="str">
        <f t="shared" si="5"/>
        <v>MA-FIG</v>
      </c>
      <c r="I44" t="str">
        <f t="shared" si="6"/>
        <v>MA-2</v>
      </c>
    </row>
    <row r="45" spans="1:9" ht="15" thickBot="1" x14ac:dyDescent="0.4">
      <c r="A45" s="1" t="s">
        <v>8094</v>
      </c>
      <c r="B45" s="3" t="s">
        <v>8095</v>
      </c>
      <c r="C45" s="6" t="s">
        <v>149</v>
      </c>
      <c r="D45" s="3">
        <v>4</v>
      </c>
      <c r="E45">
        <v>3832</v>
      </c>
      <c r="F45" t="str">
        <f t="shared" si="3"/>
        <v>Fquih Ben Salah (Moroccan province)</v>
      </c>
      <c r="G45" t="str">
        <f t="shared" si="4"/>
        <v>Fquih Ben Salah</v>
      </c>
      <c r="H45" t="str">
        <f t="shared" si="5"/>
        <v>MA-FQH</v>
      </c>
      <c r="I45" t="str">
        <f t="shared" si="6"/>
        <v>MA-4</v>
      </c>
    </row>
    <row r="46" spans="1:9" ht="29.5" thickBot="1" x14ac:dyDescent="0.4">
      <c r="A46" s="1" t="s">
        <v>8096</v>
      </c>
      <c r="B46" s="3" t="s">
        <v>8097</v>
      </c>
      <c r="C46" s="6" t="s">
        <v>149</v>
      </c>
      <c r="D46" s="3">
        <v>4</v>
      </c>
      <c r="E46">
        <v>3832</v>
      </c>
      <c r="F46" t="str">
        <f t="shared" si="3"/>
        <v>Guelmim (Moroccan province)</v>
      </c>
      <c r="G46" t="str">
        <f t="shared" si="4"/>
        <v>Guelmim</v>
      </c>
      <c r="H46" t="str">
        <f t="shared" si="5"/>
        <v>MA-GUE</v>
      </c>
      <c r="I46" t="str">
        <f t="shared" si="6"/>
        <v>MA-4</v>
      </c>
    </row>
    <row r="47" spans="1:9" ht="15" thickBot="1" x14ac:dyDescent="0.4">
      <c r="A47" s="1" t="s">
        <v>8098</v>
      </c>
      <c r="B47" s="3" t="s">
        <v>8099</v>
      </c>
      <c r="C47" s="6" t="s">
        <v>149</v>
      </c>
      <c r="D47" s="3">
        <v>5</v>
      </c>
      <c r="E47">
        <v>3832</v>
      </c>
      <c r="F47" t="str">
        <f t="shared" si="3"/>
        <v>Guercif (Moroccan province)</v>
      </c>
      <c r="G47" t="str">
        <f t="shared" si="4"/>
        <v>Guercif</v>
      </c>
      <c r="H47" t="str">
        <f t="shared" si="5"/>
        <v>MA-GUF</v>
      </c>
      <c r="I47" t="str">
        <f t="shared" si="6"/>
        <v>MA-5</v>
      </c>
    </row>
    <row r="48" spans="1:9" ht="29.5" thickBot="1" x14ac:dyDescent="0.4">
      <c r="A48" s="1" t="s">
        <v>8100</v>
      </c>
      <c r="B48" s="3" t="s">
        <v>8101</v>
      </c>
      <c r="C48" s="6" t="s">
        <v>149</v>
      </c>
      <c r="D48" s="3">
        <v>5</v>
      </c>
      <c r="E48">
        <v>3832</v>
      </c>
      <c r="F48" t="str">
        <f t="shared" si="3"/>
        <v>Ifrane (Moroccan province)</v>
      </c>
      <c r="G48" t="str">
        <f t="shared" si="4"/>
        <v>Ifrane</v>
      </c>
      <c r="H48" t="str">
        <f t="shared" si="5"/>
        <v>MA-IFR</v>
      </c>
      <c r="I48" t="str">
        <f t="shared" si="6"/>
        <v>MA-5</v>
      </c>
    </row>
    <row r="49" spans="1:9" ht="29.5" thickBot="1" x14ac:dyDescent="0.4">
      <c r="A49" s="1" t="s">
        <v>8102</v>
      </c>
      <c r="B49" s="3" t="s">
        <v>8103</v>
      </c>
      <c r="C49" s="6" t="s">
        <v>149</v>
      </c>
      <c r="D49" s="3">
        <v>11</v>
      </c>
      <c r="E49">
        <v>3832</v>
      </c>
      <c r="F49" t="str">
        <f t="shared" si="3"/>
        <v>Inezgane-Ait Melloul (Moroccan province)</v>
      </c>
      <c r="G49" t="str">
        <f t="shared" si="4"/>
        <v>Inezgane-Ait Melloul</v>
      </c>
      <c r="H49" t="str">
        <f t="shared" si="5"/>
        <v>MA-INE</v>
      </c>
      <c r="I49" t="str">
        <f t="shared" si="6"/>
        <v>MA-11</v>
      </c>
    </row>
    <row r="50" spans="1:9" ht="15" thickBot="1" x14ac:dyDescent="0.4">
      <c r="A50" s="1" t="s">
        <v>8104</v>
      </c>
      <c r="B50" s="3" t="s">
        <v>8105</v>
      </c>
      <c r="C50" s="6" t="s">
        <v>149</v>
      </c>
      <c r="D50" s="3">
        <v>1</v>
      </c>
      <c r="E50">
        <v>3832</v>
      </c>
      <c r="F50" t="str">
        <f t="shared" si="3"/>
        <v>Jerada (Moroccan province)</v>
      </c>
      <c r="G50" t="str">
        <f t="shared" si="4"/>
        <v>Jerada</v>
      </c>
      <c r="H50" t="str">
        <f t="shared" si="5"/>
        <v>MA-JRA</v>
      </c>
      <c r="I50" t="str">
        <f t="shared" si="6"/>
        <v>MA-1</v>
      </c>
    </row>
    <row r="51" spans="1:9" ht="29.5" thickBot="1" x14ac:dyDescent="0.4">
      <c r="A51" s="1" t="s">
        <v>8106</v>
      </c>
      <c r="B51" s="3" t="s">
        <v>8107</v>
      </c>
      <c r="C51" s="6" t="s">
        <v>1905</v>
      </c>
      <c r="D51" s="3">
        <v>1</v>
      </c>
      <c r="E51">
        <v>3832</v>
      </c>
      <c r="F51" t="str">
        <f t="shared" si="3"/>
        <v>Kénitra (Moroccan prefecture)</v>
      </c>
      <c r="G51" t="str">
        <f t="shared" si="4"/>
        <v>Kénitra</v>
      </c>
      <c r="H51" t="str">
        <f t="shared" si="5"/>
        <v>MA-KEN</v>
      </c>
      <c r="I51" t="str">
        <f t="shared" si="6"/>
        <v>MA-1</v>
      </c>
    </row>
    <row r="52" spans="1:9" ht="29.5" thickBot="1" x14ac:dyDescent="0.4">
      <c r="A52" s="1" t="s">
        <v>8108</v>
      </c>
      <c r="B52" s="3" t="s">
        <v>8109</v>
      </c>
      <c r="C52" s="6" t="s">
        <v>1905</v>
      </c>
      <c r="D52" s="3">
        <v>7</v>
      </c>
      <c r="E52">
        <v>3832</v>
      </c>
      <c r="F52" t="str">
        <f t="shared" si="3"/>
        <v>Khémisset (Moroccan prefecture)</v>
      </c>
      <c r="G52" t="str">
        <f t="shared" si="4"/>
        <v>Khémisset</v>
      </c>
      <c r="H52" t="str">
        <f t="shared" si="5"/>
        <v>MA-KHE</v>
      </c>
      <c r="I52" t="str">
        <f t="shared" si="6"/>
        <v>MA-7</v>
      </c>
    </row>
    <row r="53" spans="1:9" ht="29.5" thickBot="1" x14ac:dyDescent="0.4">
      <c r="A53" s="1" t="s">
        <v>8110</v>
      </c>
      <c r="B53" s="3" t="s">
        <v>8111</v>
      </c>
      <c r="C53" s="6" t="s">
        <v>149</v>
      </c>
      <c r="D53" s="3">
        <v>6</v>
      </c>
      <c r="E53">
        <v>3832</v>
      </c>
      <c r="F53" t="str">
        <f t="shared" si="3"/>
        <v>Khénifra (Moroccan province)</v>
      </c>
      <c r="G53" t="str">
        <f t="shared" si="4"/>
        <v>Khénifra</v>
      </c>
      <c r="H53" t="str">
        <f t="shared" si="5"/>
        <v>MA-KHN</v>
      </c>
      <c r="I53" t="str">
        <f t="shared" si="6"/>
        <v>MA-6</v>
      </c>
    </row>
    <row r="54" spans="1:9" ht="15" thickBot="1" x14ac:dyDescent="0.4">
      <c r="A54" s="1" t="s">
        <v>8112</v>
      </c>
      <c r="B54" s="3" t="s">
        <v>8113</v>
      </c>
      <c r="C54" s="6" t="s">
        <v>1905</v>
      </c>
      <c r="D54" s="3">
        <v>3</v>
      </c>
      <c r="E54">
        <v>3832</v>
      </c>
      <c r="F54" t="str">
        <f t="shared" si="3"/>
        <v>Khouribga (Moroccan prefecture)</v>
      </c>
      <c r="G54" t="str">
        <f t="shared" si="4"/>
        <v>Khouribga</v>
      </c>
      <c r="H54" t="str">
        <f t="shared" si="5"/>
        <v>MA-KHO</v>
      </c>
      <c r="I54" t="str">
        <f t="shared" si="6"/>
        <v>MA-3</v>
      </c>
    </row>
    <row r="55" spans="1:9" ht="15" thickBot="1" x14ac:dyDescent="0.4">
      <c r="A55" s="1" t="s">
        <v>8114</v>
      </c>
      <c r="B55" s="3" t="s">
        <v>8115</v>
      </c>
      <c r="C55" s="6" t="s">
        <v>149</v>
      </c>
      <c r="D55" s="3">
        <v>8</v>
      </c>
      <c r="E55">
        <v>3832</v>
      </c>
      <c r="F55" t="str">
        <f t="shared" si="3"/>
        <v>Laâyoune (EH) (Moroccan province)</v>
      </c>
      <c r="G55" t="str">
        <f t="shared" si="4"/>
        <v>Laâyoune (EH)</v>
      </c>
      <c r="H55" t="str">
        <f t="shared" si="5"/>
        <v>MA-LAA</v>
      </c>
      <c r="I55" t="str">
        <f t="shared" si="6"/>
        <v>MA-8</v>
      </c>
    </row>
    <row r="56" spans="1:9" ht="29.5" thickBot="1" x14ac:dyDescent="0.4">
      <c r="A56" s="1" t="s">
        <v>8116</v>
      </c>
      <c r="B56" s="3" t="s">
        <v>8117</v>
      </c>
      <c r="C56" s="6" t="s">
        <v>1905</v>
      </c>
      <c r="D56" s="3">
        <v>6</v>
      </c>
      <c r="E56">
        <v>3832</v>
      </c>
      <c r="F56" t="str">
        <f t="shared" si="3"/>
        <v>Larache (Moroccan prefecture)</v>
      </c>
      <c r="G56" t="str">
        <f t="shared" si="4"/>
        <v>Larache</v>
      </c>
      <c r="H56" t="str">
        <f t="shared" si="5"/>
        <v>MA-LAR</v>
      </c>
      <c r="I56" t="str">
        <f t="shared" si="6"/>
        <v>MA-6</v>
      </c>
    </row>
    <row r="57" spans="1:9" ht="29.5" thickBot="1" x14ac:dyDescent="0.4">
      <c r="A57" s="1" t="s">
        <v>8118</v>
      </c>
      <c r="B57" s="3" t="s">
        <v>8119</v>
      </c>
      <c r="C57" s="6" t="s">
        <v>149</v>
      </c>
      <c r="D57" s="3">
        <v>3</v>
      </c>
      <c r="E57">
        <v>3832</v>
      </c>
      <c r="F57" t="str">
        <f t="shared" si="3"/>
        <v>M’diq-Fnideq (Moroccan province)</v>
      </c>
      <c r="G57" t="str">
        <f t="shared" si="4"/>
        <v>M’diq-Fnideq</v>
      </c>
      <c r="H57" t="str">
        <f t="shared" si="5"/>
        <v>MA-MDF</v>
      </c>
      <c r="I57" t="str">
        <f t="shared" si="6"/>
        <v>MA-3</v>
      </c>
    </row>
    <row r="58" spans="1:9" ht="15" thickBot="1" x14ac:dyDescent="0.4">
      <c r="A58" s="1" t="s">
        <v>8120</v>
      </c>
      <c r="B58" s="3" t="s">
        <v>8121</v>
      </c>
      <c r="C58" s="6" t="s">
        <v>149</v>
      </c>
      <c r="D58" s="3">
        <v>2</v>
      </c>
      <c r="E58">
        <v>3832</v>
      </c>
      <c r="F58" t="str">
        <f t="shared" si="3"/>
        <v>Marrakech (Moroccan province)</v>
      </c>
      <c r="G58" t="str">
        <f t="shared" si="4"/>
        <v>Marrakech</v>
      </c>
      <c r="H58" t="str">
        <f t="shared" si="5"/>
        <v>MA-MAR</v>
      </c>
      <c r="I58" t="str">
        <f t="shared" si="6"/>
        <v>MA-2</v>
      </c>
    </row>
    <row r="59" spans="1:9" ht="29.5" thickBot="1" x14ac:dyDescent="0.4">
      <c r="A59" s="1" t="s">
        <v>8122</v>
      </c>
      <c r="B59" s="3" t="s">
        <v>8123</v>
      </c>
      <c r="C59" s="6" t="s">
        <v>149</v>
      </c>
      <c r="D59" s="3">
        <v>4</v>
      </c>
      <c r="E59">
        <v>3832</v>
      </c>
      <c r="F59" t="str">
        <f t="shared" si="3"/>
        <v>Médiouna (Moroccan province)</v>
      </c>
      <c r="G59" t="str">
        <f t="shared" si="4"/>
        <v>Médiouna</v>
      </c>
      <c r="H59" t="str">
        <f t="shared" si="5"/>
        <v>MA-MED</v>
      </c>
      <c r="I59" t="str">
        <f t="shared" si="6"/>
        <v>MA-4</v>
      </c>
    </row>
    <row r="60" spans="1:9" ht="29.5" thickBot="1" x14ac:dyDescent="0.4">
      <c r="A60" s="1" t="s">
        <v>8124</v>
      </c>
      <c r="B60" s="3" t="s">
        <v>8125</v>
      </c>
      <c r="C60" s="6" t="s">
        <v>149</v>
      </c>
      <c r="D60" s="3">
        <v>8</v>
      </c>
      <c r="E60">
        <v>3832</v>
      </c>
      <c r="F60" t="str">
        <f t="shared" si="3"/>
        <v>Meknès (Moroccan province)</v>
      </c>
      <c r="G60" t="str">
        <f t="shared" si="4"/>
        <v>Meknès</v>
      </c>
      <c r="H60" t="str">
        <f t="shared" si="5"/>
        <v>MA-MEK</v>
      </c>
      <c r="I60" t="str">
        <f t="shared" si="6"/>
        <v>MA-8</v>
      </c>
    </row>
    <row r="61" spans="1:9" ht="44" thickBot="1" x14ac:dyDescent="0.4">
      <c r="A61" s="1" t="s">
        <v>8126</v>
      </c>
      <c r="B61" s="3" t="s">
        <v>8127</v>
      </c>
      <c r="C61" s="6" t="s">
        <v>149</v>
      </c>
      <c r="D61" s="3">
        <v>12</v>
      </c>
      <c r="E61">
        <v>3832</v>
      </c>
      <c r="F61" t="str">
        <f t="shared" si="3"/>
        <v>Midelt (Moroccan province)</v>
      </c>
      <c r="G61" t="str">
        <f t="shared" si="4"/>
        <v>Midelt</v>
      </c>
      <c r="H61" t="str">
        <f t="shared" si="5"/>
        <v>MA-MID</v>
      </c>
      <c r="I61" t="str">
        <f t="shared" si="6"/>
        <v>MA-12</v>
      </c>
    </row>
    <row r="62" spans="1:9" ht="29.5" thickBot="1" x14ac:dyDescent="0.4">
      <c r="A62" s="1" t="s">
        <v>8128</v>
      </c>
      <c r="B62" s="3" t="s">
        <v>8129</v>
      </c>
      <c r="C62" s="6" t="s">
        <v>149</v>
      </c>
      <c r="D62" s="3">
        <v>1</v>
      </c>
      <c r="E62">
        <v>3832</v>
      </c>
      <c r="F62" t="str">
        <f t="shared" si="3"/>
        <v>Mohammadia (Moroccan province)</v>
      </c>
      <c r="G62" t="str">
        <f t="shared" si="4"/>
        <v>Mohammadia</v>
      </c>
      <c r="H62" t="str">
        <f t="shared" si="5"/>
        <v>MA-MOH</v>
      </c>
      <c r="I62" t="str">
        <f t="shared" si="6"/>
        <v>MA-1</v>
      </c>
    </row>
    <row r="63" spans="1:9" ht="29.5" thickBot="1" x14ac:dyDescent="0.4">
      <c r="A63" s="1" t="s">
        <v>8130</v>
      </c>
      <c r="B63" s="3" t="s">
        <v>8131</v>
      </c>
      <c r="C63" s="6" t="s">
        <v>1905</v>
      </c>
      <c r="D63" s="3">
        <v>2</v>
      </c>
      <c r="E63">
        <v>3832</v>
      </c>
      <c r="F63" t="str">
        <f t="shared" si="3"/>
        <v>Moulay Yacoub (Moroccan prefecture)</v>
      </c>
      <c r="G63" t="str">
        <f t="shared" si="4"/>
        <v>Moulay Yacoub</v>
      </c>
      <c r="H63" t="str">
        <f t="shared" si="5"/>
        <v>MA-MOU</v>
      </c>
      <c r="I63" t="str">
        <f t="shared" si="6"/>
        <v>MA-2</v>
      </c>
    </row>
    <row r="64" spans="1:9" ht="15" thickBot="1" x14ac:dyDescent="0.4">
      <c r="A64" s="1" t="s">
        <v>8132</v>
      </c>
      <c r="B64" s="3" t="s">
        <v>8133</v>
      </c>
      <c r="C64" s="6" t="s">
        <v>1905</v>
      </c>
      <c r="D64" s="3">
        <v>4</v>
      </c>
      <c r="E64">
        <v>3832</v>
      </c>
      <c r="F64" t="str">
        <f t="shared" si="3"/>
        <v>Nador (Moroccan prefecture)</v>
      </c>
      <c r="G64" t="str">
        <f t="shared" si="4"/>
        <v>Nador</v>
      </c>
      <c r="H64" t="str">
        <f t="shared" si="5"/>
        <v>MA-NAD</v>
      </c>
      <c r="I64" t="str">
        <f t="shared" si="6"/>
        <v>MA-4</v>
      </c>
    </row>
    <row r="65" spans="1:9" ht="15" thickBot="1" x14ac:dyDescent="0.4">
      <c r="A65" s="1" t="s">
        <v>8134</v>
      </c>
      <c r="B65" s="3" t="s">
        <v>8135</v>
      </c>
      <c r="C65" s="6" t="s">
        <v>149</v>
      </c>
      <c r="D65" s="3">
        <v>7</v>
      </c>
      <c r="E65">
        <v>3832</v>
      </c>
      <c r="F65" t="str">
        <f t="shared" si="3"/>
        <v>Nouaceur (Moroccan province)</v>
      </c>
      <c r="G65" t="str">
        <f t="shared" si="4"/>
        <v>Nouaceur</v>
      </c>
      <c r="H65" t="str">
        <f t="shared" si="5"/>
        <v>MA-NOU</v>
      </c>
      <c r="I65" t="str">
        <f t="shared" si="6"/>
        <v>MA-7</v>
      </c>
    </row>
    <row r="66" spans="1:9" ht="15" thickBot="1" x14ac:dyDescent="0.4">
      <c r="A66" s="1" t="s">
        <v>8136</v>
      </c>
      <c r="B66" s="3" t="s">
        <v>4403</v>
      </c>
      <c r="C66" s="6" t="s">
        <v>149</v>
      </c>
      <c r="D66" s="3">
        <v>7</v>
      </c>
      <c r="E66">
        <v>3832</v>
      </c>
      <c r="F66" t="str">
        <f t="shared" si="3"/>
        <v>Ouarzazate (Moroccan province)</v>
      </c>
      <c r="G66" t="str">
        <f t="shared" si="4"/>
        <v>Ouarzazate</v>
      </c>
      <c r="H66" t="str">
        <f t="shared" si="5"/>
        <v>MA-OUA</v>
      </c>
      <c r="I66" t="str">
        <f t="shared" si="6"/>
        <v>MA-7</v>
      </c>
    </row>
    <row r="67" spans="1:9" ht="15" thickBot="1" x14ac:dyDescent="0.4">
      <c r="A67" s="1" t="s">
        <v>8137</v>
      </c>
      <c r="B67" s="3" t="s">
        <v>8138</v>
      </c>
      <c r="C67" s="6" t="s">
        <v>1905</v>
      </c>
      <c r="D67" s="3">
        <v>4</v>
      </c>
      <c r="E67">
        <v>3832</v>
      </c>
      <c r="F67" t="str">
        <f t="shared" si="3"/>
        <v>Oued Ed-Dahab (EH) (Moroccan prefecture)</v>
      </c>
      <c r="G67" t="str">
        <f t="shared" si="4"/>
        <v>Oued Ed-Dahab (EH)</v>
      </c>
      <c r="H67" t="str">
        <f t="shared" si="5"/>
        <v>MA-OUD</v>
      </c>
      <c r="I67" t="str">
        <f t="shared" si="6"/>
        <v>MA-4</v>
      </c>
    </row>
    <row r="68" spans="1:9" ht="15" thickBot="1" x14ac:dyDescent="0.4">
      <c r="A68" s="1" t="s">
        <v>8139</v>
      </c>
      <c r="B68" s="3" t="s">
        <v>8140</v>
      </c>
      <c r="C68" s="6" t="s">
        <v>149</v>
      </c>
      <c r="D68" s="3">
        <v>3</v>
      </c>
      <c r="E68">
        <v>3832</v>
      </c>
      <c r="F68" t="str">
        <f t="shared" si="3"/>
        <v>Ouezzane (Moroccan province)</v>
      </c>
      <c r="G68" t="str">
        <f t="shared" si="4"/>
        <v>Ouezzane</v>
      </c>
      <c r="H68" t="str">
        <f t="shared" si="5"/>
        <v>MA-OUZ</v>
      </c>
      <c r="I68" t="str">
        <f t="shared" si="6"/>
        <v>MA-3</v>
      </c>
    </row>
    <row r="69" spans="1:9" ht="15" thickBot="1" x14ac:dyDescent="0.4">
      <c r="A69" s="1" t="s">
        <v>8141</v>
      </c>
      <c r="B69" s="3" t="s">
        <v>8142</v>
      </c>
      <c r="C69" s="6" t="s">
        <v>149</v>
      </c>
      <c r="D69" s="3">
        <v>6</v>
      </c>
      <c r="E69">
        <v>3832</v>
      </c>
      <c r="F69" t="str">
        <f t="shared" si="3"/>
        <v>Oujda-Angad (Moroccan province)</v>
      </c>
      <c r="G69" t="str">
        <f t="shared" si="4"/>
        <v>Oujda-Angad</v>
      </c>
      <c r="H69" t="str">
        <f t="shared" si="5"/>
        <v>MA-OUJ</v>
      </c>
      <c r="I69" t="str">
        <f t="shared" si="6"/>
        <v>MA-6</v>
      </c>
    </row>
    <row r="70" spans="1:9" ht="29.5" thickBot="1" x14ac:dyDescent="0.4">
      <c r="A70" s="1" t="s">
        <v>8143</v>
      </c>
      <c r="B70" s="3" t="s">
        <v>8144</v>
      </c>
      <c r="C70" s="6" t="s">
        <v>149</v>
      </c>
      <c r="D70" s="3">
        <v>6</v>
      </c>
      <c r="E70">
        <v>3832</v>
      </c>
      <c r="F70" t="str">
        <f t="shared" si="3"/>
        <v>Rabat (Moroccan province)</v>
      </c>
      <c r="G70" t="str">
        <f t="shared" si="4"/>
        <v>Rabat</v>
      </c>
      <c r="H70" t="str">
        <f t="shared" si="5"/>
        <v>MA-RAB</v>
      </c>
      <c r="I70" t="str">
        <f t="shared" si="6"/>
        <v>MA-6</v>
      </c>
    </row>
    <row r="71" spans="1:9" ht="15" thickBot="1" x14ac:dyDescent="0.4">
      <c r="A71" s="1" t="s">
        <v>8145</v>
      </c>
      <c r="B71" s="3" t="s">
        <v>8146</v>
      </c>
      <c r="C71" s="6" t="s">
        <v>149</v>
      </c>
      <c r="D71" s="3">
        <v>10</v>
      </c>
      <c r="E71">
        <v>3832</v>
      </c>
      <c r="F71" t="str">
        <f t="shared" si="3"/>
        <v>Rehamna (Moroccan province)</v>
      </c>
      <c r="G71" t="str">
        <f t="shared" si="4"/>
        <v>Rehamna</v>
      </c>
      <c r="H71" t="str">
        <f t="shared" si="5"/>
        <v>MA-REH</v>
      </c>
      <c r="I71" t="str">
        <f t="shared" si="6"/>
        <v>MA-10</v>
      </c>
    </row>
    <row r="72" spans="1:9" ht="29.5" thickBot="1" x14ac:dyDescent="0.4">
      <c r="A72" s="1" t="s">
        <v>8147</v>
      </c>
      <c r="B72" s="3" t="s">
        <v>8148</v>
      </c>
      <c r="C72" s="6" t="s">
        <v>149</v>
      </c>
      <c r="D72" s="3">
        <v>4</v>
      </c>
      <c r="E72">
        <v>3832</v>
      </c>
      <c r="F72" t="str">
        <f t="shared" si="3"/>
        <v>Safi (Moroccan province)</v>
      </c>
      <c r="G72" t="str">
        <f t="shared" si="4"/>
        <v>Safi</v>
      </c>
      <c r="H72" t="str">
        <f t="shared" si="5"/>
        <v>MA-SAF</v>
      </c>
      <c r="I72" t="str">
        <f t="shared" si="6"/>
        <v>MA-4</v>
      </c>
    </row>
    <row r="73" spans="1:9" ht="29.5" thickBot="1" x14ac:dyDescent="0.4">
      <c r="A73" s="1" t="s">
        <v>8149</v>
      </c>
      <c r="B73" s="3" t="s">
        <v>8150</v>
      </c>
      <c r="C73" s="6" t="s">
        <v>149</v>
      </c>
      <c r="D73" s="3">
        <v>4</v>
      </c>
      <c r="E73">
        <v>3832</v>
      </c>
      <c r="F73" t="str">
        <f t="shared" si="3"/>
        <v>Salé (Moroccan province)</v>
      </c>
      <c r="G73" t="str">
        <f t="shared" si="4"/>
        <v>Salé</v>
      </c>
      <c r="H73" t="str">
        <f t="shared" si="5"/>
        <v>MA-SAL</v>
      </c>
      <c r="I73" t="str">
        <f t="shared" si="6"/>
        <v>MA-4</v>
      </c>
    </row>
    <row r="74" spans="1:9" ht="29.5" thickBot="1" x14ac:dyDescent="0.4">
      <c r="A74" s="1" t="s">
        <v>8151</v>
      </c>
      <c r="B74" s="3" t="s">
        <v>8152</v>
      </c>
      <c r="C74" s="6" t="s">
        <v>1905</v>
      </c>
      <c r="D74" s="3">
        <v>4</v>
      </c>
      <c r="E74">
        <v>3832</v>
      </c>
      <c r="F74" t="str">
        <f t="shared" si="3"/>
        <v>Sefrou (Moroccan prefecture)</v>
      </c>
      <c r="G74" t="str">
        <f t="shared" si="4"/>
        <v>Sefrou</v>
      </c>
      <c r="H74" t="str">
        <f t="shared" si="5"/>
        <v>MA-SEF</v>
      </c>
      <c r="I74" t="str">
        <f t="shared" si="6"/>
        <v>MA-4</v>
      </c>
    </row>
    <row r="75" spans="1:9" ht="44" thickBot="1" x14ac:dyDescent="0.4">
      <c r="A75" s="1" t="s">
        <v>8153</v>
      </c>
      <c r="B75" s="3" t="s">
        <v>8154</v>
      </c>
      <c r="C75" s="6" t="s">
        <v>149</v>
      </c>
      <c r="D75" s="3">
        <v>10</v>
      </c>
      <c r="E75">
        <v>3832</v>
      </c>
      <c r="F75" t="str">
        <f t="shared" si="3"/>
        <v>Settat (Moroccan province)</v>
      </c>
      <c r="G75" t="str">
        <f t="shared" si="4"/>
        <v>Settat</v>
      </c>
      <c r="H75" t="str">
        <f t="shared" si="5"/>
        <v>MA-SET</v>
      </c>
      <c r="I75" t="str">
        <f t="shared" si="6"/>
        <v>MA-10</v>
      </c>
    </row>
    <row r="76" spans="1:9" ht="29.5" thickBot="1" x14ac:dyDescent="0.4">
      <c r="A76" s="1" t="s">
        <v>8155</v>
      </c>
      <c r="B76" s="3" t="s">
        <v>8156</v>
      </c>
      <c r="C76" s="6" t="s">
        <v>1905</v>
      </c>
      <c r="D76" s="3">
        <v>1</v>
      </c>
      <c r="E76">
        <v>3832</v>
      </c>
      <c r="F76" t="str">
        <f t="shared" si="3"/>
        <v>Sidi Bennour (Moroccan prefecture)</v>
      </c>
      <c r="G76" t="str">
        <f t="shared" si="4"/>
        <v>Sidi Bennour</v>
      </c>
      <c r="H76" t="str">
        <f t="shared" si="5"/>
        <v>MA-SIB</v>
      </c>
      <c r="I76" t="str">
        <f t="shared" si="6"/>
        <v>MA-1</v>
      </c>
    </row>
    <row r="77" spans="1:9" ht="15" thickBot="1" x14ac:dyDescent="0.4">
      <c r="A77" s="1" t="s">
        <v>8157</v>
      </c>
      <c r="B77" s="3" t="s">
        <v>8158</v>
      </c>
      <c r="C77" s="6" t="s">
        <v>149</v>
      </c>
      <c r="D77" s="3">
        <v>3</v>
      </c>
      <c r="E77">
        <v>3832</v>
      </c>
      <c r="F77" t="str">
        <f t="shared" si="3"/>
        <v>Sidi Ifni (Moroccan province)</v>
      </c>
      <c r="G77" t="str">
        <f t="shared" si="4"/>
        <v>Sidi Ifni</v>
      </c>
      <c r="H77" t="str">
        <f t="shared" si="5"/>
        <v>MA-SIF</v>
      </c>
      <c r="I77" t="str">
        <f t="shared" si="6"/>
        <v>MA-3</v>
      </c>
    </row>
    <row r="78" spans="1:9" ht="15" thickBot="1" x14ac:dyDescent="0.4">
      <c r="A78" s="1" t="s">
        <v>8159</v>
      </c>
      <c r="B78" s="3" t="s">
        <v>8160</v>
      </c>
      <c r="C78" s="6" t="s">
        <v>149</v>
      </c>
      <c r="D78" s="3">
        <v>2</v>
      </c>
      <c r="E78">
        <v>3832</v>
      </c>
      <c r="F78" t="str">
        <f t="shared" ref="F78:F87" si="7">_xlfn.CONCAT(B72," (Moroccan ",C78,")")</f>
        <v>Sidi Kacem (Moroccan province)</v>
      </c>
      <c r="G78" t="str">
        <f t="shared" ref="G78:G87" si="8">B72</f>
        <v>Sidi Kacem</v>
      </c>
      <c r="H78" t="str">
        <f t="shared" ref="H78:H87" si="9">A72</f>
        <v>MA-SIK</v>
      </c>
      <c r="I78" t="str">
        <f t="shared" ref="I78:I87" si="10">_xlfn.CONCAT("MA-",D78)</f>
        <v>MA-2</v>
      </c>
    </row>
    <row r="79" spans="1:9" ht="44" thickBot="1" x14ac:dyDescent="0.4">
      <c r="A79" s="1" t="s">
        <v>8161</v>
      </c>
      <c r="B79" s="3" t="s">
        <v>8162</v>
      </c>
      <c r="C79" s="6" t="s">
        <v>149</v>
      </c>
      <c r="D79" s="3">
        <v>11</v>
      </c>
      <c r="E79">
        <v>3832</v>
      </c>
      <c r="F79" t="str">
        <f t="shared" si="7"/>
        <v>Sidi Slimane (Moroccan province)</v>
      </c>
      <c r="G79" t="str">
        <f t="shared" si="8"/>
        <v>Sidi Slimane</v>
      </c>
      <c r="H79" t="str">
        <f t="shared" si="9"/>
        <v>MA-SIL</v>
      </c>
      <c r="I79" t="str">
        <f t="shared" si="10"/>
        <v>MA-11</v>
      </c>
    </row>
    <row r="80" spans="1:9" ht="29.5" thickBot="1" x14ac:dyDescent="0.4">
      <c r="A80" s="1" t="s">
        <v>8163</v>
      </c>
      <c r="B80" s="3" t="s">
        <v>8164</v>
      </c>
      <c r="C80" s="6" t="s">
        <v>149</v>
      </c>
      <c r="D80" s="3">
        <v>9</v>
      </c>
      <c r="E80">
        <v>3832</v>
      </c>
      <c r="F80" t="str">
        <f t="shared" si="7"/>
        <v>Skhirate-Témara (Moroccan province)</v>
      </c>
      <c r="G80" t="str">
        <f t="shared" si="8"/>
        <v>Skhirate-Témara</v>
      </c>
      <c r="H80" t="str">
        <f t="shared" si="9"/>
        <v>MA-SKH</v>
      </c>
      <c r="I80" t="str">
        <f t="shared" si="10"/>
        <v>MA-9</v>
      </c>
    </row>
    <row r="81" spans="1:9" ht="15" thickBot="1" x14ac:dyDescent="0.4">
      <c r="A81" s="1" t="s">
        <v>8165</v>
      </c>
      <c r="B81" s="3" t="s">
        <v>8166</v>
      </c>
      <c r="C81" s="6" t="s">
        <v>149</v>
      </c>
      <c r="D81" s="3">
        <v>9</v>
      </c>
      <c r="E81">
        <v>3832</v>
      </c>
      <c r="F81" t="str">
        <f t="shared" si="7"/>
        <v>Tan-Tan (EH-partial) (Moroccan province)</v>
      </c>
      <c r="G81" t="str">
        <f t="shared" si="8"/>
        <v>Tan-Tan (EH-partial)</v>
      </c>
      <c r="H81" t="str">
        <f t="shared" si="9"/>
        <v>MA-TNT</v>
      </c>
      <c r="I81" t="str">
        <f t="shared" si="10"/>
        <v>MA-9</v>
      </c>
    </row>
    <row r="82" spans="1:9" ht="15" thickBot="1" x14ac:dyDescent="0.4">
      <c r="A82" s="1" t="s">
        <v>8167</v>
      </c>
      <c r="B82" s="3" t="s">
        <v>8168</v>
      </c>
      <c r="C82" s="6" t="s">
        <v>149</v>
      </c>
      <c r="D82" s="3">
        <v>3</v>
      </c>
      <c r="E82">
        <v>3832</v>
      </c>
      <c r="F82" t="str">
        <f t="shared" si="7"/>
        <v>Tanger-Assilah (Moroccan province)</v>
      </c>
      <c r="G82" t="str">
        <f t="shared" si="8"/>
        <v>Tanger-Assilah</v>
      </c>
      <c r="H82" t="str">
        <f t="shared" si="9"/>
        <v>MA-TNG</v>
      </c>
      <c r="I82" t="str">
        <f t="shared" si="10"/>
        <v>MA-3</v>
      </c>
    </row>
    <row r="83" spans="1:9" ht="15" thickBot="1" x14ac:dyDescent="0.4">
      <c r="A83" s="1" t="s">
        <v>8169</v>
      </c>
      <c r="B83" s="3" t="s">
        <v>8170</v>
      </c>
      <c r="C83" s="6" t="s">
        <v>149</v>
      </c>
      <c r="D83" s="3">
        <v>1</v>
      </c>
      <c r="E83">
        <v>3832</v>
      </c>
      <c r="F83" t="str">
        <f t="shared" si="7"/>
        <v>Taounate (Moroccan province)</v>
      </c>
      <c r="G83" t="str">
        <f t="shared" si="8"/>
        <v>Taounate</v>
      </c>
      <c r="H83" t="str">
        <f t="shared" si="9"/>
        <v>MA-TAO</v>
      </c>
      <c r="I83" t="str">
        <f t="shared" si="10"/>
        <v>MA-1</v>
      </c>
    </row>
    <row r="84" spans="1:9" ht="15" thickBot="1" x14ac:dyDescent="0.4">
      <c r="A84" s="1" t="s">
        <v>8171</v>
      </c>
      <c r="B84" s="3" t="s">
        <v>8172</v>
      </c>
      <c r="C84" s="6" t="s">
        <v>149</v>
      </c>
      <c r="D84" s="3">
        <v>8</v>
      </c>
      <c r="E84">
        <v>3832</v>
      </c>
      <c r="F84" t="str">
        <f t="shared" si="7"/>
        <v>Taourirt (Moroccan province)</v>
      </c>
      <c r="G84" t="str">
        <f t="shared" si="8"/>
        <v>Taourirt</v>
      </c>
      <c r="H84" t="str">
        <f t="shared" si="9"/>
        <v>MA-TAI</v>
      </c>
      <c r="I84" t="str">
        <f t="shared" si="10"/>
        <v>MA-8</v>
      </c>
    </row>
    <row r="85" spans="1:9" ht="15" thickBot="1" x14ac:dyDescent="0.4">
      <c r="A85" s="1" t="s">
        <v>8173</v>
      </c>
      <c r="B85" s="3" t="s">
        <v>8174</v>
      </c>
      <c r="C85" s="6" t="s">
        <v>149</v>
      </c>
      <c r="D85" s="3">
        <v>9</v>
      </c>
      <c r="E85">
        <v>3832</v>
      </c>
      <c r="F85" t="str">
        <f t="shared" si="7"/>
        <v>Tarfaya (EH-partial) (Moroccan province)</v>
      </c>
      <c r="G85" t="str">
        <f t="shared" si="8"/>
        <v>Tarfaya (EH-partial)</v>
      </c>
      <c r="H85" t="str">
        <f t="shared" si="9"/>
        <v>MA-TAF</v>
      </c>
      <c r="I85" t="str">
        <f t="shared" si="10"/>
        <v>MA-9</v>
      </c>
    </row>
    <row r="86" spans="1:9" ht="29.5" thickBot="1" x14ac:dyDescent="0.4">
      <c r="A86" s="1" t="s">
        <v>8175</v>
      </c>
      <c r="B86" s="3" t="s">
        <v>8176</v>
      </c>
      <c r="C86" s="6" t="s">
        <v>149</v>
      </c>
      <c r="D86" s="3">
        <v>7</v>
      </c>
      <c r="E86">
        <v>3832</v>
      </c>
      <c r="F86" t="str">
        <f t="shared" si="7"/>
        <v>Taroudannt (Moroccan province)</v>
      </c>
      <c r="G86" t="str">
        <f t="shared" si="8"/>
        <v>Taroudannt</v>
      </c>
      <c r="H86" t="str">
        <f t="shared" si="9"/>
        <v>MA-TAR</v>
      </c>
      <c r="I86" t="str">
        <f t="shared" si="10"/>
        <v>MA-7</v>
      </c>
    </row>
    <row r="87" spans="1:9" ht="15" thickBot="1" x14ac:dyDescent="0.4">
      <c r="A87" s="1" t="s">
        <v>8177</v>
      </c>
      <c r="B87" s="3" t="s">
        <v>8178</v>
      </c>
      <c r="C87" s="6" t="s">
        <v>149</v>
      </c>
      <c r="D87" s="3">
        <v>8</v>
      </c>
      <c r="E87">
        <v>3832</v>
      </c>
      <c r="F87" t="str">
        <f t="shared" si="7"/>
        <v>Tata (Moroccan province)</v>
      </c>
      <c r="G87" t="str">
        <f t="shared" si="8"/>
        <v>Tata</v>
      </c>
      <c r="H87" t="str">
        <f t="shared" si="9"/>
        <v>MA-TAT</v>
      </c>
      <c r="I87" t="str">
        <f t="shared" si="10"/>
        <v>MA-8</v>
      </c>
    </row>
  </sheetData>
  <hyperlinks>
    <hyperlink ref="B1" r:id="rId1" tooltip="Béni Mellal-Khénifra" display="https://en.wikipedia.org/wiki/B%C3%A9ni_Mellal-Kh%C3%A9nifra" xr:uid="{E8F53D0F-897E-43A3-9086-D0FBE3C7DC4A}"/>
    <hyperlink ref="B2" r:id="rId2" tooltip="Casablanca-Settat" display="https://en.wikipedia.org/wiki/Casablanca-Settat" xr:uid="{0C711CDC-B98F-407C-A702-A5ED56215E9B}"/>
    <hyperlink ref="B3" r:id="rId3" tooltip="Dakhla-Oued Ed-Dahab" display="https://en.wikipedia.org/wiki/Dakhla-Oued_Ed-Dahab" xr:uid="{AC6F6AC9-5588-4AE7-8869-40F21DDBD922}"/>
    <hyperlink ref="B4" r:id="rId4" tooltip="Drâa-Tafilalet" display="https://en.wikipedia.org/wiki/Dr%C3%A2a-Tafilalet" xr:uid="{54848931-FAB8-4A3B-BF18-9A7C3608DA1F}"/>
    <hyperlink ref="B5" r:id="rId5" tooltip="Fès-Meknès" display="https://en.wikipedia.org/wiki/F%C3%A8s-Mekn%C3%A8s" xr:uid="{2A25E91C-D592-4B1C-8351-79E8BDA0BEF9}"/>
    <hyperlink ref="B6" r:id="rId6" tooltip="Guelmim-Oued Noun" display="https://en.wikipedia.org/wiki/Guelmim-Oued_Noun" xr:uid="{9C9E6DFA-9B85-4DFD-973B-064CAE77FC50}"/>
    <hyperlink ref="B7" r:id="rId7" tooltip="Oriental (Morocco)" display="https://en.wikipedia.org/wiki/Oriental_(Morocco)" xr:uid="{6DDA86C4-D2A8-4741-94D6-11DD207E6D99}"/>
    <hyperlink ref="B8" r:id="rId8" tooltip="Laâyoune-Sakia El Hamra" display="https://en.wikipedia.org/wiki/La%C3%A2youne-Sakia_El_Hamra" xr:uid="{2D9DD6A7-83A8-4832-84F7-1E07881B375A}"/>
    <hyperlink ref="B9" r:id="rId9" tooltip="Marrakesh-Safi" display="https://en.wikipedia.org/wiki/Marrakesh-Safi" xr:uid="{DFD8CD21-AD1D-4AE1-AEEF-BC6B80ED935B}"/>
    <hyperlink ref="B10" r:id="rId10" tooltip="Rabat-Salé-Kénitra" display="https://en.wikipedia.org/wiki/Rabat-Sal%C3%A9-K%C3%A9nitra" xr:uid="{77B65390-DE35-4454-8B7A-CC212E45D01D}"/>
    <hyperlink ref="B11" r:id="rId11" tooltip="Souss-Massa" display="https://en.wikipedia.org/wiki/Souss-Massa" xr:uid="{D09FCAE4-DD51-4CBC-8961-C9928F9278B9}"/>
    <hyperlink ref="B12" r:id="rId12" tooltip="Tanger-Tetouan-Al Hoceima" display="https://en.wikipedia.org/wiki/Tanger-Tetouan-Al_Hoceima" xr:uid="{EF80212E-9B5A-464E-844B-62A306146214}"/>
    <hyperlink ref="B13" r:id="rId13" tooltip="Agadir" display="https://en.wikipedia.org/wiki/Agadir" xr:uid="{D86EC46A-BBF7-4613-B0B6-70EAF5C7A4FC}"/>
    <hyperlink ref="D13" r:id="rId14" tooltip="Chaouia-Ouardigha" display="https://en.wikipedia.org/wiki/Chaouia-Ouardigha" xr:uid="{CCC55312-4413-4644-9C61-E1A32CA82DFB}"/>
    <hyperlink ref="B14" r:id="rId15" tooltip="Al Haouz Province" display="https://en.wikipedia.org/wiki/Al_Haouz_Province" xr:uid="{0BB30442-FE9E-4978-B667-50058CB96D02}"/>
    <hyperlink ref="D14" r:id="rId16" tooltip="Marrakesh-Safi" display="https://en.wikipedia.org/wiki/Marrakesh-Safi" xr:uid="{E380B1A1-286B-42D4-B5E3-EC7384CF8D01}"/>
    <hyperlink ref="B15" r:id="rId17" tooltip="Al Hoceïma Province" display="https://en.wikipedia.org/wiki/Al_Hoce%C3%AFma_Province" xr:uid="{CB00E3F5-B258-4163-8BC5-C36D574CB725}"/>
    <hyperlink ref="D15" r:id="rId18" tooltip="Tanger-Tetouan-Al Hoceima" display="https://en.wikipedia.org/wiki/Tanger-Tetouan-Al_Hoceima" xr:uid="{2D0DF254-58E2-4F0E-A75E-B8FEAC8B5536}"/>
    <hyperlink ref="B16" r:id="rId19" tooltip="Aousserd Province" display="https://en.wikipedia.org/wiki/Aousserd_Province" xr:uid="{5FAD67B7-BAAA-4547-A4A0-BBB8BEFE5247}"/>
    <hyperlink ref="D16" r:id="rId20" tooltip="Dakhla-Oued Ed-Dahab" display="https://en.wikipedia.org/wiki/Dakhla-Oued_Ed-Dahab" xr:uid="{B032F370-28E6-49DA-8ED5-50D27A94B1FA}"/>
    <hyperlink ref="B17" r:id="rId21" tooltip="Assa-Zag Province" display="https://en.wikipedia.org/wiki/Assa-Zag_Province" xr:uid="{54B6A273-68F0-4D76-B109-81D1531049CB}"/>
    <hyperlink ref="D17" r:id="rId22" tooltip="Guelmim-Oued Noun" display="https://en.wikipedia.org/wiki/Guelmim-Oued_Noun" xr:uid="{04385219-0484-4F45-AA78-2DC191911273}"/>
    <hyperlink ref="B18" r:id="rId23" tooltip="Azilal Province" display="https://en.wikipedia.org/wiki/Azilal_Province" xr:uid="{2FED80F8-B5E5-41AF-9256-23D9FFFDBED1}"/>
    <hyperlink ref="D18" r:id="rId24" tooltip="Béni Mellal-Khénifra" display="https://en.wikipedia.org/wiki/B%C3%A9ni_Mellal-Kh%C3%A9nifra" xr:uid="{EBE5EF21-FC42-4464-A80D-4F89A72F4CC3}"/>
    <hyperlink ref="B19" r:id="rId25" tooltip="Béni-Mellal Province" display="https://en.wikipedia.org/wiki/B%C3%A9ni-Mellal_Province" xr:uid="{842012B7-2114-45E6-BB47-AEE7412A1BD2}"/>
    <hyperlink ref="D19" r:id="rId26" tooltip="Béni Mellal-Khénifra" display="https://en.wikipedia.org/wiki/B%C3%A9ni_Mellal-Kh%C3%A9nifra" xr:uid="{224A8020-A3DC-437A-A595-95B10FA2CD30}"/>
    <hyperlink ref="B20" r:id="rId27" tooltip="Benslimane Province" display="https://en.wikipedia.org/wiki/Benslimane_Province" xr:uid="{A42E8099-5FB8-4F9B-BD09-3FDF81932EF0}"/>
    <hyperlink ref="D20" r:id="rId28" tooltip="Casablanca-Settat" display="https://en.wikipedia.org/wiki/Casablanca-Settat" xr:uid="{0DC2CBDD-867F-4DF1-8518-DC23F7027A41}"/>
    <hyperlink ref="B21" r:id="rId29" tooltip="Berkane Province" display="https://en.wikipedia.org/wiki/Berkane_Province" xr:uid="{228EB709-3200-4147-8411-07F1B67CBDAA}"/>
    <hyperlink ref="D21" r:id="rId30" tooltip="Oriental (Morocco)" display="https://en.wikipedia.org/wiki/Oriental_(Morocco)" xr:uid="{BE74288D-AEE1-422E-A8EE-6D29F8881FE8}"/>
    <hyperlink ref="B22" r:id="rId31" tooltip="Berrechid Province" display="https://en.wikipedia.org/wiki/Berrechid_Province" xr:uid="{33DB820A-C5DA-4FA6-B5EF-7DBC6F69C62E}"/>
    <hyperlink ref="D22" r:id="rId32" tooltip="Casablanca-Settat" display="https://en.wikipedia.org/wiki/Casablanca-Settat" xr:uid="{9B3E11C3-5D7E-4466-B720-6DAB0ABB9C34}"/>
    <hyperlink ref="B23" r:id="rId33" tooltip="Boujdour Province" display="https://en.wikipedia.org/wiki/Boujdour_Province" xr:uid="{D160EA37-6537-4EBB-8F29-2A4D283EA75B}"/>
    <hyperlink ref="D23" r:id="rId34" tooltip="Laâyoune-Sakia El Hamra" display="https://en.wikipedia.org/wiki/La%C3%A2youne-Sakia_El_Hamra" xr:uid="{6E8F2E7C-4050-4C45-88AA-5861B1CBA378}"/>
    <hyperlink ref="B24" r:id="rId35" tooltip="Boulemane Province" display="https://en.wikipedia.org/wiki/Boulemane_Province" xr:uid="{555E4C17-75FF-457A-A43C-FD3C13E1C0B0}"/>
    <hyperlink ref="D24" r:id="rId36" tooltip="Fès-Meknès" display="https://en.wikipedia.org/wiki/F%C3%A8s-Mekn%C3%A8s" xr:uid="{2AD67805-135F-46CB-8B52-BFB15CBBAE13}"/>
    <hyperlink ref="B25" r:id="rId37" tooltip="Casablanca" display="https://en.wikipedia.org/wiki/Casablanca" xr:uid="{2A59CBA7-F934-464E-B4BF-26F17E829A14}"/>
    <hyperlink ref="D25" r:id="rId38" tooltip="Casablanca-Settat" display="https://en.wikipedia.org/wiki/Casablanca-Settat" xr:uid="{B80891F4-752A-45E5-B69A-42093BA945B7}"/>
    <hyperlink ref="B26" r:id="rId39" tooltip="Chefchaouen Province" display="https://en.wikipedia.org/wiki/Chefchaouen_Province" xr:uid="{384D1C0B-453C-4606-80FD-014DF09C4097}"/>
    <hyperlink ref="D26" r:id="rId40" tooltip="Tanger-Tetouan-Al Hoceima" display="https://en.wikipedia.org/wiki/Tanger-Tetouan-Al_Hoceima" xr:uid="{25894F69-C12D-4BD2-B84B-4E73A82726D1}"/>
    <hyperlink ref="B27" r:id="rId41" tooltip="Chichaoua Province" display="https://en.wikipedia.org/wiki/Chichaoua_Province" xr:uid="{25EB85D9-052A-47BC-882A-E2A37F354014}"/>
    <hyperlink ref="D27" r:id="rId42" tooltip="Marrakesh-Safi" display="https://en.wikipedia.org/wiki/Marrakesh-Safi" xr:uid="{26600A42-1879-4E9F-9FD5-93CE2F6E9B1E}"/>
    <hyperlink ref="B28" r:id="rId43" tooltip="Chtouka Aït Baha Province" display="https://en.wikipedia.org/wiki/Chtouka_A%C3%AFt_Baha_Province" xr:uid="{D389EBDD-C46B-4C17-B174-4FFB5B59213B}"/>
    <hyperlink ref="D28" r:id="rId44" tooltip="Casablanca-Settat" display="https://en.wikipedia.org/wiki/Casablanca-Settat" xr:uid="{4800FEE8-AB38-481A-8E18-5B92A038E543}"/>
    <hyperlink ref="B29" r:id="rId45" tooltip="Driouch Province" display="https://en.wikipedia.org/wiki/Driouch_Province" xr:uid="{F65E3EE2-7F35-47A0-9552-E3761BBAD013}"/>
    <hyperlink ref="D29" r:id="rId46" tooltip="Oriental (Morocco)" display="https://en.wikipedia.org/wiki/Oriental_(Morocco)" xr:uid="{EBBF52E0-D4DF-40FF-B7BC-F46350ADE77A}"/>
    <hyperlink ref="B30" r:id="rId47" tooltip="El Hajeb Province" display="https://en.wikipedia.org/wiki/El_Hajeb_Province" xr:uid="{5C8D5131-4079-4B1A-BC87-A8951751859B}"/>
    <hyperlink ref="D30" r:id="rId48" tooltip="Fès-Meknès" display="https://en.wikipedia.org/wiki/F%C3%A8s-Mekn%C3%A8s" xr:uid="{CAEDBF2C-39F1-4039-8998-8717545CB0C9}"/>
    <hyperlink ref="B31" r:id="rId49" tooltip="El Jadida Province" display="https://en.wikipedia.org/wiki/El_Jadida_Province" xr:uid="{ABFEA8DE-6227-41DC-A12F-261EFAA18B9A}"/>
    <hyperlink ref="D31" r:id="rId50" tooltip="Casablanca-Settat" display="https://en.wikipedia.org/wiki/Casablanca-Settat" xr:uid="{23E66496-3AD6-4CB3-91D1-58B7C3D70EA6}"/>
    <hyperlink ref="B32" r:id="rId51" tooltip="El Kelâa des Sraghna Province" display="https://en.wikipedia.org/wiki/El_Kel%C3%A2a_des_Sraghna_Province" xr:uid="{A8833C5B-CAF8-4EC2-9955-524E8C7F5289}"/>
    <hyperlink ref="D32" r:id="rId52" tooltip="Marrakesh-Safi" display="https://en.wikipedia.org/wiki/Marrakesh-Safi" xr:uid="{1B978220-A14E-472E-B4D8-1CB5D162B61C}"/>
    <hyperlink ref="B33" r:id="rId53" tooltip="Errachidia Province" display="https://en.wikipedia.org/wiki/Errachidia_Province" xr:uid="{70367A5C-507B-43DE-94A1-BF61E6A26BCE}"/>
    <hyperlink ref="D33" r:id="rId54" tooltip="Drâa-Tafilalet" display="https://en.wikipedia.org/wiki/Dr%C3%A2a-Tafilalet" xr:uid="{79CAB1D3-E104-4834-A736-AA3986F6E0A8}"/>
    <hyperlink ref="B34" r:id="rId55" tooltip="Es Semara Province" display="https://en.wikipedia.org/wiki/Es_Semara_Province" xr:uid="{31D621EB-BEE7-446E-999A-9498B9846676}"/>
    <hyperlink ref="D34" r:id="rId56" tooltip="Laâyoune-Sakia El Hamra" display="https://en.wikipedia.org/wiki/La%C3%A2youne-Sakia_El_Hamra" xr:uid="{07FFB8C9-76C9-4AF4-853E-A8B43A4B281E}"/>
    <hyperlink ref="B35" r:id="rId57" tooltip="Essaouira Province" display="https://en.wikipedia.org/wiki/Essaouira_Province" xr:uid="{2C4A984A-8A67-4291-B5FD-C3F34E02BCA2}"/>
    <hyperlink ref="D35" r:id="rId58" tooltip="Marrakesh-Safi" display="https://en.wikipedia.org/wiki/Marrakesh-Safi" xr:uid="{C889AC2B-AE69-487B-A6CC-8FBE47E99AD9}"/>
    <hyperlink ref="B36" r:id="rId59" tooltip="Fahs-Anjra Province" display="https://en.wikipedia.org/wiki/Fahs-Anjra_Province" xr:uid="{0EBA742A-2CDC-41AE-83D7-76DA15598A93}"/>
    <hyperlink ref="D36" r:id="rId60" tooltip="Tanger-Tetouan-Al Hoceima" display="https://en.wikipedia.org/wiki/Tanger-Tetouan-Al_Hoceima" xr:uid="{A375A7AA-8A41-4655-BDAF-F014B884746D}"/>
    <hyperlink ref="B37" r:id="rId61" tooltip="Fez, Morocco" display="https://en.wikipedia.org/wiki/Fez,_Morocco" xr:uid="{C5B09F5F-8E87-45B2-895B-E364B1B1FC31}"/>
    <hyperlink ref="D37" r:id="rId62" tooltip="Fès-Meknès" display="https://en.wikipedia.org/wiki/F%C3%A8s-Mekn%C3%A8s" xr:uid="{FBD2441A-8DC3-47BF-B7E8-6A76BD804E3C}"/>
    <hyperlink ref="B38" r:id="rId63" tooltip="Figuig Province" display="https://en.wikipedia.org/wiki/Figuig_Province" xr:uid="{7C17A160-7FC7-46F4-B26A-A4B2742E212A}"/>
    <hyperlink ref="D38" r:id="rId64" tooltip="Oriental (Morocco)" display="https://en.wikipedia.org/wiki/Oriental_(Morocco)" xr:uid="{1119051C-CE78-49D8-8494-E6A44904209A}"/>
    <hyperlink ref="B39" r:id="rId65" tooltip="Fquih Ben Salah Province" display="https://en.wikipedia.org/wiki/Fquih_Ben_Salah_Province" xr:uid="{5AD1F4F1-4B58-4D6C-8270-03B60BFF6CFB}"/>
    <hyperlink ref="D39" r:id="rId66" tooltip="Béni Mellal-Khénifra" display="https://en.wikipedia.org/wiki/B%C3%A9ni_Mellal-Kh%C3%A9nifra" xr:uid="{D9C69AED-090C-4FF9-862F-2B6EE5F9A48D}"/>
    <hyperlink ref="B40" r:id="rId67" tooltip="Guelmim Province" display="https://en.wikipedia.org/wiki/Guelmim_Province" xr:uid="{6E8B3F6C-DF01-4304-9B34-5FBF97125D01}"/>
    <hyperlink ref="D40" r:id="rId68" tooltip="Guelmim-Oued Noun" display="https://en.wikipedia.org/wiki/Guelmim-Oued_Noun" xr:uid="{38DA4B4A-C0B4-4BD6-929C-8AA9EC98D31A}"/>
    <hyperlink ref="B41" r:id="rId69" tooltip="Guercif Province" display="https://en.wikipedia.org/wiki/Guercif_Province" xr:uid="{09DC75A3-83DC-4D9B-B1AA-FC62BD3052B8}"/>
    <hyperlink ref="D41" r:id="rId70" tooltip="Oriental (Morocco)" display="https://en.wikipedia.org/wiki/Oriental_(Morocco)" xr:uid="{22FD973D-046C-4F6E-9CEF-556255335014}"/>
    <hyperlink ref="B42" r:id="rId71" tooltip="Ifrane Province" display="https://en.wikipedia.org/wiki/Ifrane_Province" xr:uid="{EEF93512-2521-4F7A-A037-5221887F4DC7}"/>
    <hyperlink ref="D42" r:id="rId72" tooltip="Fès-Meknès" display="https://en.wikipedia.org/wiki/F%C3%A8s-Mekn%C3%A8s" xr:uid="{29AFEBBC-BAF7-49C7-8693-F5917599E30D}"/>
    <hyperlink ref="B43" r:id="rId73" tooltip="Inezgane-Aït Melloul" display="https://en.wikipedia.org/wiki/Inezgane-A%C3%AFt_Melloul" xr:uid="{3B7CC853-050C-4861-8CC5-57274906AC85}"/>
    <hyperlink ref="D43" r:id="rId74" tooltip="Souss-Massa" display="https://en.wikipedia.org/wiki/Souss-Massa" xr:uid="{1A34F160-1107-4DC9-B346-E729F77652A5}"/>
    <hyperlink ref="B44" r:id="rId75" tooltip="Jerada Province" display="https://en.wikipedia.org/wiki/Jerada_Province" xr:uid="{8DD7308C-7F53-419B-B614-68580FECD9E7}"/>
    <hyperlink ref="D44" r:id="rId76" tooltip="Oriental (Morocco)" display="https://en.wikipedia.org/wiki/Oriental_(Morocco)" xr:uid="{6FF3F9EE-5B5F-48D6-BDD9-FF7F627E0249}"/>
    <hyperlink ref="B45" r:id="rId77" tooltip="Kénitra Province" display="https://en.wikipedia.org/wiki/K%C3%A9nitra_Province" xr:uid="{C54B1005-D301-4F03-8D94-3CE794C4A679}"/>
    <hyperlink ref="D45" r:id="rId78" tooltip="Rabat-Salé-Kénitra" display="https://en.wikipedia.org/wiki/Rabat-Sal%C3%A9-K%C3%A9nitra" xr:uid="{DF645E04-39F6-430B-9871-5CDD3398C5ED}"/>
    <hyperlink ref="B46" r:id="rId79" tooltip="Khémisset Province" display="https://en.wikipedia.org/wiki/Kh%C3%A9misset_Province" xr:uid="{34E18A60-2598-438F-B925-2B6F65112595}"/>
    <hyperlink ref="D46" r:id="rId80" tooltip="Rabat-Salé-Kénitra" display="https://en.wikipedia.org/wiki/Rabat-Sal%C3%A9-K%C3%A9nitra" xr:uid="{7C2BADA0-D245-4AF8-B6B6-10307C14EAEA}"/>
    <hyperlink ref="B47" r:id="rId81" tooltip="Khénifra Province" display="https://en.wikipedia.org/wiki/Kh%C3%A9nifra_Province" xr:uid="{D393C1BC-E68C-4D04-B463-10FD80A62B90}"/>
    <hyperlink ref="D47" r:id="rId82" tooltip="Béni Mellal-Khénifra" display="https://en.wikipedia.org/wiki/B%C3%A9ni_Mellal-Kh%C3%A9nifra" xr:uid="{507977D2-CCDE-469A-BB2E-A5A448CFA41E}"/>
    <hyperlink ref="B48" r:id="rId83" tooltip="Khouribga Province" display="https://en.wikipedia.org/wiki/Khouribga_Province" xr:uid="{FD9A60F0-178C-4AD9-93B2-FE63793DD0FB}"/>
    <hyperlink ref="D48" r:id="rId84" tooltip="Béni Mellal-Khénifra" display="https://en.wikipedia.org/wiki/B%C3%A9ni_Mellal-Kh%C3%A9nifra" xr:uid="{D68A3AC0-EE3B-4770-8836-23FD4E4FF681}"/>
    <hyperlink ref="B49" r:id="rId85" tooltip="Laâyoune Province" display="https://en.wikipedia.org/wiki/La%C3%A2youne_Province" xr:uid="{E0A84BCC-C994-4052-8E50-A6887C6CC41B}"/>
    <hyperlink ref="D49" r:id="rId86" tooltip="Laâyoune-Sakia El Hamra" display="https://en.wikipedia.org/wiki/La%C3%A2youne-Sakia_El_Hamra" xr:uid="{0678BC3B-CB74-4B5D-BF74-29A35D9CE6E2}"/>
    <hyperlink ref="B50" r:id="rId87" tooltip="Larache Province" display="https://en.wikipedia.org/wiki/Larache_Province" xr:uid="{B345F988-F516-4B08-A526-4EC54778E28D}"/>
    <hyperlink ref="D50" r:id="rId88" tooltip="Tanger-Tetouan-Al Hoceima" display="https://en.wikipedia.org/wiki/Tanger-Tetouan-Al_Hoceima" xr:uid="{90290E33-3D58-471A-9DCA-4DFC172DC505}"/>
    <hyperlink ref="B51" r:id="rId89" tooltip="M'diq-Fnideq Prefecture" display="https://en.wikipedia.org/wiki/M%27diq-Fnideq_Prefecture" xr:uid="{A5F62B26-FD68-4AC6-9BEF-3FB9F7AF7F69}"/>
    <hyperlink ref="D51" r:id="rId90" tooltip="Tanger-Tetouan-Al Hoceima" display="https://en.wikipedia.org/wiki/Tanger-Tetouan-Al_Hoceima" xr:uid="{42785033-D1A8-4144-A835-F179E41F4287}"/>
    <hyperlink ref="B52" r:id="rId91" tooltip="Marrakesh" display="https://en.wikipedia.org/wiki/Marrakesh" xr:uid="{CB1C15CE-A5B9-42C8-8FF1-315B5D099097}"/>
    <hyperlink ref="D52" r:id="rId92" tooltip="Marrakesh-Safi" display="https://en.wikipedia.org/wiki/Marrakesh-Safi" xr:uid="{903D77EB-B84C-43AB-97EC-C913A3B2FECF}"/>
    <hyperlink ref="B53" r:id="rId93" tooltip="Médiouna Province" display="https://en.wikipedia.org/wiki/M%C3%A9diouna_Province" xr:uid="{3E2D0B46-88D3-4E95-BC08-43D94EB0B9A6}"/>
    <hyperlink ref="D53" r:id="rId94" tooltip="Casablanca-Settat" display="https://en.wikipedia.org/wiki/Casablanca-Settat" xr:uid="{95730945-D8DD-47D6-85EC-FAB626D0647B}"/>
    <hyperlink ref="B54" r:id="rId95" tooltip="Meknes" display="https://en.wikipedia.org/wiki/Meknes" xr:uid="{228681E5-A575-4BEA-91A4-95DFD175242A}"/>
    <hyperlink ref="D54" r:id="rId96" tooltip="Fès-Meknès" display="https://en.wikipedia.org/wiki/F%C3%A8s-Mekn%C3%A8s" xr:uid="{F010050B-D22E-4FA2-B01D-9742E9E7019C}"/>
    <hyperlink ref="B55" r:id="rId97" tooltip="Midelt Province" display="https://en.wikipedia.org/wiki/Midelt_Province" xr:uid="{409BCF50-B1FF-472C-9DFB-A563AA2553FC}"/>
    <hyperlink ref="D55" r:id="rId98" tooltip="Drâa-Tafilalet" display="https://en.wikipedia.org/wiki/Dr%C3%A2a-Tafilalet" xr:uid="{717F2D3A-F5F0-46ED-9290-C994809606E2}"/>
    <hyperlink ref="B56" r:id="rId99" tooltip="Mohammedia" display="https://en.wikipedia.org/wiki/Mohammedia" xr:uid="{A4FC1500-29C1-4914-B59A-0C64D7B3B3BF}"/>
    <hyperlink ref="D56" r:id="rId100" tooltip="Casablanca-Settat" display="https://en.wikipedia.org/wiki/Casablanca-Settat" xr:uid="{FFFB770A-C77C-4AEE-A568-64AE1EF0544A}"/>
    <hyperlink ref="B57" r:id="rId101" tooltip="Moulay Yacoub Province" display="https://en.wikipedia.org/wiki/Moulay_Yacoub_Province" xr:uid="{60FF8B34-C430-415E-ABA3-0DB6FCFDC378}"/>
    <hyperlink ref="D57" r:id="rId102" tooltip="Fès-Meknès" display="https://en.wikipedia.org/wiki/F%C3%A8s-Mekn%C3%A8s" xr:uid="{C163EFE7-DE2F-44CF-BE68-41EF4F48FE14}"/>
    <hyperlink ref="B58" r:id="rId103" tooltip="Nador Province" display="https://en.wikipedia.org/wiki/Nador_Province" xr:uid="{926BBA45-8BA9-4FC5-B3F5-5E1AB834A2B4}"/>
    <hyperlink ref="D58" r:id="rId104" tooltip="Oriental (Morocco)" display="https://en.wikipedia.org/wiki/Oriental_(Morocco)" xr:uid="{D15CD30C-6527-4447-806F-E4E00461089D}"/>
    <hyperlink ref="B59" r:id="rId105" tooltip="Nouaceur Province" display="https://en.wikipedia.org/wiki/Nouaceur_Province" xr:uid="{BC84134E-CF5E-40D4-9C67-04938BB1555B}"/>
    <hyperlink ref="D59" r:id="rId106" tooltip="Rabat-Salé-Kénitra" display="https://en.wikipedia.org/wiki/Rabat-Sal%C3%A9-K%C3%A9nitra" xr:uid="{433583D2-8566-434E-8F88-33D0D0BF1A1F}"/>
    <hyperlink ref="B60" r:id="rId107" tooltip="Ouarzazate Province" display="https://en.wikipedia.org/wiki/Ouarzazate_Province" xr:uid="{95934665-5AF4-491E-AACE-995BE43D441F}"/>
    <hyperlink ref="D60" r:id="rId108" tooltip="Drâa-Tafilalet" display="https://en.wikipedia.org/wiki/Dr%C3%A2a-Tafilalet" xr:uid="{408AF2DB-CCE5-4FE1-8524-3DDEF73F6432}"/>
    <hyperlink ref="B61" r:id="rId109" tooltip="Oued Ed-Dahab Province" display="https://en.wikipedia.org/wiki/Oued_Ed-Dahab_Province" xr:uid="{4B7CE7E5-ACAB-429A-83B9-F6BB41BF84A2}"/>
    <hyperlink ref="D61" r:id="rId110" tooltip="Dakhla-Oued Ed-Dahab" display="https://en.wikipedia.org/wiki/Dakhla-Oued_Ed-Dahab" xr:uid="{4C74F99E-B2D7-4080-B953-E860D1B5C6FB}"/>
    <hyperlink ref="B62" r:id="rId111" tooltip="Ouezzane Province" display="https://en.wikipedia.org/wiki/Ouezzane_Province" xr:uid="{141CAF06-4EA6-496B-9CAC-63646DF9F1B0}"/>
    <hyperlink ref="D62" r:id="rId112" tooltip="Tanger-Tetouan-Al Hoceima" display="https://en.wikipedia.org/wiki/Tanger-Tetouan-Al_Hoceima" xr:uid="{A34E1BFC-A408-4EE3-8A0D-2AD8D06F223C}"/>
    <hyperlink ref="B63" r:id="rId113" tooltip="Oujda" display="https://en.wikipedia.org/wiki/Oujda" xr:uid="{1C714373-724C-4B4E-908B-C7D606877809}"/>
    <hyperlink ref="D63" r:id="rId114" tooltip="Oriental (Morocco)" display="https://en.wikipedia.org/wiki/Oriental_(Morocco)" xr:uid="{B01A8DD2-C7EC-4212-B9E3-D330D0834E58}"/>
    <hyperlink ref="B64" r:id="rId115" tooltip="Rabat" display="https://en.wikipedia.org/wiki/Rabat" xr:uid="{BEC1AFA7-2550-4BDF-8B51-E95AC58B4CA7}"/>
    <hyperlink ref="D64" r:id="rId116" tooltip="Rabat-Salé-Kénitra" display="https://en.wikipedia.org/wiki/Rabat-Sal%C3%A9-K%C3%A9nitra" xr:uid="{EE98F0B0-DF8D-4C4F-A336-7CDC9ADDDEF6}"/>
    <hyperlink ref="B65" r:id="rId117" tooltip="Rehamna Province" display="https://en.wikipedia.org/wiki/Rehamna_Province" xr:uid="{C73E768E-E791-4778-843F-1B0CBCDAEF14}"/>
    <hyperlink ref="D65" r:id="rId118" tooltip="Marrakesh-Safi" display="https://en.wikipedia.org/wiki/Marrakesh-Safi" xr:uid="{D164668D-6BC6-42FA-8DC3-6EECF7D84BFD}"/>
    <hyperlink ref="B66" r:id="rId119" tooltip="Safi Province" display="https://en.wikipedia.org/wiki/Safi_Province" xr:uid="{FDF4C471-5C2B-4FED-AC64-9C5C92768217}"/>
    <hyperlink ref="D66" r:id="rId120" tooltip="Marrakesh-Safi" display="https://en.wikipedia.org/wiki/Marrakesh-Safi" xr:uid="{E88296C5-17F5-4DCD-B18B-625695E2F312}"/>
    <hyperlink ref="B67" r:id="rId121" tooltip="Salé" display="https://en.wikipedia.org/wiki/Sal%C3%A9" xr:uid="{2CF5416D-32E8-46EF-A24D-B5B97AA5D8DD}"/>
    <hyperlink ref="D67" r:id="rId122" tooltip="Rabat-Salé-Kénitra" display="https://en.wikipedia.org/wiki/Rabat-Sal%C3%A9-K%C3%A9nitra" xr:uid="{74EA4213-B607-4552-BEAA-D9FC4A121F5F}"/>
    <hyperlink ref="B68" r:id="rId123" tooltip="Sefrou Province" display="https://en.wikipedia.org/wiki/Sefrou_Province" xr:uid="{4F2C79A8-77A1-4163-8B35-A44AEEEE69E5}"/>
    <hyperlink ref="D68" r:id="rId124" tooltip="Fès-Meknès" display="https://en.wikipedia.org/wiki/F%C3%A8s-Mekn%C3%A8s" xr:uid="{79857B50-AA08-4049-AE28-B750F0249CD1}"/>
    <hyperlink ref="B69" r:id="rId125" tooltip="Settat Province" display="https://en.wikipedia.org/wiki/Settat_Province" xr:uid="{DE8C3655-7393-4B7D-826D-5231D1E7BAF5}"/>
    <hyperlink ref="D69" r:id="rId126" tooltip="Casablanca-Settat" display="https://en.wikipedia.org/wiki/Casablanca-Settat" xr:uid="{358379D9-6707-408D-9C2B-AA8404639A3C}"/>
    <hyperlink ref="B70" r:id="rId127" tooltip="Sidi Bennour Province" display="https://en.wikipedia.org/wiki/Sidi_Bennour_Province" xr:uid="{076D6FD7-2879-4596-83A2-14554B1D0B45}"/>
    <hyperlink ref="D70" r:id="rId128" tooltip="Casablanca-Settat" display="https://en.wikipedia.org/wiki/Casablanca-Settat" xr:uid="{6458682C-26F5-4312-BC3F-7804BF73004B}"/>
    <hyperlink ref="B71" r:id="rId129" tooltip="Sidi Ifni Province" display="https://en.wikipedia.org/wiki/Sidi_Ifni_Province" xr:uid="{C8EA1015-7E6B-48FC-B48C-F0B009641672}"/>
    <hyperlink ref="D71" r:id="rId130" tooltip="Guelmim-Oued Noun" display="https://en.wikipedia.org/wiki/Guelmim-Oued_Noun" xr:uid="{93B95257-DB1B-44CD-B9FE-56FBEAA256AA}"/>
    <hyperlink ref="B72" r:id="rId131" tooltip="Sidi Kacem Province" display="https://en.wikipedia.org/wiki/Sidi_Kacem_Province" xr:uid="{94F5B279-1A18-4467-A940-A5AD8E3B7334}"/>
    <hyperlink ref="D72" r:id="rId132" tooltip="Rabat-Salé-Kénitra" display="https://en.wikipedia.org/wiki/Rabat-Sal%C3%A9-K%C3%A9nitra" xr:uid="{01FA3AD7-F2C6-4699-A6D4-4A211FB32E22}"/>
    <hyperlink ref="B73" r:id="rId133" tooltip="Sidi Slimane Province" display="https://en.wikipedia.org/wiki/Sidi_Slimane_Province" xr:uid="{1430D8C8-07D2-4759-8F9B-CCAF46CDAC34}"/>
    <hyperlink ref="D73" r:id="rId134" tooltip="Rabat-Salé-Kénitra" display="https://en.wikipedia.org/wiki/Rabat-Sal%C3%A9-K%C3%A9nitra" xr:uid="{465AA71D-1BA6-44E6-AD09-69F227D86C8B}"/>
    <hyperlink ref="B74" r:id="rId135" tooltip="Skhirate-Témara Prefecture" display="https://en.wikipedia.org/wiki/Skhirate-T%C3%A9mara_Prefecture" xr:uid="{E8ACC039-3350-4D47-9409-F2E20D861B0C}"/>
    <hyperlink ref="D74" r:id="rId136" tooltip="Rabat-Salé-Kénitra" display="https://en.wikipedia.org/wiki/Rabat-Sal%C3%A9-K%C3%A9nitra" xr:uid="{2A243062-825D-493A-915B-150F250111E2}"/>
    <hyperlink ref="B75" r:id="rId137" tooltip="Tan-Tan Province" display="https://en.wikipedia.org/wiki/Tan-Tan_Province" xr:uid="{B196A4CA-C425-46ED-A2FD-14A43A6F3184}"/>
    <hyperlink ref="D75" r:id="rId138" tooltip="Guelmim-Oued Noun" display="https://en.wikipedia.org/wiki/Guelmim-Oued_Noun" xr:uid="{1383ACA3-3DEA-402E-BDCF-45082703AEE2}"/>
    <hyperlink ref="B76" r:id="rId139" tooltip="Tangier" display="https://en.wikipedia.org/wiki/Tangier" xr:uid="{06D203E8-A239-4425-9A1D-0EF68D66D299}"/>
    <hyperlink ref="D76" r:id="rId140" tooltip="Tanger-Tetouan-Al Hoceima" display="https://en.wikipedia.org/wiki/Tanger-Tetouan-Al_Hoceima" xr:uid="{6EC42239-FE40-4073-BB9D-F593DEA3C9D4}"/>
    <hyperlink ref="B77" r:id="rId141" tooltip="Taounate Province" display="https://en.wikipedia.org/wiki/Taounate_Province" xr:uid="{5FE8DA30-DB3B-4C62-8006-3764ED429B2A}"/>
    <hyperlink ref="D77" r:id="rId142" tooltip="Fès-Meknès" display="https://en.wikipedia.org/wiki/F%C3%A8s-Mekn%C3%A8s" xr:uid="{6C742BB2-8B63-40A7-A528-F9E748AFE9CB}"/>
    <hyperlink ref="B78" r:id="rId143" tooltip="Taourirt Province" display="https://en.wikipedia.org/wiki/Taourirt_Province" xr:uid="{6C1C2071-C778-45F7-A948-E293F5A55194}"/>
    <hyperlink ref="D78" r:id="rId144" tooltip="Oriental (Morocco)" display="https://en.wikipedia.org/wiki/Oriental_(Morocco)" xr:uid="{8D222710-C294-4D93-B69B-EC50286097C1}"/>
    <hyperlink ref="B79" r:id="rId145" tooltip="Tarfaya Province" display="https://en.wikipedia.org/wiki/Tarfaya_Province" xr:uid="{A286F025-6F91-41CD-A3DD-BEC70AC596C6}"/>
    <hyperlink ref="D79" r:id="rId146" tooltip="Laâyoune-Sakia El Hamra" display="https://en.wikipedia.org/wiki/La%C3%A2youne-Sakia_El_Hamra" xr:uid="{0A749A71-528C-42DD-B945-380EF6DC8AEC}"/>
    <hyperlink ref="B80" r:id="rId147" tooltip="Taroudant Province" display="https://en.wikipedia.org/wiki/Taroudant_Province" xr:uid="{3D4E4619-7ABF-4FCF-98C0-9D036CD8F906}"/>
    <hyperlink ref="D80" r:id="rId148" tooltip="Souss-Massa" display="https://en.wikipedia.org/wiki/Souss-Massa" xr:uid="{1234DC20-708B-423B-8D08-6CC9865FA523}"/>
    <hyperlink ref="B81" r:id="rId149" tooltip="Tata Province" display="https://en.wikipedia.org/wiki/Tata_Province" xr:uid="{244F9F9E-5C6E-4812-9357-D8478BF42397}"/>
    <hyperlink ref="D81" r:id="rId150" tooltip="Souss-Massa" display="https://en.wikipedia.org/wiki/Souss-Massa" xr:uid="{396E3D2F-E7CF-4B47-B44B-B916C94AB7CD}"/>
    <hyperlink ref="B82" r:id="rId151" tooltip="Taza Province" display="https://en.wikipedia.org/wiki/Taza_Province" xr:uid="{879C2198-45CF-4C7E-ACDF-690CA2B5A9EA}"/>
    <hyperlink ref="D82" r:id="rId152" tooltip="Fès-Meknès" display="https://en.wikipedia.org/wiki/F%C3%A8s-Mekn%C3%A8s" xr:uid="{D38DD361-1463-48A9-B6C0-1023C73A2EA7}"/>
    <hyperlink ref="B83" r:id="rId153" tooltip="Tétouan Province" display="https://en.wikipedia.org/wiki/T%C3%A9touan_Province" xr:uid="{483DAA45-6273-4AD2-9C79-BEF66C641268}"/>
    <hyperlink ref="D83" r:id="rId154" tooltip="Tanger-Tetouan-Al Hoceima" display="https://en.wikipedia.org/wiki/Tanger-Tetouan-Al_Hoceima" xr:uid="{5141B4AA-1B46-4E8F-85AA-8CDC0ED80D7F}"/>
    <hyperlink ref="B84" r:id="rId155" tooltip="Tinghir Province" display="https://en.wikipedia.org/wiki/Tinghir_Province" xr:uid="{A4695045-3A55-4F44-AC59-F25D6232A19C}"/>
    <hyperlink ref="D84" r:id="rId156" tooltip="Drâa-Tafilalet" display="https://en.wikipedia.org/wiki/Dr%C3%A2a-Tafilalet" xr:uid="{6520F0C6-FBD4-4F15-8FD4-AF4ACAC4BC1A}"/>
    <hyperlink ref="B85" r:id="rId157" tooltip="Tiznit Province" display="https://en.wikipedia.org/wiki/Tiznit_Province" xr:uid="{D386958F-49C2-4689-833E-BB7A5D9E61BF}"/>
    <hyperlink ref="D85" r:id="rId158" tooltip="Souss-Massa" display="https://en.wikipedia.org/wiki/Souss-Massa" xr:uid="{B9F6BAC3-6710-4DF4-9B21-CCEE63E113CC}"/>
    <hyperlink ref="B86" r:id="rId159" tooltip="Youssoufia Province" display="https://en.wikipedia.org/wiki/Youssoufia_Province" xr:uid="{27B776A9-468C-4515-BD2A-C7AB2905E418}"/>
    <hyperlink ref="D86" r:id="rId160" tooltip="Marrakesh-Safi" display="https://en.wikipedia.org/wiki/Marrakesh-Safi" xr:uid="{BA2D4036-3731-4E95-981F-7707A9EF194D}"/>
    <hyperlink ref="B87" r:id="rId161" tooltip="Zagora Province" display="https://en.wikipedia.org/wiki/Zagora_Province" xr:uid="{E3D12B52-FC39-42EE-8B95-5A8BEBB48012}"/>
    <hyperlink ref="D87" r:id="rId162" tooltip="Drâa-Tafilalet" display="https://en.wikipedia.org/wiki/Dr%C3%A2a-Tafilalet" xr:uid="{5FEE5C88-3719-4982-8983-6618DC696873}"/>
  </hyperlinks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FC8BC-5B1D-4DEE-958A-3E20C3D9F9C9}">
  <dimension ref="A1:I26"/>
  <sheetViews>
    <sheetView workbookViewId="0">
      <selection activeCell="E3" sqref="E3:I26"/>
    </sheetView>
  </sheetViews>
  <sheetFormatPr defaultRowHeight="14.5" x14ac:dyDescent="0.35"/>
  <cols>
    <col min="6" max="6" width="36.90625" bestFit="1" customWidth="1"/>
  </cols>
  <sheetData>
    <row r="1" spans="1:9" ht="29.5" thickBot="1" x14ac:dyDescent="0.4">
      <c r="A1" s="1" t="s">
        <v>8181</v>
      </c>
      <c r="B1" s="3" t="s">
        <v>8182</v>
      </c>
      <c r="C1" s="6" t="s">
        <v>8182</v>
      </c>
      <c r="E1">
        <v>4050</v>
      </c>
      <c r="F1" t="str">
        <f>_xlfn.CONCAT(B1," (island chain of Marshall islands)")</f>
        <v>Ralik chain (island chain of Marshall islands)</v>
      </c>
      <c r="G1" t="str">
        <f>B1</f>
        <v>Ralik chain</v>
      </c>
      <c r="H1" t="str">
        <f>A1</f>
        <v>MH-L</v>
      </c>
    </row>
    <row r="2" spans="1:9" ht="29.5" thickBot="1" x14ac:dyDescent="0.4">
      <c r="A2" s="1" t="s">
        <v>8183</v>
      </c>
      <c r="B2" s="3" t="s">
        <v>8184</v>
      </c>
      <c r="C2" s="6" t="s">
        <v>8184</v>
      </c>
      <c r="E2">
        <v>4050</v>
      </c>
      <c r="F2" t="str">
        <f>_xlfn.CONCAT(B2," (island chain of Marshall islands)")</f>
        <v>Ratak chain (island chain of Marshall islands)</v>
      </c>
      <c r="G2" t="str">
        <f>B2</f>
        <v>Ratak chain</v>
      </c>
      <c r="H2" t="str">
        <f>A2</f>
        <v>MH-T</v>
      </c>
    </row>
    <row r="3" spans="1:9" ht="29.5" thickBot="1" x14ac:dyDescent="0.4">
      <c r="A3" s="1" t="s">
        <v>8185</v>
      </c>
      <c r="B3" s="3" t="s">
        <v>8186</v>
      </c>
      <c r="C3" s="6" t="s">
        <v>8187</v>
      </c>
      <c r="D3" s="3" t="s">
        <v>5747</v>
      </c>
      <c r="E3">
        <v>4050</v>
      </c>
      <c r="F3" t="str">
        <f>_xlfn.CONCAT(B3," (municipal of Marshall islands)")</f>
        <v>Ailinglaplap (municipal of Marshall islands)</v>
      </c>
      <c r="G3" t="str">
        <f>B3</f>
        <v>Ailinglaplap</v>
      </c>
      <c r="H3" t="str">
        <f>A3</f>
        <v>MH-ALL</v>
      </c>
      <c r="I3" t="str">
        <f>_xlfn.CONCAT("MH-",D3)</f>
        <v>MH-L</v>
      </c>
    </row>
    <row r="4" spans="1:9" ht="15" thickBot="1" x14ac:dyDescent="0.4">
      <c r="A4" s="1" t="s">
        <v>8188</v>
      </c>
      <c r="B4" s="3" t="s">
        <v>8189</v>
      </c>
      <c r="C4" s="6" t="s">
        <v>8190</v>
      </c>
      <c r="D4" s="3" t="s">
        <v>5622</v>
      </c>
      <c r="E4">
        <v>4050</v>
      </c>
      <c r="F4" t="str">
        <f t="shared" ref="F4:F26" si="0">_xlfn.CONCAT(B4," (municipal of Marshall islands)")</f>
        <v>Ailuk (municipal of Marshall islands)</v>
      </c>
      <c r="G4" t="str">
        <f t="shared" ref="G4:G26" si="1">B4</f>
        <v>Ailuk</v>
      </c>
      <c r="H4" t="str">
        <f t="shared" ref="H4:H26" si="2">A4</f>
        <v>MH-ALK</v>
      </c>
      <c r="I4" t="str">
        <f t="shared" ref="I4:I26" si="3">_xlfn.CONCAT("MH-",D4)</f>
        <v>MH-T</v>
      </c>
    </row>
    <row r="5" spans="1:9" ht="15" thickBot="1" x14ac:dyDescent="0.4">
      <c r="A5" s="1" t="s">
        <v>8191</v>
      </c>
      <c r="B5" s="3" t="s">
        <v>8192</v>
      </c>
      <c r="C5" s="6" t="s">
        <v>8193</v>
      </c>
      <c r="D5" s="3" t="s">
        <v>5622</v>
      </c>
      <c r="E5">
        <v>4050</v>
      </c>
      <c r="F5" t="str">
        <f t="shared" si="0"/>
        <v>Arno (municipal of Marshall islands)</v>
      </c>
      <c r="G5" t="str">
        <f t="shared" si="1"/>
        <v>Arno</v>
      </c>
      <c r="H5" t="str">
        <f t="shared" si="2"/>
        <v>MH-ARN</v>
      </c>
      <c r="I5" t="str">
        <f t="shared" si="3"/>
        <v>MH-T</v>
      </c>
    </row>
    <row r="6" spans="1:9" ht="15" thickBot="1" x14ac:dyDescent="0.4">
      <c r="A6" s="1" t="s">
        <v>8194</v>
      </c>
      <c r="B6" s="3" t="s">
        <v>8195</v>
      </c>
      <c r="C6" s="6" t="s">
        <v>8195</v>
      </c>
      <c r="D6" s="3" t="s">
        <v>5622</v>
      </c>
      <c r="E6">
        <v>4050</v>
      </c>
      <c r="F6" t="str">
        <f t="shared" si="0"/>
        <v>Aur (municipal of Marshall islands)</v>
      </c>
      <c r="G6" t="str">
        <f t="shared" si="1"/>
        <v>Aur</v>
      </c>
      <c r="H6" t="str">
        <f t="shared" si="2"/>
        <v>MH-AUR</v>
      </c>
      <c r="I6" t="str">
        <f t="shared" si="3"/>
        <v>MH-T</v>
      </c>
    </row>
    <row r="7" spans="1:9" ht="29.5" thickBot="1" x14ac:dyDescent="0.4">
      <c r="A7" s="1" t="s">
        <v>8196</v>
      </c>
      <c r="B7" s="3" t="s">
        <v>8197</v>
      </c>
      <c r="C7" s="6" t="s">
        <v>8198</v>
      </c>
      <c r="D7" s="3" t="s">
        <v>5747</v>
      </c>
      <c r="E7">
        <v>4050</v>
      </c>
      <c r="F7" t="str">
        <f t="shared" si="0"/>
        <v>Bikini &amp; Kili (municipal of Marshall islands)</v>
      </c>
      <c r="G7" t="str">
        <f t="shared" si="1"/>
        <v>Bikini &amp; Kili</v>
      </c>
      <c r="H7" t="str">
        <f t="shared" si="2"/>
        <v>MH-KIL</v>
      </c>
      <c r="I7" t="str">
        <f t="shared" si="3"/>
        <v>MH-L</v>
      </c>
    </row>
    <row r="8" spans="1:9" ht="15" thickBot="1" x14ac:dyDescent="0.4">
      <c r="A8" s="1" t="s">
        <v>8199</v>
      </c>
      <c r="B8" s="3" t="s">
        <v>8200</v>
      </c>
      <c r="C8" s="6" t="s">
        <v>8201</v>
      </c>
      <c r="D8" s="3" t="s">
        <v>5747</v>
      </c>
      <c r="E8">
        <v>4050</v>
      </c>
      <c r="F8" t="str">
        <f t="shared" si="0"/>
        <v>Ebon (municipal of Marshall islands)</v>
      </c>
      <c r="G8" t="str">
        <f t="shared" si="1"/>
        <v>Ebon</v>
      </c>
      <c r="H8" t="str">
        <f t="shared" si="2"/>
        <v>MH-EBO</v>
      </c>
      <c r="I8" t="str">
        <f t="shared" si="3"/>
        <v>MH-L</v>
      </c>
    </row>
    <row r="9" spans="1:9" ht="44" thickBot="1" x14ac:dyDescent="0.4">
      <c r="A9" s="1" t="s">
        <v>8202</v>
      </c>
      <c r="B9" s="3" t="s">
        <v>8203</v>
      </c>
      <c r="C9" s="6" t="s">
        <v>8204</v>
      </c>
      <c r="D9" s="3" t="s">
        <v>5747</v>
      </c>
      <c r="E9">
        <v>4050</v>
      </c>
      <c r="F9" t="str">
        <f t="shared" si="0"/>
        <v>Enewetak &amp; Ujelang (municipal of Marshall islands)</v>
      </c>
      <c r="G9" t="str">
        <f t="shared" si="1"/>
        <v>Enewetak &amp; Ujelang</v>
      </c>
      <c r="H9" t="str">
        <f t="shared" si="2"/>
        <v>MH-ENI</v>
      </c>
      <c r="I9" t="str">
        <f t="shared" si="3"/>
        <v>MH-L</v>
      </c>
    </row>
    <row r="10" spans="1:9" ht="15" thickBot="1" x14ac:dyDescent="0.4">
      <c r="A10" s="1" t="s">
        <v>8205</v>
      </c>
      <c r="B10" s="3" t="s">
        <v>8206</v>
      </c>
      <c r="C10" s="6" t="s">
        <v>8207</v>
      </c>
      <c r="D10" s="3" t="s">
        <v>5747</v>
      </c>
      <c r="E10">
        <v>4050</v>
      </c>
      <c r="F10" t="str">
        <f t="shared" si="0"/>
        <v>Jabat (municipal of Marshall islands)</v>
      </c>
      <c r="G10" t="str">
        <f t="shared" si="1"/>
        <v>Jabat</v>
      </c>
      <c r="H10" t="str">
        <f t="shared" si="2"/>
        <v>MH-JAB</v>
      </c>
      <c r="I10" t="str">
        <f t="shared" si="3"/>
        <v>MH-L</v>
      </c>
    </row>
    <row r="11" spans="1:9" ht="15" thickBot="1" x14ac:dyDescent="0.4">
      <c r="A11" s="1" t="s">
        <v>8208</v>
      </c>
      <c r="B11" s="3" t="s">
        <v>8209</v>
      </c>
      <c r="C11" s="6" t="s">
        <v>8210</v>
      </c>
      <c r="D11" s="3" t="s">
        <v>5747</v>
      </c>
      <c r="E11">
        <v>4050</v>
      </c>
      <c r="F11" t="str">
        <f t="shared" si="0"/>
        <v>Jaluit (municipal of Marshall islands)</v>
      </c>
      <c r="G11" t="str">
        <f t="shared" si="1"/>
        <v>Jaluit</v>
      </c>
      <c r="H11" t="str">
        <f t="shared" si="2"/>
        <v>MH-JAL</v>
      </c>
      <c r="I11" t="str">
        <f t="shared" si="3"/>
        <v>MH-L</v>
      </c>
    </row>
    <row r="12" spans="1:9" ht="15" thickBot="1" x14ac:dyDescent="0.4">
      <c r="A12" s="1" t="s">
        <v>8211</v>
      </c>
      <c r="B12" s="3" t="s">
        <v>8212</v>
      </c>
      <c r="C12" s="6" t="s">
        <v>8213</v>
      </c>
      <c r="D12" s="3" t="s">
        <v>5747</v>
      </c>
      <c r="E12">
        <v>4050</v>
      </c>
      <c r="F12" t="str">
        <f t="shared" si="0"/>
        <v>Kwajalein (municipal of Marshall islands)</v>
      </c>
      <c r="G12" t="str">
        <f t="shared" si="1"/>
        <v>Kwajalein</v>
      </c>
      <c r="H12" t="str">
        <f t="shared" si="2"/>
        <v>MH-KWA</v>
      </c>
      <c r="I12" t="str">
        <f t="shared" si="3"/>
        <v>MH-L</v>
      </c>
    </row>
    <row r="13" spans="1:9" ht="15" thickBot="1" x14ac:dyDescent="0.4">
      <c r="A13" s="1" t="s">
        <v>8214</v>
      </c>
      <c r="B13" s="3" t="s">
        <v>8215</v>
      </c>
      <c r="C13" s="6" t="s">
        <v>8215</v>
      </c>
      <c r="D13" s="3" t="s">
        <v>5747</v>
      </c>
      <c r="E13">
        <v>4050</v>
      </c>
      <c r="F13" t="str">
        <f t="shared" si="0"/>
        <v>Lae (municipal of Marshall islands)</v>
      </c>
      <c r="G13" t="str">
        <f t="shared" si="1"/>
        <v>Lae</v>
      </c>
      <c r="H13" t="str">
        <f t="shared" si="2"/>
        <v>MH-LAE</v>
      </c>
      <c r="I13" t="str">
        <f t="shared" si="3"/>
        <v>MH-L</v>
      </c>
    </row>
    <row r="14" spans="1:9" ht="15" thickBot="1" x14ac:dyDescent="0.4">
      <c r="A14" s="1" t="s">
        <v>8216</v>
      </c>
      <c r="B14" s="3" t="s">
        <v>8217</v>
      </c>
      <c r="C14" s="6" t="s">
        <v>8218</v>
      </c>
      <c r="D14" s="3" t="s">
        <v>5747</v>
      </c>
      <c r="E14">
        <v>4050</v>
      </c>
      <c r="F14" t="str">
        <f t="shared" si="0"/>
        <v>Lib (municipal of Marshall islands)</v>
      </c>
      <c r="G14" t="str">
        <f t="shared" si="1"/>
        <v>Lib</v>
      </c>
      <c r="H14" t="str">
        <f t="shared" si="2"/>
        <v>MH-LIB</v>
      </c>
      <c r="I14" t="str">
        <f t="shared" si="3"/>
        <v>MH-L</v>
      </c>
    </row>
    <row r="15" spans="1:9" ht="15" thickBot="1" x14ac:dyDescent="0.4">
      <c r="A15" s="1" t="s">
        <v>8219</v>
      </c>
      <c r="B15" s="3" t="s">
        <v>8220</v>
      </c>
      <c r="C15" s="6" t="s">
        <v>8220</v>
      </c>
      <c r="D15" s="3" t="s">
        <v>5622</v>
      </c>
      <c r="E15">
        <v>4050</v>
      </c>
      <c r="F15" t="str">
        <f t="shared" si="0"/>
        <v>Likiep (municipal of Marshall islands)</v>
      </c>
      <c r="G15" t="str">
        <f t="shared" si="1"/>
        <v>Likiep</v>
      </c>
      <c r="H15" t="str">
        <f t="shared" si="2"/>
        <v>MH-LIK</v>
      </c>
      <c r="I15" t="str">
        <f t="shared" si="3"/>
        <v>MH-T</v>
      </c>
    </row>
    <row r="16" spans="1:9" ht="15" thickBot="1" x14ac:dyDescent="0.4">
      <c r="A16" s="1" t="s">
        <v>8221</v>
      </c>
      <c r="B16" s="3" t="s">
        <v>8222</v>
      </c>
      <c r="C16" s="6" t="s">
        <v>8223</v>
      </c>
      <c r="D16" s="3" t="s">
        <v>5622</v>
      </c>
      <c r="E16">
        <v>4050</v>
      </c>
      <c r="F16" t="str">
        <f t="shared" si="0"/>
        <v>Majuro (municipal of Marshall islands)</v>
      </c>
      <c r="G16" t="str">
        <f t="shared" si="1"/>
        <v>Majuro</v>
      </c>
      <c r="H16" t="str">
        <f t="shared" si="2"/>
        <v>MH-MAJ</v>
      </c>
      <c r="I16" t="str">
        <f t="shared" si="3"/>
        <v>MH-T</v>
      </c>
    </row>
    <row r="17" spans="1:9" ht="15" thickBot="1" x14ac:dyDescent="0.4">
      <c r="A17" s="1" t="s">
        <v>8224</v>
      </c>
      <c r="B17" s="3" t="s">
        <v>8225</v>
      </c>
      <c r="C17" s="6" t="s">
        <v>8226</v>
      </c>
      <c r="D17" s="3" t="s">
        <v>5622</v>
      </c>
      <c r="E17">
        <v>4050</v>
      </c>
      <c r="F17" t="str">
        <f t="shared" si="0"/>
        <v>Maloelap (municipal of Marshall islands)</v>
      </c>
      <c r="G17" t="str">
        <f t="shared" si="1"/>
        <v>Maloelap</v>
      </c>
      <c r="H17" t="str">
        <f t="shared" si="2"/>
        <v>MH-MAL</v>
      </c>
      <c r="I17" t="str">
        <f t="shared" si="3"/>
        <v>MH-T</v>
      </c>
    </row>
    <row r="18" spans="1:9" ht="15" thickBot="1" x14ac:dyDescent="0.4">
      <c r="A18" s="1" t="s">
        <v>8227</v>
      </c>
      <c r="B18" s="3" t="s">
        <v>8228</v>
      </c>
      <c r="C18" s="6" t="s">
        <v>8229</v>
      </c>
      <c r="D18" s="3" t="s">
        <v>5622</v>
      </c>
      <c r="E18">
        <v>4050</v>
      </c>
      <c r="F18" t="str">
        <f t="shared" si="0"/>
        <v>Mejit (municipal of Marshall islands)</v>
      </c>
      <c r="G18" t="str">
        <f t="shared" si="1"/>
        <v>Mejit</v>
      </c>
      <c r="H18" t="str">
        <f t="shared" si="2"/>
        <v>MH-MEJ</v>
      </c>
      <c r="I18" t="str">
        <f t="shared" si="3"/>
        <v>MH-T</v>
      </c>
    </row>
    <row r="19" spans="1:9" ht="15" thickBot="1" x14ac:dyDescent="0.4">
      <c r="A19" s="1" t="s">
        <v>8230</v>
      </c>
      <c r="B19" s="3" t="s">
        <v>8231</v>
      </c>
      <c r="C19" s="6" t="s">
        <v>8232</v>
      </c>
      <c r="D19" s="3" t="s">
        <v>5622</v>
      </c>
      <c r="E19">
        <v>4050</v>
      </c>
      <c r="F19" t="str">
        <f t="shared" si="0"/>
        <v>Mili (municipal of Marshall islands)</v>
      </c>
      <c r="G19" t="str">
        <f t="shared" si="1"/>
        <v>Mili</v>
      </c>
      <c r="H19" t="str">
        <f t="shared" si="2"/>
        <v>MH-MIL</v>
      </c>
      <c r="I19" t="str">
        <f t="shared" si="3"/>
        <v>MH-T</v>
      </c>
    </row>
    <row r="20" spans="1:9" ht="15" thickBot="1" x14ac:dyDescent="0.4">
      <c r="A20" s="1" t="s">
        <v>8233</v>
      </c>
      <c r="B20" s="3" t="s">
        <v>8234</v>
      </c>
      <c r="C20" s="6" t="s">
        <v>8235</v>
      </c>
      <c r="D20" s="3" t="s">
        <v>5747</v>
      </c>
      <c r="E20">
        <v>4050</v>
      </c>
      <c r="F20" t="str">
        <f t="shared" si="0"/>
        <v>Namdrik (municipal of Marshall islands)</v>
      </c>
      <c r="G20" t="str">
        <f t="shared" si="1"/>
        <v>Namdrik</v>
      </c>
      <c r="H20" t="str">
        <f t="shared" si="2"/>
        <v>MH-NMK</v>
      </c>
      <c r="I20" t="str">
        <f t="shared" si="3"/>
        <v>MH-L</v>
      </c>
    </row>
    <row r="21" spans="1:9" ht="15" thickBot="1" x14ac:dyDescent="0.4">
      <c r="A21" s="1" t="s">
        <v>8236</v>
      </c>
      <c r="B21" s="3" t="s">
        <v>8237</v>
      </c>
      <c r="C21" s="6" t="s">
        <v>8238</v>
      </c>
      <c r="D21" s="3" t="s">
        <v>5747</v>
      </c>
      <c r="E21">
        <v>4050</v>
      </c>
      <c r="F21" t="str">
        <f t="shared" si="0"/>
        <v>Namu (municipal of Marshall islands)</v>
      </c>
      <c r="G21" t="str">
        <f t="shared" si="1"/>
        <v>Namu</v>
      </c>
      <c r="H21" t="str">
        <f t="shared" si="2"/>
        <v>MH-NMU</v>
      </c>
      <c r="I21" t="str">
        <f t="shared" si="3"/>
        <v>MH-L</v>
      </c>
    </row>
    <row r="22" spans="1:9" ht="15" thickBot="1" x14ac:dyDescent="0.4">
      <c r="A22" s="1" t="s">
        <v>8239</v>
      </c>
      <c r="B22" s="3" t="s">
        <v>8240</v>
      </c>
      <c r="C22" s="6" t="s">
        <v>8241</v>
      </c>
      <c r="D22" s="3" t="s">
        <v>5747</v>
      </c>
      <c r="E22">
        <v>4050</v>
      </c>
      <c r="F22" t="str">
        <f t="shared" si="0"/>
        <v>Rongelap (municipal of Marshall islands)</v>
      </c>
      <c r="G22" t="str">
        <f t="shared" si="1"/>
        <v>Rongelap</v>
      </c>
      <c r="H22" t="str">
        <f t="shared" si="2"/>
        <v>MH-RON</v>
      </c>
      <c r="I22" t="str">
        <f t="shared" si="3"/>
        <v>MH-L</v>
      </c>
    </row>
    <row r="23" spans="1:9" ht="15" thickBot="1" x14ac:dyDescent="0.4">
      <c r="A23" s="1" t="s">
        <v>8242</v>
      </c>
      <c r="B23" s="3" t="s">
        <v>8243</v>
      </c>
      <c r="C23" s="6" t="s">
        <v>8243</v>
      </c>
      <c r="D23" s="3" t="s">
        <v>5747</v>
      </c>
      <c r="E23">
        <v>4050</v>
      </c>
      <c r="F23" t="str">
        <f t="shared" si="0"/>
        <v>Ujae (municipal of Marshall islands)</v>
      </c>
      <c r="G23" t="str">
        <f t="shared" si="1"/>
        <v>Ujae</v>
      </c>
      <c r="H23" t="str">
        <f t="shared" si="2"/>
        <v>MH-UJA</v>
      </c>
      <c r="I23" t="str">
        <f t="shared" si="3"/>
        <v>MH-L</v>
      </c>
    </row>
    <row r="24" spans="1:9" ht="15" thickBot="1" x14ac:dyDescent="0.4">
      <c r="A24" s="1" t="s">
        <v>8244</v>
      </c>
      <c r="B24" s="3" t="s">
        <v>8245</v>
      </c>
      <c r="C24" s="6" t="s">
        <v>8246</v>
      </c>
      <c r="D24" s="3" t="s">
        <v>5622</v>
      </c>
      <c r="E24">
        <v>4050</v>
      </c>
      <c r="F24" t="str">
        <f t="shared" si="0"/>
        <v>Utrik (municipal of Marshall islands)</v>
      </c>
      <c r="G24" t="str">
        <f t="shared" si="1"/>
        <v>Utrik</v>
      </c>
      <c r="H24" t="str">
        <f t="shared" si="2"/>
        <v>MH-UTI</v>
      </c>
      <c r="I24" t="str">
        <f t="shared" si="3"/>
        <v>MH-T</v>
      </c>
    </row>
    <row r="25" spans="1:9" ht="15" thickBot="1" x14ac:dyDescent="0.4">
      <c r="A25" s="1" t="s">
        <v>8247</v>
      </c>
      <c r="B25" s="3" t="s">
        <v>8248</v>
      </c>
      <c r="C25" s="6" t="s">
        <v>8249</v>
      </c>
      <c r="D25" s="3" t="s">
        <v>5747</v>
      </c>
      <c r="E25">
        <v>4050</v>
      </c>
      <c r="F25" t="str">
        <f t="shared" si="0"/>
        <v>Wotho (municipal of Marshall islands)</v>
      </c>
      <c r="G25" t="str">
        <f t="shared" si="1"/>
        <v>Wotho</v>
      </c>
      <c r="H25" t="str">
        <f t="shared" si="2"/>
        <v>MH-WTH</v>
      </c>
      <c r="I25" t="str">
        <f t="shared" si="3"/>
        <v>MH-L</v>
      </c>
    </row>
    <row r="26" spans="1:9" ht="15" thickBot="1" x14ac:dyDescent="0.4">
      <c r="A26" s="1" t="s">
        <v>8250</v>
      </c>
      <c r="B26" s="3" t="s">
        <v>8251</v>
      </c>
      <c r="C26" s="6" t="s">
        <v>8252</v>
      </c>
      <c r="D26" s="3" t="s">
        <v>5622</v>
      </c>
      <c r="E26">
        <v>4050</v>
      </c>
      <c r="F26" t="str">
        <f t="shared" si="0"/>
        <v>Wotje (municipal of Marshall islands)</v>
      </c>
      <c r="G26" t="str">
        <f t="shared" si="1"/>
        <v>Wotje</v>
      </c>
      <c r="H26" t="str">
        <f t="shared" si="2"/>
        <v>MH-WTJ</v>
      </c>
      <c r="I26" t="str">
        <f t="shared" si="3"/>
        <v>MH-T</v>
      </c>
    </row>
  </sheetData>
  <hyperlinks>
    <hyperlink ref="B1" r:id="rId1" tooltip="Ralik chain" display="https://en.wikipedia.org/wiki/Ralik_chain" xr:uid="{E8B5E9DF-DFDB-4D03-9ADE-BFDF0CA2F4FD}"/>
    <hyperlink ref="B2" r:id="rId2" tooltip="Ratak chain" display="https://en.wikipedia.org/wiki/Ratak_chain" xr:uid="{5CF3F77B-AA41-48B1-964D-7554AE1F85AD}"/>
    <hyperlink ref="B3" r:id="rId3" tooltip="Ailinglaplap Atoll" display="https://en.wikipedia.org/wiki/Ailinglaplap_Atoll" xr:uid="{FEB03048-D799-4E9E-9959-FE7D1436FEF8}"/>
    <hyperlink ref="D3" r:id="rId4" tooltip="Ralik chain" display="https://en.wikipedia.org/wiki/Ralik_chain" xr:uid="{F2CD5641-1268-48A5-8588-85AEB6A3AC15}"/>
    <hyperlink ref="B4" r:id="rId5" tooltip="Ailuk Atoll" display="https://en.wikipedia.org/wiki/Ailuk_Atoll" xr:uid="{DD7E206A-8E40-42DE-8334-D73355668012}"/>
    <hyperlink ref="D4" r:id="rId6" tooltip="Ratak chain" display="https://en.wikipedia.org/wiki/Ratak_chain" xr:uid="{FDD92BB6-CDC4-4BF2-BB81-AD92EC779E8E}"/>
    <hyperlink ref="B5" r:id="rId7" tooltip="Arno Atoll" display="https://en.wikipedia.org/wiki/Arno_Atoll" xr:uid="{4657DB05-416B-48FA-B247-AA3BDAC3EA47}"/>
    <hyperlink ref="D5" r:id="rId8" tooltip="Ratak chain" display="https://en.wikipedia.org/wiki/Ratak_chain" xr:uid="{57F99E9E-E228-4C60-9581-CA17493B1E5D}"/>
    <hyperlink ref="B6" r:id="rId9" tooltip="Aur Atoll" display="https://en.wikipedia.org/wiki/Aur_Atoll" xr:uid="{4A9F6FB2-B55C-4212-9F43-19937F17F2D3}"/>
    <hyperlink ref="D6" r:id="rId10" tooltip="Ratak chain" display="https://en.wikipedia.org/wiki/Ratak_chain" xr:uid="{86C8664A-D9F8-438F-9DDD-6CA60E674D0F}"/>
    <hyperlink ref="B7" r:id="rId11" tooltip="Kili Island" display="https://en.wikipedia.org/wiki/Kili_Island" xr:uid="{06DD65E4-2F42-4DDE-ACA6-F4746E2CFA69}"/>
    <hyperlink ref="D7" r:id="rId12" tooltip="Ralik chain" display="https://en.wikipedia.org/wiki/Ralik_chain" xr:uid="{2AF5CC85-CBFA-4209-B1DC-12A0A55402C6}"/>
    <hyperlink ref="B8" r:id="rId13" tooltip="Ebon Atoll" display="https://en.wikipedia.org/wiki/Ebon_Atoll" xr:uid="{067C3869-95D2-4CEF-8E91-B37D2604CDD0}"/>
    <hyperlink ref="D8" r:id="rId14" tooltip="Ralik chain" display="https://en.wikipedia.org/wiki/Ralik_chain" xr:uid="{3BDF05F9-1456-4174-9E4F-1F1BF2934F8F}"/>
    <hyperlink ref="B9" r:id="rId15" tooltip="Enewetak Atoll" display="https://en.wikipedia.org/wiki/Enewetak_Atoll" xr:uid="{FB4D9896-B2C5-46EE-9344-4F13417059F5}"/>
    <hyperlink ref="D9" r:id="rId16" tooltip="Ralik chain" display="https://en.wikipedia.org/wiki/Ralik_chain" xr:uid="{5102F508-3350-4955-A3D1-CA688A07ADDC}"/>
    <hyperlink ref="B10" r:id="rId17" tooltip="Jabat Island" display="https://en.wikipedia.org/wiki/Jabat_Island" xr:uid="{E6B6F3F7-2F35-45D7-8A94-D4A89A5F836F}"/>
    <hyperlink ref="D10" r:id="rId18" tooltip="Ralik chain" display="https://en.wikipedia.org/wiki/Ralik_chain" xr:uid="{50779793-CF99-444F-922A-9BA27E0209F4}"/>
    <hyperlink ref="B11" r:id="rId19" tooltip="Jaluit Atoll" display="https://en.wikipedia.org/wiki/Jaluit_Atoll" xr:uid="{9C84D5C2-C914-4E6C-9A5C-F230A2D7A20F}"/>
    <hyperlink ref="D11" r:id="rId20" tooltip="Ralik chain" display="https://en.wikipedia.org/wiki/Ralik_chain" xr:uid="{B3C92FC8-D1E1-460F-9B74-3E7BAB32343D}"/>
    <hyperlink ref="B12" r:id="rId21" tooltip="Kwajalein Atoll" display="https://en.wikipedia.org/wiki/Kwajalein_Atoll" xr:uid="{255A92B5-E7FC-41DC-A3C0-10CF7423AFEE}"/>
    <hyperlink ref="D12" r:id="rId22" tooltip="Ralik chain" display="https://en.wikipedia.org/wiki/Ralik_chain" xr:uid="{D1A6EC62-2F29-41C2-B2C4-042B5586A2D6}"/>
    <hyperlink ref="B13" r:id="rId23" tooltip="Lae Atoll" display="https://en.wikipedia.org/wiki/Lae_Atoll" xr:uid="{C9BFE63F-F8A7-4604-B67D-6ED13F91F271}"/>
    <hyperlink ref="D13" r:id="rId24" tooltip="Ralik chain" display="https://en.wikipedia.org/wiki/Ralik_chain" xr:uid="{8BAE3A48-F90E-47F6-BC5C-8A4ED552BE0E}"/>
    <hyperlink ref="B14" r:id="rId25" tooltip="Lib Island" display="https://en.wikipedia.org/wiki/Lib_Island" xr:uid="{A2018098-611E-44DC-ADF4-7EEC27705C90}"/>
    <hyperlink ref="D14" r:id="rId26" tooltip="Ralik chain" display="https://en.wikipedia.org/wiki/Ralik_chain" xr:uid="{10F7C707-6801-4119-B3DF-52E89E27EBFF}"/>
    <hyperlink ref="B15" r:id="rId27" tooltip="Likiep Atoll" display="https://en.wikipedia.org/wiki/Likiep_Atoll" xr:uid="{3820861E-8CE8-49F2-8CF5-A58C1EDA00CE}"/>
    <hyperlink ref="D15" r:id="rId28" tooltip="Ratak chain" display="https://en.wikipedia.org/wiki/Ratak_chain" xr:uid="{5673E99E-1B3D-4D5E-B26C-01C0D36DAC82}"/>
    <hyperlink ref="B16" r:id="rId29" tooltip="Majuro Atoll" display="https://en.wikipedia.org/wiki/Majuro_Atoll" xr:uid="{EC3A3F91-3881-4425-B40B-CC517F3FE557}"/>
    <hyperlink ref="D16" r:id="rId30" tooltip="Ratak chain" display="https://en.wikipedia.org/wiki/Ratak_chain" xr:uid="{D83CE230-0180-43DD-8774-EE3ACA9F222B}"/>
    <hyperlink ref="B17" r:id="rId31" tooltip="Maloelap Atoll" display="https://en.wikipedia.org/wiki/Maloelap_Atoll" xr:uid="{7DCDEF3A-FFB0-44E1-9A86-37891C069490}"/>
    <hyperlink ref="D17" r:id="rId32" tooltip="Ratak chain" display="https://en.wikipedia.org/wiki/Ratak_chain" xr:uid="{92CA147D-CD62-4E51-A3C0-45CA9A028083}"/>
    <hyperlink ref="B18" r:id="rId33" tooltip="Mejit Island" display="https://en.wikipedia.org/wiki/Mejit_Island" xr:uid="{55B04306-138E-4AAA-B3A4-D0150E405C8A}"/>
    <hyperlink ref="D18" r:id="rId34" tooltip="Ratak chain" display="https://en.wikipedia.org/wiki/Ratak_chain" xr:uid="{62567E50-0184-45FA-A7CC-F68C3111AD3F}"/>
    <hyperlink ref="B19" r:id="rId35" tooltip="Mili Atoll" display="https://en.wikipedia.org/wiki/Mili_Atoll" xr:uid="{F9AA6640-11BF-4CE6-9A87-6F60CBFBBBC6}"/>
    <hyperlink ref="D19" r:id="rId36" tooltip="Ratak chain" display="https://en.wikipedia.org/wiki/Ratak_chain" xr:uid="{F73C4A9C-D2B2-4A03-9AC5-77F5DE0F8B08}"/>
    <hyperlink ref="B20" r:id="rId37" tooltip="Namdrik Atoll" display="https://en.wikipedia.org/wiki/Namdrik_Atoll" xr:uid="{C9886040-1331-46DD-AC1B-C3F4914A360B}"/>
    <hyperlink ref="D20" r:id="rId38" tooltip="Ralik chain" display="https://en.wikipedia.org/wiki/Ralik_chain" xr:uid="{FCF8F975-D258-4390-869E-BBC782FD6E92}"/>
    <hyperlink ref="B21" r:id="rId39" tooltip="Namu Atoll" display="https://en.wikipedia.org/wiki/Namu_Atoll" xr:uid="{2BE356D4-D12D-4D78-9586-102DA223BD10}"/>
    <hyperlink ref="D21" r:id="rId40" tooltip="Ralik chain" display="https://en.wikipedia.org/wiki/Ralik_chain" xr:uid="{90CFA51C-91BF-4DCD-91B8-E66FD278900F}"/>
    <hyperlink ref="B22" r:id="rId41" tooltip="Rongelap Atoll" display="https://en.wikipedia.org/wiki/Rongelap_Atoll" xr:uid="{62A89E7A-F5C7-4318-B268-7328C7C1EE2B}"/>
    <hyperlink ref="D22" r:id="rId42" tooltip="Ralik chain" display="https://en.wikipedia.org/wiki/Ralik_chain" xr:uid="{779323BE-238C-49C2-A645-CE0C37CBA33D}"/>
    <hyperlink ref="B23" r:id="rId43" tooltip="Ujae Atoll" display="https://en.wikipedia.org/wiki/Ujae_Atoll" xr:uid="{ED1A8651-6146-4254-BD7E-C43769851190}"/>
    <hyperlink ref="D23" r:id="rId44" tooltip="Ralik chain" display="https://en.wikipedia.org/wiki/Ralik_chain" xr:uid="{614B4388-C50B-43CA-9E5E-888E1A9C3655}"/>
    <hyperlink ref="B24" r:id="rId45" tooltip="Utirik Atoll" display="https://en.wikipedia.org/wiki/Utirik_Atoll" xr:uid="{8DD72D5F-0B46-47B3-BDCA-733245691CE6}"/>
    <hyperlink ref="D24" r:id="rId46" tooltip="Ratak chain" display="https://en.wikipedia.org/wiki/Ratak_chain" xr:uid="{2ADFADB5-E539-4EE2-839B-D07CF7130EB6}"/>
    <hyperlink ref="B25" r:id="rId47" tooltip="Wotho Atoll" display="https://en.wikipedia.org/wiki/Wotho_Atoll" xr:uid="{3353A8D3-110B-4A3C-BE85-1463C15AADB9}"/>
    <hyperlink ref="D25" r:id="rId48" tooltip="Ralik chain" display="https://en.wikipedia.org/wiki/Ralik_chain" xr:uid="{C6B00FFB-6AB9-4FF5-BA23-D8C41CEFFF3F}"/>
    <hyperlink ref="B26" r:id="rId49" tooltip="Wotje Atoll" display="https://en.wikipedia.org/wiki/Wotje_Atoll" xr:uid="{28834D76-04E4-4BA7-B15A-F626AD6CE913}"/>
    <hyperlink ref="D26" r:id="rId50" tooltip="Ratak chain" display="https://en.wikipedia.org/wiki/Ratak_chain" xr:uid="{B1E08BAA-7B59-4729-85BB-71EC73EBC9ED}"/>
  </hyperlinks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EEC17-7C58-415E-93C3-F09DF93471F3}">
  <dimension ref="A1:I21"/>
  <sheetViews>
    <sheetView topLeftCell="A10" workbookViewId="0">
      <selection activeCell="F1" sqref="F1:I21"/>
    </sheetView>
  </sheetViews>
  <sheetFormatPr defaultRowHeight="14.5" x14ac:dyDescent="0.35"/>
  <cols>
    <col min="7" max="7" width="26.6328125" bestFit="1" customWidth="1"/>
    <col min="8" max="8" width="12.7265625" bestFit="1" customWidth="1"/>
    <col min="9" max="9" width="7.81640625" bestFit="1" customWidth="1"/>
  </cols>
  <sheetData>
    <row r="1" spans="1:9" ht="29.5" thickBot="1" x14ac:dyDescent="0.4">
      <c r="A1" s="1" t="s">
        <v>8253</v>
      </c>
      <c r="B1" s="3" t="s">
        <v>8254</v>
      </c>
      <c r="C1" s="6" t="s">
        <v>8255</v>
      </c>
      <c r="D1" s="6" t="s">
        <v>8256</v>
      </c>
      <c r="F1">
        <v>3960</v>
      </c>
      <c r="G1" t="str">
        <f>_xlfn.CONCAT(B1," (Maldivian city)")</f>
        <v>Addu City (Maldivian city)</v>
      </c>
      <c r="H1" t="str">
        <f>B1</f>
        <v>Addu City</v>
      </c>
      <c r="I1" t="str">
        <f>A1</f>
        <v>MV-01</v>
      </c>
    </row>
    <row r="2" spans="1:9" ht="15" thickBot="1" x14ac:dyDescent="0.4">
      <c r="A2" s="1" t="s">
        <v>8257</v>
      </c>
      <c r="B2" s="3" t="s">
        <v>8258</v>
      </c>
      <c r="C2" s="6" t="s">
        <v>8259</v>
      </c>
      <c r="D2" s="6"/>
      <c r="F2">
        <v>3960</v>
      </c>
      <c r="G2" t="str">
        <f>_xlfn.CONCAT(B2," (Maldivian city)")</f>
        <v>Male (Maldivian city)</v>
      </c>
      <c r="H2" t="str">
        <f>B2</f>
        <v>Male</v>
      </c>
      <c r="I2" t="str">
        <f>A2</f>
        <v>MV-MLE</v>
      </c>
    </row>
    <row r="3" spans="1:9" ht="29.5" thickBot="1" x14ac:dyDescent="0.4">
      <c r="A3" s="1" t="s">
        <v>8260</v>
      </c>
      <c r="B3" s="3" t="s">
        <v>8261</v>
      </c>
      <c r="C3" s="6" t="s">
        <v>8262</v>
      </c>
      <c r="D3" s="6" t="s">
        <v>8263</v>
      </c>
      <c r="E3" s="6" t="s">
        <v>6228</v>
      </c>
      <c r="F3">
        <v>3960</v>
      </c>
      <c r="G3" t="str">
        <f>_xlfn.CONCAT(B3," (Maldivian atol)")</f>
        <v>North Ari Atoll (Maldivian atol)</v>
      </c>
      <c r="H3" t="str">
        <f>B3</f>
        <v>North Ari Atoll</v>
      </c>
      <c r="I3" t="str">
        <f>A3</f>
        <v>MV-02</v>
      </c>
    </row>
    <row r="4" spans="1:9" ht="29.5" thickBot="1" x14ac:dyDescent="0.4">
      <c r="A4" s="1" t="s">
        <v>8264</v>
      </c>
      <c r="B4" s="3" t="s">
        <v>8265</v>
      </c>
      <c r="C4" s="6" t="s">
        <v>8266</v>
      </c>
      <c r="D4" s="6" t="s">
        <v>8267</v>
      </c>
      <c r="E4" s="6" t="s">
        <v>6228</v>
      </c>
      <c r="F4">
        <v>3960</v>
      </c>
      <c r="G4" t="str">
        <f t="shared" ref="G4:G21" si="0">_xlfn.CONCAT(B4," (Maldivian atol)")</f>
        <v>South Ari Atoll (Maldivian atol)</v>
      </c>
      <c r="H4" t="str">
        <f t="shared" ref="H4:H21" si="1">B4</f>
        <v>South Ari Atoll</v>
      </c>
      <c r="I4" t="str">
        <f t="shared" ref="I4:I21" si="2">A4</f>
        <v>MV-00</v>
      </c>
    </row>
    <row r="5" spans="1:9" ht="44" thickBot="1" x14ac:dyDescent="0.4">
      <c r="A5" s="1" t="s">
        <v>8268</v>
      </c>
      <c r="B5" s="3" t="s">
        <v>8269</v>
      </c>
      <c r="C5" s="6" t="s">
        <v>8270</v>
      </c>
      <c r="D5" s="6" t="s">
        <v>8271</v>
      </c>
      <c r="E5" s="6" t="s">
        <v>8272</v>
      </c>
      <c r="F5">
        <v>3960</v>
      </c>
      <c r="G5" t="str">
        <f t="shared" si="0"/>
        <v>South Maalhosmadulu (Maldivian atol)</v>
      </c>
      <c r="H5" t="str">
        <f t="shared" si="1"/>
        <v>South Maalhosmadulu</v>
      </c>
      <c r="I5" t="str">
        <f t="shared" si="2"/>
        <v>MV-20</v>
      </c>
    </row>
    <row r="6" spans="1:9" ht="44" thickBot="1" x14ac:dyDescent="0.4">
      <c r="A6" s="1" t="s">
        <v>8273</v>
      </c>
      <c r="B6" s="3" t="s">
        <v>8274</v>
      </c>
      <c r="C6" s="6" t="s">
        <v>8275</v>
      </c>
      <c r="D6" s="6" t="s">
        <v>8276</v>
      </c>
      <c r="E6" s="6" t="s">
        <v>8277</v>
      </c>
      <c r="F6">
        <v>3960</v>
      </c>
      <c r="G6" t="str">
        <f t="shared" si="0"/>
        <v>South Nilandhe Atoll (Maldivian atol)</v>
      </c>
      <c r="H6" t="str">
        <f t="shared" si="1"/>
        <v>South Nilandhe Atoll</v>
      </c>
      <c r="I6" t="str">
        <f t="shared" si="2"/>
        <v>MV-17</v>
      </c>
    </row>
    <row r="7" spans="1:9" ht="44" thickBot="1" x14ac:dyDescent="0.4">
      <c r="A7" s="1" t="s">
        <v>8278</v>
      </c>
      <c r="B7" s="3" t="s">
        <v>8279</v>
      </c>
      <c r="C7" s="6" t="s">
        <v>8280</v>
      </c>
      <c r="D7" s="6" t="s">
        <v>8281</v>
      </c>
      <c r="E7" s="6" t="s">
        <v>8277</v>
      </c>
      <c r="F7">
        <v>3960</v>
      </c>
      <c r="G7" t="str">
        <f t="shared" si="0"/>
        <v>North Nilandhe Atoll (Maldivian atol)</v>
      </c>
      <c r="H7" t="str">
        <f t="shared" si="1"/>
        <v>North Nilandhe Atoll</v>
      </c>
      <c r="I7" t="str">
        <f t="shared" si="2"/>
        <v>MV-14</v>
      </c>
    </row>
    <row r="8" spans="1:9" ht="44" thickBot="1" x14ac:dyDescent="0.4">
      <c r="A8" s="1" t="s">
        <v>8282</v>
      </c>
      <c r="B8" s="3" t="s">
        <v>8283</v>
      </c>
      <c r="C8" s="6" t="s">
        <v>8284</v>
      </c>
      <c r="D8" s="6" t="s">
        <v>8285</v>
      </c>
      <c r="E8" s="6" t="s">
        <v>8286</v>
      </c>
      <c r="F8">
        <v>3960</v>
      </c>
      <c r="G8" t="str">
        <f t="shared" si="0"/>
        <v>North Huvadhu Atoll (Maldivian atol)</v>
      </c>
      <c r="H8" t="str">
        <f t="shared" si="1"/>
        <v>North Huvadhu Atoll</v>
      </c>
      <c r="I8" t="str">
        <f t="shared" si="2"/>
        <v>MV-27</v>
      </c>
    </row>
    <row r="9" spans="1:9" ht="44" thickBot="1" x14ac:dyDescent="0.4">
      <c r="A9" s="1" t="s">
        <v>8287</v>
      </c>
      <c r="B9" s="3" t="s">
        <v>8288</v>
      </c>
      <c r="C9" s="6" t="s">
        <v>8289</v>
      </c>
      <c r="D9" s="6" t="s">
        <v>8290</v>
      </c>
      <c r="E9" s="6" t="s">
        <v>8286</v>
      </c>
      <c r="F9">
        <v>3960</v>
      </c>
      <c r="G9" t="str">
        <f t="shared" si="0"/>
        <v>South Huvadhu Atoll (Maldivian atol)</v>
      </c>
      <c r="H9" t="str">
        <f t="shared" si="1"/>
        <v>South Huvadhu Atoll</v>
      </c>
      <c r="I9" t="str">
        <f t="shared" si="2"/>
        <v>MV-28</v>
      </c>
    </row>
    <row r="10" spans="1:9" ht="29.5" thickBot="1" x14ac:dyDescent="0.4">
      <c r="A10" s="1" t="s">
        <v>8291</v>
      </c>
      <c r="B10" s="3" t="s">
        <v>8292</v>
      </c>
      <c r="C10" s="6" t="s">
        <v>8292</v>
      </c>
      <c r="D10" s="6" t="s">
        <v>8293</v>
      </c>
      <c r="E10" s="6" t="s">
        <v>8294</v>
      </c>
      <c r="F10">
        <v>3960</v>
      </c>
      <c r="G10" t="str">
        <f t="shared" si="0"/>
        <v>Fuvammulah (Maldivian atol)</v>
      </c>
      <c r="H10" t="str">
        <f t="shared" si="1"/>
        <v>Fuvammulah</v>
      </c>
      <c r="I10" t="str">
        <f t="shared" si="2"/>
        <v>MV-29</v>
      </c>
    </row>
    <row r="11" spans="1:9" ht="44" thickBot="1" x14ac:dyDescent="0.4">
      <c r="A11" s="1" t="s">
        <v>8295</v>
      </c>
      <c r="B11" s="3" t="s">
        <v>8296</v>
      </c>
      <c r="C11" s="6" t="s">
        <v>8297</v>
      </c>
      <c r="D11" s="6" t="s">
        <v>8298</v>
      </c>
      <c r="E11" s="6" t="s">
        <v>8299</v>
      </c>
      <c r="F11">
        <v>3960</v>
      </c>
      <c r="G11" t="str">
        <f t="shared" si="0"/>
        <v>North Thiladhunmathi (Maldivian atol)</v>
      </c>
      <c r="H11" t="str">
        <f t="shared" si="1"/>
        <v>North Thiladhunmathi</v>
      </c>
      <c r="I11" t="str">
        <f t="shared" si="2"/>
        <v>MV-07</v>
      </c>
    </row>
    <row r="12" spans="1:9" ht="44" thickBot="1" x14ac:dyDescent="0.4">
      <c r="A12" s="1" t="s">
        <v>8300</v>
      </c>
      <c r="B12" s="3" t="s">
        <v>8301</v>
      </c>
      <c r="C12" s="38" t="s">
        <v>8302</v>
      </c>
      <c r="D12" s="6" t="s">
        <v>8303</v>
      </c>
      <c r="E12" s="6" t="s">
        <v>8299</v>
      </c>
      <c r="F12">
        <v>3960</v>
      </c>
      <c r="G12" t="str">
        <f t="shared" si="0"/>
        <v>South Thiladhunmathi (Maldivian atol)</v>
      </c>
      <c r="H12" t="str">
        <f t="shared" si="1"/>
        <v>South Thiladhunmathi</v>
      </c>
      <c r="I12" t="str">
        <f t="shared" si="2"/>
        <v>MV-23</v>
      </c>
    </row>
    <row r="13" spans="1:9" ht="29.5" thickBot="1" x14ac:dyDescent="0.4">
      <c r="A13" s="1" t="s">
        <v>8304</v>
      </c>
      <c r="B13" s="3" t="s">
        <v>8305</v>
      </c>
      <c r="C13" s="6" t="s">
        <v>8306</v>
      </c>
      <c r="D13" s="6" t="s">
        <v>8307</v>
      </c>
      <c r="E13" s="6" t="s">
        <v>6228</v>
      </c>
      <c r="F13">
        <v>3960</v>
      </c>
      <c r="G13" t="str">
        <f t="shared" si="0"/>
        <v>Male Atoll (Maldivian atol)</v>
      </c>
      <c r="H13" t="str">
        <f t="shared" si="1"/>
        <v>Male Atoll</v>
      </c>
      <c r="I13" t="str">
        <f t="shared" si="2"/>
        <v>MV-26</v>
      </c>
    </row>
    <row r="14" spans="1:9" ht="29.5" thickBot="1" x14ac:dyDescent="0.4">
      <c r="A14" s="1" t="s">
        <v>8308</v>
      </c>
      <c r="B14" s="3" t="s">
        <v>8309</v>
      </c>
      <c r="C14" s="6" t="s">
        <v>8309</v>
      </c>
      <c r="D14" s="6" t="s">
        <v>8310</v>
      </c>
      <c r="E14" s="6" t="s">
        <v>8311</v>
      </c>
      <c r="F14">
        <v>3960</v>
      </c>
      <c r="G14" t="str">
        <f t="shared" si="0"/>
        <v>Hahdhunmathi (Maldivian atol)</v>
      </c>
      <c r="H14" t="str">
        <f t="shared" si="1"/>
        <v>Hahdhunmathi</v>
      </c>
      <c r="I14" t="str">
        <f t="shared" si="2"/>
        <v>MV-05</v>
      </c>
    </row>
    <row r="15" spans="1:9" ht="29.5" thickBot="1" x14ac:dyDescent="0.4">
      <c r="A15" s="1" t="s">
        <v>8312</v>
      </c>
      <c r="B15" s="3" t="s">
        <v>8313</v>
      </c>
      <c r="C15" s="6" t="s">
        <v>8313</v>
      </c>
      <c r="D15" s="6" t="s">
        <v>8314</v>
      </c>
      <c r="E15" s="6" t="s">
        <v>8272</v>
      </c>
      <c r="F15">
        <v>3960</v>
      </c>
      <c r="G15" t="str">
        <f t="shared" si="0"/>
        <v>Faadhippolhu (Maldivian atol)</v>
      </c>
      <c r="H15" t="str">
        <f t="shared" si="1"/>
        <v>Faadhippolhu</v>
      </c>
      <c r="I15" t="str">
        <f t="shared" si="2"/>
        <v>MV-03</v>
      </c>
    </row>
    <row r="16" spans="1:9" ht="29.5" thickBot="1" x14ac:dyDescent="0.4">
      <c r="A16" s="1" t="s">
        <v>8315</v>
      </c>
      <c r="B16" s="3" t="s">
        <v>8316</v>
      </c>
      <c r="C16" s="6" t="s">
        <v>8317</v>
      </c>
      <c r="D16" s="6" t="s">
        <v>8318</v>
      </c>
      <c r="E16" s="6" t="s">
        <v>8277</v>
      </c>
      <c r="F16">
        <v>3960</v>
      </c>
      <c r="G16" t="str">
        <f t="shared" si="0"/>
        <v>Mulaku Atoll (Maldivian atol)</v>
      </c>
      <c r="H16" t="str">
        <f t="shared" si="1"/>
        <v>Mulaku Atoll</v>
      </c>
      <c r="I16" t="str">
        <f t="shared" si="2"/>
        <v>MV-12</v>
      </c>
    </row>
    <row r="17" spans="1:9" ht="44" thickBot="1" x14ac:dyDescent="0.4">
      <c r="A17" s="1" t="s">
        <v>8319</v>
      </c>
      <c r="B17" s="3" t="s">
        <v>8320</v>
      </c>
      <c r="C17" s="6" t="s">
        <v>8321</v>
      </c>
      <c r="D17" s="6" t="s">
        <v>8322</v>
      </c>
      <c r="E17" s="6" t="s">
        <v>8272</v>
      </c>
      <c r="F17">
        <v>3960</v>
      </c>
      <c r="G17" t="str">
        <f t="shared" si="0"/>
        <v>South Miladhunmadulu (Maldivian atol)</v>
      </c>
      <c r="H17" t="str">
        <f t="shared" si="1"/>
        <v>South Miladhunmadulu</v>
      </c>
      <c r="I17" t="str">
        <f t="shared" si="2"/>
        <v>MV-25</v>
      </c>
    </row>
    <row r="18" spans="1:9" ht="44" thickBot="1" x14ac:dyDescent="0.4">
      <c r="A18" s="1" t="s">
        <v>8323</v>
      </c>
      <c r="B18" s="3" t="s">
        <v>8324</v>
      </c>
      <c r="C18" s="6" t="s">
        <v>8325</v>
      </c>
      <c r="D18" s="6" t="s">
        <v>8326</v>
      </c>
      <c r="E18" s="6" t="s">
        <v>8272</v>
      </c>
      <c r="F18">
        <v>3960</v>
      </c>
      <c r="G18" t="str">
        <f t="shared" si="0"/>
        <v>North Maalhosmadulu (Maldivian atol)</v>
      </c>
      <c r="H18" t="str">
        <f t="shared" si="1"/>
        <v>North Maalhosmadulu</v>
      </c>
      <c r="I18" t="str">
        <f t="shared" si="2"/>
        <v>MV-13</v>
      </c>
    </row>
    <row r="19" spans="1:9" ht="44" thickBot="1" x14ac:dyDescent="0.4">
      <c r="A19" s="1" t="s">
        <v>8327</v>
      </c>
      <c r="B19" s="3" t="s">
        <v>8328</v>
      </c>
      <c r="C19" s="6" t="s">
        <v>8329</v>
      </c>
      <c r="D19" s="6" t="s">
        <v>8330</v>
      </c>
      <c r="E19" s="6" t="s">
        <v>8299</v>
      </c>
      <c r="F19">
        <v>3960</v>
      </c>
      <c r="G19" t="str">
        <f t="shared" si="0"/>
        <v>North Miladhunmadulu (Maldivian atol)</v>
      </c>
      <c r="H19" t="str">
        <f t="shared" si="1"/>
        <v>North Miladhunmadulu</v>
      </c>
      <c r="I19" t="str">
        <f t="shared" si="2"/>
        <v>MV-24</v>
      </c>
    </row>
    <row r="20" spans="1:9" ht="29.5" thickBot="1" x14ac:dyDescent="0.4">
      <c r="A20" s="1" t="s">
        <v>8331</v>
      </c>
      <c r="B20" s="3" t="s">
        <v>8332</v>
      </c>
      <c r="C20" s="6" t="s">
        <v>8332</v>
      </c>
      <c r="D20" s="6" t="s">
        <v>8333</v>
      </c>
      <c r="E20" s="6" t="s">
        <v>8311</v>
      </c>
      <c r="F20">
        <v>3960</v>
      </c>
      <c r="G20" t="str">
        <f t="shared" si="0"/>
        <v>Kolhumadulu (Maldivian atol)</v>
      </c>
      <c r="H20" t="str">
        <f t="shared" si="1"/>
        <v>Kolhumadulu</v>
      </c>
      <c r="I20" t="str">
        <f t="shared" si="2"/>
        <v>MV-08</v>
      </c>
    </row>
    <row r="21" spans="1:9" ht="29.5" thickBot="1" x14ac:dyDescent="0.4">
      <c r="A21" s="1" t="s">
        <v>8334</v>
      </c>
      <c r="B21" s="3" t="s">
        <v>8335</v>
      </c>
      <c r="C21" s="6" t="s">
        <v>8336</v>
      </c>
      <c r="D21" s="6" t="s">
        <v>8337</v>
      </c>
      <c r="E21" s="6" t="s">
        <v>6228</v>
      </c>
      <c r="F21">
        <v>3960</v>
      </c>
      <c r="G21" t="str">
        <f t="shared" si="0"/>
        <v>Felidhu Atoll (Maldivian atol)</v>
      </c>
      <c r="H21" t="str">
        <f t="shared" si="1"/>
        <v>Felidhu Atoll</v>
      </c>
      <c r="I21" t="str">
        <f t="shared" si="2"/>
        <v>MV-04</v>
      </c>
    </row>
  </sheetData>
  <hyperlinks>
    <hyperlink ref="B1" r:id="rId1" tooltip="Addu City" display="https://en.wikipedia.org/wiki/Addu_City" xr:uid="{F3A3B66C-EC8D-4BC8-87AD-84AAE6248308}"/>
    <hyperlink ref="B2" r:id="rId2" tooltip="Malé" display="https://en.wikipedia.org/wiki/Mal%C3%A9" xr:uid="{1746A857-EA81-4F3A-A9B8-7A7E3DB51360}"/>
    <hyperlink ref="B3" r:id="rId3" tooltip="Alif Alif Atoll" display="https://en.wikipedia.org/wiki/Alif_Alif_Atoll" xr:uid="{AA702333-DBE2-4BFD-BACA-0346A72F4B41}"/>
    <hyperlink ref="B4" r:id="rId4" tooltip="Alif Dhaal Atoll" display="https://en.wikipedia.org/wiki/Alif_Dhaal_Atoll" xr:uid="{674FA657-A6C4-4BD1-B25F-E375EB537035}"/>
    <hyperlink ref="B5" r:id="rId5" tooltip="Baa Atoll" display="https://en.wikipedia.org/wiki/Baa_Atoll" xr:uid="{E95361D6-2617-4A94-8086-418B96437B3C}"/>
    <hyperlink ref="B6" r:id="rId6" tooltip="Dhaalu Atoll" display="https://en.wikipedia.org/wiki/Dhaalu_Atoll" xr:uid="{8FA99125-1C19-4125-9046-DBE79FFAD1AB}"/>
    <hyperlink ref="B7" r:id="rId7" tooltip="Faafu Atoll" display="https://en.wikipedia.org/wiki/Faafu_Atoll" xr:uid="{BB63FEC1-0BAA-4EAA-A948-144CDDC958F7}"/>
    <hyperlink ref="B8" r:id="rId8" tooltip="Gaaf Alif Atoll" display="https://en.wikipedia.org/wiki/Gaaf_Alif_Atoll" xr:uid="{D6D842D2-DBA7-4C13-9BB9-B0503852FA32}"/>
    <hyperlink ref="B9" r:id="rId9" tooltip="Gaafu Dhaalu Atoll" display="https://en.wikipedia.org/wiki/Gaafu_Dhaalu_Atoll" xr:uid="{A26FC5B1-D6F6-4023-8157-B84765F060D5}"/>
    <hyperlink ref="B10" r:id="rId10" tooltip="Gnaviyani Atoll" display="https://en.wikipedia.org/wiki/Gnaviyani_Atoll" xr:uid="{428BF62F-A3DD-43BF-9667-666024F9BE92}"/>
    <hyperlink ref="B11" r:id="rId11" tooltip="Haa Alif Atoll" display="https://en.wikipedia.org/wiki/Haa_Alif_Atoll" xr:uid="{A9FB6196-E1C6-4F8F-B9FF-8CDF3F37C329}"/>
    <hyperlink ref="B12" r:id="rId12" tooltip="Haa Dhaalu Atoll" display="https://en.wikipedia.org/wiki/Haa_Dhaalu_Atoll" xr:uid="{ECFD0C8C-4A22-4265-B7EF-AD1171978CA8}"/>
    <hyperlink ref="B13" r:id="rId13" tooltip="Kaafu Atoll" display="https://en.wikipedia.org/wiki/Kaafu_Atoll" xr:uid="{C4A85DA3-2ACD-4D90-8BA2-8B6D4302AE8D}"/>
    <hyperlink ref="B14" r:id="rId14" tooltip="Laamu Atoll" display="https://en.wikipedia.org/wiki/Laamu_Atoll" xr:uid="{D12C417C-EE11-4272-A528-823C97B91665}"/>
    <hyperlink ref="B15" r:id="rId15" tooltip="Lhaviyani Atoll" display="https://en.wikipedia.org/wiki/Lhaviyani_Atoll" xr:uid="{36AB8DBB-E765-4768-B434-994628346578}"/>
    <hyperlink ref="B16" r:id="rId16" tooltip="Meemu Atoll" display="https://en.wikipedia.org/wiki/Meemu_Atoll" xr:uid="{C71CDD45-D7F0-4831-B8B1-44DAA96A407E}"/>
    <hyperlink ref="B17" r:id="rId17" tooltip="Noonu Atoll" display="https://en.wikipedia.org/wiki/Noonu_Atoll" xr:uid="{0D2405BB-7A8B-4749-8EBF-0E806CEE4239}"/>
    <hyperlink ref="B18" r:id="rId18" tooltip="Raa Atoll" display="https://en.wikipedia.org/wiki/Raa_Atoll" xr:uid="{46DAFC4C-BBF2-4D2C-91EE-202E828BA5BB}"/>
    <hyperlink ref="B19" r:id="rId19" tooltip="Shaviyani Atoll" display="https://en.wikipedia.org/wiki/Shaviyani_Atoll" xr:uid="{B8D09FD2-21FD-4D34-AD1F-98801E4E5D5D}"/>
    <hyperlink ref="B20" r:id="rId20" tooltip="Thaa Atoll" display="https://en.wikipedia.org/wiki/Thaa_Atoll" xr:uid="{E97D94D1-8730-42C3-8BB3-C130E5ED1ACA}"/>
    <hyperlink ref="B21" r:id="rId21" tooltip="Vaavu Atoll" display="https://en.wikipedia.org/wiki/Vaavu_Atoll" xr:uid="{FF15B2D2-F9B0-4A0A-AB98-27DC4CDECDB2}"/>
  </hyperlinks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BAA11-DE25-4C0A-B0C8-A386242E823A}">
  <dimension ref="A1:H31"/>
  <sheetViews>
    <sheetView topLeftCell="A16" workbookViewId="0">
      <selection activeCell="D4" sqref="D4:H31"/>
    </sheetView>
  </sheetViews>
  <sheetFormatPr defaultRowHeight="14.5" x14ac:dyDescent="0.35"/>
  <cols>
    <col min="4" max="4" width="4.81640625" bestFit="1" customWidth="1"/>
    <col min="5" max="5" width="25" bestFit="1" customWidth="1"/>
    <col min="6" max="6" width="9.08984375" bestFit="1" customWidth="1"/>
  </cols>
  <sheetData>
    <row r="1" spans="1:8" ht="29.5" thickBot="1" x14ac:dyDescent="0.4">
      <c r="A1" s="1" t="s">
        <v>8338</v>
      </c>
      <c r="B1" s="3" t="s">
        <v>1421</v>
      </c>
      <c r="C1" s="6" t="s">
        <v>8339</v>
      </c>
      <c r="D1">
        <v>3870</v>
      </c>
      <c r="E1" t="str">
        <f>_xlfn.CONCAT(C1," (Malawian region)")</f>
        <v>Chapakati (Malawian region)</v>
      </c>
      <c r="F1" t="str">
        <f>C1</f>
        <v>Chapakati</v>
      </c>
      <c r="G1" t="str">
        <f>A1</f>
        <v>MW-C</v>
      </c>
    </row>
    <row r="2" spans="1:8" ht="29.5" thickBot="1" x14ac:dyDescent="0.4">
      <c r="A2" s="1" t="s">
        <v>8340</v>
      </c>
      <c r="B2" s="3" t="s">
        <v>1422</v>
      </c>
      <c r="C2" s="6" t="s">
        <v>8341</v>
      </c>
      <c r="D2">
        <v>3870</v>
      </c>
      <c r="E2" t="str">
        <f t="shared" ref="E2:E3" si="0">_xlfn.CONCAT(C2," (Malawian region)")</f>
        <v>Chakumpoto (Malawian region)</v>
      </c>
      <c r="F2" t="str">
        <f t="shared" ref="F2:F3" si="1">C2</f>
        <v>Chakumpoto</v>
      </c>
      <c r="G2" t="str">
        <f t="shared" ref="G2:G3" si="2">A2</f>
        <v>MW-N</v>
      </c>
    </row>
    <row r="3" spans="1:8" ht="29.5" thickBot="1" x14ac:dyDescent="0.4">
      <c r="A3" s="1" t="s">
        <v>8342</v>
      </c>
      <c r="B3" s="3" t="s">
        <v>8343</v>
      </c>
      <c r="C3" s="6" t="s">
        <v>8344</v>
      </c>
      <c r="D3">
        <v>3870</v>
      </c>
      <c r="E3" t="str">
        <f t="shared" si="0"/>
        <v>Chakumwera (Malawian region)</v>
      </c>
      <c r="F3" t="str">
        <f t="shared" si="1"/>
        <v>Chakumwera</v>
      </c>
      <c r="G3" t="str">
        <f t="shared" si="2"/>
        <v>MW-S</v>
      </c>
    </row>
    <row r="4" spans="1:8" ht="15" thickBot="1" x14ac:dyDescent="0.4">
      <c r="A4" s="1" t="s">
        <v>8345</v>
      </c>
      <c r="B4" s="3" t="s">
        <v>8346</v>
      </c>
      <c r="C4" s="3" t="s">
        <v>5649</v>
      </c>
      <c r="D4">
        <v>3870</v>
      </c>
      <c r="E4" t="str">
        <f>_xlfn.CONCAT(B4," (Malawian district)")</f>
        <v>Balaka (Malawian district)</v>
      </c>
      <c r="F4" t="str">
        <f>B4</f>
        <v>Balaka</v>
      </c>
      <c r="G4" t="str">
        <f t="shared" ref="G4" si="3">A4</f>
        <v>MW-BA</v>
      </c>
      <c r="H4" t="str">
        <f>_xlfn.CONCAT("MW-",C4)</f>
        <v>MW-S</v>
      </c>
    </row>
    <row r="5" spans="1:8" ht="15" thickBot="1" x14ac:dyDescent="0.4">
      <c r="A5" s="1" t="s">
        <v>8347</v>
      </c>
      <c r="B5" s="3" t="s">
        <v>8348</v>
      </c>
      <c r="C5" s="3" t="s">
        <v>5649</v>
      </c>
      <c r="D5">
        <v>3870</v>
      </c>
      <c r="E5" t="str">
        <f t="shared" ref="E5:E31" si="4">_xlfn.CONCAT(B5," (Malawian district)")</f>
        <v>Blantyre (Malawian district)</v>
      </c>
      <c r="F5" t="str">
        <f t="shared" ref="F5:F31" si="5">B5</f>
        <v>Blantyre</v>
      </c>
      <c r="G5" t="str">
        <f t="shared" ref="G5:G31" si="6">A5</f>
        <v>MW-BL</v>
      </c>
      <c r="H5" t="str">
        <f t="shared" ref="H5:H31" si="7">_xlfn.CONCAT("MW-",C5)</f>
        <v>MW-S</v>
      </c>
    </row>
    <row r="6" spans="1:8" ht="29.5" thickBot="1" x14ac:dyDescent="0.4">
      <c r="A6" s="1" t="s">
        <v>8349</v>
      </c>
      <c r="B6" s="3" t="s">
        <v>8350</v>
      </c>
      <c r="C6" s="3" t="s">
        <v>5649</v>
      </c>
      <c r="D6">
        <v>3870</v>
      </c>
      <c r="E6" t="str">
        <f t="shared" si="4"/>
        <v>Chikwawa (Malawian district)</v>
      </c>
      <c r="F6" t="str">
        <f t="shared" si="5"/>
        <v>Chikwawa</v>
      </c>
      <c r="G6" t="str">
        <f t="shared" si="6"/>
        <v>MW-CK</v>
      </c>
      <c r="H6" t="str">
        <f t="shared" si="7"/>
        <v>MW-S</v>
      </c>
    </row>
    <row r="7" spans="1:8" ht="29.5" thickBot="1" x14ac:dyDescent="0.4">
      <c r="A7" s="1" t="s">
        <v>8351</v>
      </c>
      <c r="B7" s="3" t="s">
        <v>8352</v>
      </c>
      <c r="C7" s="3" t="s">
        <v>5649</v>
      </c>
      <c r="D7">
        <v>3870</v>
      </c>
      <c r="E7" t="str">
        <f t="shared" si="4"/>
        <v>Chiradzulu (Malawian district)</v>
      </c>
      <c r="F7" t="str">
        <f t="shared" si="5"/>
        <v>Chiradzulu</v>
      </c>
      <c r="G7" t="str">
        <f t="shared" si="6"/>
        <v>MW-CR</v>
      </c>
      <c r="H7" t="str">
        <f t="shared" si="7"/>
        <v>MW-S</v>
      </c>
    </row>
    <row r="8" spans="1:8" ht="15" thickBot="1" x14ac:dyDescent="0.4">
      <c r="A8" s="1" t="s">
        <v>8353</v>
      </c>
      <c r="B8" s="3" t="s">
        <v>8354</v>
      </c>
      <c r="C8" s="3" t="s">
        <v>5643</v>
      </c>
      <c r="D8">
        <v>3870</v>
      </c>
      <c r="E8" t="str">
        <f t="shared" si="4"/>
        <v>Chitipa (Malawian district)</v>
      </c>
      <c r="F8" t="str">
        <f t="shared" si="5"/>
        <v>Chitipa</v>
      </c>
      <c r="G8" t="str">
        <f t="shared" si="6"/>
        <v>MW-CT</v>
      </c>
      <c r="H8" t="str">
        <f t="shared" si="7"/>
        <v>MW-N</v>
      </c>
    </row>
    <row r="9" spans="1:8" ht="15" thickBot="1" x14ac:dyDescent="0.4">
      <c r="A9" s="1" t="s">
        <v>8355</v>
      </c>
      <c r="B9" s="3" t="s">
        <v>8356</v>
      </c>
      <c r="C9" s="3" t="s">
        <v>5677</v>
      </c>
      <c r="D9">
        <v>3870</v>
      </c>
      <c r="E9" t="str">
        <f t="shared" si="4"/>
        <v>Dedza (Malawian district)</v>
      </c>
      <c r="F9" t="str">
        <f t="shared" si="5"/>
        <v>Dedza</v>
      </c>
      <c r="G9" t="str">
        <f t="shared" si="6"/>
        <v>MW-DE</v>
      </c>
      <c r="H9" t="str">
        <f t="shared" si="7"/>
        <v>MW-C</v>
      </c>
    </row>
    <row r="10" spans="1:8" ht="15" thickBot="1" x14ac:dyDescent="0.4">
      <c r="A10" s="1" t="s">
        <v>8357</v>
      </c>
      <c r="B10" s="3" t="s">
        <v>8358</v>
      </c>
      <c r="C10" s="3" t="s">
        <v>5677</v>
      </c>
      <c r="D10">
        <v>3870</v>
      </c>
      <c r="E10" t="str">
        <f t="shared" si="4"/>
        <v>Dowa (Malawian district)</v>
      </c>
      <c r="F10" t="str">
        <f t="shared" si="5"/>
        <v>Dowa</v>
      </c>
      <c r="G10" t="str">
        <f t="shared" si="6"/>
        <v>MW-DO</v>
      </c>
      <c r="H10" t="str">
        <f t="shared" si="7"/>
        <v>MW-C</v>
      </c>
    </row>
    <row r="11" spans="1:8" ht="15" thickBot="1" x14ac:dyDescent="0.4">
      <c r="A11" s="1" t="s">
        <v>8359</v>
      </c>
      <c r="B11" s="3" t="s">
        <v>8360</v>
      </c>
      <c r="C11" s="3" t="s">
        <v>5643</v>
      </c>
      <c r="D11">
        <v>3870</v>
      </c>
      <c r="E11" t="str">
        <f t="shared" si="4"/>
        <v>Karonga (Malawian district)</v>
      </c>
      <c r="F11" t="str">
        <f t="shared" si="5"/>
        <v>Karonga</v>
      </c>
      <c r="G11" t="str">
        <f t="shared" si="6"/>
        <v>MW-KR</v>
      </c>
      <c r="H11" t="str">
        <f t="shared" si="7"/>
        <v>MW-N</v>
      </c>
    </row>
    <row r="12" spans="1:8" ht="15" thickBot="1" x14ac:dyDescent="0.4">
      <c r="A12" s="1" t="s">
        <v>8361</v>
      </c>
      <c r="B12" s="3" t="s">
        <v>8362</v>
      </c>
      <c r="C12" s="3" t="s">
        <v>5677</v>
      </c>
      <c r="D12">
        <v>3870</v>
      </c>
      <c r="E12" t="str">
        <f t="shared" si="4"/>
        <v>Kasungu (Malawian district)</v>
      </c>
      <c r="F12" t="str">
        <f t="shared" si="5"/>
        <v>Kasungu</v>
      </c>
      <c r="G12" t="str">
        <f t="shared" si="6"/>
        <v>MW-KS</v>
      </c>
      <c r="H12" t="str">
        <f t="shared" si="7"/>
        <v>MW-C</v>
      </c>
    </row>
    <row r="13" spans="1:8" ht="15" thickBot="1" x14ac:dyDescent="0.4">
      <c r="A13" s="1" t="s">
        <v>8363</v>
      </c>
      <c r="B13" s="3" t="s">
        <v>8364</v>
      </c>
      <c r="C13" s="3" t="s">
        <v>5643</v>
      </c>
      <c r="D13">
        <v>3870</v>
      </c>
      <c r="E13" t="str">
        <f t="shared" si="4"/>
        <v>Likoma (Malawian district)</v>
      </c>
      <c r="F13" t="str">
        <f t="shared" si="5"/>
        <v>Likoma</v>
      </c>
      <c r="G13" t="str">
        <f t="shared" si="6"/>
        <v>MW-LK</v>
      </c>
      <c r="H13" t="str">
        <f t="shared" si="7"/>
        <v>MW-N</v>
      </c>
    </row>
    <row r="14" spans="1:8" ht="15" thickBot="1" x14ac:dyDescent="0.4">
      <c r="A14" s="1" t="s">
        <v>8365</v>
      </c>
      <c r="B14" s="3" t="s">
        <v>8366</v>
      </c>
      <c r="C14" s="3" t="s">
        <v>5677</v>
      </c>
      <c r="D14">
        <v>3870</v>
      </c>
      <c r="E14" t="str">
        <f t="shared" si="4"/>
        <v>Lilongwe (Malawian district)</v>
      </c>
      <c r="F14" t="str">
        <f t="shared" si="5"/>
        <v>Lilongwe</v>
      </c>
      <c r="G14" t="str">
        <f t="shared" si="6"/>
        <v>MW-LI</v>
      </c>
      <c r="H14" t="str">
        <f t="shared" si="7"/>
        <v>MW-C</v>
      </c>
    </row>
    <row r="15" spans="1:8" ht="29.5" thickBot="1" x14ac:dyDescent="0.4">
      <c r="A15" s="1" t="s">
        <v>8367</v>
      </c>
      <c r="B15" s="3" t="s">
        <v>8368</v>
      </c>
      <c r="C15" s="3" t="s">
        <v>5649</v>
      </c>
      <c r="D15">
        <v>3870</v>
      </c>
      <c r="E15" t="str">
        <f t="shared" si="4"/>
        <v>Machinga (Malawian district)</v>
      </c>
      <c r="F15" t="str">
        <f t="shared" si="5"/>
        <v>Machinga</v>
      </c>
      <c r="G15" t="str">
        <f t="shared" si="6"/>
        <v>MW-MH</v>
      </c>
      <c r="H15" t="str">
        <f t="shared" si="7"/>
        <v>MW-S</v>
      </c>
    </row>
    <row r="16" spans="1:8" ht="29.5" thickBot="1" x14ac:dyDescent="0.4">
      <c r="A16" s="1" t="s">
        <v>8369</v>
      </c>
      <c r="B16" s="3" t="s">
        <v>8370</v>
      </c>
      <c r="C16" s="3" t="s">
        <v>5649</v>
      </c>
      <c r="D16">
        <v>3870</v>
      </c>
      <c r="E16" t="str">
        <f t="shared" si="4"/>
        <v>Mangochi (Malawian district)</v>
      </c>
      <c r="F16" t="str">
        <f t="shared" si="5"/>
        <v>Mangochi</v>
      </c>
      <c r="G16" t="str">
        <f t="shared" si="6"/>
        <v>MW-MG</v>
      </c>
      <c r="H16" t="str">
        <f t="shared" si="7"/>
        <v>MW-S</v>
      </c>
    </row>
    <row r="17" spans="1:8" ht="15" thickBot="1" x14ac:dyDescent="0.4">
      <c r="A17" s="1" t="s">
        <v>8371</v>
      </c>
      <c r="B17" s="3" t="s">
        <v>8372</v>
      </c>
      <c r="C17" s="3" t="s">
        <v>5677</v>
      </c>
      <c r="D17">
        <v>3870</v>
      </c>
      <c r="E17" t="str">
        <f t="shared" si="4"/>
        <v>Mchinji (Malawian district)</v>
      </c>
      <c r="F17" t="str">
        <f t="shared" si="5"/>
        <v>Mchinji</v>
      </c>
      <c r="G17" t="str">
        <f t="shared" si="6"/>
        <v>MW-MC</v>
      </c>
      <c r="H17" t="str">
        <f t="shared" si="7"/>
        <v>MW-C</v>
      </c>
    </row>
    <row r="18" spans="1:8" ht="15" thickBot="1" x14ac:dyDescent="0.4">
      <c r="A18" s="1" t="s">
        <v>8373</v>
      </c>
      <c r="B18" s="3" t="s">
        <v>8374</v>
      </c>
      <c r="C18" s="3" t="s">
        <v>5649</v>
      </c>
      <c r="D18">
        <v>3870</v>
      </c>
      <c r="E18" t="str">
        <f t="shared" si="4"/>
        <v>Mulanje (Malawian district)</v>
      </c>
      <c r="F18" t="str">
        <f t="shared" si="5"/>
        <v>Mulanje</v>
      </c>
      <c r="G18" t="str">
        <f t="shared" si="6"/>
        <v>MW-MU</v>
      </c>
      <c r="H18" t="str">
        <f t="shared" si="7"/>
        <v>MW-S</v>
      </c>
    </row>
    <row r="19" spans="1:8" ht="15" thickBot="1" x14ac:dyDescent="0.4">
      <c r="A19" s="1" t="s">
        <v>8375</v>
      </c>
      <c r="B19" s="3" t="s">
        <v>5340</v>
      </c>
      <c r="C19" s="3" t="s">
        <v>5649</v>
      </c>
      <c r="D19">
        <v>3870</v>
      </c>
      <c r="E19" t="str">
        <f t="shared" si="4"/>
        <v>Mwanza (Malawian district)</v>
      </c>
      <c r="F19" t="str">
        <f t="shared" si="5"/>
        <v>Mwanza</v>
      </c>
      <c r="G19" t="str">
        <f t="shared" si="6"/>
        <v>MW-MW</v>
      </c>
      <c r="H19" t="str">
        <f t="shared" si="7"/>
        <v>MW-S</v>
      </c>
    </row>
    <row r="20" spans="1:8" ht="15" thickBot="1" x14ac:dyDescent="0.4">
      <c r="A20" s="1" t="s">
        <v>8376</v>
      </c>
      <c r="B20" s="3" t="s">
        <v>8377</v>
      </c>
      <c r="C20" s="3" t="s">
        <v>5643</v>
      </c>
      <c r="D20">
        <v>3870</v>
      </c>
      <c r="E20" t="str">
        <f t="shared" si="4"/>
        <v>Mzimba (Malawian district)</v>
      </c>
      <c r="F20" t="str">
        <f t="shared" si="5"/>
        <v>Mzimba</v>
      </c>
      <c r="G20" t="str">
        <f t="shared" si="6"/>
        <v>MW-MZ</v>
      </c>
      <c r="H20" t="str">
        <f t="shared" si="7"/>
        <v>MW-N</v>
      </c>
    </row>
    <row r="21" spans="1:8" ht="15" thickBot="1" x14ac:dyDescent="0.4">
      <c r="A21" s="1" t="s">
        <v>8378</v>
      </c>
      <c r="B21" s="3" t="s">
        <v>8379</v>
      </c>
      <c r="C21" s="3" t="s">
        <v>5649</v>
      </c>
      <c r="D21">
        <v>3870</v>
      </c>
      <c r="E21" t="str">
        <f t="shared" si="4"/>
        <v>Neno (Malawian district)</v>
      </c>
      <c r="F21" t="str">
        <f t="shared" si="5"/>
        <v>Neno</v>
      </c>
      <c r="G21" t="str">
        <f t="shared" si="6"/>
        <v>MW-NE</v>
      </c>
      <c r="H21" t="str">
        <f t="shared" si="7"/>
        <v>MW-S</v>
      </c>
    </row>
    <row r="22" spans="1:8" ht="29.5" thickBot="1" x14ac:dyDescent="0.4">
      <c r="A22" s="1" t="s">
        <v>8380</v>
      </c>
      <c r="B22" s="3" t="s">
        <v>8381</v>
      </c>
      <c r="C22" s="3" t="s">
        <v>5643</v>
      </c>
      <c r="D22">
        <v>3870</v>
      </c>
      <c r="E22" t="str">
        <f t="shared" si="4"/>
        <v>Nkhata Bay (Malawian district)</v>
      </c>
      <c r="F22" t="str">
        <f t="shared" si="5"/>
        <v>Nkhata Bay</v>
      </c>
      <c r="G22" t="str">
        <f t="shared" si="6"/>
        <v>MW-NB</v>
      </c>
      <c r="H22" t="str">
        <f t="shared" si="7"/>
        <v>MW-N</v>
      </c>
    </row>
    <row r="23" spans="1:8" ht="29.5" thickBot="1" x14ac:dyDescent="0.4">
      <c r="A23" s="1" t="s">
        <v>8382</v>
      </c>
      <c r="B23" s="3" t="s">
        <v>8383</v>
      </c>
      <c r="C23" s="3" t="s">
        <v>5677</v>
      </c>
      <c r="D23">
        <v>3870</v>
      </c>
      <c r="E23" t="str">
        <f t="shared" si="4"/>
        <v>Nkhotakota (Malawian district)</v>
      </c>
      <c r="F23" t="str">
        <f t="shared" si="5"/>
        <v>Nkhotakota</v>
      </c>
      <c r="G23" t="str">
        <f t="shared" si="6"/>
        <v>MW-NK</v>
      </c>
      <c r="H23" t="str">
        <f t="shared" si="7"/>
        <v>MW-C</v>
      </c>
    </row>
    <row r="24" spans="1:8" ht="15" thickBot="1" x14ac:dyDescent="0.4">
      <c r="A24" s="1" t="s">
        <v>8384</v>
      </c>
      <c r="B24" s="3" t="s">
        <v>8385</v>
      </c>
      <c r="C24" s="3" t="s">
        <v>5649</v>
      </c>
      <c r="D24">
        <v>3870</v>
      </c>
      <c r="E24" t="str">
        <f t="shared" si="4"/>
        <v>Nsanje (Malawian district)</v>
      </c>
      <c r="F24" t="str">
        <f t="shared" si="5"/>
        <v>Nsanje</v>
      </c>
      <c r="G24" t="str">
        <f t="shared" si="6"/>
        <v>MW-NS</v>
      </c>
      <c r="H24" t="str">
        <f t="shared" si="7"/>
        <v>MW-S</v>
      </c>
    </row>
    <row r="25" spans="1:8" ht="15" thickBot="1" x14ac:dyDescent="0.4">
      <c r="A25" s="1" t="s">
        <v>8386</v>
      </c>
      <c r="B25" s="3" t="s">
        <v>8387</v>
      </c>
      <c r="C25" s="3" t="s">
        <v>5677</v>
      </c>
      <c r="D25">
        <v>3870</v>
      </c>
      <c r="E25" t="str">
        <f t="shared" si="4"/>
        <v>Ntcheu (Malawian district)</v>
      </c>
      <c r="F25" t="str">
        <f t="shared" si="5"/>
        <v>Ntcheu</v>
      </c>
      <c r="G25" t="str">
        <f t="shared" si="6"/>
        <v>MW-NU</v>
      </c>
      <c r="H25" t="str">
        <f t="shared" si="7"/>
        <v>MW-C</v>
      </c>
    </row>
    <row r="26" spans="1:8" ht="15" thickBot="1" x14ac:dyDescent="0.4">
      <c r="A26" s="1" t="s">
        <v>8388</v>
      </c>
      <c r="B26" s="3" t="s">
        <v>8389</v>
      </c>
      <c r="C26" s="3" t="s">
        <v>5677</v>
      </c>
      <c r="D26">
        <v>3870</v>
      </c>
      <c r="E26" t="str">
        <f t="shared" si="4"/>
        <v>Ntchisi (Malawian district)</v>
      </c>
      <c r="F26" t="str">
        <f t="shared" si="5"/>
        <v>Ntchisi</v>
      </c>
      <c r="G26" t="str">
        <f t="shared" si="6"/>
        <v>MW-NI</v>
      </c>
      <c r="H26" t="str">
        <f t="shared" si="7"/>
        <v>MW-C</v>
      </c>
    </row>
    <row r="27" spans="1:8" ht="29.5" thickBot="1" x14ac:dyDescent="0.4">
      <c r="A27" s="1" t="s">
        <v>8390</v>
      </c>
      <c r="B27" s="3" t="s">
        <v>8391</v>
      </c>
      <c r="C27" s="3" t="s">
        <v>5649</v>
      </c>
      <c r="D27">
        <v>3870</v>
      </c>
      <c r="E27" t="str">
        <f t="shared" si="4"/>
        <v>Phalombe (Malawian district)</v>
      </c>
      <c r="F27" t="str">
        <f t="shared" si="5"/>
        <v>Phalombe</v>
      </c>
      <c r="G27" t="str">
        <f t="shared" si="6"/>
        <v>MW-PH</v>
      </c>
      <c r="H27" t="str">
        <f t="shared" si="7"/>
        <v>MW-S</v>
      </c>
    </row>
    <row r="28" spans="1:8" ht="15" thickBot="1" x14ac:dyDescent="0.4">
      <c r="A28" s="1" t="s">
        <v>8392</v>
      </c>
      <c r="B28" s="3" t="s">
        <v>8393</v>
      </c>
      <c r="C28" s="3" t="s">
        <v>5643</v>
      </c>
      <c r="D28">
        <v>3870</v>
      </c>
      <c r="E28" t="str">
        <f t="shared" si="4"/>
        <v>Rumphi (Malawian district)</v>
      </c>
      <c r="F28" t="str">
        <f t="shared" si="5"/>
        <v>Rumphi</v>
      </c>
      <c r="G28" t="str">
        <f t="shared" si="6"/>
        <v>MW-RU</v>
      </c>
      <c r="H28" t="str">
        <f t="shared" si="7"/>
        <v>MW-N</v>
      </c>
    </row>
    <row r="29" spans="1:8" ht="15" thickBot="1" x14ac:dyDescent="0.4">
      <c r="A29" s="1" t="s">
        <v>8394</v>
      </c>
      <c r="B29" s="3" t="s">
        <v>8395</v>
      </c>
      <c r="C29" s="3" t="s">
        <v>5677</v>
      </c>
      <c r="D29">
        <v>3870</v>
      </c>
      <c r="E29" t="str">
        <f t="shared" si="4"/>
        <v>Salima (Malawian district)</v>
      </c>
      <c r="F29" t="str">
        <f t="shared" si="5"/>
        <v>Salima</v>
      </c>
      <c r="G29" t="str">
        <f t="shared" si="6"/>
        <v>MW-SA</v>
      </c>
      <c r="H29" t="str">
        <f t="shared" si="7"/>
        <v>MW-C</v>
      </c>
    </row>
    <row r="30" spans="1:8" ht="15" thickBot="1" x14ac:dyDescent="0.4">
      <c r="A30" s="1" t="s">
        <v>8396</v>
      </c>
      <c r="B30" s="3" t="s">
        <v>8397</v>
      </c>
      <c r="C30" s="3" t="s">
        <v>5649</v>
      </c>
      <c r="D30">
        <v>3870</v>
      </c>
      <c r="E30" t="str">
        <f t="shared" si="4"/>
        <v>Thyolo (Malawian district)</v>
      </c>
      <c r="F30" t="str">
        <f t="shared" si="5"/>
        <v>Thyolo</v>
      </c>
      <c r="G30" t="str">
        <f t="shared" si="6"/>
        <v>MW-TH</v>
      </c>
      <c r="H30" t="str">
        <f t="shared" si="7"/>
        <v>MW-S</v>
      </c>
    </row>
    <row r="31" spans="1:8" ht="15" thickBot="1" x14ac:dyDescent="0.4">
      <c r="A31" s="1" t="s">
        <v>8398</v>
      </c>
      <c r="B31" s="3" t="s">
        <v>8399</v>
      </c>
      <c r="C31" s="3" t="s">
        <v>5649</v>
      </c>
      <c r="D31">
        <v>3870</v>
      </c>
      <c r="E31" t="str">
        <f t="shared" si="4"/>
        <v>Zomba (Malawian district)</v>
      </c>
      <c r="F31" t="str">
        <f t="shared" si="5"/>
        <v>Zomba</v>
      </c>
      <c r="G31" t="str">
        <f t="shared" si="6"/>
        <v>MW-ZO</v>
      </c>
      <c r="H31" t="str">
        <f t="shared" si="7"/>
        <v>MW-S</v>
      </c>
    </row>
  </sheetData>
  <hyperlinks>
    <hyperlink ref="B1" r:id="rId1" tooltip="Central Region (Malawi)" display="https://en.wikipedia.org/wiki/Central_Region_(Malawi)" xr:uid="{53702E25-6B4E-4DCA-B4C5-7E2B95123364}"/>
    <hyperlink ref="B2" r:id="rId2" tooltip="Northern Region (Malawi)" display="https://en.wikipedia.org/wiki/Northern_Region_(Malawi)" xr:uid="{6C79E1C5-9698-4B60-B98A-0D57A9C77A41}"/>
    <hyperlink ref="B3" r:id="rId3" tooltip="Southern Region (Malawi)" display="https://en.wikipedia.org/wiki/Southern_Region_(Malawi)" xr:uid="{009164C0-E820-4329-8CD7-9FC168045F02}"/>
    <hyperlink ref="B4" r:id="rId4" tooltip="Balaka District" display="https://en.wikipedia.org/wiki/Balaka_District" xr:uid="{FE774408-A29A-4595-8810-ADE3AE44BB8A}"/>
    <hyperlink ref="C4" r:id="rId5" tooltip="Southern Region (Malawi)" display="https://en.wikipedia.org/wiki/Southern_Region_(Malawi)" xr:uid="{60A98832-C5B9-4C98-87AC-925ED218706D}"/>
    <hyperlink ref="B5" r:id="rId6" tooltip="Blantyre District" display="https://en.wikipedia.org/wiki/Blantyre_District" xr:uid="{195D2DF7-8177-4FE0-B5BE-B7F9F8AF6BD8}"/>
    <hyperlink ref="C5" r:id="rId7" tooltip="Southern Region (Malawi)" display="https://en.wikipedia.org/wiki/Southern_Region_(Malawi)" xr:uid="{5532340F-0DA6-446F-94A5-B1F21E353097}"/>
    <hyperlink ref="B6" r:id="rId8" tooltip="Chikwawa District" display="https://en.wikipedia.org/wiki/Chikwawa_District" xr:uid="{BBEE60B7-EE7D-4F80-830D-8A6C00B2A4F5}"/>
    <hyperlink ref="C6" r:id="rId9" tooltip="Southern Region (Malawi)" display="https://en.wikipedia.org/wiki/Southern_Region_(Malawi)" xr:uid="{FB602908-A048-43FC-94EF-88447CB85E5B}"/>
    <hyperlink ref="B7" r:id="rId10" tooltip="Chiradzulu District" display="https://en.wikipedia.org/wiki/Chiradzulu_District" xr:uid="{9071C57A-6DF7-4112-93C7-802AD48AB711}"/>
    <hyperlink ref="C7" r:id="rId11" tooltip="Southern Region (Malawi)" display="https://en.wikipedia.org/wiki/Southern_Region_(Malawi)" xr:uid="{0C8B25A1-D8CC-45FA-A3C4-B3F4382C0A7C}"/>
    <hyperlink ref="B8" r:id="rId12" tooltip="Chitipa District" display="https://en.wikipedia.org/wiki/Chitipa_District" xr:uid="{2D681EE3-2F41-497B-A966-2B6DDE790455}"/>
    <hyperlink ref="C8" r:id="rId13" tooltip="Northern Region (Malawi)" display="https://en.wikipedia.org/wiki/Northern_Region_(Malawi)" xr:uid="{3598CF0C-3C61-43D9-98FD-2F96CFCF2D7C}"/>
    <hyperlink ref="B9" r:id="rId14" tooltip="Dedza District" display="https://en.wikipedia.org/wiki/Dedza_District" xr:uid="{C9C2C1D6-E3D0-4144-B362-ACCE79BECD6F}"/>
    <hyperlink ref="C9" r:id="rId15" tooltip="Central Region (Malawi)" display="https://en.wikipedia.org/wiki/Central_Region_(Malawi)" xr:uid="{DE1D1C1A-515D-439F-B49C-6A24002132BB}"/>
    <hyperlink ref="B10" r:id="rId16" tooltip="Dowa District" display="https://en.wikipedia.org/wiki/Dowa_District" xr:uid="{6094A5FD-8345-4FA7-A58B-C442A97528DA}"/>
    <hyperlink ref="C10" r:id="rId17" tooltip="Central Region (Malawi)" display="https://en.wikipedia.org/wiki/Central_Region_(Malawi)" xr:uid="{52C1C10E-6C0E-42E5-82A6-B8D73B095D60}"/>
    <hyperlink ref="B11" r:id="rId18" tooltip="Karonga District" display="https://en.wikipedia.org/wiki/Karonga_District" xr:uid="{18AD5A3E-2532-4403-A93C-75BCA675424B}"/>
    <hyperlink ref="C11" r:id="rId19" tooltip="Northern Region (Malawi)" display="https://en.wikipedia.org/wiki/Northern_Region_(Malawi)" xr:uid="{07D90122-F071-4B52-A0EF-425FBDD9E086}"/>
    <hyperlink ref="B12" r:id="rId20" tooltip="Kasungu District" display="https://en.wikipedia.org/wiki/Kasungu_District" xr:uid="{20D59C92-C629-4A52-8242-93DFAB307880}"/>
    <hyperlink ref="C12" r:id="rId21" tooltip="Central Region (Malawi)" display="https://en.wikipedia.org/wiki/Central_Region_(Malawi)" xr:uid="{6D571E38-4BD9-4039-9895-8394CC0CC355}"/>
    <hyperlink ref="B13" r:id="rId22" tooltip="Likoma District" display="https://en.wikipedia.org/wiki/Likoma_District" xr:uid="{02AAF652-F020-4BD2-A7D0-A330ECE4ED29}"/>
    <hyperlink ref="C13" r:id="rId23" tooltip="Northern Region (Malawi)" display="https://en.wikipedia.org/wiki/Northern_Region_(Malawi)" xr:uid="{194B3CBE-91F2-4A2F-8BBA-CE9CC8AB86EE}"/>
    <hyperlink ref="B14" r:id="rId24" tooltip="Lilongwe District" display="https://en.wikipedia.org/wiki/Lilongwe_District" xr:uid="{E06EB12E-EFF7-4CEF-A34E-7EA433BF6A37}"/>
    <hyperlink ref="C14" r:id="rId25" tooltip="Central Region (Malawi)" display="https://en.wikipedia.org/wiki/Central_Region_(Malawi)" xr:uid="{C6CA7E7F-05F5-4C5C-A5CC-7302762A299A}"/>
    <hyperlink ref="B15" r:id="rId26" tooltip="Machinga District" display="https://en.wikipedia.org/wiki/Machinga_District" xr:uid="{3045604F-CA05-498D-807F-6E4B537700C7}"/>
    <hyperlink ref="C15" r:id="rId27" tooltip="Southern Region (Malawi)" display="https://en.wikipedia.org/wiki/Southern_Region_(Malawi)" xr:uid="{81D6C3A1-9DB5-4E51-978D-4F275DADA9A9}"/>
    <hyperlink ref="B16" r:id="rId28" tooltip="Mangochi District" display="https://en.wikipedia.org/wiki/Mangochi_District" xr:uid="{F552639F-AB63-4466-BA1C-E6E8ACA82777}"/>
    <hyperlink ref="C16" r:id="rId29" tooltip="Southern Region (Malawi)" display="https://en.wikipedia.org/wiki/Southern_Region_(Malawi)" xr:uid="{3CE6487F-0049-4429-89C7-40C5F7C3929A}"/>
    <hyperlink ref="B17" r:id="rId30" tooltip="Mchinji District" display="https://en.wikipedia.org/wiki/Mchinji_District" xr:uid="{3A5EC97A-3C96-4AD2-828C-2B8BB46859AA}"/>
    <hyperlink ref="C17" r:id="rId31" tooltip="Central Region (Malawi)" display="https://en.wikipedia.org/wiki/Central_Region_(Malawi)" xr:uid="{F9646687-E9EC-48D7-A1FE-6134892E18F2}"/>
    <hyperlink ref="B18" r:id="rId32" tooltip="Mulanje District" display="https://en.wikipedia.org/wiki/Mulanje_District" xr:uid="{5F5126B5-4E94-4C7B-B3C3-15932CF2AA07}"/>
    <hyperlink ref="C18" r:id="rId33" tooltip="Southern Region (Malawi)" display="https://en.wikipedia.org/wiki/Southern_Region_(Malawi)" xr:uid="{25511A7D-8EE4-4E42-A99A-204EF8895DA7}"/>
    <hyperlink ref="B19" r:id="rId34" tooltip="Mwanza District" display="https://en.wikipedia.org/wiki/Mwanza_District" xr:uid="{7F9FE986-F2B7-4040-9358-767F9C3B5D71}"/>
    <hyperlink ref="C19" r:id="rId35" tooltip="Southern Region (Malawi)" display="https://en.wikipedia.org/wiki/Southern_Region_(Malawi)" xr:uid="{70A3D1C7-CB7B-49D4-9FDC-5EFCBB31A1CD}"/>
    <hyperlink ref="B20" r:id="rId36" tooltip="Mzimba District" display="https://en.wikipedia.org/wiki/Mzimba_District" xr:uid="{A343E1AB-D0D6-4B19-BD77-0ECEDD2EECC5}"/>
    <hyperlink ref="C20" r:id="rId37" tooltip="Northern Region (Malawi)" display="https://en.wikipedia.org/wiki/Northern_Region_(Malawi)" xr:uid="{66248786-3694-4C77-83D7-D04070B36A28}"/>
    <hyperlink ref="B21" r:id="rId38" tooltip="Neno District" display="https://en.wikipedia.org/wiki/Neno_District" xr:uid="{70E4B958-E3D3-4127-B902-771C0BCB343F}"/>
    <hyperlink ref="C21" r:id="rId39" tooltip="Southern Region (Malawi)" display="https://en.wikipedia.org/wiki/Southern_Region_(Malawi)" xr:uid="{496F438E-3D96-41EB-8467-C575E5685B2F}"/>
    <hyperlink ref="B22" r:id="rId40" tooltip="Nkhata Bay District" display="https://en.wikipedia.org/wiki/Nkhata_Bay_District" xr:uid="{7E1CDB06-2654-452E-94CC-29B80E48D229}"/>
    <hyperlink ref="C22" r:id="rId41" tooltip="Northern Region (Malawi)" display="https://en.wikipedia.org/wiki/Northern_Region_(Malawi)" xr:uid="{D6AF202F-D7FC-48F3-B2E5-57CC8E8D6942}"/>
    <hyperlink ref="B23" r:id="rId42" tooltip="Nkhotakota District" display="https://en.wikipedia.org/wiki/Nkhotakota_District" xr:uid="{B9C7EC16-9F0D-418A-89D6-DB862D7563FE}"/>
    <hyperlink ref="C23" r:id="rId43" tooltip="Central Region (Malawi)" display="https://en.wikipedia.org/wiki/Central_Region_(Malawi)" xr:uid="{C3BCC103-A2D0-43D2-A241-5B03C4FDDC01}"/>
    <hyperlink ref="B24" r:id="rId44" tooltip="Nsanje District" display="https://en.wikipedia.org/wiki/Nsanje_District" xr:uid="{811C0411-AE41-4897-8762-95C7FC419D83}"/>
    <hyperlink ref="C24" r:id="rId45" tooltip="Southern Region (Malawi)" display="https://en.wikipedia.org/wiki/Southern_Region_(Malawi)" xr:uid="{456514BE-D069-4796-8FB7-CDFADB418810}"/>
    <hyperlink ref="B25" r:id="rId46" tooltip="Ntcheu District" display="https://en.wikipedia.org/wiki/Ntcheu_District" xr:uid="{3AE77A6C-D520-40E3-99FB-E672DD2B31E5}"/>
    <hyperlink ref="C25" r:id="rId47" tooltip="Central Region (Malawi)" display="https://en.wikipedia.org/wiki/Central_Region_(Malawi)" xr:uid="{836AA3FD-8868-4574-8632-223AF47EAEB4}"/>
    <hyperlink ref="B26" r:id="rId48" tooltip="Ntchisi District" display="https://en.wikipedia.org/wiki/Ntchisi_District" xr:uid="{2A5456DE-C19E-46F9-98DC-5056D50024AB}"/>
    <hyperlink ref="C26" r:id="rId49" tooltip="Central Region (Malawi)" display="https://en.wikipedia.org/wiki/Central_Region_(Malawi)" xr:uid="{5399E28A-AECC-4343-895C-9D998F9AE74A}"/>
    <hyperlink ref="B27" r:id="rId50" tooltip="Phalombe District" display="https://en.wikipedia.org/wiki/Phalombe_District" xr:uid="{163A3781-DBA6-43C9-9CAB-CB96816F829F}"/>
    <hyperlink ref="C27" r:id="rId51" tooltip="Southern Region (Malawi)" display="https://en.wikipedia.org/wiki/Southern_Region_(Malawi)" xr:uid="{5FA5C131-9343-44D8-9695-7E8592C67A85}"/>
    <hyperlink ref="B28" r:id="rId52" tooltip="Rumphi District" display="https://en.wikipedia.org/wiki/Rumphi_District" xr:uid="{40A1887E-5C38-4F2C-93E7-5284DFC79D90}"/>
    <hyperlink ref="C28" r:id="rId53" tooltip="Northern Region (Malawi)" display="https://en.wikipedia.org/wiki/Northern_Region_(Malawi)" xr:uid="{F359B1F5-57EB-487B-B69A-445DD72A9BEB}"/>
    <hyperlink ref="B29" r:id="rId54" tooltip="Salima District" display="https://en.wikipedia.org/wiki/Salima_District" xr:uid="{B54A9680-C053-42A5-8359-C8AAAFFC76E3}"/>
    <hyperlink ref="C29" r:id="rId55" tooltip="Central Region (Malawi)" display="https://en.wikipedia.org/wiki/Central_Region_(Malawi)" xr:uid="{AFEEF0E5-5ECC-48EF-B32D-4FB18AA3582B}"/>
    <hyperlink ref="B30" r:id="rId56" tooltip="Thyolo District" display="https://en.wikipedia.org/wiki/Thyolo_District" xr:uid="{AC9E8E19-BF59-4434-83DB-8DB0CCACFAE0}"/>
    <hyperlink ref="C30" r:id="rId57" tooltip="Southern Region (Malawi)" display="https://en.wikipedia.org/wiki/Southern_Region_(Malawi)" xr:uid="{8F58219B-0450-448B-8C56-32C5979DEF3B}"/>
    <hyperlink ref="B31" r:id="rId58" tooltip="Zomba District" display="https://en.wikipedia.org/wiki/Zomba_District" xr:uid="{71ABC650-21E9-4EF9-AC7D-664AECA7AC84}"/>
    <hyperlink ref="C31" r:id="rId59" tooltip="Southern Region (Malawi)" display="https://en.wikipedia.org/wiki/Southern_Region_(Malawi)" xr:uid="{AD94526D-F1F3-4989-936E-6A6E60BA66C1}"/>
  </hyperlinks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99E02-CA6C-45E3-8594-0BE3180D357F}">
  <dimension ref="A1:I32"/>
  <sheetViews>
    <sheetView workbookViewId="0">
      <selection activeCell="E21" sqref="E21:I32"/>
    </sheetView>
  </sheetViews>
  <sheetFormatPr defaultRowHeight="14.5" x14ac:dyDescent="0.35"/>
  <cols>
    <col min="2" max="2" width="35.81640625" customWidth="1"/>
    <col min="6" max="6" width="43.26953125" bestFit="1" customWidth="1"/>
    <col min="7" max="7" width="15.90625" bestFit="1" customWidth="1"/>
    <col min="8" max="8" width="6.1796875" bestFit="1" customWidth="1"/>
  </cols>
  <sheetData>
    <row r="1" spans="1:8" ht="15" thickBot="1" x14ac:dyDescent="0.4">
      <c r="A1" s="1" t="s">
        <v>8400</v>
      </c>
      <c r="B1" s="6" t="s">
        <v>8403</v>
      </c>
      <c r="E1">
        <v>4010</v>
      </c>
      <c r="F1" t="str">
        <f>_xlfn.CONCAT(B1," (Serbian autonomous province)")</f>
        <v>  Kosovo-Metohija (Serbian autonomous province)</v>
      </c>
      <c r="G1" t="str">
        <f>B1</f>
        <v>  Kosovo-Metohija</v>
      </c>
      <c r="H1" t="str">
        <f>A1</f>
        <v>RS-KM</v>
      </c>
    </row>
    <row r="2" spans="1:8" ht="15" thickBot="1" x14ac:dyDescent="0.4">
      <c r="A2" s="1" t="s">
        <v>8401</v>
      </c>
      <c r="B2" s="3" t="s">
        <v>8402</v>
      </c>
      <c r="E2">
        <v>4010</v>
      </c>
      <c r="F2" t="str">
        <f>_xlfn.CONCAT(B2," (Serbian autonomous province)")</f>
        <v> Vojvodina (Serbian autonomous province)</v>
      </c>
      <c r="G2" t="str">
        <f>B2</f>
        <v> Vojvodina</v>
      </c>
      <c r="H2" t="str">
        <f>A2</f>
        <v>RS-VO</v>
      </c>
    </row>
    <row r="3" spans="1:8" ht="15" thickBot="1" x14ac:dyDescent="0.4">
      <c r="A3" s="1" t="s">
        <v>8404</v>
      </c>
      <c r="B3" s="3" t="s">
        <v>8405</v>
      </c>
      <c r="C3" s="6" t="s">
        <v>466</v>
      </c>
      <c r="D3" s="6"/>
      <c r="E3">
        <v>4010</v>
      </c>
      <c r="F3" t="str">
        <f>_xlfn.CONCAT(B3," (Serbian ",C1,")")</f>
        <v>Beograd (Serbian )</v>
      </c>
      <c r="G3" t="str">
        <f>B3</f>
        <v>Beograd</v>
      </c>
      <c r="H3" t="str">
        <f>A3</f>
        <v>RS-00</v>
      </c>
    </row>
    <row r="4" spans="1:8" ht="15" thickBot="1" x14ac:dyDescent="0.4">
      <c r="A4" s="1" t="s">
        <v>8406</v>
      </c>
      <c r="B4" s="3" t="s">
        <v>8407</v>
      </c>
      <c r="C4" s="6" t="s">
        <v>473</v>
      </c>
      <c r="D4" s="6"/>
      <c r="E4">
        <v>4010</v>
      </c>
      <c r="F4" t="str">
        <f t="shared" ref="F4:F21" si="0">_xlfn.CONCAT(B4," (Serbian ",C2,")")</f>
        <v>Borski okrug (Serbian )</v>
      </c>
      <c r="G4" t="str">
        <f t="shared" ref="G4:G21" si="1">B4</f>
        <v>Borski okrug</v>
      </c>
      <c r="H4" t="str">
        <f t="shared" ref="H4:H21" si="2">A4</f>
        <v>RS-14</v>
      </c>
    </row>
    <row r="5" spans="1:8" ht="15" thickBot="1" x14ac:dyDescent="0.4">
      <c r="A5" s="1" t="s">
        <v>8408</v>
      </c>
      <c r="B5" s="3" t="s">
        <v>8409</v>
      </c>
      <c r="C5" s="6" t="s">
        <v>473</v>
      </c>
      <c r="D5" s="6"/>
      <c r="E5">
        <v>4010</v>
      </c>
      <c r="F5" t="str">
        <f t="shared" si="0"/>
        <v>Braničevski okrug (Serbian city)</v>
      </c>
      <c r="G5" t="str">
        <f t="shared" si="1"/>
        <v>Braničevski okrug</v>
      </c>
      <c r="H5" t="str">
        <f t="shared" si="2"/>
        <v>RS-11</v>
      </c>
    </row>
    <row r="6" spans="1:8" ht="15" thickBot="1" x14ac:dyDescent="0.4">
      <c r="A6" s="1" t="s">
        <v>8410</v>
      </c>
      <c r="B6" s="3" t="s">
        <v>8411</v>
      </c>
      <c r="C6" s="6" t="s">
        <v>473</v>
      </c>
      <c r="D6" s="6"/>
      <c r="E6">
        <v>4010</v>
      </c>
      <c r="F6" t="str">
        <f t="shared" si="0"/>
        <v>Jablanički okrug (Serbian district)</v>
      </c>
      <c r="G6" t="str">
        <f t="shared" si="1"/>
        <v>Jablanički okrug</v>
      </c>
      <c r="H6" t="str">
        <f t="shared" si="2"/>
        <v>RS-23</v>
      </c>
    </row>
    <row r="7" spans="1:8" ht="15" thickBot="1" x14ac:dyDescent="0.4">
      <c r="A7" s="1" t="s">
        <v>8416</v>
      </c>
      <c r="B7" s="3" t="s">
        <v>8417</v>
      </c>
      <c r="C7" s="6" t="s">
        <v>473</v>
      </c>
      <c r="D7" s="6"/>
      <c r="E7">
        <v>4010</v>
      </c>
      <c r="F7" t="str">
        <f t="shared" si="0"/>
        <v>Kolubarski okrug (Serbian district)</v>
      </c>
      <c r="G7" t="str">
        <f t="shared" si="1"/>
        <v>Kolubarski okrug</v>
      </c>
      <c r="H7" t="str">
        <f t="shared" si="2"/>
        <v>RS-09</v>
      </c>
    </row>
    <row r="8" spans="1:8" ht="15" thickBot="1" x14ac:dyDescent="0.4">
      <c r="A8" s="1" t="s">
        <v>8424</v>
      </c>
      <c r="B8" s="3" t="s">
        <v>8425</v>
      </c>
      <c r="C8" s="6" t="s">
        <v>473</v>
      </c>
      <c r="D8" s="6"/>
      <c r="E8">
        <v>4010</v>
      </c>
      <c r="F8" t="str">
        <f t="shared" si="0"/>
        <v>Mačvanski okrug (Serbian district)</v>
      </c>
      <c r="G8" t="str">
        <f t="shared" si="1"/>
        <v>Mačvanski okrug</v>
      </c>
      <c r="H8" t="str">
        <f t="shared" si="2"/>
        <v>RS-08</v>
      </c>
    </row>
    <row r="9" spans="1:8" ht="15" thickBot="1" x14ac:dyDescent="0.4">
      <c r="A9" s="1" t="s">
        <v>8426</v>
      </c>
      <c r="B9" s="3" t="s">
        <v>8427</v>
      </c>
      <c r="C9" s="6" t="s">
        <v>473</v>
      </c>
      <c r="D9" s="6"/>
      <c r="E9">
        <v>4010</v>
      </c>
      <c r="F9" t="str">
        <f t="shared" si="0"/>
        <v>Moravički okrug (Serbian district)</v>
      </c>
      <c r="G9" t="str">
        <f t="shared" si="1"/>
        <v>Moravički okrug</v>
      </c>
      <c r="H9" t="str">
        <f t="shared" si="2"/>
        <v>RS-17</v>
      </c>
    </row>
    <row r="10" spans="1:8" ht="15" thickBot="1" x14ac:dyDescent="0.4">
      <c r="A10" s="1" t="s">
        <v>8428</v>
      </c>
      <c r="B10" s="3" t="s">
        <v>8429</v>
      </c>
      <c r="C10" s="6" t="s">
        <v>473</v>
      </c>
      <c r="D10" s="6"/>
      <c r="E10">
        <v>4010</v>
      </c>
      <c r="F10" t="str">
        <f t="shared" si="0"/>
        <v>Nišavski okrug (Serbian district)</v>
      </c>
      <c r="G10" t="str">
        <f t="shared" si="1"/>
        <v>Nišavski okrug</v>
      </c>
      <c r="H10" t="str">
        <f t="shared" si="2"/>
        <v>RS-20</v>
      </c>
    </row>
    <row r="11" spans="1:8" ht="15" thickBot="1" x14ac:dyDescent="0.4">
      <c r="A11" s="1" t="s">
        <v>8430</v>
      </c>
      <c r="B11" s="3" t="s">
        <v>8431</v>
      </c>
      <c r="C11" s="6" t="s">
        <v>473</v>
      </c>
      <c r="D11" s="6"/>
      <c r="E11">
        <v>4010</v>
      </c>
      <c r="F11" t="str">
        <f t="shared" si="0"/>
        <v>Pčinjski okrug (Serbian district)</v>
      </c>
      <c r="G11" t="str">
        <f t="shared" si="1"/>
        <v>Pčinjski okrug</v>
      </c>
      <c r="H11" t="str">
        <f t="shared" si="2"/>
        <v>RS-24</v>
      </c>
    </row>
    <row r="12" spans="1:8" ht="15" thickBot="1" x14ac:dyDescent="0.4">
      <c r="A12" s="1" t="s">
        <v>8434</v>
      </c>
      <c r="B12" s="3" t="s">
        <v>8435</v>
      </c>
      <c r="C12" s="6" t="s">
        <v>473</v>
      </c>
      <c r="D12" s="6"/>
      <c r="E12">
        <v>4010</v>
      </c>
      <c r="F12" t="str">
        <f t="shared" si="0"/>
        <v>Pirotski okrug (Serbian district)</v>
      </c>
      <c r="G12" t="str">
        <f t="shared" si="1"/>
        <v>Pirotski okrug</v>
      </c>
      <c r="H12" t="str">
        <f t="shared" si="2"/>
        <v>RS-22</v>
      </c>
    </row>
    <row r="13" spans="1:8" ht="15" thickBot="1" x14ac:dyDescent="0.4">
      <c r="A13" s="1" t="s">
        <v>8436</v>
      </c>
      <c r="B13" s="3" t="s">
        <v>8437</v>
      </c>
      <c r="C13" s="6" t="s">
        <v>473</v>
      </c>
      <c r="D13" s="6"/>
      <c r="E13">
        <v>4010</v>
      </c>
      <c r="F13" t="str">
        <f t="shared" si="0"/>
        <v>Podunavski okrug (Serbian district)</v>
      </c>
      <c r="G13" t="str">
        <f t="shared" si="1"/>
        <v>Podunavski okrug</v>
      </c>
      <c r="H13" t="str">
        <f t="shared" si="2"/>
        <v>RS-10</v>
      </c>
    </row>
    <row r="14" spans="1:8" ht="15" thickBot="1" x14ac:dyDescent="0.4">
      <c r="A14" s="1" t="s">
        <v>8438</v>
      </c>
      <c r="B14" s="3" t="s">
        <v>8439</v>
      </c>
      <c r="C14" s="6" t="s">
        <v>473</v>
      </c>
      <c r="D14" s="6"/>
      <c r="E14">
        <v>4010</v>
      </c>
      <c r="F14" t="str">
        <f t="shared" si="0"/>
        <v>Pomoravski okrug (Serbian district)</v>
      </c>
      <c r="G14" t="str">
        <f t="shared" si="1"/>
        <v>Pomoravski okrug</v>
      </c>
      <c r="H14" t="str">
        <f t="shared" si="2"/>
        <v>RS-13</v>
      </c>
    </row>
    <row r="15" spans="1:8" ht="15" thickBot="1" x14ac:dyDescent="0.4">
      <c r="A15" s="1" t="s">
        <v>8442</v>
      </c>
      <c r="B15" s="3" t="s">
        <v>8443</v>
      </c>
      <c r="C15" s="6" t="s">
        <v>473</v>
      </c>
      <c r="D15" s="6"/>
      <c r="E15">
        <v>4010</v>
      </c>
      <c r="F15" t="str">
        <f t="shared" si="0"/>
        <v>Rasinski okrug (Serbian district)</v>
      </c>
      <c r="G15" t="str">
        <f t="shared" si="1"/>
        <v>Rasinski okrug</v>
      </c>
      <c r="H15" t="str">
        <f t="shared" si="2"/>
        <v>RS-19</v>
      </c>
    </row>
    <row r="16" spans="1:8" ht="15" thickBot="1" x14ac:dyDescent="0.4">
      <c r="A16" s="1" t="s">
        <v>8444</v>
      </c>
      <c r="B16" s="3" t="s">
        <v>8445</v>
      </c>
      <c r="C16" s="6" t="s">
        <v>473</v>
      </c>
      <c r="D16" s="6"/>
      <c r="E16">
        <v>4010</v>
      </c>
      <c r="F16" t="str">
        <f t="shared" si="0"/>
        <v>Raški okrug (Serbian district)</v>
      </c>
      <c r="G16" t="str">
        <f t="shared" si="1"/>
        <v>Raški okrug</v>
      </c>
      <c r="H16" t="str">
        <f t="shared" si="2"/>
        <v>RS-18</v>
      </c>
    </row>
    <row r="17" spans="1:9" ht="15" thickBot="1" x14ac:dyDescent="0.4">
      <c r="A17" s="1" t="s">
        <v>8454</v>
      </c>
      <c r="B17" s="3" t="s">
        <v>8455</v>
      </c>
      <c r="C17" s="6" t="s">
        <v>473</v>
      </c>
      <c r="D17" s="6"/>
      <c r="E17">
        <v>4010</v>
      </c>
      <c r="F17" t="str">
        <f t="shared" si="0"/>
        <v>Šumadijski okrug (Serbian district)</v>
      </c>
      <c r="G17" t="str">
        <f t="shared" si="1"/>
        <v>Šumadijski okrug</v>
      </c>
      <c r="H17" t="str">
        <f t="shared" si="2"/>
        <v>RS-12</v>
      </c>
    </row>
    <row r="18" spans="1:9" ht="15" thickBot="1" x14ac:dyDescent="0.4">
      <c r="A18" s="1" t="s">
        <v>8456</v>
      </c>
      <c r="B18" s="3" t="s">
        <v>8457</v>
      </c>
      <c r="C18" s="6" t="s">
        <v>473</v>
      </c>
      <c r="D18" s="6"/>
      <c r="E18">
        <v>4010</v>
      </c>
      <c r="F18" t="str">
        <f t="shared" si="0"/>
        <v>Toplički okrug (Serbian district)</v>
      </c>
      <c r="G18" t="str">
        <f t="shared" si="1"/>
        <v>Toplički okrug</v>
      </c>
      <c r="H18" t="str">
        <f t="shared" si="2"/>
        <v>RS-21</v>
      </c>
    </row>
    <row r="19" spans="1:9" ht="15" thickBot="1" x14ac:dyDescent="0.4">
      <c r="A19" s="1" t="s">
        <v>8458</v>
      </c>
      <c r="B19" s="3" t="s">
        <v>8459</v>
      </c>
      <c r="C19" s="6" t="s">
        <v>473</v>
      </c>
      <c r="D19" s="6"/>
      <c r="E19">
        <v>4010</v>
      </c>
      <c r="F19" t="str">
        <f t="shared" si="0"/>
        <v>Zaječarski okrug (Serbian district)</v>
      </c>
      <c r="G19" t="str">
        <f t="shared" si="1"/>
        <v>Zaječarski okrug</v>
      </c>
      <c r="H19" t="str">
        <f t="shared" si="2"/>
        <v>RS-15</v>
      </c>
    </row>
    <row r="20" spans="1:9" ht="15" thickBot="1" x14ac:dyDescent="0.4">
      <c r="A20" s="1" t="s">
        <v>8462</v>
      </c>
      <c r="B20" s="3" t="s">
        <v>8463</v>
      </c>
      <c r="C20" s="6" t="s">
        <v>473</v>
      </c>
      <c r="D20" s="6"/>
      <c r="E20">
        <v>4010</v>
      </c>
      <c r="F20" t="str">
        <f t="shared" si="0"/>
        <v>Zlatiborski okrug (Serbian district)</v>
      </c>
      <c r="G20" t="str">
        <f t="shared" si="1"/>
        <v>Zlatiborski okrug</v>
      </c>
      <c r="H20" t="str">
        <f t="shared" si="2"/>
        <v>RS-16</v>
      </c>
    </row>
    <row r="21" spans="1:9" ht="15" thickBot="1" x14ac:dyDescent="0.4">
      <c r="A21" s="1" t="s">
        <v>8418</v>
      </c>
      <c r="B21" s="3" t="s">
        <v>8419</v>
      </c>
      <c r="C21" s="6" t="s">
        <v>473</v>
      </c>
      <c r="D21" s="3" t="s">
        <v>8400</v>
      </c>
      <c r="E21">
        <v>4010</v>
      </c>
      <c r="F21" t="str">
        <f t="shared" si="0"/>
        <v>Kosovski okrug (Serbian district)</v>
      </c>
      <c r="G21" t="str">
        <f t="shared" si="1"/>
        <v>Kosovski okrug</v>
      </c>
      <c r="H21" t="str">
        <f t="shared" si="2"/>
        <v>RS-25</v>
      </c>
      <c r="I21" t="str">
        <f>D21</f>
        <v>RS-KM</v>
      </c>
    </row>
    <row r="22" spans="1:9" ht="22.5" customHeight="1" thickBot="1" x14ac:dyDescent="0.4">
      <c r="A22" s="1" t="s">
        <v>8420</v>
      </c>
      <c r="B22" s="3" t="s">
        <v>8421</v>
      </c>
      <c r="C22" s="6" t="s">
        <v>473</v>
      </c>
      <c r="D22" s="3" t="s">
        <v>8400</v>
      </c>
      <c r="E22">
        <v>4010</v>
      </c>
      <c r="F22" t="str">
        <f t="shared" ref="F22:F32" si="3">_xlfn.CONCAT(B22," (Serbian ",C20,")")</f>
        <v>Kosovsko-Mitrovački okrug (Serbian district)</v>
      </c>
      <c r="G22" t="str">
        <f t="shared" ref="G22:G32" si="4">B22</f>
        <v>Kosovsko-Mitrovački okrug</v>
      </c>
      <c r="H22" t="str">
        <f t="shared" ref="H22:H32" si="5">A22</f>
        <v>RS-28</v>
      </c>
      <c r="I22" t="str">
        <f t="shared" ref="I22:I32" si="6">D22</f>
        <v>RS-KM</v>
      </c>
    </row>
    <row r="23" spans="1:9" ht="15" thickBot="1" x14ac:dyDescent="0.4">
      <c r="A23" s="1" t="s">
        <v>8422</v>
      </c>
      <c r="B23" s="3" t="s">
        <v>8423</v>
      </c>
      <c r="C23" s="6" t="s">
        <v>473</v>
      </c>
      <c r="D23" s="3" t="s">
        <v>8400</v>
      </c>
      <c r="E23">
        <v>4010</v>
      </c>
      <c r="F23" t="str">
        <f t="shared" si="3"/>
        <v>Kosovsko-Pomoravski okrug (Serbian district)</v>
      </c>
      <c r="G23" t="str">
        <f t="shared" si="4"/>
        <v>Kosovsko-Pomoravski okrug</v>
      </c>
      <c r="H23" t="str">
        <f t="shared" si="5"/>
        <v>RS-29</v>
      </c>
      <c r="I23" t="str">
        <f t="shared" si="6"/>
        <v>RS-KM</v>
      </c>
    </row>
    <row r="24" spans="1:9" ht="15" thickBot="1" x14ac:dyDescent="0.4">
      <c r="A24" s="1" t="s">
        <v>8432</v>
      </c>
      <c r="B24" s="3" t="s">
        <v>8433</v>
      </c>
      <c r="C24" s="6" t="s">
        <v>473</v>
      </c>
      <c r="D24" s="3" t="s">
        <v>8400</v>
      </c>
      <c r="E24">
        <v>4010</v>
      </c>
      <c r="F24" t="str">
        <f t="shared" si="3"/>
        <v>Pećki okrug (Serbian district)</v>
      </c>
      <c r="G24" t="str">
        <f t="shared" si="4"/>
        <v>Pećki okrug</v>
      </c>
      <c r="H24" t="str">
        <f t="shared" si="5"/>
        <v>RS-26</v>
      </c>
      <c r="I24" t="str">
        <f t="shared" si="6"/>
        <v>RS-KM</v>
      </c>
    </row>
    <row r="25" spans="1:9" ht="15" thickBot="1" x14ac:dyDescent="0.4">
      <c r="A25" s="1" t="s">
        <v>8440</v>
      </c>
      <c r="B25" s="3" t="s">
        <v>8441</v>
      </c>
      <c r="C25" s="6" t="s">
        <v>473</v>
      </c>
      <c r="D25" s="3" t="s">
        <v>8400</v>
      </c>
      <c r="E25">
        <v>4010</v>
      </c>
      <c r="F25" t="str">
        <f t="shared" si="3"/>
        <v>Prizrenski okrug (Serbian district)</v>
      </c>
      <c r="G25" t="str">
        <f t="shared" si="4"/>
        <v>Prizrenski okrug</v>
      </c>
      <c r="H25" t="str">
        <f t="shared" si="5"/>
        <v>RS-27</v>
      </c>
      <c r="I25" t="str">
        <f t="shared" si="6"/>
        <v>RS-KM</v>
      </c>
    </row>
    <row r="26" spans="1:9" ht="15" thickBot="1" x14ac:dyDescent="0.4">
      <c r="A26" s="1" t="s">
        <v>8412</v>
      </c>
      <c r="B26" s="3" t="s">
        <v>8413</v>
      </c>
      <c r="C26" s="6" t="s">
        <v>473</v>
      </c>
      <c r="D26" s="3" t="s">
        <v>8401</v>
      </c>
      <c r="E26">
        <v>4010</v>
      </c>
      <c r="F26" t="str">
        <f t="shared" si="3"/>
        <v>Južnobački okrug (Serbian district)</v>
      </c>
      <c r="G26" t="str">
        <f t="shared" si="4"/>
        <v>Južnobački okrug</v>
      </c>
      <c r="H26" t="str">
        <f t="shared" si="5"/>
        <v>RS-06</v>
      </c>
      <c r="I26" t="str">
        <f t="shared" si="6"/>
        <v>RS-VO</v>
      </c>
    </row>
    <row r="27" spans="1:9" ht="15" thickBot="1" x14ac:dyDescent="0.4">
      <c r="A27" s="1" t="s">
        <v>8414</v>
      </c>
      <c r="B27" s="3" t="s">
        <v>8415</v>
      </c>
      <c r="C27" s="6" t="s">
        <v>473</v>
      </c>
      <c r="D27" s="3" t="s">
        <v>8401</v>
      </c>
      <c r="E27">
        <v>4010</v>
      </c>
      <c r="F27" t="str">
        <f t="shared" si="3"/>
        <v>Južnobanatski okrug (Serbian district)</v>
      </c>
      <c r="G27" t="str">
        <f t="shared" si="4"/>
        <v>Južnobanatski okrug</v>
      </c>
      <c r="H27" t="str">
        <f t="shared" si="5"/>
        <v>RS-04</v>
      </c>
      <c r="I27" t="str">
        <f t="shared" si="6"/>
        <v>RS-VO</v>
      </c>
    </row>
    <row r="28" spans="1:9" ht="15" thickBot="1" x14ac:dyDescent="0.4">
      <c r="A28" s="1" t="s">
        <v>8446</v>
      </c>
      <c r="B28" s="3" t="s">
        <v>8447</v>
      </c>
      <c r="C28" s="6" t="s">
        <v>473</v>
      </c>
      <c r="D28" s="3" t="s">
        <v>8401</v>
      </c>
      <c r="E28">
        <v>4010</v>
      </c>
      <c r="F28" t="str">
        <f t="shared" si="3"/>
        <v>Severnobački okrug (Serbian district)</v>
      </c>
      <c r="G28" t="str">
        <f t="shared" si="4"/>
        <v>Severnobački okrug</v>
      </c>
      <c r="H28" t="str">
        <f t="shared" si="5"/>
        <v>RS-01</v>
      </c>
      <c r="I28" t="str">
        <f t="shared" si="6"/>
        <v>RS-VO</v>
      </c>
    </row>
    <row r="29" spans="1:9" ht="15" thickBot="1" x14ac:dyDescent="0.4">
      <c r="A29" s="1" t="s">
        <v>8448</v>
      </c>
      <c r="B29" s="3" t="s">
        <v>8449</v>
      </c>
      <c r="C29" s="6" t="s">
        <v>473</v>
      </c>
      <c r="D29" s="3" t="s">
        <v>8401</v>
      </c>
      <c r="E29">
        <v>4010</v>
      </c>
      <c r="F29" t="str">
        <f t="shared" si="3"/>
        <v>Severnobanatski okrug (Serbian district)</v>
      </c>
      <c r="G29" t="str">
        <f t="shared" si="4"/>
        <v>Severnobanatski okrug</v>
      </c>
      <c r="H29" t="str">
        <f t="shared" si="5"/>
        <v>RS-03</v>
      </c>
      <c r="I29" t="str">
        <f t="shared" si="6"/>
        <v>RS-VO</v>
      </c>
    </row>
    <row r="30" spans="1:9" ht="15" thickBot="1" x14ac:dyDescent="0.4">
      <c r="A30" s="1" t="s">
        <v>8450</v>
      </c>
      <c r="B30" s="3" t="s">
        <v>8451</v>
      </c>
      <c r="C30" s="6" t="s">
        <v>473</v>
      </c>
      <c r="D30" s="3" t="s">
        <v>8401</v>
      </c>
      <c r="E30">
        <v>4010</v>
      </c>
      <c r="F30" t="str">
        <f t="shared" si="3"/>
        <v>Srednjebanatski okrug (Serbian district)</v>
      </c>
      <c r="G30" t="str">
        <f t="shared" si="4"/>
        <v>Srednjebanatski okrug</v>
      </c>
      <c r="H30" t="str">
        <f t="shared" si="5"/>
        <v>RS-02</v>
      </c>
      <c r="I30" t="str">
        <f t="shared" si="6"/>
        <v>RS-VO</v>
      </c>
    </row>
    <row r="31" spans="1:9" ht="15" thickBot="1" x14ac:dyDescent="0.4">
      <c r="A31" s="1" t="s">
        <v>8452</v>
      </c>
      <c r="B31" s="3" t="s">
        <v>8453</v>
      </c>
      <c r="C31" s="6" t="s">
        <v>473</v>
      </c>
      <c r="D31" s="3" t="s">
        <v>8401</v>
      </c>
      <c r="E31">
        <v>4010</v>
      </c>
      <c r="F31" t="str">
        <f t="shared" si="3"/>
        <v>Sremski okrug (Serbian district)</v>
      </c>
      <c r="G31" t="str">
        <f t="shared" si="4"/>
        <v>Sremski okrug</v>
      </c>
      <c r="H31" t="str">
        <f t="shared" si="5"/>
        <v>RS-07</v>
      </c>
      <c r="I31" t="str">
        <f t="shared" si="6"/>
        <v>RS-VO</v>
      </c>
    </row>
    <row r="32" spans="1:9" ht="15" thickBot="1" x14ac:dyDescent="0.4">
      <c r="A32" s="1" t="s">
        <v>8460</v>
      </c>
      <c r="B32" s="3" t="s">
        <v>8461</v>
      </c>
      <c r="C32" s="6" t="s">
        <v>473</v>
      </c>
      <c r="D32" s="3" t="s">
        <v>8401</v>
      </c>
      <c r="E32">
        <v>4010</v>
      </c>
      <c r="F32" t="str">
        <f t="shared" si="3"/>
        <v>Zapadnobački okrug (Serbian district)</v>
      </c>
      <c r="G32" t="str">
        <f t="shared" si="4"/>
        <v>Zapadnobački okrug</v>
      </c>
      <c r="H32" t="str">
        <f t="shared" si="5"/>
        <v>RS-05</v>
      </c>
      <c r="I32" t="str">
        <f t="shared" si="6"/>
        <v>RS-VO</v>
      </c>
    </row>
  </sheetData>
  <sortState xmlns:xlrd2="http://schemas.microsoft.com/office/spreadsheetml/2017/richdata2" ref="A3:D32">
    <sortCondition ref="D3:D32"/>
  </sortState>
  <hyperlinks>
    <hyperlink ref="B3" r:id="rId1" tooltip="Beograd" display="https://en.wikipedia.org/wiki/Beograd" xr:uid="{9146806D-EA85-415E-8967-FE6C0A3EEF5D}"/>
    <hyperlink ref="B4" r:id="rId2" tooltip="Borski okrug" display="https://en.wikipedia.org/wiki/Borski_okrug" xr:uid="{2AF9DC97-C039-47BB-B362-873B4D8D4EF8}"/>
    <hyperlink ref="B5" r:id="rId3" tooltip="Braničevski okrug" display="https://en.wikipedia.org/wiki/Brani%C4%8Devski_okrug" xr:uid="{B9111F4E-0304-4E4E-AE0D-974B9E43F725}"/>
    <hyperlink ref="B6" r:id="rId4" tooltip="Jablanički okrug" display="https://en.wikipedia.org/wiki/Jablani%C4%8Dki_okrug" xr:uid="{B90F195B-FD04-4D3C-8AA0-F396C3FE0F3C}"/>
    <hyperlink ref="B26" r:id="rId5" tooltip="Južnobački okrug" display="https://en.wikipedia.org/wiki/Ju%C5%BEnoba%C4%8Dki_okrug" xr:uid="{191879E7-ACDC-4BFF-9F18-90FAB6AF74DB}"/>
    <hyperlink ref="D26" r:id="rId6" tooltip="Vojvodina" display="https://en.wikipedia.org/wiki/Vojvodina" xr:uid="{8B798E8A-4115-4A80-849D-6307781840A6}"/>
    <hyperlink ref="B27" r:id="rId7" tooltip="Južnobanatski okrug" display="https://en.wikipedia.org/wiki/Ju%C5%BEnobanatski_okrug" xr:uid="{E91DF175-5B0D-4869-AD01-247B425C0CC7}"/>
    <hyperlink ref="D27" r:id="rId8" tooltip="Vojvodina" display="https://en.wikipedia.org/wiki/Vojvodina" xr:uid="{BB167918-4711-436E-9C12-D203FA1DA678}"/>
    <hyperlink ref="B7" r:id="rId9" tooltip="Kolubarski okrug" display="https://en.wikipedia.org/wiki/Kolubarski_okrug" xr:uid="{E9D754E0-BC05-40A5-BD57-573F43BE7D80}"/>
    <hyperlink ref="B21" r:id="rId10" tooltip="Kosovski okrug" display="https://en.wikipedia.org/wiki/Kosovski_okrug" xr:uid="{67399F38-FA0B-4C51-904F-119DAEC96835}"/>
    <hyperlink ref="D21" r:id="rId11" tooltip="Autonomous Province of Kosovo and Metohija" display="https://en.wikipedia.org/wiki/Autonomous_Province_of_Kosovo_and_Metohija" xr:uid="{88F26704-3943-45DA-9207-D8415A68FD56}"/>
    <hyperlink ref="B22" r:id="rId12" tooltip="Kosovsko-Mitrovački okrug (Serbia)" display="https://en.wikipedia.org/wiki/Kosovsko-Mitrova%C4%8Dki_okrug_(Serbia)" xr:uid="{9EF3EDE4-5351-4933-9A82-9DC768765D3B}"/>
    <hyperlink ref="D22" r:id="rId13" tooltip="Autonomous Province of Kosovo and Metohija" display="https://en.wikipedia.org/wiki/Autonomous_Province_of_Kosovo_and_Metohija" xr:uid="{A97D7DD8-9BBC-4AED-B8C2-891B076EDFFA}"/>
    <hyperlink ref="B23" r:id="rId14" tooltip="Kosovsko-Pomoravski okrug" display="https://en.wikipedia.org/wiki/Kosovsko-Pomoravski_okrug" xr:uid="{FA0AE078-351F-4F78-963C-36052A9724DC}"/>
    <hyperlink ref="D23" r:id="rId15" tooltip="Autonomous Province of Kosovo and Metohija" display="https://en.wikipedia.org/wiki/Autonomous_Province_of_Kosovo_and_Metohija" xr:uid="{73F6D0B6-BF4B-46F5-B613-8166BF6AFBB1}"/>
    <hyperlink ref="B8" r:id="rId16" tooltip="Mačvanski okrug" display="https://en.wikipedia.org/wiki/Ma%C4%8Dvanski_okrug" xr:uid="{9D880DAF-1EC1-4186-9DF5-F0918E7EAAF3}"/>
    <hyperlink ref="B9" r:id="rId17" tooltip="Moravički okrug" display="https://en.wikipedia.org/wiki/Moravi%C4%8Dki_okrug" xr:uid="{32E3C2F5-71EB-4CC9-8A0E-6103967306F2}"/>
    <hyperlink ref="B10" r:id="rId18" tooltip="Nišavski okrug" display="https://en.wikipedia.org/wiki/Ni%C5%A1avski_okrug" xr:uid="{148E91E8-9D42-44C4-A2BE-4887B7C79159}"/>
    <hyperlink ref="B11" r:id="rId19" tooltip="Pčinjski okrug" display="https://en.wikipedia.org/wiki/P%C4%8Dinjski_okrug" xr:uid="{1D2A264F-1772-4799-B6E5-6E33325F91B5}"/>
    <hyperlink ref="B24" r:id="rId20" tooltip="Pećki okrug (Serbia)" display="https://en.wikipedia.org/wiki/Pe%C4%87ki_okrug_(Serbia)" xr:uid="{7CBF92A0-64EB-4EB9-8CF9-E15303D566AF}"/>
    <hyperlink ref="D24" r:id="rId21" tooltip="Autonomous Province of Kosovo and Metohija" display="https://en.wikipedia.org/wiki/Autonomous_Province_of_Kosovo_and_Metohija" xr:uid="{CE92BADA-7C91-41A0-9B36-8A3B47C087EE}"/>
    <hyperlink ref="B12" r:id="rId22" tooltip="Pirotski okrug" display="https://en.wikipedia.org/wiki/Pirotski_okrug" xr:uid="{D368584E-0E88-4DC0-84F0-8993DA9D40AE}"/>
    <hyperlink ref="B13" r:id="rId23" tooltip="Podunavski okrug" display="https://en.wikipedia.org/wiki/Podunavski_okrug" xr:uid="{E4BE186B-8E5C-40A7-B6FF-98B345DDB2DC}"/>
    <hyperlink ref="B14" r:id="rId24" tooltip="Pomoravski okrug" display="https://en.wikipedia.org/wiki/Pomoravski_okrug" xr:uid="{31847E87-153B-46F5-B9EE-8969B2CB3177}"/>
    <hyperlink ref="B25" r:id="rId25" tooltip="Prizrenski okrug (Serbia)" display="https://en.wikipedia.org/wiki/Prizrenski_okrug_(Serbia)" xr:uid="{F71609F1-94EC-4510-8C48-93D590FB30E0}"/>
    <hyperlink ref="D25" r:id="rId26" tooltip="Autonomous Province of Kosovo and Metohija" display="https://en.wikipedia.org/wiki/Autonomous_Province_of_Kosovo_and_Metohija" xr:uid="{06EE2C44-F10F-4BC7-8EB2-B5F392222509}"/>
    <hyperlink ref="B15" r:id="rId27" tooltip="Rasinski okrug" display="https://en.wikipedia.org/wiki/Rasinski_okrug" xr:uid="{22A5E2EE-23EA-4E62-B49F-B3C5ABF88F6B}"/>
    <hyperlink ref="B16" r:id="rId28" tooltip="Raški okrug" display="https://en.wikipedia.org/wiki/Ra%C5%A1ki_okrug" xr:uid="{0612A38F-8C83-48B8-8C31-E970F9861307}"/>
    <hyperlink ref="B28" r:id="rId29" tooltip="Severnobački okrug" display="https://en.wikipedia.org/wiki/Severnoba%C4%8Dki_okrug" xr:uid="{ADCCDDC2-2EF8-4FE4-B0D7-E5C1016CA5A1}"/>
    <hyperlink ref="D28" r:id="rId30" tooltip="Vojvodina" display="https://en.wikipedia.org/wiki/Vojvodina" xr:uid="{5335079C-6259-46AB-8DC6-A115940A6F8A}"/>
    <hyperlink ref="B29" r:id="rId31" tooltip="Severnobanatski okrug" display="https://en.wikipedia.org/wiki/Severnobanatski_okrug" xr:uid="{00D957C6-C5A3-4C3E-8530-C97C8800A2AA}"/>
    <hyperlink ref="D29" r:id="rId32" tooltip="Vojvodina" display="https://en.wikipedia.org/wiki/Vojvodina" xr:uid="{93DDFF8C-2FD1-4343-8E0C-269C2864EBBE}"/>
    <hyperlink ref="B30" r:id="rId33" tooltip="Srednjebanatski okrug" display="https://en.wikipedia.org/wiki/Srednjebanatski_okrug" xr:uid="{F430AFA9-7B99-456B-97BF-E004CB12A049}"/>
    <hyperlink ref="D30" r:id="rId34" tooltip="Vojvodina" display="https://en.wikipedia.org/wiki/Vojvodina" xr:uid="{6554A8C6-C6A7-4610-B054-C48D9D420EE7}"/>
    <hyperlink ref="B31" r:id="rId35" tooltip="Sremski okrug" display="https://en.wikipedia.org/wiki/Sremski_okrug" xr:uid="{A62889FB-43FE-4B9D-AE72-A31B4946EE4C}"/>
    <hyperlink ref="D31" r:id="rId36" tooltip="Vojvodina" display="https://en.wikipedia.org/wiki/Vojvodina" xr:uid="{DD70614A-37F3-4A77-82A1-305DEDC9284D}"/>
    <hyperlink ref="B17" r:id="rId37" tooltip="Šumadijski okrug" display="https://en.wikipedia.org/wiki/%C5%A0umadijski_okrug" xr:uid="{8E485822-DDD7-44A9-B2AB-37AFBD68B90E}"/>
    <hyperlink ref="B18" r:id="rId38" tooltip="Toplički okrug" display="https://en.wikipedia.org/wiki/Topli%C4%8Dki_okrug" xr:uid="{577E9A35-EDBF-41C3-8B22-75B131083DB8}"/>
    <hyperlink ref="B19" r:id="rId39" tooltip="Zaječarski okrug" display="https://en.wikipedia.org/wiki/Zaje%C4%8Darski_okrug" xr:uid="{613EA47E-339C-41B8-B884-667C51EE1494}"/>
    <hyperlink ref="B32" r:id="rId40" tooltip="Zapadnobački okrug" display="https://en.wikipedia.org/wiki/Zapadnoba%C4%8Dki_okrug" xr:uid="{F76BC1C3-E91E-4306-A7CF-D26A39975A11}"/>
    <hyperlink ref="D32" r:id="rId41" tooltip="Vojvodina" display="https://en.wikipedia.org/wiki/Vojvodina" xr:uid="{A85D93E9-BE9D-478B-A9ED-33E79A59DFCF}"/>
    <hyperlink ref="B20" r:id="rId42" tooltip="Zlatiborski okrug" display="https://en.wikipedia.org/wiki/Zlatiborski_okrug" xr:uid="{379E9088-88EB-43AB-AA81-FDCAAFECF155}"/>
    <hyperlink ref="B2" r:id="rId43" tooltip="Vojvodina" display="https://en.wikipedia.org/wiki/Vojvodina" xr:uid="{B4CD8F59-8E6D-491D-9772-60A2B82AB369}"/>
  </hyperlinks>
  <pageMargins left="0.7" right="0.7" top="0.75" bottom="0.75" header="0.3" footer="0.3"/>
  <drawing r:id="rId44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E173A-A9D7-4B06-BB2C-D7CB67AC9059}">
  <dimension ref="A1:I98"/>
  <sheetViews>
    <sheetView topLeftCell="A94" workbookViewId="0">
      <selection activeCell="E18" sqref="E18:I98"/>
    </sheetView>
  </sheetViews>
  <sheetFormatPr defaultRowHeight="14.5" x14ac:dyDescent="0.35"/>
  <cols>
    <col min="6" max="6" width="51.90625" bestFit="1" customWidth="1"/>
    <col min="7" max="7" width="35.90625" bestFit="1" customWidth="1"/>
  </cols>
  <sheetData>
    <row r="1" spans="1:8" ht="36.5" thickBot="1" x14ac:dyDescent="0.4">
      <c r="A1" s="1" t="s">
        <v>8464</v>
      </c>
      <c r="B1" s="2" t="s">
        <v>8745</v>
      </c>
      <c r="C1" s="6" t="s">
        <v>8465</v>
      </c>
      <c r="D1" s="6" t="s">
        <v>8466</v>
      </c>
      <c r="E1">
        <v>3970</v>
      </c>
      <c r="F1" t="str">
        <f>_xlfn.CONCAT(B1," (Philippine region)")</f>
        <v>Autonomous Region in Muslim Mindanao (Philippine region)</v>
      </c>
      <c r="G1" t="str">
        <f>B1</f>
        <v>Autonomous Region in Muslim Mindanao</v>
      </c>
      <c r="H1" t="str">
        <f>A1</f>
        <v>PH-14</v>
      </c>
    </row>
    <row r="2" spans="1:8" ht="18.5" thickBot="1" x14ac:dyDescent="0.4">
      <c r="A2" s="1" t="s">
        <v>8467</v>
      </c>
      <c r="B2" s="3" t="s">
        <v>8468</v>
      </c>
      <c r="C2" s="6" t="s">
        <v>8469</v>
      </c>
      <c r="D2" s="6" t="s">
        <v>5661</v>
      </c>
      <c r="E2">
        <v>3970</v>
      </c>
      <c r="F2" t="str">
        <f t="shared" ref="F2:F17" si="0">_xlfn.CONCAT(B2," (Philippine region)")</f>
        <v>Bicol (Philippine region)</v>
      </c>
      <c r="G2" t="str">
        <f t="shared" ref="G2:G17" si="1">B2</f>
        <v>Bicol</v>
      </c>
      <c r="H2" t="str">
        <f t="shared" ref="H2:H17" si="2">A2</f>
        <v>PH-05</v>
      </c>
    </row>
    <row r="3" spans="1:8" ht="29.5" thickBot="1" x14ac:dyDescent="0.4">
      <c r="A3" s="1" t="s">
        <v>8470</v>
      </c>
      <c r="B3" s="3" t="s">
        <v>8471</v>
      </c>
      <c r="C3" s="6" t="s">
        <v>8472</v>
      </c>
      <c r="D3" s="6" t="s">
        <v>8473</v>
      </c>
      <c r="E3">
        <v>3970</v>
      </c>
      <c r="F3" t="str">
        <f t="shared" si="0"/>
        <v>Cagayan Valley (Philippine region)</v>
      </c>
      <c r="G3" t="str">
        <f t="shared" si="1"/>
        <v>Cagayan Valley</v>
      </c>
      <c r="H3" t="str">
        <f t="shared" si="2"/>
        <v>PH-02</v>
      </c>
    </row>
    <row r="4" spans="1:8" ht="29.5" thickBot="1" x14ac:dyDescent="0.4">
      <c r="A4" s="1" t="s">
        <v>8474</v>
      </c>
      <c r="B4" s="3" t="s">
        <v>8475</v>
      </c>
      <c r="C4" s="6" t="s">
        <v>8476</v>
      </c>
      <c r="D4" s="6" t="s">
        <v>8477</v>
      </c>
      <c r="E4">
        <v>3970</v>
      </c>
      <c r="F4" t="str">
        <f t="shared" si="0"/>
        <v>Calabarzon (Philippine region)</v>
      </c>
      <c r="G4" t="str">
        <f t="shared" si="1"/>
        <v>Calabarzon</v>
      </c>
      <c r="H4" t="str">
        <f t="shared" si="2"/>
        <v>PH-40</v>
      </c>
    </row>
    <row r="5" spans="1:8" ht="18.5" thickBot="1" x14ac:dyDescent="0.4">
      <c r="A5" s="1" t="s">
        <v>8478</v>
      </c>
      <c r="B5" s="3" t="s">
        <v>8479</v>
      </c>
      <c r="C5" s="6" t="s">
        <v>8480</v>
      </c>
      <c r="D5" s="6" t="s">
        <v>8481</v>
      </c>
      <c r="E5">
        <v>3970</v>
      </c>
      <c r="F5" t="str">
        <f t="shared" si="0"/>
        <v>Caraga (Philippine region)</v>
      </c>
      <c r="G5" t="str">
        <f t="shared" si="1"/>
        <v>Caraga</v>
      </c>
      <c r="H5" t="str">
        <f t="shared" si="2"/>
        <v>PH-13</v>
      </c>
    </row>
    <row r="6" spans="1:8" ht="29.5" thickBot="1" x14ac:dyDescent="0.4">
      <c r="A6" s="1" t="s">
        <v>8482</v>
      </c>
      <c r="B6" s="3" t="s">
        <v>8483</v>
      </c>
      <c r="C6" s="6" t="s">
        <v>8484</v>
      </c>
      <c r="D6" s="6" t="s">
        <v>8485</v>
      </c>
      <c r="E6">
        <v>3970</v>
      </c>
      <c r="F6" t="str">
        <f t="shared" si="0"/>
        <v>Central Luzon (Philippine region)</v>
      </c>
      <c r="G6" t="str">
        <f t="shared" si="1"/>
        <v>Central Luzon</v>
      </c>
      <c r="H6" t="str">
        <f t="shared" si="2"/>
        <v>PH-03</v>
      </c>
    </row>
    <row r="7" spans="1:8" ht="29.5" thickBot="1" x14ac:dyDescent="0.4">
      <c r="A7" s="1" t="s">
        <v>8486</v>
      </c>
      <c r="B7" s="3" t="s">
        <v>8487</v>
      </c>
      <c r="C7" s="6" t="s">
        <v>8488</v>
      </c>
      <c r="D7" s="6" t="s">
        <v>8489</v>
      </c>
      <c r="E7">
        <v>3970</v>
      </c>
      <c r="F7" t="str">
        <f t="shared" si="0"/>
        <v>Central Visayas (Philippine region)</v>
      </c>
      <c r="G7" t="str">
        <f t="shared" si="1"/>
        <v>Central Visayas</v>
      </c>
      <c r="H7" t="str">
        <f t="shared" si="2"/>
        <v>PH-07</v>
      </c>
    </row>
    <row r="8" spans="1:8" ht="73" thickBot="1" x14ac:dyDescent="0.4">
      <c r="A8" s="1" t="s">
        <v>8490</v>
      </c>
      <c r="B8" s="3" t="s">
        <v>8491</v>
      </c>
      <c r="C8" s="6" t="s">
        <v>8492</v>
      </c>
      <c r="D8" s="6" t="s">
        <v>8493</v>
      </c>
      <c r="E8">
        <v>3970</v>
      </c>
      <c r="F8" t="str">
        <f t="shared" si="0"/>
        <v>Cordillera Administrative Region (Philippine region)</v>
      </c>
      <c r="G8" t="str">
        <f t="shared" si="1"/>
        <v>Cordillera Administrative Region</v>
      </c>
      <c r="H8" t="str">
        <f t="shared" si="2"/>
        <v>PH-15</v>
      </c>
    </row>
    <row r="9" spans="1:8" ht="18.5" thickBot="1" x14ac:dyDescent="0.4">
      <c r="A9" s="1" t="s">
        <v>8494</v>
      </c>
      <c r="B9" s="3" t="s">
        <v>8495</v>
      </c>
      <c r="C9" s="6" t="s">
        <v>8496</v>
      </c>
      <c r="D9" s="6" t="s">
        <v>8497</v>
      </c>
      <c r="E9">
        <v>3970</v>
      </c>
      <c r="F9" t="str">
        <f t="shared" si="0"/>
        <v>Davao (Philippine region)</v>
      </c>
      <c r="G9" t="str">
        <f t="shared" si="1"/>
        <v>Davao</v>
      </c>
      <c r="H9" t="str">
        <f t="shared" si="2"/>
        <v>PH-11</v>
      </c>
    </row>
    <row r="10" spans="1:8" ht="29.5" thickBot="1" x14ac:dyDescent="0.4">
      <c r="A10" s="1" t="s">
        <v>8498</v>
      </c>
      <c r="B10" s="3" t="s">
        <v>8499</v>
      </c>
      <c r="C10" s="6" t="s">
        <v>8500</v>
      </c>
      <c r="D10" s="6" t="s">
        <v>8501</v>
      </c>
      <c r="E10">
        <v>3970</v>
      </c>
      <c r="F10" t="str">
        <f t="shared" si="0"/>
        <v>Eastern Visayas (Philippine region)</v>
      </c>
      <c r="G10" t="str">
        <f t="shared" si="1"/>
        <v>Eastern Visayas</v>
      </c>
      <c r="H10" t="str">
        <f t="shared" si="2"/>
        <v>PH-08</v>
      </c>
    </row>
    <row r="11" spans="1:8" ht="18.5" thickBot="1" x14ac:dyDescent="0.4">
      <c r="A11" s="1" t="s">
        <v>8502</v>
      </c>
      <c r="B11" s="3" t="s">
        <v>8503</v>
      </c>
      <c r="C11" s="6" t="s">
        <v>8504</v>
      </c>
      <c r="D11" s="6" t="s">
        <v>5640</v>
      </c>
      <c r="E11">
        <v>3970</v>
      </c>
      <c r="F11" t="str">
        <f t="shared" si="0"/>
        <v>Ilocos (Philippine region)</v>
      </c>
      <c r="G11" t="str">
        <f t="shared" si="1"/>
        <v>Ilocos</v>
      </c>
      <c r="H11" t="str">
        <f t="shared" si="2"/>
        <v>PH-01</v>
      </c>
    </row>
    <row r="12" spans="1:8" ht="29.5" thickBot="1" x14ac:dyDescent="0.4">
      <c r="A12" s="1" t="s">
        <v>8505</v>
      </c>
      <c r="B12" s="3" t="s">
        <v>8506</v>
      </c>
      <c r="C12" s="6" t="s">
        <v>8507</v>
      </c>
      <c r="D12" s="3" t="s">
        <v>8508</v>
      </c>
      <c r="E12">
        <v>3970</v>
      </c>
      <c r="F12" t="str">
        <f t="shared" si="0"/>
        <v>Mimaropa (Philippine region)</v>
      </c>
      <c r="G12" t="str">
        <f t="shared" si="1"/>
        <v>Mimaropa</v>
      </c>
      <c r="H12" t="str">
        <f t="shared" si="2"/>
        <v>PH-41</v>
      </c>
    </row>
    <row r="13" spans="1:8" ht="44" thickBot="1" x14ac:dyDescent="0.4">
      <c r="A13" s="1" t="s">
        <v>8509</v>
      </c>
      <c r="B13" s="3" t="s">
        <v>8510</v>
      </c>
      <c r="C13" s="6" t="s">
        <v>8511</v>
      </c>
      <c r="D13" s="6" t="s">
        <v>8512</v>
      </c>
      <c r="E13">
        <v>3970</v>
      </c>
      <c r="F13" t="str">
        <f t="shared" si="0"/>
        <v>National Capital Region (Philippine region)</v>
      </c>
      <c r="G13" t="str">
        <f t="shared" si="1"/>
        <v>National Capital Region</v>
      </c>
      <c r="H13" t="str">
        <f t="shared" si="2"/>
        <v>PH-00</v>
      </c>
    </row>
    <row r="14" spans="1:8" ht="58.5" thickBot="1" x14ac:dyDescent="0.4">
      <c r="A14" s="1" t="s">
        <v>8513</v>
      </c>
      <c r="B14" s="3" t="s">
        <v>8514</v>
      </c>
      <c r="C14" s="6" t="s">
        <v>8515</v>
      </c>
      <c r="D14" s="6" t="s">
        <v>8516</v>
      </c>
      <c r="E14">
        <v>3970</v>
      </c>
      <c r="F14" t="str">
        <f t="shared" si="0"/>
        <v>Northern Mindanao (Philippine region)</v>
      </c>
      <c r="G14" t="str">
        <f t="shared" si="1"/>
        <v>Northern Mindanao</v>
      </c>
      <c r="H14" t="str">
        <f t="shared" si="2"/>
        <v>PH-10</v>
      </c>
    </row>
    <row r="15" spans="1:8" ht="29.5" thickBot="1" x14ac:dyDescent="0.4">
      <c r="A15" s="1" t="s">
        <v>8517</v>
      </c>
      <c r="B15" s="3" t="s">
        <v>8518</v>
      </c>
      <c r="C15" s="6" t="s">
        <v>8519</v>
      </c>
      <c r="D15" s="6" t="s">
        <v>8520</v>
      </c>
      <c r="E15">
        <v>3970</v>
      </c>
      <c r="F15" t="str">
        <f t="shared" si="0"/>
        <v>Soccsksargen (Philippine region)</v>
      </c>
      <c r="G15" t="str">
        <f t="shared" si="1"/>
        <v>Soccsksargen</v>
      </c>
      <c r="H15" t="str">
        <f t="shared" si="2"/>
        <v>PH-12</v>
      </c>
    </row>
    <row r="16" spans="1:8" ht="29.5" thickBot="1" x14ac:dyDescent="0.4">
      <c r="A16" s="1" t="s">
        <v>8521</v>
      </c>
      <c r="B16" s="3" t="s">
        <v>8522</v>
      </c>
      <c r="C16" s="6" t="s">
        <v>8523</v>
      </c>
      <c r="D16" s="6" t="s">
        <v>8524</v>
      </c>
      <c r="E16">
        <v>3970</v>
      </c>
      <c r="F16" t="str">
        <f t="shared" si="0"/>
        <v>Western Visayas (Philippine region)</v>
      </c>
      <c r="G16" t="str">
        <f t="shared" si="1"/>
        <v>Western Visayas</v>
      </c>
      <c r="H16" t="str">
        <f t="shared" si="2"/>
        <v>PH-06</v>
      </c>
    </row>
    <row r="17" spans="1:9" ht="58.5" thickBot="1" x14ac:dyDescent="0.4">
      <c r="A17" s="1" t="s">
        <v>8525</v>
      </c>
      <c r="B17" s="3" t="s">
        <v>8526</v>
      </c>
      <c r="C17" s="6" t="s">
        <v>8527</v>
      </c>
      <c r="D17" s="6" t="s">
        <v>8528</v>
      </c>
      <c r="E17">
        <v>3970</v>
      </c>
      <c r="F17" t="str">
        <f t="shared" si="0"/>
        <v>Zamboanga Peninsula (Philippine region)</v>
      </c>
      <c r="G17" t="str">
        <f t="shared" si="1"/>
        <v>Zamboanga Peninsula</v>
      </c>
      <c r="H17" t="str">
        <f t="shared" si="2"/>
        <v>PH-09</v>
      </c>
    </row>
    <row r="18" spans="1:9" ht="15" thickBot="1" x14ac:dyDescent="0.4">
      <c r="A18" s="1" t="s">
        <v>8529</v>
      </c>
      <c r="B18" s="3" t="s">
        <v>8530</v>
      </c>
      <c r="C18" s="6" t="s">
        <v>8530</v>
      </c>
      <c r="D18" s="3">
        <v>15</v>
      </c>
      <c r="E18">
        <v>3970</v>
      </c>
      <c r="F18" t="str">
        <f>_xlfn.CONCAT(B18," (Philippine province)")</f>
        <v>Abra (Philippine province)</v>
      </c>
      <c r="G18" t="str">
        <f>B18</f>
        <v>Abra</v>
      </c>
      <c r="H18" t="str">
        <f>A18</f>
        <v>PH-ABR</v>
      </c>
      <c r="I18" t="str">
        <f>_xlfn.CONCAT("PH-",D18)</f>
        <v>PH-15</v>
      </c>
    </row>
    <row r="19" spans="1:9" ht="29.5" thickBot="1" x14ac:dyDescent="0.4">
      <c r="A19" s="1" t="s">
        <v>8531</v>
      </c>
      <c r="B19" s="3" t="s">
        <v>8532</v>
      </c>
      <c r="C19" s="6" t="s">
        <v>8533</v>
      </c>
      <c r="D19" s="3">
        <v>13</v>
      </c>
      <c r="E19">
        <v>3970</v>
      </c>
      <c r="F19" t="str">
        <f t="shared" ref="F19:F82" si="3">_xlfn.CONCAT(B19," (Philippine province)")</f>
        <v>Agusan del Norte (Philippine province)</v>
      </c>
      <c r="G19" t="str">
        <f t="shared" ref="G19:G82" si="4">B19</f>
        <v>Agusan del Norte</v>
      </c>
      <c r="H19" t="str">
        <f t="shared" ref="H19:H82" si="5">A19</f>
        <v>PH-AGN</v>
      </c>
      <c r="I19" t="str">
        <f t="shared" ref="I19:I82" si="6">_xlfn.CONCAT("PH-",D19)</f>
        <v>PH-13</v>
      </c>
    </row>
    <row r="20" spans="1:9" ht="29.5" thickBot="1" x14ac:dyDescent="0.4">
      <c r="A20" s="1" t="s">
        <v>8534</v>
      </c>
      <c r="B20" s="3" t="s">
        <v>8535</v>
      </c>
      <c r="C20" s="6" t="s">
        <v>8536</v>
      </c>
      <c r="D20" s="3">
        <v>13</v>
      </c>
      <c r="E20">
        <v>3970</v>
      </c>
      <c r="F20" t="str">
        <f t="shared" si="3"/>
        <v>Agusan del Sur (Philippine province)</v>
      </c>
      <c r="G20" t="str">
        <f t="shared" si="4"/>
        <v>Agusan del Sur</v>
      </c>
      <c r="H20" t="str">
        <f t="shared" si="5"/>
        <v>PH-AGS</v>
      </c>
      <c r="I20" t="str">
        <f t="shared" si="6"/>
        <v>PH-13</v>
      </c>
    </row>
    <row r="21" spans="1:9" ht="15" thickBot="1" x14ac:dyDescent="0.4">
      <c r="A21" s="1" t="s">
        <v>8537</v>
      </c>
      <c r="B21" s="3" t="s">
        <v>8538</v>
      </c>
      <c r="C21" s="6" t="s">
        <v>8538</v>
      </c>
      <c r="D21" s="3">
        <v>6</v>
      </c>
      <c r="E21">
        <v>3970</v>
      </c>
      <c r="F21" t="str">
        <f t="shared" si="3"/>
        <v>Aklan (Philippine province)</v>
      </c>
      <c r="G21" t="str">
        <f t="shared" si="4"/>
        <v>Aklan</v>
      </c>
      <c r="H21" t="str">
        <f t="shared" si="5"/>
        <v>PH-AKL</v>
      </c>
      <c r="I21" t="str">
        <f t="shared" si="6"/>
        <v>PH-6</v>
      </c>
    </row>
    <row r="22" spans="1:9" ht="15" thickBot="1" x14ac:dyDescent="0.4">
      <c r="A22" s="1" t="s">
        <v>8539</v>
      </c>
      <c r="B22" s="3" t="s">
        <v>8540</v>
      </c>
      <c r="C22" s="6" t="s">
        <v>8540</v>
      </c>
      <c r="D22" s="3">
        <v>5</v>
      </c>
      <c r="E22">
        <v>3970</v>
      </c>
      <c r="F22" t="str">
        <f t="shared" si="3"/>
        <v>Albay (Philippine province)</v>
      </c>
      <c r="G22" t="str">
        <f t="shared" si="4"/>
        <v>Albay</v>
      </c>
      <c r="H22" t="str">
        <f t="shared" si="5"/>
        <v>PH-ALB</v>
      </c>
      <c r="I22" t="str">
        <f t="shared" si="6"/>
        <v>PH-5</v>
      </c>
    </row>
    <row r="23" spans="1:9" ht="15" thickBot="1" x14ac:dyDescent="0.4">
      <c r="A23" s="1" t="s">
        <v>8541</v>
      </c>
      <c r="B23" s="3" t="s">
        <v>8542</v>
      </c>
      <c r="C23" s="6" t="s">
        <v>8543</v>
      </c>
      <c r="D23" s="3">
        <v>6</v>
      </c>
      <c r="E23">
        <v>3970</v>
      </c>
      <c r="F23" t="str">
        <f t="shared" si="3"/>
        <v>Antique (Philippine province)</v>
      </c>
      <c r="G23" t="str">
        <f t="shared" si="4"/>
        <v>Antique</v>
      </c>
      <c r="H23" t="str">
        <f t="shared" si="5"/>
        <v>PH-ANT</v>
      </c>
      <c r="I23" t="str">
        <f t="shared" si="6"/>
        <v>PH-6</v>
      </c>
    </row>
    <row r="24" spans="1:9" ht="15" thickBot="1" x14ac:dyDescent="0.4">
      <c r="A24" s="1" t="s">
        <v>8544</v>
      </c>
      <c r="B24" s="3" t="s">
        <v>8545</v>
      </c>
      <c r="C24" s="6" t="s">
        <v>8546</v>
      </c>
      <c r="D24" s="3">
        <v>15</v>
      </c>
      <c r="E24">
        <v>3970</v>
      </c>
      <c r="F24" t="str">
        <f t="shared" si="3"/>
        <v>Apayao (Philippine province)</v>
      </c>
      <c r="G24" t="str">
        <f t="shared" si="4"/>
        <v>Apayao</v>
      </c>
      <c r="H24" t="str">
        <f t="shared" si="5"/>
        <v>PH-APA</v>
      </c>
      <c r="I24" t="str">
        <f t="shared" si="6"/>
        <v>PH-15</v>
      </c>
    </row>
    <row r="25" spans="1:9" ht="15" thickBot="1" x14ac:dyDescent="0.4">
      <c r="A25" s="1" t="s">
        <v>8547</v>
      </c>
      <c r="B25" s="3" t="s">
        <v>8548</v>
      </c>
      <c r="C25" s="6" t="s">
        <v>8548</v>
      </c>
      <c r="D25" s="3">
        <v>3</v>
      </c>
      <c r="E25">
        <v>3970</v>
      </c>
      <c r="F25" t="str">
        <f t="shared" si="3"/>
        <v>Aurora (Philippine province)</v>
      </c>
      <c r="G25" t="str">
        <f t="shared" si="4"/>
        <v>Aurora</v>
      </c>
      <c r="H25" t="str">
        <f t="shared" si="5"/>
        <v>PH-AUR</v>
      </c>
      <c r="I25" t="str">
        <f t="shared" si="6"/>
        <v>PH-3</v>
      </c>
    </row>
    <row r="26" spans="1:9" ht="15" thickBot="1" x14ac:dyDescent="0.4">
      <c r="A26" s="1" t="s">
        <v>8549</v>
      </c>
      <c r="B26" s="3" t="s">
        <v>8550</v>
      </c>
      <c r="C26" s="6" t="s">
        <v>8550</v>
      </c>
      <c r="D26" s="24">
        <v>9</v>
      </c>
      <c r="E26">
        <v>3970</v>
      </c>
      <c r="F26" t="str">
        <f t="shared" si="3"/>
        <v>Basilan (Philippine province)</v>
      </c>
      <c r="G26" t="str">
        <f t="shared" si="4"/>
        <v>Basilan</v>
      </c>
      <c r="H26" t="str">
        <f t="shared" si="5"/>
        <v>PH-BAS</v>
      </c>
      <c r="I26" t="str">
        <f t="shared" si="6"/>
        <v>PH-9</v>
      </c>
    </row>
    <row r="27" spans="1:9" ht="15" thickBot="1" x14ac:dyDescent="0.4">
      <c r="A27" s="1" t="s">
        <v>8551</v>
      </c>
      <c r="B27" s="3" t="s">
        <v>8552</v>
      </c>
      <c r="C27" s="6" t="s">
        <v>8552</v>
      </c>
      <c r="D27" s="3">
        <v>3</v>
      </c>
      <c r="E27">
        <v>3970</v>
      </c>
      <c r="F27" t="str">
        <f t="shared" si="3"/>
        <v>Bataan (Philippine province)</v>
      </c>
      <c r="G27" t="str">
        <f t="shared" si="4"/>
        <v>Bataan</v>
      </c>
      <c r="H27" t="str">
        <f t="shared" si="5"/>
        <v>PH-BAN</v>
      </c>
      <c r="I27" t="str">
        <f t="shared" si="6"/>
        <v>PH-3</v>
      </c>
    </row>
    <row r="28" spans="1:9" ht="15" thickBot="1" x14ac:dyDescent="0.4">
      <c r="A28" s="1" t="s">
        <v>8553</v>
      </c>
      <c r="B28" s="3" t="s">
        <v>8554</v>
      </c>
      <c r="C28" s="6" t="s">
        <v>8554</v>
      </c>
      <c r="D28" s="3">
        <v>2</v>
      </c>
      <c r="E28">
        <v>3970</v>
      </c>
      <c r="F28" t="str">
        <f t="shared" si="3"/>
        <v>Batanes (Philippine province)</v>
      </c>
      <c r="G28" t="str">
        <f t="shared" si="4"/>
        <v>Batanes</v>
      </c>
      <c r="H28" t="str">
        <f t="shared" si="5"/>
        <v>PH-BTN</v>
      </c>
      <c r="I28" t="str">
        <f t="shared" si="6"/>
        <v>PH-2</v>
      </c>
    </row>
    <row r="29" spans="1:9" ht="15" thickBot="1" x14ac:dyDescent="0.4">
      <c r="A29" s="1" t="s">
        <v>8555</v>
      </c>
      <c r="B29" s="3" t="s">
        <v>8556</v>
      </c>
      <c r="C29" s="6" t="s">
        <v>8556</v>
      </c>
      <c r="D29" s="3">
        <v>40</v>
      </c>
      <c r="E29">
        <v>3970</v>
      </c>
      <c r="F29" t="str">
        <f t="shared" si="3"/>
        <v>Batangas (Philippine province)</v>
      </c>
      <c r="G29" t="str">
        <f t="shared" si="4"/>
        <v>Batangas</v>
      </c>
      <c r="H29" t="str">
        <f t="shared" si="5"/>
        <v>PH-BTG</v>
      </c>
      <c r="I29" t="str">
        <f t="shared" si="6"/>
        <v>PH-40</v>
      </c>
    </row>
    <row r="30" spans="1:9" ht="15" thickBot="1" x14ac:dyDescent="0.4">
      <c r="A30" s="1" t="s">
        <v>8557</v>
      </c>
      <c r="B30" s="3" t="s">
        <v>8558</v>
      </c>
      <c r="C30" s="6" t="s">
        <v>8559</v>
      </c>
      <c r="D30" s="3">
        <v>15</v>
      </c>
      <c r="E30">
        <v>3970</v>
      </c>
      <c r="F30" t="str">
        <f t="shared" si="3"/>
        <v>Benguet (Philippine province)</v>
      </c>
      <c r="G30" t="str">
        <f t="shared" si="4"/>
        <v>Benguet</v>
      </c>
      <c r="H30" t="str">
        <f t="shared" si="5"/>
        <v>PH-BEN</v>
      </c>
      <c r="I30" t="str">
        <f t="shared" si="6"/>
        <v>PH-15</v>
      </c>
    </row>
    <row r="31" spans="1:9" ht="15" thickBot="1" x14ac:dyDescent="0.4">
      <c r="A31" s="1" t="s">
        <v>8560</v>
      </c>
      <c r="B31" s="3" t="s">
        <v>8561</v>
      </c>
      <c r="C31" s="6" t="s">
        <v>8561</v>
      </c>
      <c r="D31" s="3">
        <v>8</v>
      </c>
      <c r="E31">
        <v>3970</v>
      </c>
      <c r="F31" t="str">
        <f t="shared" si="3"/>
        <v>Biliran (Philippine province)</v>
      </c>
      <c r="G31" t="str">
        <f t="shared" si="4"/>
        <v>Biliran</v>
      </c>
      <c r="H31" t="str">
        <f t="shared" si="5"/>
        <v>PH-BIL</v>
      </c>
      <c r="I31" t="str">
        <f t="shared" si="6"/>
        <v>PH-8</v>
      </c>
    </row>
    <row r="32" spans="1:9" ht="15" thickBot="1" x14ac:dyDescent="0.4">
      <c r="A32" s="1" t="s">
        <v>8562</v>
      </c>
      <c r="B32" s="3" t="s">
        <v>8563</v>
      </c>
      <c r="C32" s="6" t="s">
        <v>8563</v>
      </c>
      <c r="D32" s="3">
        <v>7</v>
      </c>
      <c r="E32">
        <v>3970</v>
      </c>
      <c r="F32" t="str">
        <f t="shared" si="3"/>
        <v>Bohol (Philippine province)</v>
      </c>
      <c r="G32" t="str">
        <f t="shared" si="4"/>
        <v>Bohol</v>
      </c>
      <c r="H32" t="str">
        <f t="shared" si="5"/>
        <v>PH-BOH</v>
      </c>
      <c r="I32" t="str">
        <f t="shared" si="6"/>
        <v>PH-7</v>
      </c>
    </row>
    <row r="33" spans="1:9" ht="15" thickBot="1" x14ac:dyDescent="0.4">
      <c r="A33" s="1" t="s">
        <v>8564</v>
      </c>
      <c r="B33" s="3" t="s">
        <v>8565</v>
      </c>
      <c r="C33" s="6" t="s">
        <v>8565</v>
      </c>
      <c r="D33" s="3">
        <v>10</v>
      </c>
      <c r="E33">
        <v>3970</v>
      </c>
      <c r="F33" t="str">
        <f t="shared" si="3"/>
        <v>Bukidnon (Philippine province)</v>
      </c>
      <c r="G33" t="str">
        <f t="shared" si="4"/>
        <v>Bukidnon</v>
      </c>
      <c r="H33" t="str">
        <f t="shared" si="5"/>
        <v>PH-BUK</v>
      </c>
      <c r="I33" t="str">
        <f t="shared" si="6"/>
        <v>PH-10</v>
      </c>
    </row>
    <row r="34" spans="1:9" ht="15" thickBot="1" x14ac:dyDescent="0.4">
      <c r="A34" s="1" t="s">
        <v>8566</v>
      </c>
      <c r="B34" s="3" t="s">
        <v>8567</v>
      </c>
      <c r="C34" s="6" t="s">
        <v>8568</v>
      </c>
      <c r="D34" s="3">
        <v>3</v>
      </c>
      <c r="E34">
        <v>3970</v>
      </c>
      <c r="F34" t="str">
        <f t="shared" si="3"/>
        <v>Bulacan (Philippine province)</v>
      </c>
      <c r="G34" t="str">
        <f t="shared" si="4"/>
        <v>Bulacan</v>
      </c>
      <c r="H34" t="str">
        <f t="shared" si="5"/>
        <v>PH-BUL</v>
      </c>
      <c r="I34" t="str">
        <f t="shared" si="6"/>
        <v>PH-3</v>
      </c>
    </row>
    <row r="35" spans="1:9" ht="15" thickBot="1" x14ac:dyDescent="0.4">
      <c r="A35" s="1" t="s">
        <v>8569</v>
      </c>
      <c r="B35" s="3" t="s">
        <v>8570</v>
      </c>
      <c r="C35" s="6" t="s">
        <v>8571</v>
      </c>
      <c r="D35" s="3">
        <v>2</v>
      </c>
      <c r="E35">
        <v>3970</v>
      </c>
      <c r="F35" t="str">
        <f t="shared" si="3"/>
        <v>Cagayan (Philippine province)</v>
      </c>
      <c r="G35" t="str">
        <f t="shared" si="4"/>
        <v>Cagayan</v>
      </c>
      <c r="H35" t="str">
        <f t="shared" si="5"/>
        <v>PH-CAG</v>
      </c>
      <c r="I35" t="str">
        <f t="shared" si="6"/>
        <v>PH-2</v>
      </c>
    </row>
    <row r="36" spans="1:9" ht="29.5" thickBot="1" x14ac:dyDescent="0.4">
      <c r="A36" s="1" t="s">
        <v>8572</v>
      </c>
      <c r="B36" s="3" t="s">
        <v>8573</v>
      </c>
      <c r="C36" s="6" t="s">
        <v>8574</v>
      </c>
      <c r="D36" s="3">
        <v>5</v>
      </c>
      <c r="E36">
        <v>3970</v>
      </c>
      <c r="F36" t="str">
        <f t="shared" si="3"/>
        <v>Camarines Norte (Philippine province)</v>
      </c>
      <c r="G36" t="str">
        <f t="shared" si="4"/>
        <v>Camarines Norte</v>
      </c>
      <c r="H36" t="str">
        <f t="shared" si="5"/>
        <v>PH-CAN</v>
      </c>
      <c r="I36" t="str">
        <f t="shared" si="6"/>
        <v>PH-5</v>
      </c>
    </row>
    <row r="37" spans="1:9" ht="29.5" thickBot="1" x14ac:dyDescent="0.4">
      <c r="A37" s="1" t="s">
        <v>8575</v>
      </c>
      <c r="B37" s="3" t="s">
        <v>8576</v>
      </c>
      <c r="C37" s="6" t="s">
        <v>8577</v>
      </c>
      <c r="D37" s="3">
        <v>5</v>
      </c>
      <c r="E37">
        <v>3970</v>
      </c>
      <c r="F37" t="str">
        <f t="shared" si="3"/>
        <v>Camarines Sur (Philippine province)</v>
      </c>
      <c r="G37" t="str">
        <f t="shared" si="4"/>
        <v>Camarines Sur</v>
      </c>
      <c r="H37" t="str">
        <f t="shared" si="5"/>
        <v>PH-CAS</v>
      </c>
      <c r="I37" t="str">
        <f t="shared" si="6"/>
        <v>PH-5</v>
      </c>
    </row>
    <row r="38" spans="1:9" ht="15" thickBot="1" x14ac:dyDescent="0.4">
      <c r="A38" s="1" t="s">
        <v>8578</v>
      </c>
      <c r="B38" s="3" t="s">
        <v>8579</v>
      </c>
      <c r="C38" s="6" t="s">
        <v>8580</v>
      </c>
      <c r="D38" s="3">
        <v>10</v>
      </c>
      <c r="E38">
        <v>3970</v>
      </c>
      <c r="F38" t="str">
        <f t="shared" si="3"/>
        <v>Camiguin (Philippine province)</v>
      </c>
      <c r="G38" t="str">
        <f t="shared" si="4"/>
        <v>Camiguin</v>
      </c>
      <c r="H38" t="str">
        <f t="shared" si="5"/>
        <v>PH-CAM</v>
      </c>
      <c r="I38" t="str">
        <f t="shared" si="6"/>
        <v>PH-10</v>
      </c>
    </row>
    <row r="39" spans="1:9" ht="15" thickBot="1" x14ac:dyDescent="0.4">
      <c r="A39" s="1" t="s">
        <v>8581</v>
      </c>
      <c r="B39" s="3" t="s">
        <v>8582</v>
      </c>
      <c r="C39" s="6" t="s">
        <v>8583</v>
      </c>
      <c r="D39" s="3">
        <v>6</v>
      </c>
      <c r="E39">
        <v>3970</v>
      </c>
      <c r="F39" t="str">
        <f t="shared" si="3"/>
        <v>Capiz (Philippine province)</v>
      </c>
      <c r="G39" t="str">
        <f t="shared" si="4"/>
        <v>Capiz</v>
      </c>
      <c r="H39" t="str">
        <f t="shared" si="5"/>
        <v>PH-CAP</v>
      </c>
      <c r="I39" t="str">
        <f t="shared" si="6"/>
        <v>PH-6</v>
      </c>
    </row>
    <row r="40" spans="1:9" ht="29.5" thickBot="1" x14ac:dyDescent="0.4">
      <c r="A40" s="1" t="s">
        <v>8584</v>
      </c>
      <c r="B40" s="3" t="s">
        <v>8585</v>
      </c>
      <c r="C40" s="6" t="s">
        <v>8586</v>
      </c>
      <c r="D40" s="3">
        <v>5</v>
      </c>
      <c r="E40">
        <v>3970</v>
      </c>
      <c r="F40" t="str">
        <f t="shared" si="3"/>
        <v>Catanduanes (Philippine province)</v>
      </c>
      <c r="G40" t="str">
        <f t="shared" si="4"/>
        <v>Catanduanes</v>
      </c>
      <c r="H40" t="str">
        <f t="shared" si="5"/>
        <v>PH-CAT</v>
      </c>
      <c r="I40" t="str">
        <f t="shared" si="6"/>
        <v>PH-5</v>
      </c>
    </row>
    <row r="41" spans="1:9" ht="15" thickBot="1" x14ac:dyDescent="0.4">
      <c r="A41" s="1" t="s">
        <v>8587</v>
      </c>
      <c r="B41" s="3" t="s">
        <v>8588</v>
      </c>
      <c r="C41" s="6" t="s">
        <v>8589</v>
      </c>
      <c r="D41" s="3">
        <v>40</v>
      </c>
      <c r="E41">
        <v>3970</v>
      </c>
      <c r="F41" t="str">
        <f t="shared" si="3"/>
        <v>Cavite (Philippine province)</v>
      </c>
      <c r="G41" t="str">
        <f t="shared" si="4"/>
        <v>Cavite</v>
      </c>
      <c r="H41" t="str">
        <f t="shared" si="5"/>
        <v>PH-CAV</v>
      </c>
      <c r="I41" t="str">
        <f t="shared" si="6"/>
        <v>PH-40</v>
      </c>
    </row>
    <row r="42" spans="1:9" ht="15" thickBot="1" x14ac:dyDescent="0.4">
      <c r="A42" s="1" t="s">
        <v>8590</v>
      </c>
      <c r="B42" s="3" t="s">
        <v>8591</v>
      </c>
      <c r="C42" s="6" t="s">
        <v>8592</v>
      </c>
      <c r="D42" s="3">
        <v>7</v>
      </c>
      <c r="E42">
        <v>3970</v>
      </c>
      <c r="F42" t="str">
        <f t="shared" si="3"/>
        <v>Cebu (Philippine province)</v>
      </c>
      <c r="G42" t="str">
        <f t="shared" si="4"/>
        <v>Cebu</v>
      </c>
      <c r="H42" t="str">
        <f t="shared" si="5"/>
        <v>PH-CEB</v>
      </c>
      <c r="I42" t="str">
        <f t="shared" si="6"/>
        <v>PH-7</v>
      </c>
    </row>
    <row r="43" spans="1:9" ht="15" thickBot="1" x14ac:dyDescent="0.4">
      <c r="A43" s="1" t="s">
        <v>8593</v>
      </c>
      <c r="B43" s="3" t="s">
        <v>8594</v>
      </c>
      <c r="C43" s="6" t="s">
        <v>8595</v>
      </c>
      <c r="D43" s="3">
        <v>12</v>
      </c>
      <c r="E43">
        <v>3970</v>
      </c>
      <c r="F43" t="str">
        <f t="shared" si="3"/>
        <v>Cotabato (Philippine province)</v>
      </c>
      <c r="G43" t="str">
        <f t="shared" si="4"/>
        <v>Cotabato</v>
      </c>
      <c r="H43" t="str">
        <f t="shared" si="5"/>
        <v>PH-NCO</v>
      </c>
      <c r="I43" t="str">
        <f t="shared" si="6"/>
        <v>PH-12</v>
      </c>
    </row>
    <row r="44" spans="1:9" ht="29.5" thickBot="1" x14ac:dyDescent="0.4">
      <c r="A44" s="1" t="s">
        <v>8596</v>
      </c>
      <c r="B44" s="3" t="s">
        <v>8597</v>
      </c>
      <c r="C44" s="6"/>
      <c r="D44" s="3">
        <v>11</v>
      </c>
      <c r="E44">
        <v>3970</v>
      </c>
      <c r="F44" t="str">
        <f t="shared" si="3"/>
        <v>Davao de Oro (Philippine province)</v>
      </c>
      <c r="G44" t="str">
        <f t="shared" si="4"/>
        <v>Davao de Oro</v>
      </c>
      <c r="H44" t="str">
        <f t="shared" si="5"/>
        <v>PH-COM</v>
      </c>
      <c r="I44" t="str">
        <f t="shared" si="6"/>
        <v>PH-11</v>
      </c>
    </row>
    <row r="45" spans="1:9" ht="29.5" thickBot="1" x14ac:dyDescent="0.4">
      <c r="A45" s="1" t="s">
        <v>8598</v>
      </c>
      <c r="B45" s="3" t="s">
        <v>8599</v>
      </c>
      <c r="C45" s="6" t="s">
        <v>8600</v>
      </c>
      <c r="D45" s="3">
        <v>11</v>
      </c>
      <c r="E45">
        <v>3970</v>
      </c>
      <c r="F45" t="str">
        <f t="shared" si="3"/>
        <v>Davao del Norte (Philippine province)</v>
      </c>
      <c r="G45" t="str">
        <f t="shared" si="4"/>
        <v>Davao del Norte</v>
      </c>
      <c r="H45" t="str">
        <f t="shared" si="5"/>
        <v>PH-DAV</v>
      </c>
      <c r="I45" t="str">
        <f t="shared" si="6"/>
        <v>PH-11</v>
      </c>
    </row>
    <row r="46" spans="1:9" ht="29.5" thickBot="1" x14ac:dyDescent="0.4">
      <c r="A46" s="1" t="s">
        <v>8601</v>
      </c>
      <c r="B46" s="3" t="s">
        <v>8602</v>
      </c>
      <c r="C46" s="6" t="s">
        <v>8603</v>
      </c>
      <c r="D46" s="3">
        <v>11</v>
      </c>
      <c r="E46">
        <v>3970</v>
      </c>
      <c r="F46" t="str">
        <f t="shared" si="3"/>
        <v>Davao del Sur (Philippine province)</v>
      </c>
      <c r="G46" t="str">
        <f t="shared" si="4"/>
        <v>Davao del Sur</v>
      </c>
      <c r="H46" t="str">
        <f t="shared" si="5"/>
        <v>PH-DAS</v>
      </c>
      <c r="I46" t="str">
        <f t="shared" si="6"/>
        <v>PH-11</v>
      </c>
    </row>
    <row r="47" spans="1:9" ht="44" thickBot="1" x14ac:dyDescent="0.4">
      <c r="A47" s="1" t="s">
        <v>8604</v>
      </c>
      <c r="B47" s="3" t="s">
        <v>8605</v>
      </c>
      <c r="C47" s="6" t="s">
        <v>8606</v>
      </c>
      <c r="D47" s="3">
        <v>11</v>
      </c>
      <c r="E47">
        <v>3970</v>
      </c>
      <c r="F47" t="str">
        <f t="shared" si="3"/>
        <v>Davao Occidental (Philippine province)</v>
      </c>
      <c r="G47" t="str">
        <f t="shared" si="4"/>
        <v>Davao Occidental</v>
      </c>
      <c r="H47" t="str">
        <f t="shared" si="5"/>
        <v>PH-DVO</v>
      </c>
      <c r="I47" t="str">
        <f t="shared" si="6"/>
        <v>PH-11</v>
      </c>
    </row>
    <row r="48" spans="1:9" ht="29.5" thickBot="1" x14ac:dyDescent="0.4">
      <c r="A48" s="1" t="s">
        <v>8607</v>
      </c>
      <c r="B48" s="3" t="s">
        <v>8608</v>
      </c>
      <c r="C48" s="6" t="s">
        <v>8609</v>
      </c>
      <c r="D48" s="3">
        <v>11</v>
      </c>
      <c r="E48">
        <v>3970</v>
      </c>
      <c r="F48" t="str">
        <f t="shared" si="3"/>
        <v>Davao Oriental (Philippine province)</v>
      </c>
      <c r="G48" t="str">
        <f t="shared" si="4"/>
        <v>Davao Oriental</v>
      </c>
      <c r="H48" t="str">
        <f t="shared" si="5"/>
        <v>PH-DAO</v>
      </c>
      <c r="I48" t="str">
        <f t="shared" si="6"/>
        <v>PH-11</v>
      </c>
    </row>
    <row r="49" spans="1:9" ht="29.5" thickBot="1" x14ac:dyDescent="0.4">
      <c r="A49" s="1" t="s">
        <v>8610</v>
      </c>
      <c r="B49" s="3" t="s">
        <v>8611</v>
      </c>
      <c r="C49" s="6" t="s">
        <v>8612</v>
      </c>
      <c r="D49" s="3">
        <v>13</v>
      </c>
      <c r="E49">
        <v>3970</v>
      </c>
      <c r="F49" t="str">
        <f t="shared" si="3"/>
        <v>Dinagat Islands (Philippine province)</v>
      </c>
      <c r="G49" t="str">
        <f t="shared" si="4"/>
        <v>Dinagat Islands</v>
      </c>
      <c r="H49" t="str">
        <f t="shared" si="5"/>
        <v>PH-DIN</v>
      </c>
      <c r="I49" t="str">
        <f t="shared" si="6"/>
        <v>PH-13</v>
      </c>
    </row>
    <row r="50" spans="1:9" ht="29.5" thickBot="1" x14ac:dyDescent="0.4">
      <c r="A50" s="1" t="s">
        <v>8613</v>
      </c>
      <c r="B50" s="3" t="s">
        <v>8614</v>
      </c>
      <c r="C50" s="6" t="s">
        <v>8615</v>
      </c>
      <c r="D50" s="3">
        <v>8</v>
      </c>
      <c r="E50">
        <v>3970</v>
      </c>
      <c r="F50" t="str">
        <f t="shared" si="3"/>
        <v>Eastern Samar (Philippine province)</v>
      </c>
      <c r="G50" t="str">
        <f t="shared" si="4"/>
        <v>Eastern Samar</v>
      </c>
      <c r="H50" t="str">
        <f t="shared" si="5"/>
        <v>PH-EAS</v>
      </c>
      <c r="I50" t="str">
        <f t="shared" si="6"/>
        <v>PH-8</v>
      </c>
    </row>
    <row r="51" spans="1:9" ht="29.5" thickBot="1" x14ac:dyDescent="0.4">
      <c r="A51" s="1" t="s">
        <v>8616</v>
      </c>
      <c r="B51" s="3" t="s">
        <v>8617</v>
      </c>
      <c r="C51" s="6" t="s">
        <v>8618</v>
      </c>
      <c r="D51" s="3">
        <v>6</v>
      </c>
      <c r="E51">
        <v>3970</v>
      </c>
      <c r="F51" t="str">
        <f t="shared" si="3"/>
        <v>Guimaras (Philippine province)</v>
      </c>
      <c r="G51" t="str">
        <f t="shared" si="4"/>
        <v>Guimaras</v>
      </c>
      <c r="H51" t="str">
        <f t="shared" si="5"/>
        <v>PH-GUI</v>
      </c>
      <c r="I51" t="str">
        <f t="shared" si="6"/>
        <v>PH-6</v>
      </c>
    </row>
    <row r="52" spans="1:9" ht="15" thickBot="1" x14ac:dyDescent="0.4">
      <c r="A52" s="1" t="s">
        <v>8619</v>
      </c>
      <c r="B52" s="3" t="s">
        <v>8620</v>
      </c>
      <c r="C52" s="6" t="s">
        <v>8621</v>
      </c>
      <c r="D52" s="3">
        <v>15</v>
      </c>
      <c r="E52">
        <v>3970</v>
      </c>
      <c r="F52" t="str">
        <f t="shared" si="3"/>
        <v>Ifugao (Philippine province)</v>
      </c>
      <c r="G52" t="str">
        <f t="shared" si="4"/>
        <v>Ifugao</v>
      </c>
      <c r="H52" t="str">
        <f t="shared" si="5"/>
        <v>PH-IFU</v>
      </c>
      <c r="I52" t="str">
        <f t="shared" si="6"/>
        <v>PH-15</v>
      </c>
    </row>
    <row r="53" spans="1:9" ht="29.5" thickBot="1" x14ac:dyDescent="0.4">
      <c r="A53" s="1" t="s">
        <v>8622</v>
      </c>
      <c r="B53" s="3" t="s">
        <v>8623</v>
      </c>
      <c r="C53" s="6" t="s">
        <v>8624</v>
      </c>
      <c r="D53" s="3">
        <v>1</v>
      </c>
      <c r="E53">
        <v>3970</v>
      </c>
      <c r="F53" t="str">
        <f t="shared" si="3"/>
        <v>Ilocos Norte (Philippine province)</v>
      </c>
      <c r="G53" t="str">
        <f t="shared" si="4"/>
        <v>Ilocos Norte</v>
      </c>
      <c r="H53" t="str">
        <f t="shared" si="5"/>
        <v>PH-ILN</v>
      </c>
      <c r="I53" t="str">
        <f t="shared" si="6"/>
        <v>PH-1</v>
      </c>
    </row>
    <row r="54" spans="1:9" ht="29.5" thickBot="1" x14ac:dyDescent="0.4">
      <c r="A54" s="1" t="s">
        <v>8625</v>
      </c>
      <c r="B54" s="3" t="s">
        <v>8626</v>
      </c>
      <c r="C54" s="6" t="s">
        <v>8627</v>
      </c>
      <c r="D54" s="3">
        <v>1</v>
      </c>
      <c r="E54">
        <v>3970</v>
      </c>
      <c r="F54" t="str">
        <f t="shared" si="3"/>
        <v>Ilocos Sur (Philippine province)</v>
      </c>
      <c r="G54" t="str">
        <f t="shared" si="4"/>
        <v>Ilocos Sur</v>
      </c>
      <c r="H54" t="str">
        <f t="shared" si="5"/>
        <v>PH-ILS</v>
      </c>
      <c r="I54" t="str">
        <f t="shared" si="6"/>
        <v>PH-1</v>
      </c>
    </row>
    <row r="55" spans="1:9" ht="15" thickBot="1" x14ac:dyDescent="0.4">
      <c r="A55" s="1" t="s">
        <v>8628</v>
      </c>
      <c r="B55" s="3" t="s">
        <v>8629</v>
      </c>
      <c r="C55" s="6" t="s">
        <v>8629</v>
      </c>
      <c r="D55" s="3">
        <v>6</v>
      </c>
      <c r="E55">
        <v>3970</v>
      </c>
      <c r="F55" t="str">
        <f t="shared" si="3"/>
        <v>Iloilo (Philippine province)</v>
      </c>
      <c r="G55" t="str">
        <f t="shared" si="4"/>
        <v>Iloilo</v>
      </c>
      <c r="H55" t="str">
        <f t="shared" si="5"/>
        <v>PH-ILI</v>
      </c>
      <c r="I55" t="str">
        <f t="shared" si="6"/>
        <v>PH-6</v>
      </c>
    </row>
    <row r="56" spans="1:9" ht="15" thickBot="1" x14ac:dyDescent="0.4">
      <c r="A56" s="1" t="s">
        <v>8630</v>
      </c>
      <c r="B56" s="3" t="s">
        <v>8631</v>
      </c>
      <c r="C56" s="6" t="s">
        <v>8631</v>
      </c>
      <c r="D56" s="3">
        <v>2</v>
      </c>
      <c r="E56">
        <v>3970</v>
      </c>
      <c r="F56" t="str">
        <f t="shared" si="3"/>
        <v>Isabela (Philippine province)</v>
      </c>
      <c r="G56" t="str">
        <f t="shared" si="4"/>
        <v>Isabela</v>
      </c>
      <c r="H56" t="str">
        <f t="shared" si="5"/>
        <v>PH-ISA</v>
      </c>
      <c r="I56" t="str">
        <f t="shared" si="6"/>
        <v>PH-2</v>
      </c>
    </row>
    <row r="57" spans="1:9" ht="15" thickBot="1" x14ac:dyDescent="0.4">
      <c r="A57" s="1" t="s">
        <v>8632</v>
      </c>
      <c r="B57" s="3" t="s">
        <v>8633</v>
      </c>
      <c r="C57" s="6" t="s">
        <v>8633</v>
      </c>
      <c r="D57" s="3">
        <v>15</v>
      </c>
      <c r="E57">
        <v>3970</v>
      </c>
      <c r="F57" t="str">
        <f t="shared" si="3"/>
        <v>Kalinga (Philippine province)</v>
      </c>
      <c r="G57" t="str">
        <f t="shared" si="4"/>
        <v>Kalinga</v>
      </c>
      <c r="H57" t="str">
        <f t="shared" si="5"/>
        <v>PH-KAL</v>
      </c>
      <c r="I57" t="str">
        <f t="shared" si="6"/>
        <v>PH-15</v>
      </c>
    </row>
    <row r="58" spans="1:9" ht="15" thickBot="1" x14ac:dyDescent="0.4">
      <c r="A58" s="1" t="s">
        <v>8634</v>
      </c>
      <c r="B58" s="3" t="s">
        <v>8635</v>
      </c>
      <c r="C58" s="6" t="s">
        <v>8636</v>
      </c>
      <c r="D58" s="3">
        <v>1</v>
      </c>
      <c r="E58">
        <v>3970</v>
      </c>
      <c r="F58" t="str">
        <f t="shared" si="3"/>
        <v>La Union (Philippine province)</v>
      </c>
      <c r="G58" t="str">
        <f t="shared" si="4"/>
        <v>La Union</v>
      </c>
      <c r="H58" t="str">
        <f t="shared" si="5"/>
        <v>PH-LUN</v>
      </c>
      <c r="I58" t="str">
        <f t="shared" si="6"/>
        <v>PH-1</v>
      </c>
    </row>
    <row r="59" spans="1:9" ht="15" thickBot="1" x14ac:dyDescent="0.4">
      <c r="A59" s="1" t="s">
        <v>8637</v>
      </c>
      <c r="B59" s="3" t="s">
        <v>8638</v>
      </c>
      <c r="C59" s="6" t="s">
        <v>8638</v>
      </c>
      <c r="D59" s="3">
        <v>40</v>
      </c>
      <c r="E59">
        <v>3970</v>
      </c>
      <c r="F59" t="str">
        <f t="shared" si="3"/>
        <v>Laguna (Philippine province)</v>
      </c>
      <c r="G59" t="str">
        <f t="shared" si="4"/>
        <v>Laguna</v>
      </c>
      <c r="H59" t="str">
        <f t="shared" si="5"/>
        <v>PH-LAG</v>
      </c>
      <c r="I59" t="str">
        <f t="shared" si="6"/>
        <v>PH-40</v>
      </c>
    </row>
    <row r="60" spans="1:9" ht="29.5" thickBot="1" x14ac:dyDescent="0.4">
      <c r="A60" s="1" t="s">
        <v>8639</v>
      </c>
      <c r="B60" s="3" t="s">
        <v>8640</v>
      </c>
      <c r="C60" s="6" t="s">
        <v>8641</v>
      </c>
      <c r="D60" s="24">
        <v>12</v>
      </c>
      <c r="E60">
        <v>3970</v>
      </c>
      <c r="F60" t="str">
        <f t="shared" si="3"/>
        <v>Lanao del Norte (Philippine province)</v>
      </c>
      <c r="G60" t="str">
        <f t="shared" si="4"/>
        <v>Lanao del Norte</v>
      </c>
      <c r="H60" t="str">
        <f t="shared" si="5"/>
        <v>PH-LAN</v>
      </c>
      <c r="I60" t="str">
        <f t="shared" si="6"/>
        <v>PH-12</v>
      </c>
    </row>
    <row r="61" spans="1:9" ht="29.5" thickBot="1" x14ac:dyDescent="0.4">
      <c r="A61" s="1" t="s">
        <v>8642</v>
      </c>
      <c r="B61" s="3" t="s">
        <v>8643</v>
      </c>
      <c r="C61" s="6" t="s">
        <v>8644</v>
      </c>
      <c r="D61" s="3">
        <v>14</v>
      </c>
      <c r="E61">
        <v>3970</v>
      </c>
      <c r="F61" t="str">
        <f t="shared" si="3"/>
        <v>Lanao del Sur (Philippine province)</v>
      </c>
      <c r="G61" t="str">
        <f t="shared" si="4"/>
        <v>Lanao del Sur</v>
      </c>
      <c r="H61" t="str">
        <f t="shared" si="5"/>
        <v>PH-LAS</v>
      </c>
      <c r="I61" t="str">
        <f t="shared" si="6"/>
        <v>PH-14</v>
      </c>
    </row>
    <row r="62" spans="1:9" ht="15" thickBot="1" x14ac:dyDescent="0.4">
      <c r="A62" s="1" t="s">
        <v>8645</v>
      </c>
      <c r="B62" s="3" t="s">
        <v>8646</v>
      </c>
      <c r="C62" s="6" t="s">
        <v>8646</v>
      </c>
      <c r="D62" s="3">
        <v>8</v>
      </c>
      <c r="E62">
        <v>3970</v>
      </c>
      <c r="F62" t="str">
        <f t="shared" si="3"/>
        <v>Leyte (Philippine province)</v>
      </c>
      <c r="G62" t="str">
        <f t="shared" si="4"/>
        <v>Leyte</v>
      </c>
      <c r="H62" t="str">
        <f t="shared" si="5"/>
        <v>PH-LEY</v>
      </c>
      <c r="I62" t="str">
        <f t="shared" si="6"/>
        <v>PH-8</v>
      </c>
    </row>
    <row r="63" spans="1:9" ht="29.5" thickBot="1" x14ac:dyDescent="0.4">
      <c r="A63" s="1" t="s">
        <v>8647</v>
      </c>
      <c r="B63" s="3" t="s">
        <v>8648</v>
      </c>
      <c r="C63" s="6" t="s">
        <v>8649</v>
      </c>
      <c r="D63" s="3">
        <v>14</v>
      </c>
      <c r="E63">
        <v>3970</v>
      </c>
      <c r="F63" t="str">
        <f t="shared" si="3"/>
        <v>Maguindanao (Philippine province)</v>
      </c>
      <c r="G63" t="str">
        <f t="shared" si="4"/>
        <v>Maguindanao</v>
      </c>
      <c r="H63" t="str">
        <f t="shared" si="5"/>
        <v>PH-MAG</v>
      </c>
      <c r="I63" t="str">
        <f t="shared" si="6"/>
        <v>PH-14</v>
      </c>
    </row>
    <row r="64" spans="1:9" ht="29.5" thickBot="1" x14ac:dyDescent="0.4">
      <c r="A64" s="1" t="s">
        <v>8650</v>
      </c>
      <c r="B64" s="3" t="s">
        <v>8651</v>
      </c>
      <c r="C64" s="6" t="s">
        <v>8652</v>
      </c>
      <c r="D64" s="3">
        <v>41</v>
      </c>
      <c r="E64">
        <v>3970</v>
      </c>
      <c r="F64" t="str">
        <f t="shared" si="3"/>
        <v>Marinduque (Philippine province)</v>
      </c>
      <c r="G64" t="str">
        <f t="shared" si="4"/>
        <v>Marinduque</v>
      </c>
      <c r="H64" t="str">
        <f t="shared" si="5"/>
        <v>PH-MAD</v>
      </c>
      <c r="I64" t="str">
        <f t="shared" si="6"/>
        <v>PH-41</v>
      </c>
    </row>
    <row r="65" spans="1:9" ht="15" thickBot="1" x14ac:dyDescent="0.4">
      <c r="A65" s="1" t="s">
        <v>8653</v>
      </c>
      <c r="B65" s="3" t="s">
        <v>8654</v>
      </c>
      <c r="C65" s="6" t="s">
        <v>8654</v>
      </c>
      <c r="D65" s="3">
        <v>5</v>
      </c>
      <c r="E65">
        <v>3970</v>
      </c>
      <c r="F65" t="str">
        <f t="shared" si="3"/>
        <v>Masbate (Philippine province)</v>
      </c>
      <c r="G65" t="str">
        <f t="shared" si="4"/>
        <v>Masbate</v>
      </c>
      <c r="H65" t="str">
        <f t="shared" si="5"/>
        <v>PH-MAS</v>
      </c>
      <c r="I65" t="str">
        <f t="shared" si="6"/>
        <v>PH-5</v>
      </c>
    </row>
    <row r="66" spans="1:9" ht="44" thickBot="1" x14ac:dyDescent="0.4">
      <c r="A66" s="1" t="s">
        <v>8655</v>
      </c>
      <c r="B66" s="3" t="s">
        <v>8656</v>
      </c>
      <c r="C66" s="6" t="s">
        <v>8657</v>
      </c>
      <c r="D66" s="3">
        <v>41</v>
      </c>
      <c r="E66">
        <v>3970</v>
      </c>
      <c r="F66" t="str">
        <f t="shared" si="3"/>
        <v>Mindoro Occidental (Philippine province)</v>
      </c>
      <c r="G66" t="str">
        <f t="shared" si="4"/>
        <v>Mindoro Occidental</v>
      </c>
      <c r="H66" t="str">
        <f t="shared" si="5"/>
        <v>PH-MDC</v>
      </c>
      <c r="I66" t="str">
        <f t="shared" si="6"/>
        <v>PH-41</v>
      </c>
    </row>
    <row r="67" spans="1:9" ht="29.5" thickBot="1" x14ac:dyDescent="0.4">
      <c r="A67" s="1" t="s">
        <v>8658</v>
      </c>
      <c r="B67" s="3" t="s">
        <v>8659</v>
      </c>
      <c r="C67" s="6" t="s">
        <v>8660</v>
      </c>
      <c r="D67" s="3">
        <v>41</v>
      </c>
      <c r="E67">
        <v>3970</v>
      </c>
      <c r="F67" t="str">
        <f t="shared" si="3"/>
        <v>Mindoro Oriental (Philippine province)</v>
      </c>
      <c r="G67" t="str">
        <f t="shared" si="4"/>
        <v>Mindoro Oriental</v>
      </c>
      <c r="H67" t="str">
        <f t="shared" si="5"/>
        <v>PH-MDR</v>
      </c>
      <c r="I67" t="str">
        <f t="shared" si="6"/>
        <v>PH-41</v>
      </c>
    </row>
    <row r="68" spans="1:9" ht="44" thickBot="1" x14ac:dyDescent="0.4">
      <c r="A68" s="1" t="s">
        <v>8661</v>
      </c>
      <c r="B68" s="3" t="s">
        <v>8662</v>
      </c>
      <c r="C68" s="6" t="s">
        <v>8663</v>
      </c>
      <c r="D68" s="3">
        <v>10</v>
      </c>
      <c r="E68">
        <v>3970</v>
      </c>
      <c r="F68" t="str">
        <f t="shared" si="3"/>
        <v>Misamis Occidental (Philippine province)</v>
      </c>
      <c r="G68" t="str">
        <f t="shared" si="4"/>
        <v>Misamis Occidental</v>
      </c>
      <c r="H68" t="str">
        <f t="shared" si="5"/>
        <v>PH-MSC</v>
      </c>
      <c r="I68" t="str">
        <f t="shared" si="6"/>
        <v>PH-10</v>
      </c>
    </row>
    <row r="69" spans="1:9" ht="29.5" thickBot="1" x14ac:dyDescent="0.4">
      <c r="A69" s="1" t="s">
        <v>8664</v>
      </c>
      <c r="B69" s="3" t="s">
        <v>8665</v>
      </c>
      <c r="C69" s="6" t="s">
        <v>8666</v>
      </c>
      <c r="D69" s="3">
        <v>10</v>
      </c>
      <c r="E69">
        <v>3970</v>
      </c>
      <c r="F69" t="str">
        <f t="shared" si="3"/>
        <v>Misamis Oriental (Philippine province)</v>
      </c>
      <c r="G69" t="str">
        <f t="shared" si="4"/>
        <v>Misamis Oriental</v>
      </c>
      <c r="H69" t="str">
        <f t="shared" si="5"/>
        <v>PH-MSR</v>
      </c>
      <c r="I69" t="str">
        <f t="shared" si="6"/>
        <v>PH-10</v>
      </c>
    </row>
    <row r="70" spans="1:9" ht="44" thickBot="1" x14ac:dyDescent="0.4">
      <c r="A70" s="1" t="s">
        <v>8667</v>
      </c>
      <c r="B70" s="3" t="s">
        <v>8668</v>
      </c>
      <c r="C70" s="6" t="s">
        <v>8669</v>
      </c>
      <c r="D70" s="3">
        <v>15</v>
      </c>
      <c r="E70">
        <v>3970</v>
      </c>
      <c r="F70" t="str">
        <f t="shared" si="3"/>
        <v>Mountain Province (Philippine province)</v>
      </c>
      <c r="G70" t="str">
        <f t="shared" si="4"/>
        <v>Mountain Province</v>
      </c>
      <c r="H70" t="str">
        <f t="shared" si="5"/>
        <v>PH-MOU</v>
      </c>
      <c r="I70" t="str">
        <f t="shared" si="6"/>
        <v>PH-15</v>
      </c>
    </row>
    <row r="71" spans="1:9" ht="44" thickBot="1" x14ac:dyDescent="0.4">
      <c r="A71" s="1" t="s">
        <v>8670</v>
      </c>
      <c r="B71" s="3" t="s">
        <v>8671</v>
      </c>
      <c r="C71" s="6" t="s">
        <v>8672</v>
      </c>
      <c r="D71" s="3">
        <v>6</v>
      </c>
      <c r="E71">
        <v>3970</v>
      </c>
      <c r="F71" t="str">
        <f t="shared" si="3"/>
        <v>Negros Occidental (Philippine province)</v>
      </c>
      <c r="G71" t="str">
        <f t="shared" si="4"/>
        <v>Negros Occidental</v>
      </c>
      <c r="H71" t="str">
        <f t="shared" si="5"/>
        <v>PH-NEC</v>
      </c>
      <c r="I71" t="str">
        <f t="shared" si="6"/>
        <v>PH-6</v>
      </c>
    </row>
    <row r="72" spans="1:9" ht="29.5" thickBot="1" x14ac:dyDescent="0.4">
      <c r="A72" s="1" t="s">
        <v>8673</v>
      </c>
      <c r="B72" s="3" t="s">
        <v>8674</v>
      </c>
      <c r="C72" s="6" t="s">
        <v>8675</v>
      </c>
      <c r="D72" s="3">
        <v>7</v>
      </c>
      <c r="E72">
        <v>3970</v>
      </c>
      <c r="F72" t="str">
        <f t="shared" si="3"/>
        <v>Negros Oriental (Philippine province)</v>
      </c>
      <c r="G72" t="str">
        <f t="shared" si="4"/>
        <v>Negros Oriental</v>
      </c>
      <c r="H72" t="str">
        <f t="shared" si="5"/>
        <v>PH-NER</v>
      </c>
      <c r="I72" t="str">
        <f t="shared" si="6"/>
        <v>PH-7</v>
      </c>
    </row>
    <row r="73" spans="1:9" ht="29.5" thickBot="1" x14ac:dyDescent="0.4">
      <c r="A73" s="1" t="s">
        <v>8676</v>
      </c>
      <c r="B73" s="3" t="s">
        <v>8677</v>
      </c>
      <c r="C73" s="6" t="s">
        <v>8678</v>
      </c>
      <c r="D73" s="3">
        <v>8</v>
      </c>
      <c r="E73">
        <v>3970</v>
      </c>
      <c r="F73" t="str">
        <f t="shared" si="3"/>
        <v>Northern Samar (Philippine province)</v>
      </c>
      <c r="G73" t="str">
        <f t="shared" si="4"/>
        <v>Northern Samar</v>
      </c>
      <c r="H73" t="str">
        <f t="shared" si="5"/>
        <v>PH-NSA</v>
      </c>
      <c r="I73" t="str">
        <f t="shared" si="6"/>
        <v>PH-8</v>
      </c>
    </row>
    <row r="74" spans="1:9" ht="29.5" thickBot="1" x14ac:dyDescent="0.4">
      <c r="A74" s="1" t="s">
        <v>8679</v>
      </c>
      <c r="B74" s="3" t="s">
        <v>8680</v>
      </c>
      <c r="C74" s="6" t="s">
        <v>8681</v>
      </c>
      <c r="D74" s="3">
        <v>3</v>
      </c>
      <c r="E74">
        <v>3970</v>
      </c>
      <c r="F74" t="str">
        <f t="shared" si="3"/>
        <v>Nueva Ecija (Philippine province)</v>
      </c>
      <c r="G74" t="str">
        <f t="shared" si="4"/>
        <v>Nueva Ecija</v>
      </c>
      <c r="H74" t="str">
        <f t="shared" si="5"/>
        <v>PH-NUE</v>
      </c>
      <c r="I74" t="str">
        <f t="shared" si="6"/>
        <v>PH-3</v>
      </c>
    </row>
    <row r="75" spans="1:9" ht="29.5" thickBot="1" x14ac:dyDescent="0.4">
      <c r="A75" s="1" t="s">
        <v>8682</v>
      </c>
      <c r="B75" s="3" t="s">
        <v>8683</v>
      </c>
      <c r="C75" s="6" t="s">
        <v>8684</v>
      </c>
      <c r="D75" s="3">
        <v>2</v>
      </c>
      <c r="E75">
        <v>3970</v>
      </c>
      <c r="F75" t="str">
        <f t="shared" si="3"/>
        <v>Nueva Vizcaya (Philippine province)</v>
      </c>
      <c r="G75" t="str">
        <f t="shared" si="4"/>
        <v>Nueva Vizcaya</v>
      </c>
      <c r="H75" t="str">
        <f t="shared" si="5"/>
        <v>PH-NUV</v>
      </c>
      <c r="I75" t="str">
        <f t="shared" si="6"/>
        <v>PH-2</v>
      </c>
    </row>
    <row r="76" spans="1:9" ht="15" thickBot="1" x14ac:dyDescent="0.4">
      <c r="A76" s="1" t="s">
        <v>8685</v>
      </c>
      <c r="B76" s="3" t="s">
        <v>8686</v>
      </c>
      <c r="C76" s="6" t="s">
        <v>8686</v>
      </c>
      <c r="D76" s="3">
        <v>41</v>
      </c>
      <c r="E76">
        <v>3970</v>
      </c>
      <c r="F76" t="str">
        <f t="shared" si="3"/>
        <v>Palawan (Philippine province)</v>
      </c>
      <c r="G76" t="str">
        <f t="shared" si="4"/>
        <v>Palawan</v>
      </c>
      <c r="H76" t="str">
        <f t="shared" si="5"/>
        <v>PH-PLW</v>
      </c>
      <c r="I76" t="str">
        <f t="shared" si="6"/>
        <v>PH-41</v>
      </c>
    </row>
    <row r="77" spans="1:9" ht="29.5" thickBot="1" x14ac:dyDescent="0.4">
      <c r="A77" s="1" t="s">
        <v>8687</v>
      </c>
      <c r="B77" s="3" t="s">
        <v>8688</v>
      </c>
      <c r="C77" s="6" t="s">
        <v>8688</v>
      </c>
      <c r="D77" s="3">
        <v>3</v>
      </c>
      <c r="E77">
        <v>3970</v>
      </c>
      <c r="F77" t="str">
        <f t="shared" si="3"/>
        <v>Pampanga (Philippine province)</v>
      </c>
      <c r="G77" t="str">
        <f t="shared" si="4"/>
        <v>Pampanga</v>
      </c>
      <c r="H77" t="str">
        <f t="shared" si="5"/>
        <v>PH-PAM</v>
      </c>
      <c r="I77" t="str">
        <f t="shared" si="6"/>
        <v>PH-3</v>
      </c>
    </row>
    <row r="78" spans="1:9" ht="29.5" thickBot="1" x14ac:dyDescent="0.4">
      <c r="A78" s="1" t="s">
        <v>8689</v>
      </c>
      <c r="B78" s="3" t="s">
        <v>8690</v>
      </c>
      <c r="C78" s="6" t="s">
        <v>8690</v>
      </c>
      <c r="D78" s="3">
        <v>1</v>
      </c>
      <c r="E78">
        <v>3970</v>
      </c>
      <c r="F78" t="str">
        <f t="shared" si="3"/>
        <v>Pangasinan (Philippine province)</v>
      </c>
      <c r="G78" t="str">
        <f t="shared" si="4"/>
        <v>Pangasinan</v>
      </c>
      <c r="H78" t="str">
        <f t="shared" si="5"/>
        <v>PH-PAN</v>
      </c>
      <c r="I78" t="str">
        <f t="shared" si="6"/>
        <v>PH-1</v>
      </c>
    </row>
    <row r="79" spans="1:9" ht="15" thickBot="1" x14ac:dyDescent="0.4">
      <c r="A79" s="1" t="s">
        <v>8691</v>
      </c>
      <c r="B79" s="3" t="s">
        <v>8692</v>
      </c>
      <c r="C79" s="6" t="s">
        <v>8693</v>
      </c>
      <c r="D79" s="3">
        <v>40</v>
      </c>
      <c r="E79">
        <v>3970</v>
      </c>
      <c r="F79" t="str">
        <f t="shared" si="3"/>
        <v>Quezon (Philippine province)</v>
      </c>
      <c r="G79" t="str">
        <f t="shared" si="4"/>
        <v>Quezon</v>
      </c>
      <c r="H79" t="str">
        <f t="shared" si="5"/>
        <v>PH-QUE</v>
      </c>
      <c r="I79" t="str">
        <f t="shared" si="6"/>
        <v>PH-40</v>
      </c>
    </row>
    <row r="80" spans="1:9" ht="15" thickBot="1" x14ac:dyDescent="0.4">
      <c r="A80" s="1" t="s">
        <v>8694</v>
      </c>
      <c r="B80" s="3" t="s">
        <v>8695</v>
      </c>
      <c r="C80" s="6" t="s">
        <v>8696</v>
      </c>
      <c r="D80" s="3">
        <v>2</v>
      </c>
      <c r="E80">
        <v>3970</v>
      </c>
      <c r="F80" t="str">
        <f t="shared" si="3"/>
        <v>Quirino (Philippine province)</v>
      </c>
      <c r="G80" t="str">
        <f t="shared" si="4"/>
        <v>Quirino</v>
      </c>
      <c r="H80" t="str">
        <f t="shared" si="5"/>
        <v>PH-QUI</v>
      </c>
      <c r="I80" t="str">
        <f t="shared" si="6"/>
        <v>PH-2</v>
      </c>
    </row>
    <row r="81" spans="1:9" ht="15" thickBot="1" x14ac:dyDescent="0.4">
      <c r="A81" s="1" t="s">
        <v>8697</v>
      </c>
      <c r="B81" s="3" t="s">
        <v>8698</v>
      </c>
      <c r="C81" s="6" t="s">
        <v>8699</v>
      </c>
      <c r="D81" s="3">
        <v>40</v>
      </c>
      <c r="E81">
        <v>3970</v>
      </c>
      <c r="F81" t="str">
        <f t="shared" si="3"/>
        <v>Rizal (Philippine province)</v>
      </c>
      <c r="G81" t="str">
        <f t="shared" si="4"/>
        <v>Rizal</v>
      </c>
      <c r="H81" t="str">
        <f t="shared" si="5"/>
        <v>PH-RIZ</v>
      </c>
      <c r="I81" t="str">
        <f t="shared" si="6"/>
        <v>PH-40</v>
      </c>
    </row>
    <row r="82" spans="1:9" ht="15" thickBot="1" x14ac:dyDescent="0.4">
      <c r="A82" s="1" t="s">
        <v>8700</v>
      </c>
      <c r="B82" s="3" t="s">
        <v>8701</v>
      </c>
      <c r="C82" s="6" t="s">
        <v>8701</v>
      </c>
      <c r="D82" s="3">
        <v>41</v>
      </c>
      <c r="E82">
        <v>3970</v>
      </c>
      <c r="F82" t="str">
        <f t="shared" si="3"/>
        <v>Romblon (Philippine province)</v>
      </c>
      <c r="G82" t="str">
        <f t="shared" si="4"/>
        <v>Romblon</v>
      </c>
      <c r="H82" t="str">
        <f t="shared" si="5"/>
        <v>PH-ROM</v>
      </c>
      <c r="I82" t="str">
        <f t="shared" si="6"/>
        <v>PH-41</v>
      </c>
    </row>
    <row r="83" spans="1:9" ht="73" thickBot="1" x14ac:dyDescent="0.4">
      <c r="A83" s="1" t="s">
        <v>8702</v>
      </c>
      <c r="B83" s="3" t="s">
        <v>8703</v>
      </c>
      <c r="C83" s="6" t="s">
        <v>8704</v>
      </c>
      <c r="D83" s="3">
        <v>8</v>
      </c>
      <c r="E83">
        <v>3970</v>
      </c>
      <c r="F83" t="str">
        <f t="shared" ref="F83:F98" si="7">_xlfn.CONCAT(B83," (Philippine province)")</f>
        <v>Samar (local variant: Western Samar) (Philippine province)</v>
      </c>
      <c r="G83" t="str">
        <f t="shared" ref="G83:G98" si="8">B83</f>
        <v>Samar (local variant: Western Samar)</v>
      </c>
      <c r="H83" t="str">
        <f t="shared" ref="H83:H98" si="9">A83</f>
        <v>PH-WSA</v>
      </c>
      <c r="I83" t="str">
        <f t="shared" ref="I83:I98" si="10">_xlfn.CONCAT("PH-",D83)</f>
        <v>PH-8</v>
      </c>
    </row>
    <row r="84" spans="1:9" ht="29.5" thickBot="1" x14ac:dyDescent="0.4">
      <c r="A84" s="1" t="s">
        <v>8705</v>
      </c>
      <c r="B84" s="3" t="s">
        <v>8706</v>
      </c>
      <c r="C84" s="6" t="s">
        <v>8706</v>
      </c>
      <c r="D84" s="24">
        <v>11</v>
      </c>
      <c r="E84">
        <v>3970</v>
      </c>
      <c r="F84" t="str">
        <f t="shared" si="7"/>
        <v>Sarangani (Philippine province)</v>
      </c>
      <c r="G84" t="str">
        <f t="shared" si="8"/>
        <v>Sarangani</v>
      </c>
      <c r="H84" t="str">
        <f t="shared" si="9"/>
        <v>PH-SAR</v>
      </c>
      <c r="I84" t="str">
        <f t="shared" si="10"/>
        <v>PH-11</v>
      </c>
    </row>
    <row r="85" spans="1:9" ht="15" thickBot="1" x14ac:dyDescent="0.4">
      <c r="A85" s="1" t="s">
        <v>8707</v>
      </c>
      <c r="B85" s="3" t="s">
        <v>8708</v>
      </c>
      <c r="C85" s="6" t="s">
        <v>8709</v>
      </c>
      <c r="D85" s="3">
        <v>7</v>
      </c>
      <c r="E85">
        <v>3970</v>
      </c>
      <c r="F85" t="str">
        <f t="shared" si="7"/>
        <v>Siquijor (Philippine province)</v>
      </c>
      <c r="G85" t="str">
        <f t="shared" si="8"/>
        <v>Siquijor</v>
      </c>
      <c r="H85" t="str">
        <f t="shared" si="9"/>
        <v>PH-SIG</v>
      </c>
      <c r="I85" t="str">
        <f t="shared" si="10"/>
        <v>PH-7</v>
      </c>
    </row>
    <row r="86" spans="1:9" ht="15" thickBot="1" x14ac:dyDescent="0.4">
      <c r="A86" s="1" t="s">
        <v>8710</v>
      </c>
      <c r="B86" s="3" t="s">
        <v>8711</v>
      </c>
      <c r="C86" s="6" t="s">
        <v>8711</v>
      </c>
      <c r="D86" s="3">
        <v>5</v>
      </c>
      <c r="E86">
        <v>3970</v>
      </c>
      <c r="F86" t="str">
        <f t="shared" si="7"/>
        <v>Sorsogon (Philippine province)</v>
      </c>
      <c r="G86" t="str">
        <f t="shared" si="8"/>
        <v>Sorsogon</v>
      </c>
      <c r="H86" t="str">
        <f t="shared" si="9"/>
        <v>PH-SOR</v>
      </c>
      <c r="I86" t="str">
        <f t="shared" si="10"/>
        <v>PH-5</v>
      </c>
    </row>
    <row r="87" spans="1:9" ht="29.5" thickBot="1" x14ac:dyDescent="0.4">
      <c r="A87" s="1" t="s">
        <v>8712</v>
      </c>
      <c r="B87" s="3" t="s">
        <v>8713</v>
      </c>
      <c r="C87" s="6" t="s">
        <v>8714</v>
      </c>
      <c r="D87" s="24">
        <v>11</v>
      </c>
      <c r="E87">
        <v>3970</v>
      </c>
      <c r="F87" t="str">
        <f t="shared" si="7"/>
        <v>South Cotabato (Philippine province)</v>
      </c>
      <c r="G87" t="str">
        <f t="shared" si="8"/>
        <v>South Cotabato</v>
      </c>
      <c r="H87" t="str">
        <f t="shared" si="9"/>
        <v>PH-SCO</v>
      </c>
      <c r="I87" t="str">
        <f t="shared" si="10"/>
        <v>PH-11</v>
      </c>
    </row>
    <row r="88" spans="1:9" ht="29.5" thickBot="1" x14ac:dyDescent="0.4">
      <c r="A88" s="1" t="s">
        <v>8715</v>
      </c>
      <c r="B88" s="3" t="s">
        <v>8716</v>
      </c>
      <c r="C88" s="6" t="s">
        <v>8717</v>
      </c>
      <c r="D88" s="3">
        <v>8</v>
      </c>
      <c r="E88">
        <v>3970</v>
      </c>
      <c r="F88" t="str">
        <f t="shared" si="7"/>
        <v>Southern Leyte (Philippine province)</v>
      </c>
      <c r="G88" t="str">
        <f t="shared" si="8"/>
        <v>Southern Leyte</v>
      </c>
      <c r="H88" t="str">
        <f t="shared" si="9"/>
        <v>PH-SLE</v>
      </c>
      <c r="I88" t="str">
        <f t="shared" si="10"/>
        <v>PH-8</v>
      </c>
    </row>
    <row r="89" spans="1:9" ht="29.5" thickBot="1" x14ac:dyDescent="0.4">
      <c r="A89" s="1" t="s">
        <v>8718</v>
      </c>
      <c r="B89" s="3" t="s">
        <v>8719</v>
      </c>
      <c r="C89" s="6" t="s">
        <v>8719</v>
      </c>
      <c r="D89" s="3">
        <v>12</v>
      </c>
      <c r="E89">
        <v>3970</v>
      </c>
      <c r="F89" t="str">
        <f t="shared" si="7"/>
        <v>Sultan Kudarat (Philippine province)</v>
      </c>
      <c r="G89" t="str">
        <f t="shared" si="8"/>
        <v>Sultan Kudarat</v>
      </c>
      <c r="H89" t="str">
        <f t="shared" si="9"/>
        <v>PH-SUK</v>
      </c>
      <c r="I89" t="str">
        <f t="shared" si="10"/>
        <v>PH-12</v>
      </c>
    </row>
    <row r="90" spans="1:9" ht="15" thickBot="1" x14ac:dyDescent="0.4">
      <c r="A90" s="1" t="s">
        <v>8720</v>
      </c>
      <c r="B90" s="3" t="s">
        <v>8721</v>
      </c>
      <c r="C90" s="6" t="s">
        <v>8721</v>
      </c>
      <c r="D90" s="3">
        <v>14</v>
      </c>
      <c r="E90">
        <v>3970</v>
      </c>
      <c r="F90" t="str">
        <f t="shared" si="7"/>
        <v>Sulu (Philippine province)</v>
      </c>
      <c r="G90" t="str">
        <f t="shared" si="8"/>
        <v>Sulu</v>
      </c>
      <c r="H90" t="str">
        <f t="shared" si="9"/>
        <v>PH-SLU</v>
      </c>
      <c r="I90" t="str">
        <f t="shared" si="10"/>
        <v>PH-14</v>
      </c>
    </row>
    <row r="91" spans="1:9" ht="29.5" thickBot="1" x14ac:dyDescent="0.4">
      <c r="A91" s="1" t="s">
        <v>8722</v>
      </c>
      <c r="B91" s="3" t="s">
        <v>8723</v>
      </c>
      <c r="C91" s="6" t="s">
        <v>8724</v>
      </c>
      <c r="D91" s="3">
        <v>13</v>
      </c>
      <c r="E91">
        <v>3970</v>
      </c>
      <c r="F91" t="str">
        <f t="shared" si="7"/>
        <v>Surigao del Norte (Philippine province)</v>
      </c>
      <c r="G91" t="str">
        <f t="shared" si="8"/>
        <v>Surigao del Norte</v>
      </c>
      <c r="H91" t="str">
        <f t="shared" si="9"/>
        <v>PH-SUN</v>
      </c>
      <c r="I91" t="str">
        <f t="shared" si="10"/>
        <v>PH-13</v>
      </c>
    </row>
    <row r="92" spans="1:9" ht="29.5" thickBot="1" x14ac:dyDescent="0.4">
      <c r="A92" s="1" t="s">
        <v>8725</v>
      </c>
      <c r="B92" s="3" t="s">
        <v>8726</v>
      </c>
      <c r="C92" s="6" t="s">
        <v>8727</v>
      </c>
      <c r="D92" s="3">
        <v>13</v>
      </c>
      <c r="E92">
        <v>3970</v>
      </c>
      <c r="F92" t="str">
        <f t="shared" si="7"/>
        <v>Surigao del Sur (Philippine province)</v>
      </c>
      <c r="G92" t="str">
        <f t="shared" si="8"/>
        <v>Surigao del Sur</v>
      </c>
      <c r="H92" t="str">
        <f t="shared" si="9"/>
        <v>PH-SUR</v>
      </c>
      <c r="I92" t="str">
        <f t="shared" si="10"/>
        <v>PH-13</v>
      </c>
    </row>
    <row r="93" spans="1:9" ht="15" thickBot="1" x14ac:dyDescent="0.4">
      <c r="A93" s="1" t="s">
        <v>8728</v>
      </c>
      <c r="B93" s="3" t="s">
        <v>8729</v>
      </c>
      <c r="C93" s="6" t="s">
        <v>8730</v>
      </c>
      <c r="D93" s="3">
        <v>3</v>
      </c>
      <c r="E93">
        <v>3970</v>
      </c>
      <c r="F93" t="str">
        <f t="shared" si="7"/>
        <v>Tarlac (Philippine province)</v>
      </c>
      <c r="G93" t="str">
        <f t="shared" si="8"/>
        <v>Tarlac</v>
      </c>
      <c r="H93" t="str">
        <f t="shared" si="9"/>
        <v>PH-TAR</v>
      </c>
      <c r="I93" t="str">
        <f t="shared" si="10"/>
        <v>PH-3</v>
      </c>
    </row>
    <row r="94" spans="1:9" ht="29.5" thickBot="1" x14ac:dyDescent="0.4">
      <c r="A94" s="1" t="s">
        <v>8731</v>
      </c>
      <c r="B94" s="3" t="s">
        <v>8732</v>
      </c>
      <c r="C94" s="6" t="s">
        <v>8732</v>
      </c>
      <c r="D94" s="3">
        <v>14</v>
      </c>
      <c r="E94">
        <v>3970</v>
      </c>
      <c r="F94" t="str">
        <f t="shared" si="7"/>
        <v>Tawi-Tawi (Philippine province)</v>
      </c>
      <c r="G94" t="str">
        <f t="shared" si="8"/>
        <v>Tawi-Tawi</v>
      </c>
      <c r="H94" t="str">
        <f t="shared" si="9"/>
        <v>PH-TAW</v>
      </c>
      <c r="I94" t="str">
        <f t="shared" si="10"/>
        <v>PH-14</v>
      </c>
    </row>
    <row r="95" spans="1:9" ht="15" thickBot="1" x14ac:dyDescent="0.4">
      <c r="A95" s="1" t="s">
        <v>8733</v>
      </c>
      <c r="B95" s="3" t="s">
        <v>8734</v>
      </c>
      <c r="C95" s="6" t="s">
        <v>8735</v>
      </c>
      <c r="D95" s="3">
        <v>3</v>
      </c>
      <c r="E95">
        <v>3970</v>
      </c>
      <c r="F95" t="str">
        <f t="shared" si="7"/>
        <v>Zambales (Philippine province)</v>
      </c>
      <c r="G95" t="str">
        <f t="shared" si="8"/>
        <v>Zambales</v>
      </c>
      <c r="H95" t="str">
        <f t="shared" si="9"/>
        <v>PH-ZMB</v>
      </c>
      <c r="I95" t="str">
        <f t="shared" si="10"/>
        <v>PH-3</v>
      </c>
    </row>
    <row r="96" spans="1:9" ht="44" thickBot="1" x14ac:dyDescent="0.4">
      <c r="A96" s="1" t="s">
        <v>8736</v>
      </c>
      <c r="B96" s="3" t="s">
        <v>8737</v>
      </c>
      <c r="C96" s="6" t="s">
        <v>8738</v>
      </c>
      <c r="D96" s="3">
        <v>9</v>
      </c>
      <c r="E96">
        <v>3970</v>
      </c>
      <c r="F96" t="str">
        <f t="shared" si="7"/>
        <v>Zamboanga del Norte (Philippine province)</v>
      </c>
      <c r="G96" t="str">
        <f t="shared" si="8"/>
        <v>Zamboanga del Norte</v>
      </c>
      <c r="H96" t="str">
        <f t="shared" si="9"/>
        <v>PH-ZAN</v>
      </c>
      <c r="I96" t="str">
        <f t="shared" si="10"/>
        <v>PH-9</v>
      </c>
    </row>
    <row r="97" spans="1:9" ht="44" thickBot="1" x14ac:dyDescent="0.4">
      <c r="A97" s="1" t="s">
        <v>8739</v>
      </c>
      <c r="B97" s="3" t="s">
        <v>8740</v>
      </c>
      <c r="C97" s="6" t="s">
        <v>8741</v>
      </c>
      <c r="D97" s="3">
        <v>9</v>
      </c>
      <c r="E97">
        <v>3970</v>
      </c>
      <c r="F97" t="str">
        <f t="shared" si="7"/>
        <v>Zamboanga del Sur (Philippine province)</v>
      </c>
      <c r="G97" t="str">
        <f t="shared" si="8"/>
        <v>Zamboanga del Sur</v>
      </c>
      <c r="H97" t="str">
        <f t="shared" si="9"/>
        <v>PH-ZAS</v>
      </c>
      <c r="I97" t="str">
        <f t="shared" si="10"/>
        <v>PH-9</v>
      </c>
    </row>
    <row r="98" spans="1:9" ht="44" thickBot="1" x14ac:dyDescent="0.4">
      <c r="A98" s="1" t="s">
        <v>8742</v>
      </c>
      <c r="B98" s="3" t="s">
        <v>8743</v>
      </c>
      <c r="C98" s="6" t="s">
        <v>8744</v>
      </c>
      <c r="D98" s="3">
        <v>9</v>
      </c>
      <c r="E98">
        <v>3970</v>
      </c>
      <c r="F98" t="str">
        <f t="shared" si="7"/>
        <v>Zamboanga Sibugay (Philippine province)</v>
      </c>
      <c r="G98" t="str">
        <f t="shared" si="8"/>
        <v>Zamboanga Sibugay</v>
      </c>
      <c r="H98" t="str">
        <f t="shared" si="9"/>
        <v>PH-ZSI</v>
      </c>
      <c r="I98" t="str">
        <f t="shared" si="10"/>
        <v>PH-9</v>
      </c>
    </row>
  </sheetData>
  <hyperlinks>
    <hyperlink ref="B2" r:id="rId1" tooltip="Bicol Region" display="https://en.wikipedia.org/wiki/Bicol_Region" xr:uid="{05EB9A2F-BA52-42B3-9471-B31A8DE13525}"/>
    <hyperlink ref="B3" r:id="rId2" tooltip="Cagayan Valley" display="https://en.wikipedia.org/wiki/Cagayan_Valley" xr:uid="{4CA04035-5FFA-4B16-B7B0-4DEE4DD6A692}"/>
    <hyperlink ref="B4" r:id="rId3" tooltip="Calabarzon" display="https://en.wikipedia.org/wiki/Calabarzon" xr:uid="{F21492D5-F91B-47DD-A376-6E1D791D7814}"/>
    <hyperlink ref="B5" r:id="rId4" tooltip="Caraga" display="https://en.wikipedia.org/wiki/Caraga" xr:uid="{70EBD567-4245-42BA-A258-C52775A3EEF1}"/>
    <hyperlink ref="B6" r:id="rId5" tooltip="Central Luzon" display="https://en.wikipedia.org/wiki/Central_Luzon" xr:uid="{D1E6A03E-BC2B-4EAA-9CE8-A6F3F9C90497}"/>
    <hyperlink ref="B7" r:id="rId6" tooltip="Central Visayas" display="https://en.wikipedia.org/wiki/Central_Visayas" xr:uid="{75BE41BD-6594-4A17-8E75-F87BA1287363}"/>
    <hyperlink ref="B8" r:id="rId7" tooltip="Cordillera Administrative Region" display="https://en.wikipedia.org/wiki/Cordillera_Administrative_Region" xr:uid="{B8831A02-15B5-4D68-96AB-5F9B809742D5}"/>
    <hyperlink ref="B9" r:id="rId8" tooltip="Davao Region" display="https://en.wikipedia.org/wiki/Davao_Region" xr:uid="{06904A5C-8D72-44C9-A091-0361F3417CAA}"/>
    <hyperlink ref="B10" r:id="rId9" tooltip="Eastern Visayas" display="https://en.wikipedia.org/wiki/Eastern_Visayas" xr:uid="{63EEAE30-BEF0-471C-91E8-D781A5F05D00}"/>
    <hyperlink ref="B11" r:id="rId10" tooltip="Ilocos Region" display="https://en.wikipedia.org/wiki/Ilocos_Region" xr:uid="{ED742FC1-6598-4C08-A72B-F0B27A968F08}"/>
    <hyperlink ref="B12" r:id="rId11" tooltip="Mimaropa" display="https://en.wikipedia.org/wiki/Mimaropa" xr:uid="{6A17B656-E33A-463D-8D14-358AE7A71002}"/>
    <hyperlink ref="D12" r:id="rId12" location="cite_note-3" display="https://en.wikipedia.org/wiki/ISO_3166-2:PH - cite_note-3" xr:uid="{4D5812AD-8995-4B86-A7DB-43AC55666C08}"/>
    <hyperlink ref="B13" r:id="rId13" tooltip="Metro Manila" display="https://en.wikipedia.org/wiki/Metro_Manila" xr:uid="{85C9680F-901B-4E51-BFD3-577F9E5D04FC}"/>
    <hyperlink ref="B14" r:id="rId14" tooltip="Northern Mindanao" display="https://en.wikipedia.org/wiki/Northern_Mindanao" xr:uid="{EF32A5A5-1197-402D-B437-D91BAC171176}"/>
    <hyperlink ref="B15" r:id="rId15" tooltip="Soccsksargen" display="https://en.wikipedia.org/wiki/Soccsksargen" xr:uid="{150ADF42-51C0-49F5-8B22-AE19537DDB29}"/>
    <hyperlink ref="B16" r:id="rId16" tooltip="Western Visayas" display="https://en.wikipedia.org/wiki/Western_Visayas" xr:uid="{78CBBB21-DAFE-4870-AE09-F0F7D22E1AC4}"/>
    <hyperlink ref="B17" r:id="rId17" tooltip="Zamboanga Peninsula" display="https://en.wikipedia.org/wiki/Zamboanga_Peninsula" xr:uid="{777BD8BD-ED98-4B7A-A7CB-F00BABA0FF1E}"/>
    <hyperlink ref="B18" r:id="rId18" tooltip="Abra (province)" display="https://en.wikipedia.org/wiki/Abra_(province)" xr:uid="{3A158A19-E13E-4CB5-B151-226313BB34D8}"/>
    <hyperlink ref="D18" r:id="rId19" tooltip="Cordillera Administrative Region" display="https://en.wikipedia.org/wiki/Cordillera_Administrative_Region" xr:uid="{FF602015-525A-46D3-AA88-E896E0686B5F}"/>
    <hyperlink ref="B19" r:id="rId20" tooltip="Agusan del Norte" display="https://en.wikipedia.org/wiki/Agusan_del_Norte" xr:uid="{1014B7B6-8FB1-45DC-95D9-19E0C422CE6C}"/>
    <hyperlink ref="D19" r:id="rId21" tooltip="Caraga" display="https://en.wikipedia.org/wiki/Caraga" xr:uid="{4067B047-485C-44EF-804F-957414D6C68D}"/>
    <hyperlink ref="B20" r:id="rId22" tooltip="Agusan del Sur" display="https://en.wikipedia.org/wiki/Agusan_del_Sur" xr:uid="{EC20494E-F849-4554-9969-B0E9060FB7CB}"/>
    <hyperlink ref="D20" r:id="rId23" tooltip="Caraga" display="https://en.wikipedia.org/wiki/Caraga" xr:uid="{558387C4-5319-49E0-853D-1310BC8EE17B}"/>
    <hyperlink ref="B21" r:id="rId24" tooltip="Aklan" display="https://en.wikipedia.org/wiki/Aklan" xr:uid="{E7F44BD7-0D29-4D70-861F-2E79F27CD2DB}"/>
    <hyperlink ref="D21" r:id="rId25" tooltip="Western Visayas" display="https://en.wikipedia.org/wiki/Western_Visayas" xr:uid="{41637D5B-4C69-439B-BF6F-3D20C5DA9B1B}"/>
    <hyperlink ref="B22" r:id="rId26" tooltip="Albay" display="https://en.wikipedia.org/wiki/Albay" xr:uid="{B316B481-A6EF-4ECC-81F3-184E06DA9FE9}"/>
    <hyperlink ref="D22" r:id="rId27" tooltip="Bicol Region" display="https://en.wikipedia.org/wiki/Bicol_Region" xr:uid="{059603A6-C932-4EAE-970B-1D94FD675DEF}"/>
    <hyperlink ref="B23" r:id="rId28" tooltip="Antique (province)" display="https://en.wikipedia.org/wiki/Antique_(province)" xr:uid="{554F3612-5604-4719-82BF-5FC748AE6B55}"/>
    <hyperlink ref="D23" r:id="rId29" tooltip="Western Visayas" display="https://en.wikipedia.org/wiki/Western_Visayas" xr:uid="{62E69672-0F05-4855-9783-CB4719FCBAD5}"/>
    <hyperlink ref="B24" r:id="rId30" tooltip="Apayao" display="https://en.wikipedia.org/wiki/Apayao" xr:uid="{A248E802-9E15-4A27-A724-199C58B492DB}"/>
    <hyperlink ref="D24" r:id="rId31" tooltip="Cordillera Administrative Region" display="https://en.wikipedia.org/wiki/Cordillera_Administrative_Region" xr:uid="{33B4146F-6E3B-4846-86EF-E8DFD3930674}"/>
    <hyperlink ref="B25" r:id="rId32" tooltip="Aurora (province)" display="https://en.wikipedia.org/wiki/Aurora_(province)" xr:uid="{88A27077-6C1E-4A53-A263-90D483ED8D38}"/>
    <hyperlink ref="D25" r:id="rId33" tooltip="Central Luzon" display="https://en.wikipedia.org/wiki/Central_Luzon" xr:uid="{D7F89B0E-A9EE-4906-B44F-47EAF0F7502A}"/>
    <hyperlink ref="B26" r:id="rId34" tooltip="Basilan" display="https://en.wikipedia.org/wiki/Basilan" xr:uid="{051D20BF-1A4B-4E2D-8160-53C4DFE2F008}"/>
    <hyperlink ref="B27" r:id="rId35" tooltip="Bataan" display="https://en.wikipedia.org/wiki/Bataan" xr:uid="{3DE77FBB-6222-42FA-9B46-F2F8C478EA71}"/>
    <hyperlink ref="D27" r:id="rId36" tooltip="Central Luzon" display="https://en.wikipedia.org/wiki/Central_Luzon" xr:uid="{997D5B50-CCA8-47A1-B37A-6ECB68620F75}"/>
    <hyperlink ref="B28" r:id="rId37" tooltip="Batanes" display="https://en.wikipedia.org/wiki/Batanes" xr:uid="{742F1988-B015-43DD-89E8-FF87BA379B9A}"/>
    <hyperlink ref="D28" r:id="rId38" tooltip="Cagayan Valley" display="https://en.wikipedia.org/wiki/Cagayan_Valley" xr:uid="{5DFEC6C4-21AD-4FF7-8B30-22DC216520CD}"/>
    <hyperlink ref="B29" r:id="rId39" tooltip="Batangas" display="https://en.wikipedia.org/wiki/Batangas" xr:uid="{A309D596-80CE-4874-8290-0A8BFF22D9A5}"/>
    <hyperlink ref="D29" r:id="rId40" tooltip="Calabarzon" display="https://en.wikipedia.org/wiki/Calabarzon" xr:uid="{89DE2D5A-B66D-49C0-B33B-9AE60CB17E3D}"/>
    <hyperlink ref="B30" r:id="rId41" tooltip="Benguet" display="https://en.wikipedia.org/wiki/Benguet" xr:uid="{D69C4E23-C0BC-40ED-BF87-5B0953BAE829}"/>
    <hyperlink ref="D30" r:id="rId42" tooltip="Cordillera Administrative Region" display="https://en.wikipedia.org/wiki/Cordillera_Administrative_Region" xr:uid="{01DDEF16-B01E-43AA-B77C-B1DC273B1F97}"/>
    <hyperlink ref="B31" r:id="rId43" tooltip="Biliran" display="https://en.wikipedia.org/wiki/Biliran" xr:uid="{EDDB6B07-4E69-474D-A610-41ED08BBD689}"/>
    <hyperlink ref="D31" r:id="rId44" tooltip="Eastern Visayas" display="https://en.wikipedia.org/wiki/Eastern_Visayas" xr:uid="{B4977A17-971B-4EBA-A379-4EE5228A04BC}"/>
    <hyperlink ref="B32" r:id="rId45" tooltip="Bohol" display="https://en.wikipedia.org/wiki/Bohol" xr:uid="{26841289-273E-40DB-9F1A-44FA3307BD87}"/>
    <hyperlink ref="D32" r:id="rId46" tooltip="Central Visayas" display="https://en.wikipedia.org/wiki/Central_Visayas" xr:uid="{8393AFE2-FAEA-4E0F-8F27-BB883A3DECF6}"/>
    <hyperlink ref="B33" r:id="rId47" tooltip="Bukidnon" display="https://en.wikipedia.org/wiki/Bukidnon" xr:uid="{3AEAD103-8564-469E-95CE-10D1F05A1F8A}"/>
    <hyperlink ref="D33" r:id="rId48" tooltip="Northern Mindanao" display="https://en.wikipedia.org/wiki/Northern_Mindanao" xr:uid="{84BE4392-A6CF-4C02-B3F5-F234ACA271DF}"/>
    <hyperlink ref="B34" r:id="rId49" tooltip="Bulacan" display="https://en.wikipedia.org/wiki/Bulacan" xr:uid="{FEF73A39-2BAE-45C4-AEF4-D52A8CC4BFF4}"/>
    <hyperlink ref="D34" r:id="rId50" tooltip="Central Luzon" display="https://en.wikipedia.org/wiki/Central_Luzon" xr:uid="{6FE6A2F7-F53C-42FA-BCFD-E484CEA6A1FC}"/>
    <hyperlink ref="B35" r:id="rId51" tooltip="Cagayan" display="https://en.wikipedia.org/wiki/Cagayan" xr:uid="{3BD76598-9F1E-42FD-AD50-F3CE34937E48}"/>
    <hyperlink ref="D35" r:id="rId52" tooltip="Cagayan Valley" display="https://en.wikipedia.org/wiki/Cagayan_Valley" xr:uid="{82BF1756-7DCA-498D-8572-313F53107842}"/>
    <hyperlink ref="B36" r:id="rId53" tooltip="Camarines Norte" display="https://en.wikipedia.org/wiki/Camarines_Norte" xr:uid="{14A844E0-654F-4754-8CA0-8EC21AFC19DA}"/>
    <hyperlink ref="D36" r:id="rId54" tooltip="Bicol Region" display="https://en.wikipedia.org/wiki/Bicol_Region" xr:uid="{3B4FF0F1-7C3C-48EC-B371-022F88AB5FCE}"/>
    <hyperlink ref="B37" r:id="rId55" tooltip="Camarines Sur" display="https://en.wikipedia.org/wiki/Camarines_Sur" xr:uid="{3DF52CD7-9CAA-4928-B9A6-4F02ADD7C10F}"/>
    <hyperlink ref="D37" r:id="rId56" tooltip="Bicol Region" display="https://en.wikipedia.org/wiki/Bicol_Region" xr:uid="{DFD78DBE-2329-4E68-83A9-000B3DEDDC1B}"/>
    <hyperlink ref="B38" r:id="rId57" tooltip="Camiguin" display="https://en.wikipedia.org/wiki/Camiguin" xr:uid="{7CDEE3EC-7BE5-49FA-8C58-49AFAC4EC74A}"/>
    <hyperlink ref="D38" r:id="rId58" tooltip="Northern Mindanao" display="https://en.wikipedia.org/wiki/Northern_Mindanao" xr:uid="{2E06D9D5-8F45-44E2-8DB4-D96FAD36B5FB}"/>
    <hyperlink ref="B39" r:id="rId59" tooltip="Capiz" display="https://en.wikipedia.org/wiki/Capiz" xr:uid="{99A9B797-C831-4C88-9E78-351EA7E13938}"/>
    <hyperlink ref="D39" r:id="rId60" tooltip="Western Visayas" display="https://en.wikipedia.org/wiki/Western_Visayas" xr:uid="{6A91A4F2-3E88-4068-856E-1BA65B184501}"/>
    <hyperlink ref="B40" r:id="rId61" tooltip="Catanduanes" display="https://en.wikipedia.org/wiki/Catanduanes" xr:uid="{231A16D6-6464-4C10-85DB-4180C4E74CF0}"/>
    <hyperlink ref="D40" r:id="rId62" tooltip="Bicol Region" display="https://en.wikipedia.org/wiki/Bicol_Region" xr:uid="{BF46ADE9-331F-46AA-8BB1-A6CAC57ABAE6}"/>
    <hyperlink ref="B41" r:id="rId63" tooltip="Cavite" display="https://en.wikipedia.org/wiki/Cavite" xr:uid="{850A928A-1B9A-461F-850F-1146652D673F}"/>
    <hyperlink ref="D41" r:id="rId64" tooltip="Calabarzon" display="https://en.wikipedia.org/wiki/Calabarzon" xr:uid="{0B73AA6F-834B-4C65-8BBE-72CB65A44F78}"/>
    <hyperlink ref="B42" r:id="rId65" tooltip="Cebu" display="https://en.wikipedia.org/wiki/Cebu" xr:uid="{9E0D0EA4-1C31-4876-B5BA-AC8375CB31EF}"/>
    <hyperlink ref="D42" r:id="rId66" tooltip="Central Visayas" display="https://en.wikipedia.org/wiki/Central_Visayas" xr:uid="{39D04BB8-806E-45B9-9008-998E09BBDB27}"/>
    <hyperlink ref="B43" r:id="rId67" tooltip="Cotabato" display="https://en.wikipedia.org/wiki/Cotabato" xr:uid="{BE3E8200-5CE3-44D8-8656-218D782B0A22}"/>
    <hyperlink ref="D43" r:id="rId68" tooltip="Soccsksargen" display="https://en.wikipedia.org/wiki/Soccsksargen" xr:uid="{A7B251B7-F2F6-4716-921C-5857D9FE5BF2}"/>
    <hyperlink ref="B44" r:id="rId69" tooltip="Davao de Oro" display="https://en.wikipedia.org/wiki/Davao_de_Oro" xr:uid="{6DFF2759-7D4C-4ED0-B914-629908E15291}"/>
    <hyperlink ref="D44" r:id="rId70" tooltip="Davao Region" display="https://en.wikipedia.org/wiki/Davao_Region" xr:uid="{B607E114-7F4B-4A3D-A4C2-8F76F48C28B9}"/>
    <hyperlink ref="B45" r:id="rId71" tooltip="Davao del Norte" display="https://en.wikipedia.org/wiki/Davao_del_Norte" xr:uid="{BEBA68E6-F9A9-4B90-A051-A30E34175591}"/>
    <hyperlink ref="D45" r:id="rId72" tooltip="Davao Region" display="https://en.wikipedia.org/wiki/Davao_Region" xr:uid="{3B2188A5-AA44-42EA-8714-0C4CAC50D877}"/>
    <hyperlink ref="B46" r:id="rId73" tooltip="Davao del Sur" display="https://en.wikipedia.org/wiki/Davao_del_Sur" xr:uid="{122753FB-63E8-4D54-A052-DE114E14C7B1}"/>
    <hyperlink ref="D46" r:id="rId74" tooltip="Davao Region" display="https://en.wikipedia.org/wiki/Davao_Region" xr:uid="{0C1497A2-2A7D-49EA-87F8-3218EFB091F5}"/>
    <hyperlink ref="B47" r:id="rId75" tooltip="Davao Occidental" display="https://en.wikipedia.org/wiki/Davao_Occidental" xr:uid="{31A3ECB8-877D-47A1-B833-940FB9961F0E}"/>
    <hyperlink ref="D47" r:id="rId76" tooltip="Davao Region" display="https://en.wikipedia.org/wiki/Davao_Region" xr:uid="{D5B5A5BE-8165-477D-AB9D-F54F977A16EA}"/>
    <hyperlink ref="B48" r:id="rId77" tooltip="Davao Oriental" display="https://en.wikipedia.org/wiki/Davao_Oriental" xr:uid="{FA91349B-D5F2-4EA7-B6AB-FCBA6A9EE4AD}"/>
    <hyperlink ref="D48" r:id="rId78" tooltip="Davao Region" display="https://en.wikipedia.org/wiki/Davao_Region" xr:uid="{2CE99B10-892A-4558-B0CD-CFB3980DA37F}"/>
    <hyperlink ref="B49" r:id="rId79" tooltip="Dinagat Islands" display="https://en.wikipedia.org/wiki/Dinagat_Islands" xr:uid="{86057553-BAA3-406E-AD4A-1928A50D7E4C}"/>
    <hyperlink ref="D49" r:id="rId80" tooltip="Caraga" display="https://en.wikipedia.org/wiki/Caraga" xr:uid="{5AD96C34-8634-49E0-83E8-1D9AC9CBFBBA}"/>
    <hyperlink ref="B50" r:id="rId81" tooltip="Eastern Samar" display="https://en.wikipedia.org/wiki/Eastern_Samar" xr:uid="{73BE6C8D-49D5-4B94-9D64-670F09873725}"/>
    <hyperlink ref="D50" r:id="rId82" tooltip="Eastern Visayas" display="https://en.wikipedia.org/wiki/Eastern_Visayas" xr:uid="{8054527B-2C58-47CA-AFA7-F061E2F5EDF0}"/>
    <hyperlink ref="B51" r:id="rId83" tooltip="Guimaras" display="https://en.wikipedia.org/wiki/Guimaras" xr:uid="{D176B43E-7B69-4470-A70A-C5974FB1D9C4}"/>
    <hyperlink ref="D51" r:id="rId84" tooltip="Western Visayas" display="https://en.wikipedia.org/wiki/Western_Visayas" xr:uid="{EAECC2E9-794A-4D8B-ABA2-02A784E278E3}"/>
    <hyperlink ref="B52" r:id="rId85" tooltip="Ifugao" display="https://en.wikipedia.org/wiki/Ifugao" xr:uid="{E8DFF6E4-9686-4E1C-912A-B6559D898497}"/>
    <hyperlink ref="D52" r:id="rId86" tooltip="Cordillera Administrative Region" display="https://en.wikipedia.org/wiki/Cordillera_Administrative_Region" xr:uid="{633A1CBD-85AA-4036-8B64-F028144BB26E}"/>
    <hyperlink ref="B53" r:id="rId87" tooltip="Ilocos Norte" display="https://en.wikipedia.org/wiki/Ilocos_Norte" xr:uid="{0237EC8F-F5DC-4491-9840-610F4CD2445D}"/>
    <hyperlink ref="D53" r:id="rId88" tooltip="Ilocos Region" display="https://en.wikipedia.org/wiki/Ilocos_Region" xr:uid="{5BB38FE5-755E-42A8-BC25-2132DAAAD78D}"/>
    <hyperlink ref="B54" r:id="rId89" tooltip="Ilocos Sur" display="https://en.wikipedia.org/wiki/Ilocos_Sur" xr:uid="{7C8735A4-E32A-4054-9F0A-07631D6E0758}"/>
    <hyperlink ref="D54" r:id="rId90" tooltip="Ilocos Region" display="https://en.wikipedia.org/wiki/Ilocos_Region" xr:uid="{8245C3E5-2E89-4C08-8122-F0AD29273EC2}"/>
    <hyperlink ref="B55" r:id="rId91" tooltip="Iloilo" display="https://en.wikipedia.org/wiki/Iloilo" xr:uid="{639EEB9C-9AC1-48BC-9B64-1A39F54B49B1}"/>
    <hyperlink ref="D55" r:id="rId92" tooltip="Western Visayas" display="https://en.wikipedia.org/wiki/Western_Visayas" xr:uid="{ED4DBC1B-535C-4F2A-A291-1C3ED78657FA}"/>
    <hyperlink ref="B56" r:id="rId93" tooltip="Isabela (province)" display="https://en.wikipedia.org/wiki/Isabela_(province)" xr:uid="{44B07695-3685-47D5-B63B-10F2596D1BF5}"/>
    <hyperlink ref="D56" r:id="rId94" tooltip="Cagayan Valley" display="https://en.wikipedia.org/wiki/Cagayan_Valley" xr:uid="{DA95080C-4433-4B73-9E45-8CE208461B56}"/>
    <hyperlink ref="B57" r:id="rId95" tooltip="Kalinga (province)" display="https://en.wikipedia.org/wiki/Kalinga_(province)" xr:uid="{8FF5530F-4541-49CF-B1CB-DCBCA4EE4A2A}"/>
    <hyperlink ref="D57" r:id="rId96" tooltip="Cordillera Administrative Region" display="https://en.wikipedia.org/wiki/Cordillera_Administrative_Region" xr:uid="{B96491A4-8854-4428-9480-EC333B8658A7}"/>
    <hyperlink ref="B58" r:id="rId97" tooltip="La Union" display="https://en.wikipedia.org/wiki/La_Union" xr:uid="{0FEF1A27-4122-42C1-A351-7309616F1C18}"/>
    <hyperlink ref="D58" r:id="rId98" tooltip="Ilocos Region" display="https://en.wikipedia.org/wiki/Ilocos_Region" xr:uid="{6676563F-ECC8-425E-8821-CD592C4B6135}"/>
    <hyperlink ref="B59" r:id="rId99" tooltip="Laguna (province)" display="https://en.wikipedia.org/wiki/Laguna_(province)" xr:uid="{F4BE2BE6-2B95-40AF-B551-79629FE0536F}"/>
    <hyperlink ref="D59" r:id="rId100" tooltip="Calabarzon" display="https://en.wikipedia.org/wiki/Calabarzon" xr:uid="{CF6D030B-2881-4837-9F5D-02E8B1915ACC}"/>
    <hyperlink ref="B60" r:id="rId101" tooltip="Lanao del Norte" display="https://en.wikipedia.org/wiki/Lanao_del_Norte" xr:uid="{65AAB98D-E1DB-4B34-B37A-223EB3F6D49D}"/>
    <hyperlink ref="B61" r:id="rId102" tooltip="Lanao del Sur" display="https://en.wikipedia.org/wiki/Lanao_del_Sur" xr:uid="{F0A193A1-4FA7-437E-9867-95A3F15FA49E}"/>
    <hyperlink ref="D61" r:id="rId103" tooltip="Autonomous Region in Muslim Mindanao" display="https://en.wikipedia.org/wiki/Autonomous_Region_in_Muslim_Mindanao" xr:uid="{911666C2-F7AB-4CFB-AB4C-17689C9E8D1C}"/>
    <hyperlink ref="B62" r:id="rId104" tooltip="Leyte (province)" display="https://en.wikipedia.org/wiki/Leyte_(province)" xr:uid="{59B443FC-97FE-4944-BD50-F4D7D8EEE1C3}"/>
    <hyperlink ref="D62" r:id="rId105" tooltip="Eastern Visayas" display="https://en.wikipedia.org/wiki/Eastern_Visayas" xr:uid="{9858A76F-845D-4F70-AB01-C6A4C8DB86E5}"/>
    <hyperlink ref="B63" r:id="rId106" tooltip="Maguindanao" display="https://en.wikipedia.org/wiki/Maguindanao" xr:uid="{1C2EE28B-CFBA-478E-8933-1254811731AC}"/>
    <hyperlink ref="D63" r:id="rId107" tooltip="Autonomous Region in Muslim Mindanao" display="https://en.wikipedia.org/wiki/Autonomous_Region_in_Muslim_Mindanao" xr:uid="{49AF1201-8A08-4113-B66D-762142F267D5}"/>
    <hyperlink ref="B64" r:id="rId108" tooltip="Marinduque" display="https://en.wikipedia.org/wiki/Marinduque" xr:uid="{2E59F2F0-EAD3-4989-82EE-9FC865E438B2}"/>
    <hyperlink ref="D64" r:id="rId109" tooltip="Mimaropa" display="https://en.wikipedia.org/wiki/Mimaropa" xr:uid="{02E879B8-91AC-446A-9C93-FAC7B3C2DDF3}"/>
    <hyperlink ref="B65" r:id="rId110" tooltip="Masbate" display="https://en.wikipedia.org/wiki/Masbate" xr:uid="{9737674D-A3C7-4F1D-A844-8DEB9BFCE3A0}"/>
    <hyperlink ref="D65" r:id="rId111" tooltip="Bicol Region" display="https://en.wikipedia.org/wiki/Bicol_Region" xr:uid="{F58E5E3F-5C74-429F-AA47-812D1C3A406B}"/>
    <hyperlink ref="B66" r:id="rId112" tooltip="Mindoro Occidental" display="https://en.wikipedia.org/wiki/Mindoro_Occidental" xr:uid="{BB57F94C-F9D8-4EDD-A60C-BD7A94ACCD25}"/>
    <hyperlink ref="D66" r:id="rId113" tooltip="Mimaropa" display="https://en.wikipedia.org/wiki/Mimaropa" xr:uid="{9572180B-2713-4257-A675-FCA2916FAA19}"/>
    <hyperlink ref="B67" r:id="rId114" tooltip="Mindoro Oriental" display="https://en.wikipedia.org/wiki/Mindoro_Oriental" xr:uid="{06D78C76-B94B-43FF-ADB0-1D66A49B880C}"/>
    <hyperlink ref="D67" r:id="rId115" tooltip="Mimaropa" display="https://en.wikipedia.org/wiki/Mimaropa" xr:uid="{31D041F3-80AC-4B4E-8578-65EC90F951C1}"/>
    <hyperlink ref="B68" r:id="rId116" tooltip="Misamis Occidental" display="https://en.wikipedia.org/wiki/Misamis_Occidental" xr:uid="{A400E139-334D-4D40-B9F1-17D829C4B5B2}"/>
    <hyperlink ref="D68" r:id="rId117" tooltip="Northern Mindanao" display="https://en.wikipedia.org/wiki/Northern_Mindanao" xr:uid="{8D51AB9E-C775-419C-9437-E67308E5EAB5}"/>
    <hyperlink ref="B69" r:id="rId118" tooltip="Misamis Oriental" display="https://en.wikipedia.org/wiki/Misamis_Oriental" xr:uid="{E1F2B596-AA0C-4B84-AA35-AFE8FD4FAD22}"/>
    <hyperlink ref="D69" r:id="rId119" tooltip="Northern Mindanao" display="https://en.wikipedia.org/wiki/Northern_Mindanao" xr:uid="{A8C1B02E-BBAF-44E3-A812-79EE380B11C1}"/>
    <hyperlink ref="B70" r:id="rId120" tooltip="Mountain Province" display="https://en.wikipedia.org/wiki/Mountain_Province" xr:uid="{4F8F515D-EE83-4D06-897E-198B89876187}"/>
    <hyperlink ref="D70" r:id="rId121" tooltip="Cordillera Administrative Region" display="https://en.wikipedia.org/wiki/Cordillera_Administrative_Region" xr:uid="{3163B756-A49A-406C-AF20-959E53570843}"/>
    <hyperlink ref="B71" r:id="rId122" tooltip="Negros Occidental" display="https://en.wikipedia.org/wiki/Negros_Occidental" xr:uid="{C41344FF-15E3-428C-BC0D-8128222F9578}"/>
    <hyperlink ref="D71" r:id="rId123" tooltip="Western Visayas" display="https://en.wikipedia.org/wiki/Western_Visayas" xr:uid="{46883552-E5E0-4BAC-AF7F-53826E3AE026}"/>
    <hyperlink ref="B72" r:id="rId124" tooltip="Negros Oriental" display="https://en.wikipedia.org/wiki/Negros_Oriental" xr:uid="{AC6B91F0-D285-4DFE-8F12-7A6DD26D1F0A}"/>
    <hyperlink ref="D72" r:id="rId125" tooltip="Central Visayas" display="https://en.wikipedia.org/wiki/Central_Visayas" xr:uid="{15CD79BF-D14B-428E-BB8C-FB4094ED1431}"/>
    <hyperlink ref="B73" r:id="rId126" tooltip="Northern Samar" display="https://en.wikipedia.org/wiki/Northern_Samar" xr:uid="{EF7457E4-24F3-4401-B0FC-23AD89A557CE}"/>
    <hyperlink ref="D73" r:id="rId127" tooltip="Eastern Visayas" display="https://en.wikipedia.org/wiki/Eastern_Visayas" xr:uid="{5A93CFA0-1879-467F-8772-4499E17FB9E4}"/>
    <hyperlink ref="B74" r:id="rId128" tooltip="Nueva Ecija" display="https://en.wikipedia.org/wiki/Nueva_Ecija" xr:uid="{2A32C896-B2AF-4A85-A085-A3D77DDFE5B7}"/>
    <hyperlink ref="D74" r:id="rId129" tooltip="Central Luzon" display="https://en.wikipedia.org/wiki/Central_Luzon" xr:uid="{5F53BC85-C90A-42AD-A4B2-33A7F5AE4B71}"/>
    <hyperlink ref="B75" r:id="rId130" tooltip="Nueva Vizcaya" display="https://en.wikipedia.org/wiki/Nueva_Vizcaya" xr:uid="{3D2A9D2B-9850-415A-8317-E3C3E9B0C005}"/>
    <hyperlink ref="D75" r:id="rId131" tooltip="Cagayan Valley" display="https://en.wikipedia.org/wiki/Cagayan_Valley" xr:uid="{A2F020A5-29FC-486B-9990-C11178AF97B3}"/>
    <hyperlink ref="B76" r:id="rId132" tooltip="Palawan" display="https://en.wikipedia.org/wiki/Palawan" xr:uid="{21BC4B93-271E-4315-94AF-05B45E2A1932}"/>
    <hyperlink ref="D76" r:id="rId133" tooltip="Mimaropa" display="https://en.wikipedia.org/wiki/Mimaropa" xr:uid="{40A81566-4998-4013-B5FC-7B8F1C844AE5}"/>
    <hyperlink ref="B77" r:id="rId134" tooltip="Pampanga" display="https://en.wikipedia.org/wiki/Pampanga" xr:uid="{4EB479E4-A893-45BE-BB7A-72F8590C70F6}"/>
    <hyperlink ref="D77" r:id="rId135" tooltip="Central Luzon" display="https://en.wikipedia.org/wiki/Central_Luzon" xr:uid="{064A6510-206A-433A-BAF3-F87FC0659BBE}"/>
    <hyperlink ref="B78" r:id="rId136" tooltip="Pangasinan" display="https://en.wikipedia.org/wiki/Pangasinan" xr:uid="{5E9FEBB3-0789-41DF-9262-F8EF0335BE6C}"/>
    <hyperlink ref="D78" r:id="rId137" tooltip="Ilocos Region" display="https://en.wikipedia.org/wiki/Ilocos_Region" xr:uid="{4C7E2EB0-6EAE-4554-A2B9-C8B826823090}"/>
    <hyperlink ref="B79" r:id="rId138" tooltip="Quezon" display="https://en.wikipedia.org/wiki/Quezon" xr:uid="{9F80BDC1-FE59-4455-B164-FBD8E2F1119C}"/>
    <hyperlink ref="D79" r:id="rId139" tooltip="Calabarzon" display="https://en.wikipedia.org/wiki/Calabarzon" xr:uid="{689C08E1-56EB-4C6C-A3EA-EC5DCA0B60B4}"/>
    <hyperlink ref="B80" r:id="rId140" tooltip="Quirino" display="https://en.wikipedia.org/wiki/Quirino" xr:uid="{1B2D0490-AEB7-43E5-873F-98D3829B98FE}"/>
    <hyperlink ref="D80" r:id="rId141" tooltip="Cagayan Valley" display="https://en.wikipedia.org/wiki/Cagayan_Valley" xr:uid="{4AADCBCC-830F-4E18-91C7-B76477ABBF54}"/>
    <hyperlink ref="B81" r:id="rId142" tooltip="Rizal" display="https://en.wikipedia.org/wiki/Rizal" xr:uid="{72447D7A-302A-4FC7-8EE8-C60275F10F2B}"/>
    <hyperlink ref="D81" r:id="rId143" tooltip="Calabarzon" display="https://en.wikipedia.org/wiki/Calabarzon" xr:uid="{7C36C56F-9FB6-4299-93FF-CA5BCF23516B}"/>
    <hyperlink ref="B82" r:id="rId144" tooltip="Romblon" display="https://en.wikipedia.org/wiki/Romblon" xr:uid="{3D38B629-7BF2-49FC-9412-B3BC2A9F38AA}"/>
    <hyperlink ref="D82" r:id="rId145" tooltip="Mimaropa" display="https://en.wikipedia.org/wiki/Mimaropa" xr:uid="{D4134E78-B3C3-4278-824E-865DFF98F502}"/>
    <hyperlink ref="B83" r:id="rId146" tooltip="Samar (province)" display="https://en.wikipedia.org/wiki/Samar_(province)" xr:uid="{653D5AA4-3537-49FF-BF5B-5C26716775ED}"/>
    <hyperlink ref="D83" r:id="rId147" tooltip="Eastern Visayas" display="https://en.wikipedia.org/wiki/Eastern_Visayas" xr:uid="{259F93BA-8B44-4E0A-9513-947D676470E3}"/>
    <hyperlink ref="B84" r:id="rId148" tooltip="Sarangani" display="https://en.wikipedia.org/wiki/Sarangani" xr:uid="{0D486506-F85A-4775-97DF-66E7D1E6B5E5}"/>
    <hyperlink ref="B85" r:id="rId149" tooltip="Siquijor" display="https://en.wikipedia.org/wiki/Siquijor" xr:uid="{E5AF2C8A-C4E4-46CA-8D96-F817DB7BA7DA}"/>
    <hyperlink ref="D85" r:id="rId150" tooltip="Central Visayas" display="https://en.wikipedia.org/wiki/Central_Visayas" xr:uid="{773F8B25-C23E-4469-B263-C905BE5189A2}"/>
    <hyperlink ref="B86" r:id="rId151" tooltip="Sorsogon" display="https://en.wikipedia.org/wiki/Sorsogon" xr:uid="{5333A9D8-1F44-4DBF-BA84-D45E09C62B43}"/>
    <hyperlink ref="D86" r:id="rId152" tooltip="Bicol Region" display="https://en.wikipedia.org/wiki/Bicol_Region" xr:uid="{C1CA16B8-1B7A-45B6-8297-E141CC566534}"/>
    <hyperlink ref="B87" r:id="rId153" tooltip="South Cotabato" display="https://en.wikipedia.org/wiki/South_Cotabato" xr:uid="{D032E946-78E7-4DCD-8C1B-69108E722FE1}"/>
    <hyperlink ref="B88" r:id="rId154" tooltip="Southern Leyte" display="https://en.wikipedia.org/wiki/Southern_Leyte" xr:uid="{DEA672CB-6919-4FE0-9035-ECAF83455898}"/>
    <hyperlink ref="D88" r:id="rId155" tooltip="Eastern Visayas" display="https://en.wikipedia.org/wiki/Eastern_Visayas" xr:uid="{9CAF81C2-85B9-4A14-96EE-CD2B612BAE9F}"/>
    <hyperlink ref="B89" r:id="rId156" tooltip="Sultan Kudarat" display="https://en.wikipedia.org/wiki/Sultan_Kudarat" xr:uid="{EAF8046C-30E8-41DE-8A31-A6591D72AB8B}"/>
    <hyperlink ref="D89" r:id="rId157" tooltip="Soccsksargen" display="https://en.wikipedia.org/wiki/Soccsksargen" xr:uid="{240BA8EE-C306-4931-88EA-23BCD7E9BBDB}"/>
    <hyperlink ref="B90" r:id="rId158" tooltip="Sulu (province)" display="https://en.wikipedia.org/wiki/Sulu_(province)" xr:uid="{C4B2DE11-C228-490E-A724-BFAA2EAF1025}"/>
    <hyperlink ref="D90" r:id="rId159" tooltip="Autonomous Region in Muslim Mindanao" display="https://en.wikipedia.org/wiki/Autonomous_Region_in_Muslim_Mindanao" xr:uid="{40B2D605-E55D-4E86-AFA8-8669E51DE8CE}"/>
    <hyperlink ref="B91" r:id="rId160" tooltip="Surigao del Norte" display="https://en.wikipedia.org/wiki/Surigao_del_Norte" xr:uid="{073AD41D-00B8-460C-BE59-922642536F2B}"/>
    <hyperlink ref="D91" r:id="rId161" tooltip="Caraga" display="https://en.wikipedia.org/wiki/Caraga" xr:uid="{5C9633B9-8803-44C0-BDAB-10C7D5C83C3D}"/>
    <hyperlink ref="B92" r:id="rId162" tooltip="Surigao del Sur" display="https://en.wikipedia.org/wiki/Surigao_del_Sur" xr:uid="{7D4EBAAD-B788-46A7-8DFA-378BDBD61415}"/>
    <hyperlink ref="D92" r:id="rId163" tooltip="Caraga" display="https://en.wikipedia.org/wiki/Caraga" xr:uid="{4C242741-F64A-4B3D-AE09-97BC83005697}"/>
    <hyperlink ref="B93" r:id="rId164" tooltip="Tarlac" display="https://en.wikipedia.org/wiki/Tarlac" xr:uid="{4DDBA7BD-68F7-43D7-B1AB-2FC4416DEA28}"/>
    <hyperlink ref="D93" r:id="rId165" tooltip="Central Luzon" display="https://en.wikipedia.org/wiki/Central_Luzon" xr:uid="{9E7D5CDC-D69A-41C6-8FC7-8128E73B8BA5}"/>
    <hyperlink ref="B94" r:id="rId166" tooltip="Tawi-Tawi" display="https://en.wikipedia.org/wiki/Tawi-Tawi" xr:uid="{77D310E5-4B1B-424D-B685-27194A6D053E}"/>
    <hyperlink ref="D94" r:id="rId167" tooltip="Autonomous Region in Muslim Mindanao" display="https://en.wikipedia.org/wiki/Autonomous_Region_in_Muslim_Mindanao" xr:uid="{164BB2F4-7BC0-43AE-89D6-DAAEFEB2D86A}"/>
    <hyperlink ref="B95" r:id="rId168" tooltip="Zambales" display="https://en.wikipedia.org/wiki/Zambales" xr:uid="{81F361AC-F56D-48FB-A6E1-5332E1B745C6}"/>
    <hyperlink ref="D95" r:id="rId169" tooltip="Central Luzon" display="https://en.wikipedia.org/wiki/Central_Luzon" xr:uid="{2D84C5C4-E1FC-4CAE-961A-D16DEEAE91BA}"/>
    <hyperlink ref="B96" r:id="rId170" tooltip="Zamboanga del Norte" display="https://en.wikipedia.org/wiki/Zamboanga_del_Norte" xr:uid="{0061AACC-60DD-4E53-8EE2-2BD6A059BAA0}"/>
    <hyperlink ref="D96" r:id="rId171" tooltip="Zamboanga Peninsula" display="https://en.wikipedia.org/wiki/Zamboanga_Peninsula" xr:uid="{601AC14A-CDE0-4242-8FA7-905FBA80B365}"/>
    <hyperlink ref="B97" r:id="rId172" tooltip="Zamboanga del Sur" display="https://en.wikipedia.org/wiki/Zamboanga_del_Sur" xr:uid="{FFD377E2-2565-4F39-9E24-072B99ABD223}"/>
    <hyperlink ref="D97" r:id="rId173" tooltip="Zamboanga Peninsula" display="https://en.wikipedia.org/wiki/Zamboanga_Peninsula" xr:uid="{5B61EF2A-765B-427C-B762-C2B07BF0A339}"/>
    <hyperlink ref="B98" r:id="rId174" tooltip="Zamboanga Sibugay" display="https://en.wikipedia.org/wiki/Zamboanga_Sibugay" xr:uid="{EAFE1F5E-9B65-4F63-A343-A810889F1110}"/>
    <hyperlink ref="D98" r:id="rId175" tooltip="Zamboanga Peninsula" display="https://en.wikipedia.org/wiki/Zamboanga_Peninsula" xr:uid="{3E93029E-15E0-47D3-BC31-772E0BE58D15}"/>
  </hyperlinks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AC161-B2B2-4058-807C-807A2A8AA51A}">
  <dimension ref="A1:C83"/>
  <sheetViews>
    <sheetView topLeftCell="A82" workbookViewId="0">
      <selection activeCell="A5" sqref="A5:C83"/>
    </sheetView>
  </sheetViews>
  <sheetFormatPr defaultRowHeight="14.5" x14ac:dyDescent="0.35"/>
  <cols>
    <col min="1" max="1" width="45.453125" customWidth="1"/>
  </cols>
  <sheetData>
    <row r="1" spans="1:3" x14ac:dyDescent="0.35">
      <c r="A1" s="39" t="s">
        <v>8746</v>
      </c>
    </row>
    <row r="2" spans="1:3" x14ac:dyDescent="0.35">
      <c r="A2" s="39" t="s">
        <v>8747</v>
      </c>
    </row>
    <row r="3" spans="1:3" x14ac:dyDescent="0.35">
      <c r="A3" s="39" t="s">
        <v>8748</v>
      </c>
    </row>
    <row r="4" spans="1:3" ht="15" thickBot="1" x14ac:dyDescent="0.4">
      <c r="A4" s="39" t="s">
        <v>8749</v>
      </c>
    </row>
    <row r="5" spans="1:3" ht="29.5" thickBot="1" x14ac:dyDescent="0.4">
      <c r="A5" s="1" t="s">
        <v>831</v>
      </c>
      <c r="B5" s="3" t="s">
        <v>832</v>
      </c>
      <c r="C5" s="6" t="s">
        <v>149</v>
      </c>
    </row>
    <row r="6" spans="1:3" ht="29.5" thickBot="1" x14ac:dyDescent="0.4">
      <c r="A6" s="1" t="s">
        <v>833</v>
      </c>
      <c r="B6" s="3" t="s">
        <v>834</v>
      </c>
      <c r="C6" s="6" t="s">
        <v>149</v>
      </c>
    </row>
    <row r="7" spans="1:3" ht="29.5" thickBot="1" x14ac:dyDescent="0.4">
      <c r="A7" s="1" t="s">
        <v>835</v>
      </c>
      <c r="B7" s="3" t="s">
        <v>836</v>
      </c>
      <c r="C7" s="6" t="s">
        <v>149</v>
      </c>
    </row>
    <row r="8" spans="1:3" ht="15" thickBot="1" x14ac:dyDescent="0.4">
      <c r="A8" s="1" t="s">
        <v>837</v>
      </c>
      <c r="B8" s="3" t="s">
        <v>838</v>
      </c>
      <c r="C8" s="6" t="s">
        <v>149</v>
      </c>
    </row>
    <row r="9" spans="1:3" ht="29.5" thickBot="1" x14ac:dyDescent="0.4">
      <c r="A9" s="1" t="s">
        <v>839</v>
      </c>
      <c r="B9" s="3" t="s">
        <v>840</v>
      </c>
      <c r="C9" s="6" t="s">
        <v>149</v>
      </c>
    </row>
    <row r="10" spans="1:3" ht="15" thickBot="1" x14ac:dyDescent="0.4">
      <c r="A10" s="1" t="s">
        <v>841</v>
      </c>
      <c r="B10" s="3" t="s">
        <v>842</v>
      </c>
      <c r="C10" s="6" t="s">
        <v>149</v>
      </c>
    </row>
    <row r="11" spans="1:3" ht="29.5" thickBot="1" x14ac:dyDescent="0.4">
      <c r="A11" s="1" t="s">
        <v>843</v>
      </c>
      <c r="B11" s="3" t="s">
        <v>844</v>
      </c>
      <c r="C11" s="6" t="s">
        <v>149</v>
      </c>
    </row>
    <row r="12" spans="1:3" ht="29.5" thickBot="1" x14ac:dyDescent="0.4">
      <c r="A12" s="1" t="s">
        <v>845</v>
      </c>
      <c r="B12" s="3" t="s">
        <v>846</v>
      </c>
      <c r="C12" s="6" t="s">
        <v>149</v>
      </c>
    </row>
    <row r="13" spans="1:3" ht="29.5" thickBot="1" x14ac:dyDescent="0.4">
      <c r="A13" s="1" t="s">
        <v>847</v>
      </c>
      <c r="B13" s="3" t="s">
        <v>848</v>
      </c>
      <c r="C13" s="6" t="s">
        <v>149</v>
      </c>
    </row>
    <row r="14" spans="1:3" ht="29.5" thickBot="1" x14ac:dyDescent="0.4">
      <c r="A14" s="1" t="s">
        <v>849</v>
      </c>
      <c r="B14" s="3" t="s">
        <v>850</v>
      </c>
      <c r="C14" s="6" t="s">
        <v>149</v>
      </c>
    </row>
    <row r="15" spans="1:3" ht="29.5" thickBot="1" x14ac:dyDescent="0.4">
      <c r="A15" s="1" t="s">
        <v>851</v>
      </c>
      <c r="B15" s="3" t="s">
        <v>852</v>
      </c>
      <c r="C15" s="6" t="s">
        <v>149</v>
      </c>
    </row>
    <row r="16" spans="1:3" ht="29.5" thickBot="1" x14ac:dyDescent="0.4">
      <c r="A16" s="1" t="s">
        <v>853</v>
      </c>
      <c r="B16" s="3" t="s">
        <v>854</v>
      </c>
      <c r="C16" s="6" t="s">
        <v>149</v>
      </c>
    </row>
    <row r="17" spans="1:3" ht="15" thickBot="1" x14ac:dyDescent="0.4">
      <c r="A17" s="1" t="s">
        <v>855</v>
      </c>
      <c r="B17" s="3" t="s">
        <v>856</v>
      </c>
      <c r="C17" s="6" t="s">
        <v>149</v>
      </c>
    </row>
    <row r="18" spans="1:3" ht="29.5" thickBot="1" x14ac:dyDescent="0.4">
      <c r="A18" s="1" t="s">
        <v>857</v>
      </c>
      <c r="B18" s="3" t="s">
        <v>858</v>
      </c>
      <c r="C18" s="6" t="s">
        <v>149</v>
      </c>
    </row>
    <row r="19" spans="1:3" ht="29.5" thickBot="1" x14ac:dyDescent="0.4">
      <c r="A19" s="1" t="s">
        <v>859</v>
      </c>
      <c r="B19" s="3" t="s">
        <v>860</v>
      </c>
      <c r="C19" s="6" t="s">
        <v>149</v>
      </c>
    </row>
    <row r="20" spans="1:3" ht="29.5" thickBot="1" x14ac:dyDescent="0.4">
      <c r="A20" s="1" t="s">
        <v>861</v>
      </c>
      <c r="B20" s="3" t="s">
        <v>862</v>
      </c>
      <c r="C20" s="6" t="s">
        <v>149</v>
      </c>
    </row>
    <row r="21" spans="1:3" ht="15" thickBot="1" x14ac:dyDescent="0.4">
      <c r="A21" s="1" t="s">
        <v>863</v>
      </c>
      <c r="B21" s="3" t="s">
        <v>864</v>
      </c>
      <c r="C21" s="6" t="s">
        <v>149</v>
      </c>
    </row>
    <row r="22" spans="1:3" ht="18" x14ac:dyDescent="0.35">
      <c r="A22" s="11" t="s">
        <v>865</v>
      </c>
      <c r="B22" s="9" t="s">
        <v>866</v>
      </c>
      <c r="C22" s="13" t="s">
        <v>868</v>
      </c>
    </row>
    <row r="23" spans="1:3" ht="58.5" thickBot="1" x14ac:dyDescent="0.4">
      <c r="A23" s="12"/>
      <c r="B23" s="10" t="s">
        <v>867</v>
      </c>
      <c r="C23" s="14"/>
    </row>
    <row r="24" spans="1:3" ht="15" thickBot="1" x14ac:dyDescent="0.4">
      <c r="A24" s="1" t="s">
        <v>869</v>
      </c>
      <c r="B24" s="3" t="s">
        <v>870</v>
      </c>
      <c r="C24" s="6" t="s">
        <v>149</v>
      </c>
    </row>
    <row r="25" spans="1:3" ht="15" thickBot="1" x14ac:dyDescent="0.4">
      <c r="A25" s="1" t="s">
        <v>871</v>
      </c>
      <c r="B25" s="3" t="s">
        <v>872</v>
      </c>
      <c r="C25" s="6" t="s">
        <v>149</v>
      </c>
    </row>
    <row r="26" spans="1:3" ht="15" thickBot="1" x14ac:dyDescent="0.4">
      <c r="A26" s="1" t="s">
        <v>873</v>
      </c>
      <c r="B26" s="3" t="s">
        <v>874</v>
      </c>
      <c r="C26" s="6" t="s">
        <v>149</v>
      </c>
    </row>
    <row r="27" spans="1:3" ht="15" thickBot="1" x14ac:dyDescent="0.4">
      <c r="A27" s="1" t="s">
        <v>875</v>
      </c>
      <c r="B27" s="3" t="s">
        <v>876</v>
      </c>
      <c r="C27" s="6" t="s">
        <v>149</v>
      </c>
    </row>
    <row r="28" spans="1:3" ht="29.5" thickBot="1" x14ac:dyDescent="0.4">
      <c r="A28" s="1" t="s">
        <v>877</v>
      </c>
      <c r="B28" s="3" t="s">
        <v>878</v>
      </c>
      <c r="C28" s="6" t="s">
        <v>149</v>
      </c>
    </row>
    <row r="29" spans="1:3" ht="44" thickBot="1" x14ac:dyDescent="0.4">
      <c r="A29" s="1" t="s">
        <v>879</v>
      </c>
      <c r="B29" s="3" t="s">
        <v>880</v>
      </c>
      <c r="C29" s="6" t="s">
        <v>149</v>
      </c>
    </row>
    <row r="30" spans="1:3" ht="29.5" thickBot="1" x14ac:dyDescent="0.4">
      <c r="A30" s="1" t="s">
        <v>881</v>
      </c>
      <c r="B30" s="3" t="s">
        <v>882</v>
      </c>
      <c r="C30" s="6" t="s">
        <v>149</v>
      </c>
    </row>
    <row r="31" spans="1:3" ht="29.5" thickBot="1" x14ac:dyDescent="0.4">
      <c r="A31" s="1" t="s">
        <v>883</v>
      </c>
      <c r="B31" s="3" t="s">
        <v>884</v>
      </c>
      <c r="C31" s="6" t="s">
        <v>149</v>
      </c>
    </row>
    <row r="32" spans="1:3" ht="29.5" thickBot="1" x14ac:dyDescent="0.4">
      <c r="A32" s="1" t="s">
        <v>885</v>
      </c>
      <c r="B32" s="3" t="s">
        <v>886</v>
      </c>
      <c r="C32" s="6" t="s">
        <v>149</v>
      </c>
    </row>
    <row r="33" spans="1:3" ht="29.5" thickBot="1" x14ac:dyDescent="0.4">
      <c r="A33" s="1" t="s">
        <v>887</v>
      </c>
      <c r="B33" s="3" t="s">
        <v>888</v>
      </c>
      <c r="C33" s="6" t="s">
        <v>149</v>
      </c>
    </row>
    <row r="34" spans="1:3" ht="44" thickBot="1" x14ac:dyDescent="0.4">
      <c r="A34" s="1" t="s">
        <v>889</v>
      </c>
      <c r="B34" s="3" t="s">
        <v>890</v>
      </c>
      <c r="C34" s="6" t="s">
        <v>149</v>
      </c>
    </row>
    <row r="35" spans="1:3" ht="29.5" thickBot="1" x14ac:dyDescent="0.4">
      <c r="A35" s="1" t="s">
        <v>891</v>
      </c>
      <c r="B35" s="3" t="s">
        <v>892</v>
      </c>
      <c r="C35" s="6" t="s">
        <v>149</v>
      </c>
    </row>
    <row r="36" spans="1:3" ht="58.5" thickBot="1" x14ac:dyDescent="0.4">
      <c r="A36" s="1" t="s">
        <v>893</v>
      </c>
      <c r="B36" s="3" t="s">
        <v>894</v>
      </c>
      <c r="C36" s="6" t="s">
        <v>149</v>
      </c>
    </row>
    <row r="37" spans="1:3" ht="15" thickBot="1" x14ac:dyDescent="0.4">
      <c r="A37" s="1" t="s">
        <v>895</v>
      </c>
      <c r="B37" s="3" t="s">
        <v>896</v>
      </c>
      <c r="C37" s="6" t="s">
        <v>149</v>
      </c>
    </row>
    <row r="38" spans="1:3" ht="29.5" thickBot="1" x14ac:dyDescent="0.4">
      <c r="A38" s="1" t="s">
        <v>897</v>
      </c>
      <c r="B38" s="3" t="s">
        <v>898</v>
      </c>
      <c r="C38" s="6" t="s">
        <v>149</v>
      </c>
    </row>
    <row r="39" spans="1:3" ht="44" thickBot="1" x14ac:dyDescent="0.4">
      <c r="A39" s="1" t="s">
        <v>899</v>
      </c>
      <c r="B39" s="3" t="s">
        <v>900</v>
      </c>
      <c r="C39" s="6" t="s">
        <v>149</v>
      </c>
    </row>
    <row r="40" spans="1:3" ht="29.5" thickBot="1" x14ac:dyDescent="0.4">
      <c r="A40" s="1" t="s">
        <v>901</v>
      </c>
      <c r="B40" s="3" t="s">
        <v>902</v>
      </c>
      <c r="C40" s="6" t="s">
        <v>149</v>
      </c>
    </row>
    <row r="41" spans="1:3" ht="29.5" thickBot="1" x14ac:dyDescent="0.4">
      <c r="A41" s="1" t="s">
        <v>903</v>
      </c>
      <c r="B41" s="3" t="s">
        <v>904</v>
      </c>
      <c r="C41" s="6" t="s">
        <v>149</v>
      </c>
    </row>
    <row r="42" spans="1:3" ht="29.5" thickBot="1" x14ac:dyDescent="0.4">
      <c r="A42" s="1" t="s">
        <v>905</v>
      </c>
      <c r="B42" s="3" t="s">
        <v>906</v>
      </c>
      <c r="C42" s="6" t="s">
        <v>149</v>
      </c>
    </row>
    <row r="43" spans="1:3" ht="15" thickBot="1" x14ac:dyDescent="0.4">
      <c r="A43" s="1" t="s">
        <v>907</v>
      </c>
      <c r="B43" s="3" t="s">
        <v>908</v>
      </c>
      <c r="C43" s="6" t="s">
        <v>149</v>
      </c>
    </row>
    <row r="44" spans="1:3" ht="29.5" thickBot="1" x14ac:dyDescent="0.4">
      <c r="A44" s="1" t="s">
        <v>909</v>
      </c>
      <c r="B44" s="3" t="s">
        <v>910</v>
      </c>
      <c r="C44" s="6" t="s">
        <v>149</v>
      </c>
    </row>
    <row r="45" spans="1:3" ht="29.5" thickBot="1" x14ac:dyDescent="0.4">
      <c r="A45" s="1" t="s">
        <v>911</v>
      </c>
      <c r="B45" s="3" t="s">
        <v>912</v>
      </c>
      <c r="C45" s="6" t="s">
        <v>149</v>
      </c>
    </row>
    <row r="46" spans="1:3" ht="29.5" thickBot="1" x14ac:dyDescent="0.4">
      <c r="A46" s="1" t="s">
        <v>913</v>
      </c>
      <c r="B46" s="3" t="s">
        <v>914</v>
      </c>
      <c r="C46" s="6" t="s">
        <v>915</v>
      </c>
    </row>
    <row r="47" spans="1:3" ht="15" thickBot="1" x14ac:dyDescent="0.4">
      <c r="A47" s="1" t="s">
        <v>916</v>
      </c>
      <c r="B47" s="3" t="s">
        <v>917</v>
      </c>
      <c r="C47" s="6" t="s">
        <v>149</v>
      </c>
    </row>
    <row r="48" spans="1:3" ht="29.5" thickBot="1" x14ac:dyDescent="0.4">
      <c r="A48" s="1" t="s">
        <v>918</v>
      </c>
      <c r="B48" s="3" t="s">
        <v>919</v>
      </c>
      <c r="C48" s="6" t="s">
        <v>149</v>
      </c>
    </row>
    <row r="49" spans="1:3" ht="29.5" thickBot="1" x14ac:dyDescent="0.4">
      <c r="A49" s="1" t="s">
        <v>920</v>
      </c>
      <c r="B49" s="3" t="s">
        <v>921</v>
      </c>
      <c r="C49" s="6" t="s">
        <v>149</v>
      </c>
    </row>
    <row r="50" spans="1:3" ht="15" thickBot="1" x14ac:dyDescent="0.4">
      <c r="A50" s="1" t="s">
        <v>922</v>
      </c>
      <c r="B50" s="3" t="s">
        <v>923</v>
      </c>
      <c r="C50" s="6" t="s">
        <v>149</v>
      </c>
    </row>
    <row r="51" spans="1:3" ht="29.5" thickBot="1" x14ac:dyDescent="0.4">
      <c r="A51" s="1" t="s">
        <v>924</v>
      </c>
      <c r="B51" s="3" t="s">
        <v>925</v>
      </c>
      <c r="C51" s="6" t="s">
        <v>149</v>
      </c>
    </row>
    <row r="52" spans="1:3" ht="73" thickBot="1" x14ac:dyDescent="0.4">
      <c r="A52" s="1" t="s">
        <v>926</v>
      </c>
      <c r="B52" s="3" t="s">
        <v>927</v>
      </c>
      <c r="C52" s="6" t="s">
        <v>149</v>
      </c>
    </row>
    <row r="53" spans="1:3" ht="15" thickBot="1" x14ac:dyDescent="0.4">
      <c r="A53" s="1" t="s">
        <v>928</v>
      </c>
      <c r="B53" s="3" t="s">
        <v>929</v>
      </c>
      <c r="C53" s="6" t="s">
        <v>149</v>
      </c>
    </row>
    <row r="54" spans="1:3" ht="15" thickBot="1" x14ac:dyDescent="0.4">
      <c r="A54" s="1" t="s">
        <v>930</v>
      </c>
      <c r="B54" s="3" t="s">
        <v>931</v>
      </c>
      <c r="C54" s="6" t="s">
        <v>149</v>
      </c>
    </row>
    <row r="55" spans="1:3" ht="29.5" thickBot="1" x14ac:dyDescent="0.4">
      <c r="A55" s="1" t="s">
        <v>932</v>
      </c>
      <c r="B55" s="3" t="s">
        <v>933</v>
      </c>
      <c r="C55" s="6" t="s">
        <v>149</v>
      </c>
    </row>
    <row r="56" spans="1:3" ht="44" thickBot="1" x14ac:dyDescent="0.4">
      <c r="A56" s="1" t="s">
        <v>934</v>
      </c>
      <c r="B56" s="3" t="s">
        <v>935</v>
      </c>
      <c r="C56" s="6" t="s">
        <v>149</v>
      </c>
    </row>
    <row r="57" spans="1:3" ht="15" thickBot="1" x14ac:dyDescent="0.4">
      <c r="A57" s="1" t="s">
        <v>936</v>
      </c>
      <c r="B57" s="3" t="s">
        <v>937</v>
      </c>
      <c r="C57" s="6" t="s">
        <v>149</v>
      </c>
    </row>
    <row r="58" spans="1:3" ht="29.5" thickBot="1" x14ac:dyDescent="0.4">
      <c r="A58" s="1" t="s">
        <v>938</v>
      </c>
      <c r="B58" s="3" t="s">
        <v>939</v>
      </c>
      <c r="C58" s="6" t="s">
        <v>149</v>
      </c>
    </row>
    <row r="59" spans="1:3" ht="15" thickBot="1" x14ac:dyDescent="0.4">
      <c r="A59" s="1" t="s">
        <v>940</v>
      </c>
      <c r="B59" s="3" t="s">
        <v>941</v>
      </c>
      <c r="C59" s="6" t="s">
        <v>149</v>
      </c>
    </row>
    <row r="60" spans="1:3" ht="15" thickBot="1" x14ac:dyDescent="0.4">
      <c r="A60" s="1" t="s">
        <v>942</v>
      </c>
      <c r="B60" s="3" t="s">
        <v>943</v>
      </c>
      <c r="C60" s="6" t="s">
        <v>149</v>
      </c>
    </row>
    <row r="61" spans="1:3" ht="15" thickBot="1" x14ac:dyDescent="0.4">
      <c r="A61" s="1" t="s">
        <v>944</v>
      </c>
      <c r="B61" s="3" t="s">
        <v>945</v>
      </c>
      <c r="C61" s="6" t="s">
        <v>149</v>
      </c>
    </row>
    <row r="62" spans="1:3" ht="29.5" thickBot="1" x14ac:dyDescent="0.4">
      <c r="A62" s="1" t="s">
        <v>946</v>
      </c>
      <c r="B62" s="3" t="s">
        <v>947</v>
      </c>
      <c r="C62" s="6" t="s">
        <v>149</v>
      </c>
    </row>
    <row r="63" spans="1:3" ht="29.5" thickBot="1" x14ac:dyDescent="0.4">
      <c r="A63" s="1" t="s">
        <v>948</v>
      </c>
      <c r="B63" s="3" t="s">
        <v>949</v>
      </c>
      <c r="C63" s="6" t="s">
        <v>149</v>
      </c>
    </row>
    <row r="64" spans="1:3" ht="29.5" thickBot="1" x14ac:dyDescent="0.4">
      <c r="A64" s="1" t="s">
        <v>950</v>
      </c>
      <c r="B64" s="3" t="s">
        <v>951</v>
      </c>
      <c r="C64" s="6" t="s">
        <v>149</v>
      </c>
    </row>
    <row r="65" spans="1:3" ht="44" thickBot="1" x14ac:dyDescent="0.4">
      <c r="A65" s="1" t="s">
        <v>952</v>
      </c>
      <c r="B65" s="3" t="s">
        <v>953</v>
      </c>
      <c r="C65" s="6" t="s">
        <v>149</v>
      </c>
    </row>
    <row r="66" spans="1:3" ht="15" thickBot="1" x14ac:dyDescent="0.4">
      <c r="A66" s="1" t="s">
        <v>954</v>
      </c>
      <c r="B66" s="3" t="s">
        <v>955</v>
      </c>
      <c r="C66" s="6" t="s">
        <v>149</v>
      </c>
    </row>
    <row r="67" spans="1:3" ht="15" thickBot="1" x14ac:dyDescent="0.4">
      <c r="A67" s="1" t="s">
        <v>956</v>
      </c>
      <c r="B67" s="3" t="s">
        <v>957</v>
      </c>
      <c r="C67" s="6" t="s">
        <v>149</v>
      </c>
    </row>
    <row r="68" spans="1:3" ht="15" thickBot="1" x14ac:dyDescent="0.4">
      <c r="A68" s="1" t="s">
        <v>958</v>
      </c>
      <c r="B68" s="3" t="s">
        <v>959</v>
      </c>
      <c r="C68" s="6" t="s">
        <v>149</v>
      </c>
    </row>
    <row r="69" spans="1:3" ht="15" thickBot="1" x14ac:dyDescent="0.4">
      <c r="A69" s="1" t="s">
        <v>960</v>
      </c>
      <c r="B69" s="3" t="s">
        <v>961</v>
      </c>
      <c r="C69" s="6" t="s">
        <v>149</v>
      </c>
    </row>
    <row r="70" spans="1:3" ht="15" thickBot="1" x14ac:dyDescent="0.4">
      <c r="A70" s="1" t="s">
        <v>962</v>
      </c>
      <c r="B70" s="3" t="s">
        <v>963</v>
      </c>
      <c r="C70" s="6" t="s">
        <v>149</v>
      </c>
    </row>
    <row r="71" spans="1:3" ht="29.5" thickBot="1" x14ac:dyDescent="0.4">
      <c r="A71" s="1" t="s">
        <v>964</v>
      </c>
      <c r="B71" s="3" t="s">
        <v>965</v>
      </c>
      <c r="C71" s="6" t="s">
        <v>149</v>
      </c>
    </row>
    <row r="72" spans="1:3" ht="29.5" thickBot="1" x14ac:dyDescent="0.4">
      <c r="A72" s="1" t="s">
        <v>966</v>
      </c>
      <c r="B72" s="3" t="s">
        <v>967</v>
      </c>
      <c r="C72" s="6" t="s">
        <v>149</v>
      </c>
    </row>
    <row r="73" spans="1:3" ht="29.5" thickBot="1" x14ac:dyDescent="0.4">
      <c r="A73" s="1" t="s">
        <v>968</v>
      </c>
      <c r="B73" s="3" t="s">
        <v>969</v>
      </c>
      <c r="C73" s="6" t="s">
        <v>149</v>
      </c>
    </row>
    <row r="74" spans="1:3" ht="15" thickBot="1" x14ac:dyDescent="0.4">
      <c r="A74" s="1" t="s">
        <v>970</v>
      </c>
      <c r="B74" s="3" t="s">
        <v>971</v>
      </c>
      <c r="C74" s="6" t="s">
        <v>149</v>
      </c>
    </row>
    <row r="75" spans="1:3" ht="15" thickBot="1" x14ac:dyDescent="0.4">
      <c r="A75" s="1" t="s">
        <v>972</v>
      </c>
      <c r="B75" s="3" t="s">
        <v>973</v>
      </c>
      <c r="C75" s="6" t="s">
        <v>149</v>
      </c>
    </row>
    <row r="76" spans="1:3" ht="15" thickBot="1" x14ac:dyDescent="0.4">
      <c r="A76" s="1" t="s">
        <v>974</v>
      </c>
      <c r="B76" s="3" t="s">
        <v>975</v>
      </c>
      <c r="C76" s="6" t="s">
        <v>149</v>
      </c>
    </row>
    <row r="77" spans="1:3" ht="15" thickBot="1" x14ac:dyDescent="0.4">
      <c r="A77" s="1" t="s">
        <v>976</v>
      </c>
      <c r="B77" s="3" t="s">
        <v>977</v>
      </c>
      <c r="C77" s="6" t="s">
        <v>149</v>
      </c>
    </row>
    <row r="78" spans="1:3" ht="44" thickBot="1" x14ac:dyDescent="0.4">
      <c r="A78" s="1" t="s">
        <v>978</v>
      </c>
      <c r="B78" s="3" t="s">
        <v>979</v>
      </c>
      <c r="C78" s="6" t="s">
        <v>149</v>
      </c>
    </row>
    <row r="79" spans="1:3" ht="29.5" thickBot="1" x14ac:dyDescent="0.4">
      <c r="A79" s="1" t="s">
        <v>980</v>
      </c>
      <c r="B79" s="3" t="s">
        <v>981</v>
      </c>
      <c r="C79" s="6" t="s">
        <v>149</v>
      </c>
    </row>
    <row r="80" spans="1:3" ht="29.5" thickBot="1" x14ac:dyDescent="0.4">
      <c r="A80" s="1" t="s">
        <v>982</v>
      </c>
      <c r="B80" s="3" t="s">
        <v>983</v>
      </c>
      <c r="C80" s="6" t="s">
        <v>149</v>
      </c>
    </row>
    <row r="81" spans="1:3" ht="15" thickBot="1" x14ac:dyDescent="0.4">
      <c r="A81" s="1" t="s">
        <v>984</v>
      </c>
      <c r="B81" s="3" t="s">
        <v>985</v>
      </c>
      <c r="C81" s="6" t="s">
        <v>149</v>
      </c>
    </row>
    <row r="82" spans="1:3" ht="15" thickBot="1" x14ac:dyDescent="0.4">
      <c r="A82" s="1" t="s">
        <v>986</v>
      </c>
      <c r="B82" s="3" t="s">
        <v>987</v>
      </c>
      <c r="C82" s="6" t="s">
        <v>149</v>
      </c>
    </row>
    <row r="83" spans="1:3" ht="15" thickBot="1" x14ac:dyDescent="0.4">
      <c r="A83" s="1" t="s">
        <v>988</v>
      </c>
      <c r="B83" s="3" t="s">
        <v>989</v>
      </c>
      <c r="C83" s="6" t="s">
        <v>149</v>
      </c>
    </row>
  </sheetData>
  <mergeCells count="2">
    <mergeCell ref="A22:A23"/>
    <mergeCell ref="C22:C23"/>
  </mergeCells>
  <hyperlinks>
    <hyperlink ref="B5" r:id="rId1" tooltip="Amnat Charoen province" display="https://en.wikipedia.org/wiki/Amnat_Charoen_province" xr:uid="{4BE00CA6-819E-41F1-A936-BC7657966125}"/>
    <hyperlink ref="B6" r:id="rId2" tooltip="Ang Thong province" display="https://en.wikipedia.org/wiki/Ang_Thong_province" xr:uid="{CDBEFF79-D68E-4AFD-AC79-C5BEA282468E}"/>
    <hyperlink ref="B7" r:id="rId3" tooltip="Bueng Kan province" display="https://en.wikipedia.org/wiki/Bueng_Kan_province" xr:uid="{E04B0FBC-055A-4DA3-9470-0A9FC739EEC1}"/>
    <hyperlink ref="B8" r:id="rId4" tooltip="Buriram province" display="https://en.wikipedia.org/wiki/Buriram_province" xr:uid="{4AF4B694-45FD-4910-A78B-214C4EC1BF0F}"/>
    <hyperlink ref="B9" r:id="rId5" tooltip="Chachoengsao province" display="https://en.wikipedia.org/wiki/Chachoengsao_province" xr:uid="{EBEB79BC-A138-4CA6-953E-56CAB5AF0ABF}"/>
    <hyperlink ref="B10" r:id="rId6" tooltip="Chai Nat province" display="https://en.wikipedia.org/wiki/Chai_Nat_province" xr:uid="{38E46B50-433E-416C-9AA4-7BCAB3F50A77}"/>
    <hyperlink ref="B11" r:id="rId7" tooltip="Chaiyaphum province" display="https://en.wikipedia.org/wiki/Chaiyaphum_province" xr:uid="{31E20CAD-7447-4BA5-96E7-0BC26EBA8E28}"/>
    <hyperlink ref="B12" r:id="rId8" tooltip="Chanthaburi province" display="https://en.wikipedia.org/wiki/Chanthaburi_province" xr:uid="{8A66A49A-2FF5-46D8-A3BD-ED67A7DCA2D3}"/>
    <hyperlink ref="B13" r:id="rId9" tooltip="Chiang Mai province" display="https://en.wikipedia.org/wiki/Chiang_Mai_province" xr:uid="{3FFABD12-3A0C-47FD-975E-770A3DA1EF1D}"/>
    <hyperlink ref="B14" r:id="rId10" tooltip="Chiang Rai province" display="https://en.wikipedia.org/wiki/Chiang_Rai_province" xr:uid="{A2AFE6C9-E5EA-49A6-9FAF-3BF90258F624}"/>
    <hyperlink ref="B15" r:id="rId11" tooltip="Chon Buri province" display="https://en.wikipedia.org/wiki/Chon_Buri_province" xr:uid="{AFAC8B9C-8A08-4097-ACA6-E0229A8E77E3}"/>
    <hyperlink ref="B16" r:id="rId12" tooltip="Chumphon province" display="https://en.wikipedia.org/wiki/Chumphon_province" xr:uid="{8907194E-87CA-4C16-B1B1-53EDA05E3633}"/>
    <hyperlink ref="B17" r:id="rId13" tooltip="Kalasin province" display="https://en.wikipedia.org/wiki/Kalasin_province" xr:uid="{CAB54B51-160B-452E-8012-4F99C4F336D1}"/>
    <hyperlink ref="B18" r:id="rId14" tooltip="Kamphaeng Phet province" display="https://en.wikipedia.org/wiki/Kamphaeng_Phet_province" xr:uid="{514C560B-F09B-4C49-9171-B9D516364A2D}"/>
    <hyperlink ref="B19" r:id="rId15" tooltip="Kanchanaburi province" display="https://en.wikipedia.org/wiki/Kanchanaburi_province" xr:uid="{A6A0AA61-55DE-4E8F-8602-4D1C7E2F2226}"/>
    <hyperlink ref="B20" r:id="rId16" tooltip="Khon Kaen province" display="https://en.wikipedia.org/wiki/Khon_Kaen_province" xr:uid="{A578CFC4-6929-4B38-9983-0568FF54B211}"/>
    <hyperlink ref="B21" r:id="rId17" tooltip="Krabi province" display="https://en.wikipedia.org/wiki/Krabi_province" xr:uid="{3EB5DBBD-431F-4A0F-BFE9-B8320DFE9868}"/>
    <hyperlink ref="B23" r:id="rId18" tooltip="Bangkok" display="https://en.wikipedia.org/wiki/Bangkok" xr:uid="{90EC2816-01C8-4D44-A946-E4F82577DB56}"/>
    <hyperlink ref="B24" r:id="rId19" tooltip="Lampang province" display="https://en.wikipedia.org/wiki/Lampang_province" xr:uid="{33476D26-0228-499E-BC93-CD37555745BB}"/>
    <hyperlink ref="B25" r:id="rId20" tooltip="Lamphun province" display="https://en.wikipedia.org/wiki/Lamphun_province" xr:uid="{84D80883-10E3-4D22-AE67-FB6222705600}"/>
    <hyperlink ref="B26" r:id="rId21" tooltip="Loei province" display="https://en.wikipedia.org/wiki/Loei_province" xr:uid="{C1089A13-35D3-42CB-85C6-C06CA5620302}"/>
    <hyperlink ref="B27" r:id="rId22" tooltip="Lopburi province" display="https://en.wikipedia.org/wiki/Lopburi_province" xr:uid="{4323BDFB-0CA7-42AE-8E08-822A9F9D7F97}"/>
    <hyperlink ref="B28" r:id="rId23" tooltip="Mae Hong Son province" display="https://en.wikipedia.org/wiki/Mae_Hong_Son_province" xr:uid="{3A7D2119-8842-4EBD-A58F-A0886F9E9762}"/>
    <hyperlink ref="B29" r:id="rId24" tooltip="Maha Sarakham province" display="https://en.wikipedia.org/wiki/Maha_Sarakham_province" xr:uid="{562F7981-59B7-47E8-B25B-E1DA279817A2}"/>
    <hyperlink ref="B30" r:id="rId25" tooltip="Mukdahan province" display="https://en.wikipedia.org/wiki/Mukdahan_province" xr:uid="{62471E77-5FAA-4192-9EAB-C6845D76BA34}"/>
    <hyperlink ref="B31" r:id="rId26" tooltip="Nakhon Nayok province" display="https://en.wikipedia.org/wiki/Nakhon_Nayok_province" xr:uid="{6749F0BC-6623-4780-8E92-8A432EAB4BEF}"/>
    <hyperlink ref="B32" r:id="rId27" tooltip="Nakhon Pathom province" display="https://en.wikipedia.org/wiki/Nakhon_Pathom_province" xr:uid="{9AECBEA6-A7D6-4FCA-8608-3CE6B4569EC5}"/>
    <hyperlink ref="B33" r:id="rId28" tooltip="Nakhon Phanom province" display="https://en.wikipedia.org/wiki/Nakhon_Phanom_province" xr:uid="{5AF07BAE-DF88-4A83-8F20-8D20C3532D1E}"/>
    <hyperlink ref="B34" r:id="rId29" tooltip="Nakhon Ratchasima province" display="https://en.wikipedia.org/wiki/Nakhon_Ratchasima_province" xr:uid="{41606111-D7A4-4A5F-9240-5BCF23F7E487}"/>
    <hyperlink ref="B35" r:id="rId30" tooltip="Nakhon Sawan province" display="https://en.wikipedia.org/wiki/Nakhon_Sawan_province" xr:uid="{541E4573-4CED-40EF-B025-3150DD56F2AA}"/>
    <hyperlink ref="B36" r:id="rId31" tooltip="Nakhon Si Thammarat province" display="https://en.wikipedia.org/wiki/Nakhon_Si_Thammarat_province" xr:uid="{560492EF-7818-4901-9F07-DFC97D7C0132}"/>
    <hyperlink ref="B37" r:id="rId32" tooltip="Nan province" display="https://en.wikipedia.org/wiki/Nan_province" xr:uid="{292B6B05-1D8D-4717-8A62-7A65E417C1DB}"/>
    <hyperlink ref="B38" r:id="rId33" tooltip="Narathiwat province" display="https://en.wikipedia.org/wiki/Narathiwat_province" xr:uid="{C5025351-CEBE-49F3-B839-F8FD84598F9B}"/>
    <hyperlink ref="B39" r:id="rId34" tooltip="Nong Bua Lam Phu province" display="https://en.wikipedia.org/wiki/Nong_Bua_Lam_Phu_province" xr:uid="{2BA53DF4-8295-463D-92D1-7F510DC1D95D}"/>
    <hyperlink ref="B40" r:id="rId35" tooltip="Nong Khai province" display="https://en.wikipedia.org/wiki/Nong_Khai_province" xr:uid="{CDDA351B-B5EB-4E51-89D6-42500B21C994}"/>
    <hyperlink ref="B41" r:id="rId36" tooltip="Nonthaburi province" display="https://en.wikipedia.org/wiki/Nonthaburi_province" xr:uid="{388519D9-5039-4CFD-A463-466C2E25EAB3}"/>
    <hyperlink ref="B42" r:id="rId37" tooltip="Pathum Thani province" display="https://en.wikipedia.org/wiki/Pathum_Thani_province" xr:uid="{BD6F5BA3-FBB4-4A1C-9AE0-41FEB6CD91E0}"/>
    <hyperlink ref="B43" r:id="rId38" tooltip="Pattani province" display="https://en.wikipedia.org/wiki/Pattani_province" xr:uid="{190CA448-25CA-4E70-A150-F6E0C58CE8D8}"/>
    <hyperlink ref="B44" r:id="rId39" tooltip="Phangnga province" display="https://en.wikipedia.org/wiki/Phangnga_province" xr:uid="{7DBADFDB-3B2D-496D-A7BA-E101821527E2}"/>
    <hyperlink ref="B45" r:id="rId40" tooltip="Phatthalung province" display="https://en.wikipedia.org/wiki/Phatthalung_province" xr:uid="{93C1CCF2-3E6E-4089-97BA-317B077B08F6}"/>
    <hyperlink ref="B46" r:id="rId41" tooltip="Pattaya" display="https://en.wikipedia.org/wiki/Pattaya" xr:uid="{4C9C3D34-8DFE-4B30-88BA-4BEA756440BB}"/>
    <hyperlink ref="B47" r:id="rId42" tooltip="Phayao province" display="https://en.wikipedia.org/wiki/Phayao_province" xr:uid="{A00E3A45-C1FC-4B09-9B9C-1988B0623212}"/>
    <hyperlink ref="B48" r:id="rId43" tooltip="Phetchabun province" display="https://en.wikipedia.org/wiki/Phetchabun_province" xr:uid="{F0E36FE6-38BB-49F0-B1AB-29ADC2E56BE7}"/>
    <hyperlink ref="B49" r:id="rId44" tooltip="Phetchaburi province" display="https://en.wikipedia.org/wiki/Phetchaburi_province" xr:uid="{E6DF2C63-0FF4-41B7-90F7-A04C407754A0}"/>
    <hyperlink ref="B50" r:id="rId45" tooltip="Phichit province" display="https://en.wikipedia.org/wiki/Phichit_province" xr:uid="{25AAA30F-102E-4940-AAF1-00B2A4D2A0A7}"/>
    <hyperlink ref="B51" r:id="rId46" tooltip="Phitsanulok province" display="https://en.wikipedia.org/wiki/Phitsanulok_province" xr:uid="{C0DAB125-7294-46E7-923A-911CBBD72150}"/>
    <hyperlink ref="B52" r:id="rId47" tooltip="Phra Nakhon Si Ayutthaya province" display="https://en.wikipedia.org/wiki/Phra_Nakhon_Si_Ayutthaya_province" xr:uid="{6BF7ACF7-B78F-44EF-A0E4-CA36762A81CE}"/>
    <hyperlink ref="B53" r:id="rId48" tooltip="Phrae province" display="https://en.wikipedia.org/wiki/Phrae_province" xr:uid="{E602A9EC-BB2E-463B-BCF7-4E297C0731EB}"/>
    <hyperlink ref="B54" r:id="rId49" tooltip="Phuket province" display="https://en.wikipedia.org/wiki/Phuket_province" xr:uid="{0AA76F5A-093E-458D-A903-09A7541A92AB}"/>
    <hyperlink ref="B55" r:id="rId50" tooltip="Prachin Buri province" display="https://en.wikipedia.org/wiki/Prachin_Buri_province" xr:uid="{19933790-2A2B-459E-9994-7519243EC91C}"/>
    <hyperlink ref="B56" r:id="rId51" tooltip="Prachuap Khiri Khan province" display="https://en.wikipedia.org/wiki/Prachuap_Khiri_Khan_province" xr:uid="{D850A852-C85A-4767-B04F-A41A8281EDA4}"/>
    <hyperlink ref="B57" r:id="rId52" tooltip="Ranong province" display="https://en.wikipedia.org/wiki/Ranong_province" xr:uid="{7B93A1D4-97F8-46BE-9591-7F5D27E49901}"/>
    <hyperlink ref="B58" r:id="rId53" tooltip="Ratchaburi province" display="https://en.wikipedia.org/wiki/Ratchaburi_province" xr:uid="{67C9E4F0-569C-4EF3-8CC9-ADEA0AE8C8AF}"/>
    <hyperlink ref="B59" r:id="rId54" tooltip="Rayong province" display="https://en.wikipedia.org/wiki/Rayong_province" xr:uid="{E0538637-B050-449E-AF07-CFF572E78063}"/>
    <hyperlink ref="B60" r:id="rId55" tooltip="Roi Et province" display="https://en.wikipedia.org/wiki/Roi_Et_province" xr:uid="{099C22A1-EC55-4563-942E-0ECC2A8F0FB7}"/>
    <hyperlink ref="B61" r:id="rId56" tooltip="Sa Kaeo province" display="https://en.wikipedia.org/wiki/Sa_Kaeo_province" xr:uid="{FBCFAE8F-BA03-4F25-BC9B-AA44C9C5709B}"/>
    <hyperlink ref="B62" r:id="rId57" tooltip="Sakon Nakhon province" display="https://en.wikipedia.org/wiki/Sakon_Nakhon_province" xr:uid="{72838938-708D-4250-9F43-6F27B9DB159F}"/>
    <hyperlink ref="B63" r:id="rId58" tooltip="Samut Prakan province" display="https://en.wikipedia.org/wiki/Samut_Prakan_province" xr:uid="{637B8B10-DC31-411E-BF5B-E569421CE537}"/>
    <hyperlink ref="B64" r:id="rId59" tooltip="Samut Sakhon province" display="https://en.wikipedia.org/wiki/Samut_Sakhon_province" xr:uid="{8EB491A7-3404-4777-AB3F-E96D234F07A2}"/>
    <hyperlink ref="B65" r:id="rId60" tooltip="Samut Songkhram province" display="https://en.wikipedia.org/wiki/Samut_Songkhram_province" xr:uid="{EC5DCEE6-042C-479A-844B-5E5355247671}"/>
    <hyperlink ref="B66" r:id="rId61" tooltip="Saraburi province" display="https://en.wikipedia.org/wiki/Saraburi_province" xr:uid="{1FDE1CD8-1988-4D41-A0B2-9AA543247821}"/>
    <hyperlink ref="B67" r:id="rId62" tooltip="Satun province" display="https://en.wikipedia.org/wiki/Satun_province" xr:uid="{BE929A7D-3619-4CA9-A916-EC6E218D36B9}"/>
    <hyperlink ref="B68" r:id="rId63" tooltip="Sisaket province" display="https://en.wikipedia.org/wiki/Sisaket_province" xr:uid="{D74F3498-77C4-4B3D-BD5D-489987818624}"/>
    <hyperlink ref="B69" r:id="rId64" tooltip="Sing Buri province" display="https://en.wikipedia.org/wiki/Sing_Buri_province" xr:uid="{8081D4B2-A9A8-41A1-9051-5A56D8A1FDA0}"/>
    <hyperlink ref="B70" r:id="rId65" tooltip="Songkhla province" display="https://en.wikipedia.org/wiki/Songkhla_province" xr:uid="{F8A9705C-15F6-4BCC-9232-2AB9248F4CC0}"/>
    <hyperlink ref="B71" r:id="rId66" tooltip="Sukhothai province" display="https://en.wikipedia.org/wiki/Sukhothai_province" xr:uid="{5E8D4ECA-282D-48FE-AEF8-537DCB3C1C67}"/>
    <hyperlink ref="B72" r:id="rId67" tooltip="Suphan Buri province" display="https://en.wikipedia.org/wiki/Suphan_Buri_province" xr:uid="{EF3047AF-F53D-44AA-BCED-503D820F09F6}"/>
    <hyperlink ref="B73" r:id="rId68" tooltip="Surat Thani province" display="https://en.wikipedia.org/wiki/Surat_Thani_province" xr:uid="{5F9421F6-5327-4430-9098-01E397ABE9BB}"/>
    <hyperlink ref="B74" r:id="rId69" tooltip="Surin province" display="https://en.wikipedia.org/wiki/Surin_province" xr:uid="{960DCC35-87E9-4D92-A705-424114564482}"/>
    <hyperlink ref="B75" r:id="rId70" tooltip="Tak province" display="https://en.wikipedia.org/wiki/Tak_province" xr:uid="{B3CFAEF9-6374-4564-B84F-2AD72E102FD1}"/>
    <hyperlink ref="B76" r:id="rId71" tooltip="Trang province" display="https://en.wikipedia.org/wiki/Trang_province" xr:uid="{A9CD7B46-0E72-478E-96B1-12616EB7EF45}"/>
    <hyperlink ref="B77" r:id="rId72" tooltip="Trat province" display="https://en.wikipedia.org/wiki/Trat_province" xr:uid="{70DF377C-2B5C-46DE-A15D-4B981D3327EE}"/>
    <hyperlink ref="B78" r:id="rId73" tooltip="Ubon Ratchathani province" display="https://en.wikipedia.org/wiki/Ubon_Ratchathani_province" xr:uid="{7E7B5FFB-C1E2-4A20-9A9F-701F51A5B0F4}"/>
    <hyperlink ref="B79" r:id="rId74" tooltip="Udon Thani province" display="https://en.wikipedia.org/wiki/Udon_Thani_province" xr:uid="{B55D40D4-B76A-4B7E-9224-3CD7A8E53E06}"/>
    <hyperlink ref="B80" r:id="rId75" tooltip="Uthai Thani province" display="https://en.wikipedia.org/wiki/Uthai_Thani_province" xr:uid="{DD750285-0A1D-4FB5-B1B5-4C04B35C7805}"/>
    <hyperlink ref="B81" r:id="rId76" tooltip="Uttaradit province" display="https://en.wikipedia.org/wiki/Uttaradit_province" xr:uid="{432D66D6-AF98-45EB-A512-B6FC9EDC7E0F}"/>
    <hyperlink ref="B82" r:id="rId77" tooltip="Yala province" display="https://en.wikipedia.org/wiki/Yala_province" xr:uid="{7BA3A018-3BD8-412A-80B2-E1864B65B14A}"/>
    <hyperlink ref="B83" r:id="rId78" tooltip="Yasothon province" display="https://en.wikipedia.org/wiki/Yasothon_province" xr:uid="{B242BC6D-BD83-40DE-B6C3-45E664BD2CBE}"/>
    <hyperlink ref="A4" r:id="rId79" tooltip="Southern Thailand" display="https://en.wikipedia.org/wiki/Southern_Thailand" xr:uid="{E7CD7B44-38E3-4BEF-A137-48036228B0BA}"/>
    <hyperlink ref="A3" r:id="rId80" tooltip="Northern Thailand" display="https://en.wikipedia.org/wiki/Northern_Thailand" xr:uid="{FA98C205-05D8-4636-AD97-CEA339E23905}"/>
    <hyperlink ref="A2" r:id="rId81" tooltip="Northeastern Thailand" display="https://en.wikipedia.org/wiki/Northeastern_Thailand" xr:uid="{1E16F73A-7B6D-4DD0-9C8E-81129A5C59D0}"/>
    <hyperlink ref="A1" r:id="rId82" tooltip="Central Thailand" display="https://en.wikipedia.org/wiki/Central_Thailand" xr:uid="{95C6023C-4368-4B1F-89BC-4B20BD8BA4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127E-2575-49C5-A706-4B7E2A9DCABC}">
  <dimension ref="A1:F8"/>
  <sheetViews>
    <sheetView workbookViewId="0">
      <selection activeCell="C1" sqref="C1:F8"/>
    </sheetView>
  </sheetViews>
  <sheetFormatPr defaultRowHeight="14.5" x14ac:dyDescent="0.35"/>
  <cols>
    <col min="4" max="4" width="33.90625" bestFit="1" customWidth="1"/>
    <col min="5" max="5" width="18.26953125" bestFit="1" customWidth="1"/>
  </cols>
  <sheetData>
    <row r="1" spans="1:6" ht="44" thickBot="1" x14ac:dyDescent="0.4">
      <c r="A1" s="1" t="s">
        <v>815</v>
      </c>
      <c r="B1" s="3" t="s">
        <v>816</v>
      </c>
      <c r="C1">
        <v>4035</v>
      </c>
      <c r="D1" t="str">
        <f>_xlfn.CONCAT(B1," (Slovakian region)")</f>
        <v> Banskobystrický kraj (Slovakian region)</v>
      </c>
      <c r="E1" t="str">
        <f>B1</f>
        <v> Banskobystrický kraj</v>
      </c>
      <c r="F1" t="str">
        <f>A1</f>
        <v>SK-BC</v>
      </c>
    </row>
    <row r="2" spans="1:6" ht="29.5" thickBot="1" x14ac:dyDescent="0.4">
      <c r="A2" s="1" t="s">
        <v>817</v>
      </c>
      <c r="B2" s="3" t="s">
        <v>818</v>
      </c>
      <c r="C2">
        <v>4035</v>
      </c>
      <c r="D2" t="str">
        <f t="shared" ref="D2:D8" si="0">_xlfn.CONCAT(B2," (Slovakian region)")</f>
        <v> Bratislavský kraj (Slovakian region)</v>
      </c>
      <c r="E2" t="str">
        <f t="shared" ref="E2:E8" si="1">B2</f>
        <v> Bratislavský kraj</v>
      </c>
      <c r="F2" t="str">
        <f t="shared" ref="F2:F8" si="2">A2</f>
        <v>SK-BL</v>
      </c>
    </row>
    <row r="3" spans="1:6" ht="29.5" thickBot="1" x14ac:dyDescent="0.4">
      <c r="A3" s="1" t="s">
        <v>819</v>
      </c>
      <c r="B3" s="3" t="s">
        <v>820</v>
      </c>
      <c r="C3">
        <v>4035</v>
      </c>
      <c r="D3" t="str">
        <f t="shared" si="0"/>
        <v> Košický kraj (Slovakian region)</v>
      </c>
      <c r="E3" t="str">
        <f t="shared" si="1"/>
        <v> Košický kraj</v>
      </c>
      <c r="F3" t="str">
        <f t="shared" si="2"/>
        <v>SK-KI</v>
      </c>
    </row>
    <row r="4" spans="1:6" ht="29.5" thickBot="1" x14ac:dyDescent="0.4">
      <c r="A4" s="1" t="s">
        <v>821</v>
      </c>
      <c r="B4" s="3" t="s">
        <v>822</v>
      </c>
      <c r="C4">
        <v>4035</v>
      </c>
      <c r="D4" t="str">
        <f t="shared" si="0"/>
        <v> Nitriansky kraj (Slovakian region)</v>
      </c>
      <c r="E4" t="str">
        <f t="shared" si="1"/>
        <v> Nitriansky kraj</v>
      </c>
      <c r="F4" t="str">
        <f t="shared" si="2"/>
        <v>SK-NI</v>
      </c>
    </row>
    <row r="5" spans="1:6" ht="29.5" thickBot="1" x14ac:dyDescent="0.4">
      <c r="A5" s="1" t="s">
        <v>823</v>
      </c>
      <c r="B5" s="3" t="s">
        <v>824</v>
      </c>
      <c r="C5">
        <v>4035</v>
      </c>
      <c r="D5" t="str">
        <f t="shared" si="0"/>
        <v> Prešovský kraj (Slovakian region)</v>
      </c>
      <c r="E5" t="str">
        <f t="shared" si="1"/>
        <v> Prešovský kraj</v>
      </c>
      <c r="F5" t="str">
        <f t="shared" si="2"/>
        <v>SK-PV</v>
      </c>
    </row>
    <row r="6" spans="1:6" ht="29.5" thickBot="1" x14ac:dyDescent="0.4">
      <c r="A6" s="1" t="s">
        <v>825</v>
      </c>
      <c r="B6" s="3" t="s">
        <v>826</v>
      </c>
      <c r="C6">
        <v>4035</v>
      </c>
      <c r="D6" t="str">
        <f t="shared" si="0"/>
        <v> Trenčiansky kraj (Slovakian region)</v>
      </c>
      <c r="E6" t="str">
        <f t="shared" si="1"/>
        <v> Trenčiansky kraj</v>
      </c>
      <c r="F6" t="str">
        <f t="shared" si="2"/>
        <v>SK-TC</v>
      </c>
    </row>
    <row r="7" spans="1:6" ht="29.5" thickBot="1" x14ac:dyDescent="0.4">
      <c r="A7" s="1" t="s">
        <v>827</v>
      </c>
      <c r="B7" s="3" t="s">
        <v>828</v>
      </c>
      <c r="C7">
        <v>4035</v>
      </c>
      <c r="D7" t="str">
        <f t="shared" si="0"/>
        <v> Trnavský kraj (Slovakian region)</v>
      </c>
      <c r="E7" t="str">
        <f t="shared" si="1"/>
        <v> Trnavský kraj</v>
      </c>
      <c r="F7" t="str">
        <f t="shared" si="2"/>
        <v>SK-TA</v>
      </c>
    </row>
    <row r="8" spans="1:6" ht="29.5" thickBot="1" x14ac:dyDescent="0.4">
      <c r="A8" s="1" t="s">
        <v>829</v>
      </c>
      <c r="B8" s="3" t="s">
        <v>830</v>
      </c>
      <c r="C8">
        <v>4035</v>
      </c>
      <c r="D8" t="str">
        <f t="shared" si="0"/>
        <v> Žilinský kraj (Slovakian region)</v>
      </c>
      <c r="E8" t="str">
        <f t="shared" si="1"/>
        <v> Žilinský kraj</v>
      </c>
      <c r="F8" t="str">
        <f t="shared" si="2"/>
        <v>SK-ZI</v>
      </c>
    </row>
  </sheetData>
  <hyperlinks>
    <hyperlink ref="B1" r:id="rId1" tooltip="Banská Bystrica Region" display="https://en.wikipedia.org/wiki/Bansk%C3%A1_Bystrica_Region" xr:uid="{52C9C8E1-BE6F-4B30-93FB-E143A45C840D}"/>
    <hyperlink ref="B2" r:id="rId2" tooltip="Bratislava Region" display="https://en.wikipedia.org/wiki/Bratislava_Region" xr:uid="{4BC2C0B7-BC5B-4C86-9CE8-37CD5D9B7BE8}"/>
    <hyperlink ref="B3" r:id="rId3" tooltip="Košice Region" display="https://en.wikipedia.org/wiki/Ko%C5%A1ice_Region" xr:uid="{7E581D2B-8255-4DE1-95F2-1019F19C18EA}"/>
    <hyperlink ref="B4" r:id="rId4" tooltip="Nitra Region" display="https://en.wikipedia.org/wiki/Nitra_Region" xr:uid="{4B391333-4542-4E12-B677-FF837384040A}"/>
    <hyperlink ref="B5" r:id="rId5" tooltip="Prešov Region" display="https://en.wikipedia.org/wiki/Pre%C5%A1ov_Region" xr:uid="{DF284363-13A3-4023-9BE1-788A2524581A}"/>
    <hyperlink ref="B6" r:id="rId6" tooltip="Trenčín Region" display="https://en.wikipedia.org/wiki/Tren%C4%8D%C3%ADn_Region" xr:uid="{EDED8234-F1BB-4F6F-A35C-400C388B9FDA}"/>
    <hyperlink ref="B7" r:id="rId7" tooltip="Trnava Region" display="https://en.wikipedia.org/wiki/Trnava_Region" xr:uid="{D6A26AC0-62BA-4A2F-B9CF-04FC8BA92DA1}"/>
    <hyperlink ref="B8" r:id="rId8" tooltip="Žilina Region" display="https://en.wikipedia.org/wiki/%C5%BDilina_Region" xr:uid="{27BF9DE6-B8BF-4943-95DD-74A8137B2302}"/>
  </hyperlinks>
  <pageMargins left="0.7" right="0.7" top="0.75" bottom="0.75" header="0.3" footer="0.3"/>
  <drawing r:id="rId9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A6E31-854D-4A40-ADEB-A076A95619EE}">
  <dimension ref="A1:G23"/>
  <sheetViews>
    <sheetView topLeftCell="A16" workbookViewId="0">
      <selection activeCell="D1" sqref="D1:G23"/>
    </sheetView>
  </sheetViews>
  <sheetFormatPr defaultRowHeight="14.5" x14ac:dyDescent="0.35"/>
  <cols>
    <col min="5" max="5" width="24.6328125" bestFit="1" customWidth="1"/>
  </cols>
  <sheetData>
    <row r="1" spans="1:7" ht="15" thickBot="1" x14ac:dyDescent="0.4">
      <c r="A1" s="1" t="s">
        <v>4895</v>
      </c>
      <c r="B1" s="6" t="s">
        <v>4896</v>
      </c>
      <c r="C1" s="3" t="s">
        <v>4897</v>
      </c>
      <c r="D1">
        <v>3855</v>
      </c>
      <c r="E1" t="str">
        <f>_xlfn.CONCAT(B1," (Chadian province)")</f>
        <v>Al Baţḩā’ (Chadian province)</v>
      </c>
      <c r="F1" t="str">
        <f>B1</f>
        <v>Al Baţḩā’</v>
      </c>
      <c r="G1" t="str">
        <f>A1</f>
        <v>TD-BA</v>
      </c>
    </row>
    <row r="2" spans="1:7" ht="15" thickBot="1" x14ac:dyDescent="0.4">
      <c r="A2" s="1" t="s">
        <v>4898</v>
      </c>
      <c r="B2" s="6" t="s">
        <v>2364</v>
      </c>
      <c r="C2" s="3" t="s">
        <v>4899</v>
      </c>
      <c r="D2">
        <v>3855</v>
      </c>
      <c r="E2" t="str">
        <f t="shared" ref="E2:E23" si="0">_xlfn.CONCAT(B2," (Chadian province)")</f>
        <v>Al Buḩayrah (Chadian province)</v>
      </c>
      <c r="F2" t="str">
        <f t="shared" ref="F2:F23" si="1">B2</f>
        <v>Al Buḩayrah</v>
      </c>
      <c r="G2" t="str">
        <f t="shared" ref="G2:G23" si="2">A2</f>
        <v>TD-LC</v>
      </c>
    </row>
    <row r="3" spans="1:7" ht="102" thickBot="1" x14ac:dyDescent="0.4">
      <c r="A3" s="1" t="s">
        <v>4900</v>
      </c>
      <c r="B3" s="6" t="s">
        <v>4901</v>
      </c>
      <c r="C3" s="3" t="s">
        <v>4902</v>
      </c>
      <c r="D3">
        <v>3855</v>
      </c>
      <c r="E3" t="str">
        <f t="shared" si="0"/>
        <v>Baḩr al Ghazāl (Chadian province)</v>
      </c>
      <c r="F3" t="str">
        <f t="shared" si="1"/>
        <v>Baḩr al Ghazāl</v>
      </c>
      <c r="G3" t="str">
        <f t="shared" si="2"/>
        <v>TD-BG</v>
      </c>
    </row>
    <row r="4" spans="1:7" ht="15" thickBot="1" x14ac:dyDescent="0.4">
      <c r="A4" s="1" t="s">
        <v>4903</v>
      </c>
      <c r="B4" s="6" t="s">
        <v>4904</v>
      </c>
      <c r="C4" s="3" t="s">
        <v>4905</v>
      </c>
      <c r="D4">
        <v>3855</v>
      </c>
      <c r="E4" t="str">
        <f t="shared" si="0"/>
        <v>Būrkū (Chadian province)</v>
      </c>
      <c r="F4" t="str">
        <f t="shared" si="1"/>
        <v>Būrkū</v>
      </c>
      <c r="G4" t="str">
        <f t="shared" si="2"/>
        <v>TD-BO</v>
      </c>
    </row>
    <row r="5" spans="1:7" ht="29.5" thickBot="1" x14ac:dyDescent="0.4">
      <c r="A5" s="1" t="s">
        <v>4906</v>
      </c>
      <c r="B5" s="6" t="s">
        <v>4907</v>
      </c>
      <c r="C5" s="3" t="s">
        <v>4908</v>
      </c>
      <c r="D5">
        <v>3855</v>
      </c>
      <c r="E5" t="str">
        <f t="shared" si="0"/>
        <v>Ḩajjar Lamīs (Chadian province)</v>
      </c>
      <c r="F5" t="str">
        <f t="shared" si="1"/>
        <v>Ḩajjar Lamīs</v>
      </c>
      <c r="G5" t="str">
        <f t="shared" si="2"/>
        <v>TD-HL</v>
      </c>
    </row>
    <row r="6" spans="1:7" ht="29.5" thickBot="1" x14ac:dyDescent="0.4">
      <c r="A6" s="1" t="s">
        <v>4909</v>
      </c>
      <c r="B6" s="6" t="s">
        <v>4910</v>
      </c>
      <c r="C6" s="3" t="s">
        <v>4911</v>
      </c>
      <c r="D6">
        <v>3855</v>
      </c>
      <c r="E6" t="str">
        <f t="shared" si="0"/>
        <v>Inīdī al Gharbī (Chadian province)</v>
      </c>
      <c r="F6" t="str">
        <f t="shared" si="1"/>
        <v>Inīdī al Gharbī</v>
      </c>
      <c r="G6" t="str">
        <f t="shared" si="2"/>
        <v>TD-EO</v>
      </c>
    </row>
    <row r="7" spans="1:7" ht="29.5" thickBot="1" x14ac:dyDescent="0.4">
      <c r="A7" s="1" t="s">
        <v>4912</v>
      </c>
      <c r="B7" s="6" t="s">
        <v>4913</v>
      </c>
      <c r="C7" s="3" t="s">
        <v>4914</v>
      </c>
      <c r="D7">
        <v>3855</v>
      </c>
      <c r="E7" t="str">
        <f t="shared" si="0"/>
        <v>Inīdī ash Sharqī (Chadian province)</v>
      </c>
      <c r="F7" t="str">
        <f t="shared" si="1"/>
        <v>Inīdī ash Sharqī</v>
      </c>
      <c r="G7" t="str">
        <f t="shared" si="2"/>
        <v>TD-EE</v>
      </c>
    </row>
    <row r="8" spans="1:7" ht="15" thickBot="1" x14ac:dyDescent="0.4">
      <c r="A8" s="1" t="s">
        <v>4915</v>
      </c>
      <c r="B8" s="6" t="s">
        <v>4916</v>
      </c>
      <c r="C8" s="3" t="s">
        <v>4917</v>
      </c>
      <c r="D8">
        <v>3855</v>
      </c>
      <c r="E8" t="str">
        <f t="shared" si="0"/>
        <v>Kānim (Chadian province)</v>
      </c>
      <c r="F8" t="str">
        <f t="shared" si="1"/>
        <v>Kānim</v>
      </c>
      <c r="G8" t="str">
        <f t="shared" si="2"/>
        <v>TD-KA</v>
      </c>
    </row>
    <row r="9" spans="1:7" ht="44" thickBot="1" x14ac:dyDescent="0.4">
      <c r="A9" s="1" t="s">
        <v>4918</v>
      </c>
      <c r="B9" s="6" t="s">
        <v>4919</v>
      </c>
      <c r="C9" s="3" t="s">
        <v>4920</v>
      </c>
      <c r="D9">
        <v>3855</v>
      </c>
      <c r="E9" t="str">
        <f t="shared" si="0"/>
        <v>Lūghūn al Gharbī (Chadian province)</v>
      </c>
      <c r="F9" t="str">
        <f t="shared" si="1"/>
        <v>Lūghūn al Gharbī</v>
      </c>
      <c r="G9" t="str">
        <f t="shared" si="2"/>
        <v>TD-LO</v>
      </c>
    </row>
    <row r="10" spans="1:7" ht="29.5" thickBot="1" x14ac:dyDescent="0.4">
      <c r="A10" s="1" t="s">
        <v>4921</v>
      </c>
      <c r="B10" s="6" t="s">
        <v>4922</v>
      </c>
      <c r="C10" s="3" t="s">
        <v>4923</v>
      </c>
      <c r="D10">
        <v>3855</v>
      </c>
      <c r="E10" t="str">
        <f t="shared" si="0"/>
        <v>Lūghūn ash Sharqī (Chadian province)</v>
      </c>
      <c r="F10" t="str">
        <f t="shared" si="1"/>
        <v>Lūghūn ash Sharqī</v>
      </c>
      <c r="G10" t="str">
        <f t="shared" si="2"/>
        <v>TD-LR</v>
      </c>
    </row>
    <row r="11" spans="1:7" ht="44" thickBot="1" x14ac:dyDescent="0.4">
      <c r="A11" s="1" t="s">
        <v>4924</v>
      </c>
      <c r="B11" s="6" t="s">
        <v>4925</v>
      </c>
      <c r="C11" s="3" t="s">
        <v>4926</v>
      </c>
      <c r="D11">
        <v>3855</v>
      </c>
      <c r="E11" t="str">
        <f t="shared" si="0"/>
        <v>Madīnat Injamīnā (Chadian province)</v>
      </c>
      <c r="F11" t="str">
        <f t="shared" si="1"/>
        <v>Madīnat Injamīnā</v>
      </c>
      <c r="G11" t="str">
        <f t="shared" si="2"/>
        <v>TD-ND</v>
      </c>
    </row>
    <row r="12" spans="1:7" ht="15" thickBot="1" x14ac:dyDescent="0.4">
      <c r="A12" s="1" t="s">
        <v>4927</v>
      </c>
      <c r="B12" s="6" t="s">
        <v>4928</v>
      </c>
      <c r="C12" s="3" t="s">
        <v>4929</v>
      </c>
      <c r="D12">
        <v>3855</v>
      </c>
      <c r="E12" t="str">
        <f t="shared" si="0"/>
        <v>Māndūl (Chadian province)</v>
      </c>
      <c r="F12" t="str">
        <f t="shared" si="1"/>
        <v>Māndūl</v>
      </c>
      <c r="G12" t="str">
        <f t="shared" si="2"/>
        <v>TD-MA</v>
      </c>
    </row>
    <row r="13" spans="1:7" ht="44" thickBot="1" x14ac:dyDescent="0.4">
      <c r="A13" s="1" t="s">
        <v>4930</v>
      </c>
      <c r="B13" s="6" t="s">
        <v>4931</v>
      </c>
      <c r="C13" s="3" t="s">
        <v>4932</v>
      </c>
      <c r="D13">
        <v>3855</v>
      </c>
      <c r="E13" t="str">
        <f t="shared" si="0"/>
        <v>Māyū Kībbī al Gharbī (Chadian province)</v>
      </c>
      <c r="F13" t="str">
        <f t="shared" si="1"/>
        <v>Māyū Kībbī al Gharbī</v>
      </c>
      <c r="G13" t="str">
        <f t="shared" si="2"/>
        <v>TD-MO</v>
      </c>
    </row>
    <row r="14" spans="1:7" ht="29.5" thickBot="1" x14ac:dyDescent="0.4">
      <c r="A14" s="1" t="s">
        <v>4933</v>
      </c>
      <c r="B14" s="6" t="s">
        <v>4934</v>
      </c>
      <c r="C14" s="3" t="s">
        <v>4935</v>
      </c>
      <c r="D14">
        <v>3855</v>
      </c>
      <c r="E14" t="str">
        <f t="shared" si="0"/>
        <v>Māyū Kībbī ash Sharqī (Chadian province)</v>
      </c>
      <c r="F14" t="str">
        <f t="shared" si="1"/>
        <v>Māyū Kībbī ash Sharqī</v>
      </c>
      <c r="G14" t="str">
        <f t="shared" si="2"/>
        <v>TD-ME</v>
      </c>
    </row>
    <row r="15" spans="1:7" ht="15" thickBot="1" x14ac:dyDescent="0.4">
      <c r="A15" s="1" t="s">
        <v>4936</v>
      </c>
      <c r="B15" s="6" t="s">
        <v>4937</v>
      </c>
      <c r="C15" s="3" t="s">
        <v>4938</v>
      </c>
      <c r="D15">
        <v>3855</v>
      </c>
      <c r="E15" t="str">
        <f t="shared" si="0"/>
        <v>Qīrā (Chadian province)</v>
      </c>
      <c r="F15" t="str">
        <f t="shared" si="1"/>
        <v>Qīrā</v>
      </c>
      <c r="G15" t="str">
        <f t="shared" si="2"/>
        <v>TD-GR</v>
      </c>
    </row>
    <row r="16" spans="1:7" ht="15" thickBot="1" x14ac:dyDescent="0.4">
      <c r="A16" s="1" t="s">
        <v>4939</v>
      </c>
      <c r="B16" s="6" t="s">
        <v>4940</v>
      </c>
      <c r="C16" s="3" t="s">
        <v>4941</v>
      </c>
      <c r="D16">
        <v>3855</v>
      </c>
      <c r="E16" t="str">
        <f t="shared" si="0"/>
        <v>Salāmāt (Chadian province)</v>
      </c>
      <c r="F16" t="str">
        <f t="shared" si="1"/>
        <v>Salāmāt</v>
      </c>
      <c r="G16" t="str">
        <f t="shared" si="2"/>
        <v>TD-SA</v>
      </c>
    </row>
    <row r="17" spans="1:7" ht="29.5" thickBot="1" x14ac:dyDescent="0.4">
      <c r="A17" s="1" t="s">
        <v>4942</v>
      </c>
      <c r="B17" s="6" t="s">
        <v>4943</v>
      </c>
      <c r="C17" s="3" t="s">
        <v>4944</v>
      </c>
      <c r="D17">
        <v>3855</v>
      </c>
      <c r="E17" t="str">
        <f t="shared" si="0"/>
        <v>Shārī al Awsaţ (Chadian province)</v>
      </c>
      <c r="F17" t="str">
        <f t="shared" si="1"/>
        <v>Shārī al Awsaţ</v>
      </c>
      <c r="G17" t="str">
        <f t="shared" si="2"/>
        <v>TD-MC</v>
      </c>
    </row>
    <row r="18" spans="1:7" ht="29.5" thickBot="1" x14ac:dyDescent="0.4">
      <c r="A18" s="1" t="s">
        <v>4945</v>
      </c>
      <c r="B18" s="6" t="s">
        <v>4946</v>
      </c>
      <c r="C18" s="3" t="s">
        <v>4947</v>
      </c>
      <c r="D18">
        <v>3855</v>
      </c>
      <c r="E18" t="str">
        <f t="shared" si="0"/>
        <v>Shārī Bāqirmī (Chadian province)</v>
      </c>
      <c r="F18" t="str">
        <f t="shared" si="1"/>
        <v>Shārī Bāqirmī</v>
      </c>
      <c r="G18" t="str">
        <f t="shared" si="2"/>
        <v>TD-CB</v>
      </c>
    </row>
    <row r="19" spans="1:7" ht="15" thickBot="1" x14ac:dyDescent="0.4">
      <c r="A19" s="1" t="s">
        <v>4948</v>
      </c>
      <c r="B19" s="6" t="s">
        <v>4949</v>
      </c>
      <c r="C19" s="3" t="s">
        <v>4950</v>
      </c>
      <c r="D19">
        <v>3855</v>
      </c>
      <c r="E19" t="str">
        <f t="shared" si="0"/>
        <v>Sīlā (Chadian province)</v>
      </c>
      <c r="F19" t="str">
        <f t="shared" si="1"/>
        <v>Sīlā</v>
      </c>
      <c r="G19" t="str">
        <f t="shared" si="2"/>
        <v>TD-SI</v>
      </c>
    </row>
    <row r="20" spans="1:7" ht="15" thickBot="1" x14ac:dyDescent="0.4">
      <c r="A20" s="1" t="s">
        <v>4951</v>
      </c>
      <c r="B20" s="6" t="s">
        <v>4952</v>
      </c>
      <c r="C20" s="3" t="s">
        <v>4953</v>
      </c>
      <c r="D20">
        <v>3855</v>
      </c>
      <c r="E20" t="str">
        <f t="shared" si="0"/>
        <v>Tānjīlī (Chadian province)</v>
      </c>
      <c r="F20" t="str">
        <f t="shared" si="1"/>
        <v>Tānjīlī</v>
      </c>
      <c r="G20" t="str">
        <f t="shared" si="2"/>
        <v>TD-TA</v>
      </c>
    </row>
    <row r="21" spans="1:7" ht="15" thickBot="1" x14ac:dyDescent="0.4">
      <c r="A21" s="1" t="s">
        <v>4954</v>
      </c>
      <c r="B21" s="6" t="s">
        <v>4955</v>
      </c>
      <c r="C21" s="3" t="s">
        <v>4956</v>
      </c>
      <c r="D21">
        <v>3855</v>
      </c>
      <c r="E21" t="str">
        <f t="shared" si="0"/>
        <v>Tibastī (Chadian province)</v>
      </c>
      <c r="F21" t="str">
        <f t="shared" si="1"/>
        <v>Tibastī</v>
      </c>
      <c r="G21" t="str">
        <f t="shared" si="2"/>
        <v>TD-TI</v>
      </c>
    </row>
    <row r="22" spans="1:7" ht="15" thickBot="1" x14ac:dyDescent="0.4">
      <c r="A22" s="1" t="s">
        <v>4957</v>
      </c>
      <c r="B22" s="6" t="s">
        <v>4958</v>
      </c>
      <c r="C22" s="3" t="s">
        <v>4959</v>
      </c>
      <c r="D22">
        <v>3855</v>
      </c>
      <c r="E22" t="str">
        <f t="shared" si="0"/>
        <v>Waddāy (Chadian province)</v>
      </c>
      <c r="F22" t="str">
        <f t="shared" si="1"/>
        <v>Waddāy</v>
      </c>
      <c r="G22" t="str">
        <f t="shared" si="2"/>
        <v>TD-OD</v>
      </c>
    </row>
    <row r="23" spans="1:7" ht="15" thickBot="1" x14ac:dyDescent="0.4">
      <c r="A23" s="1" t="s">
        <v>4960</v>
      </c>
      <c r="B23" s="6" t="s">
        <v>4961</v>
      </c>
      <c r="C23" s="3" t="s">
        <v>4962</v>
      </c>
      <c r="D23">
        <v>3855</v>
      </c>
      <c r="E23" t="str">
        <f t="shared" si="0"/>
        <v>Wādī Fīrā’ (Chadian province)</v>
      </c>
      <c r="F23" t="str">
        <f t="shared" si="1"/>
        <v>Wādī Fīrā’</v>
      </c>
      <c r="G23" t="str">
        <f t="shared" si="2"/>
        <v>TD-WF</v>
      </c>
    </row>
  </sheetData>
  <hyperlinks>
    <hyperlink ref="C1" r:id="rId1" tooltip="Batha Region" display="https://en.wikipedia.org/wiki/Batha_Region" xr:uid="{DFAD72EC-5E9F-432F-B8DF-752190A59A71}"/>
    <hyperlink ref="C2" r:id="rId2" tooltip="Lac Region" display="https://en.wikipedia.org/wiki/Lac_Region" xr:uid="{7DADBE9B-49DA-4A36-81AC-F57A13318643}"/>
    <hyperlink ref="C3" r:id="rId3" tooltip="Bahr el Gazel (region of Chad)" display="https://en.wikipedia.org/wiki/Bahr_el_Gazel_(region_of_Chad)" xr:uid="{1EF79C49-A27D-4ECA-890E-B8C7FEE68EFE}"/>
    <hyperlink ref="C4" r:id="rId4" tooltip="Borkou Region" display="https://en.wikipedia.org/wiki/Borkou_Region" xr:uid="{131504D8-41BE-4E11-BEFB-B632064DBF00}"/>
    <hyperlink ref="C5" r:id="rId5" tooltip="Hadjer Lamis Region" display="https://en.wikipedia.org/wiki/Hadjer_Lamis_Region" xr:uid="{E4F1D0DC-2AAD-47EC-8755-8039DC0ACC9A}"/>
    <hyperlink ref="C6" r:id="rId6" tooltip="Ennedi-Ouest Region" display="https://en.wikipedia.org/wiki/Ennedi-Ouest_Region" xr:uid="{CCFD2001-40D6-437A-89AC-EAAA52DC9847}"/>
    <hyperlink ref="C7" r:id="rId7" tooltip="Ennedi-Est Region" display="https://en.wikipedia.org/wiki/Ennedi-Est_Region" xr:uid="{B77423DC-12AE-4419-9883-0234B2A297EF}"/>
    <hyperlink ref="C8" r:id="rId8" tooltip="Kanem Region" display="https://en.wikipedia.org/wiki/Kanem_Region" xr:uid="{6DF7A80B-7E7F-414F-B606-2EACAA11895D}"/>
    <hyperlink ref="C9" r:id="rId9" tooltip="Logone-Occidental Region" display="https://en.wikipedia.org/wiki/Logone-Occidental_Region" xr:uid="{EE5F9A67-4286-4341-A385-5D5E1C9AA6F5}"/>
    <hyperlink ref="C10" r:id="rId10" tooltip="Logone-Oriental Region" display="https://en.wikipedia.org/wiki/Logone-Oriental_Region" xr:uid="{FA29FD9C-5D4A-46AB-83EF-532AD77BB76D}"/>
    <hyperlink ref="C11" r:id="rId11" tooltip="Ville de Ndjamena Region" display="https://en.wikipedia.org/wiki/Ville_de_Ndjamena_Region" xr:uid="{FD021229-C2B0-4D98-ADC1-F7701ED95339}"/>
    <hyperlink ref="C12" r:id="rId12" tooltip="Mandoul Region" display="https://en.wikipedia.org/wiki/Mandoul_Region" xr:uid="{CB53A28C-F7AD-479D-A49E-EDE579FAFE25}"/>
    <hyperlink ref="C13" r:id="rId13" tooltip="Mayo-Kebbi Ouest Region" display="https://en.wikipedia.org/wiki/Mayo-Kebbi_Ouest_Region" xr:uid="{5A436D3E-5AD5-4707-9321-2DAA005E415D}"/>
    <hyperlink ref="C14" r:id="rId14" tooltip="Mayo-Kebbi Est" display="https://en.wikipedia.org/wiki/Mayo-Kebbi_Est" xr:uid="{1DCC4261-CE0A-4E10-B95F-DF1483FE3C8B}"/>
    <hyperlink ref="C15" r:id="rId15" tooltip="Guéra Region" display="https://en.wikipedia.org/wiki/Gu%C3%A9ra_Region" xr:uid="{88DC6CC5-CA4C-4B32-AFB5-4D0F8E5806AD}"/>
    <hyperlink ref="C16" r:id="rId16" tooltip="Salamat Region" display="https://en.wikipedia.org/wiki/Salamat_Region" xr:uid="{2A3FF4F8-D4F7-4945-9CB8-21FE640A74B6}"/>
    <hyperlink ref="C17" r:id="rId17" tooltip="Moyen-Chari Region" display="https://en.wikipedia.org/wiki/Moyen-Chari_Region" xr:uid="{983FFCA9-25F6-410E-9401-5BDF58FCC220}"/>
    <hyperlink ref="C18" r:id="rId18" tooltip="Chari-Baguirmi Region" display="https://en.wikipedia.org/wiki/Chari-Baguirmi_Region" xr:uid="{EF743601-D6A2-4C8E-A9A3-AF9DF4EF1B17}"/>
    <hyperlink ref="C19" r:id="rId19" tooltip="Sila Region" display="https://en.wikipedia.org/wiki/Sila_Region" xr:uid="{118131A8-8838-4640-8124-A5A0BD39CA6C}"/>
    <hyperlink ref="C20" r:id="rId20" tooltip="Tandjilé Region" display="https://en.wikipedia.org/wiki/Tandjil%C3%A9_Region" xr:uid="{0CED586F-5478-4691-BA06-0069DA7ACDA4}"/>
    <hyperlink ref="C21" r:id="rId21" tooltip="Tibesti Region" display="https://en.wikipedia.org/wiki/Tibesti_Region" xr:uid="{CB94EA86-8896-4A4C-9E90-427F40A8EED9}"/>
    <hyperlink ref="C22" r:id="rId22" tooltip="Ouaddaï Region" display="https://en.wikipedia.org/wiki/Ouadda%C3%AF_Region" xr:uid="{7AEDD236-C5D2-4148-AB81-E9B1BFB9D6D2}"/>
    <hyperlink ref="C23" r:id="rId23" tooltip="Wadi Fira Region" display="https://en.wikipedia.org/wiki/Wadi_Fira_Region" xr:uid="{C8CE9199-FB5E-41AB-9DCE-60AD8E2998CE}"/>
  </hyperlinks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F6A4F-1093-4BF0-8E98-837CB9B192A4}">
  <dimension ref="A1:G5"/>
  <sheetViews>
    <sheetView workbookViewId="0">
      <selection activeCell="C12" sqref="C12"/>
    </sheetView>
  </sheetViews>
  <sheetFormatPr defaultRowHeight="14.5" x14ac:dyDescent="0.35"/>
  <cols>
    <col min="5" max="5" width="71.81640625" bestFit="1" customWidth="1"/>
    <col min="6" max="6" width="55.81640625" bestFit="1" customWidth="1"/>
  </cols>
  <sheetData>
    <row r="1" spans="1:7" ht="29.5" thickBot="1" x14ac:dyDescent="0.4">
      <c r="A1" s="1" t="s">
        <v>4963</v>
      </c>
      <c r="B1" s="3" t="s">
        <v>4964</v>
      </c>
      <c r="C1" s="6" t="s">
        <v>653</v>
      </c>
      <c r="D1">
        <v>3954</v>
      </c>
      <c r="E1" t="str">
        <f>_xlfn.CONCAT(B1," (Tajikistani ",C1,")")</f>
        <v>Dushanbe (Tajikistani capital territory)</v>
      </c>
      <c r="F1" t="str">
        <f>B1</f>
        <v>Dushanbe</v>
      </c>
      <c r="G1" t="str">
        <f>A1</f>
        <v>TJ-DU</v>
      </c>
    </row>
    <row r="2" spans="1:7" ht="58.5" thickBot="1" x14ac:dyDescent="0.4">
      <c r="A2" s="1" t="s">
        <v>4965</v>
      </c>
      <c r="B2" s="3" t="s">
        <v>4966</v>
      </c>
      <c r="C2" s="6" t="s">
        <v>2637</v>
      </c>
      <c r="D2">
        <v>3954</v>
      </c>
      <c r="E2" t="str">
        <f t="shared" ref="E2:E5" si="0">_xlfn.CONCAT(B2," (Tajikistani ",C2,")")</f>
        <v>Kŭhistoni Badakhshon (Tajikistani autonomous region)</v>
      </c>
      <c r="F2" t="str">
        <f t="shared" ref="F2:F5" si="1">B2</f>
        <v>Kŭhistoni Badakhshon</v>
      </c>
      <c r="G2" t="str">
        <f t="shared" ref="G2:G5" si="2">A2</f>
        <v>TJ-GB</v>
      </c>
    </row>
    <row r="3" spans="1:7" ht="15" thickBot="1" x14ac:dyDescent="0.4">
      <c r="A3" s="1" t="s">
        <v>4967</v>
      </c>
      <c r="B3" s="3" t="s">
        <v>4968</v>
      </c>
      <c r="C3" s="6" t="s">
        <v>1036</v>
      </c>
      <c r="D3">
        <v>3954</v>
      </c>
      <c r="E3" t="str">
        <f t="shared" si="0"/>
        <v>Khatlon (Tajikistani region)</v>
      </c>
      <c r="F3" t="str">
        <f t="shared" si="1"/>
        <v>Khatlon</v>
      </c>
      <c r="G3" t="str">
        <f t="shared" si="2"/>
        <v>TJ-KT</v>
      </c>
    </row>
    <row r="4" spans="1:7" ht="15" thickBot="1" x14ac:dyDescent="0.4">
      <c r="A4" s="1" t="s">
        <v>4969</v>
      </c>
      <c r="B4" s="3" t="s">
        <v>4970</v>
      </c>
      <c r="C4" s="6" t="s">
        <v>1036</v>
      </c>
      <c r="D4">
        <v>3954</v>
      </c>
      <c r="E4" t="str">
        <f t="shared" si="0"/>
        <v>Sughd (Tajikistani region)</v>
      </c>
      <c r="F4" t="str">
        <f t="shared" si="1"/>
        <v>Sughd</v>
      </c>
      <c r="G4" t="str">
        <f t="shared" si="2"/>
        <v>TJ-SU</v>
      </c>
    </row>
    <row r="5" spans="1:7" ht="44" thickBot="1" x14ac:dyDescent="0.4">
      <c r="A5" s="1" t="s">
        <v>4971</v>
      </c>
      <c r="B5" s="3" t="s">
        <v>4972</v>
      </c>
      <c r="C5" s="6" t="s">
        <v>4973</v>
      </c>
      <c r="D5">
        <v>3954</v>
      </c>
      <c r="E5" t="s">
        <v>4974</v>
      </c>
      <c r="F5" s="21" t="s">
        <v>4974</v>
      </c>
      <c r="G5" t="str">
        <f t="shared" si="2"/>
        <v>TJ-RA</v>
      </c>
    </row>
  </sheetData>
  <hyperlinks>
    <hyperlink ref="B1" r:id="rId1" tooltip="Dushanbe" display="https://en.wikipedia.org/wiki/Dushanbe" xr:uid="{64CEAED2-06C4-463C-9F03-472A4D5554A3}"/>
    <hyperlink ref="B2" r:id="rId2" tooltip="Gorno-Badakhshan Autonomous Province" display="https://en.wikipedia.org/wiki/Gorno-Badakhshan_Autonomous_Province" xr:uid="{CFEF61C9-D983-4A30-A1DC-9959ECFD7441}"/>
    <hyperlink ref="B3" r:id="rId3" tooltip="Khatlon Province" display="https://en.wikipedia.org/wiki/Khatlon_Province" xr:uid="{90715EA1-703B-476E-BA8A-C5E2756949AF}"/>
    <hyperlink ref="B4" r:id="rId4" tooltip="Sughd Province" display="https://en.wikipedia.org/wiki/Sughd_Province" xr:uid="{DADD898C-A94A-4FD1-87DC-6A355167DB3E}"/>
    <hyperlink ref="B5" r:id="rId5" tooltip="Districts of Republican Subordination" display="https://en.wikipedia.org/wiki/Districts_of_Republican_Subordination" xr:uid="{1EEC6DDC-AC95-4D84-AACA-9809B01FD147}"/>
  </hyperlinks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16562-0313-449E-98A8-D6EE754CD3AD}">
  <dimension ref="A1:G6"/>
  <sheetViews>
    <sheetView workbookViewId="0">
      <selection activeCell="D1" sqref="D1:G6"/>
    </sheetView>
  </sheetViews>
  <sheetFormatPr defaultRowHeight="14.5" x14ac:dyDescent="0.35"/>
  <cols>
    <col min="5" max="5" width="24.1796875" bestFit="1" customWidth="1"/>
  </cols>
  <sheetData>
    <row r="1" spans="1:7" ht="15" thickBot="1" x14ac:dyDescent="0.4">
      <c r="A1" s="1" t="s">
        <v>4975</v>
      </c>
      <c r="B1" s="3" t="s">
        <v>4976</v>
      </c>
      <c r="C1" s="6" t="s">
        <v>1036</v>
      </c>
      <c r="D1" s="22">
        <v>3955</v>
      </c>
      <c r="E1" t="str">
        <f>_xlfn.CONCAT(B1," (Turkmenistani ",C1,")")</f>
        <v>Ahal (Turkmenistani region)</v>
      </c>
      <c r="F1" t="str">
        <f>B1</f>
        <v>Ahal</v>
      </c>
      <c r="G1" t="str">
        <f>A1</f>
        <v>TM-A</v>
      </c>
    </row>
    <row r="2" spans="1:7" ht="15" thickBot="1" x14ac:dyDescent="0.4">
      <c r="A2" s="1" t="s">
        <v>4977</v>
      </c>
      <c r="B2" s="3" t="s">
        <v>4978</v>
      </c>
      <c r="C2" s="6" t="s">
        <v>1036</v>
      </c>
      <c r="D2" s="22">
        <v>3955</v>
      </c>
      <c r="E2" t="str">
        <f t="shared" ref="E2:E6" si="0">_xlfn.CONCAT(B2," (Turkmenistani ",C2,")")</f>
        <v>Balkan (Turkmenistani region)</v>
      </c>
      <c r="F2" t="str">
        <f t="shared" ref="F2:F6" si="1">B2</f>
        <v>Balkan</v>
      </c>
      <c r="G2" t="str">
        <f t="shared" ref="G2:G6" si="2">A2</f>
        <v>TM-B</v>
      </c>
    </row>
    <row r="3" spans="1:7" ht="15" thickBot="1" x14ac:dyDescent="0.4">
      <c r="A3" s="1" t="s">
        <v>4979</v>
      </c>
      <c r="B3" s="3" t="s">
        <v>4980</v>
      </c>
      <c r="C3" s="6" t="s">
        <v>1036</v>
      </c>
      <c r="D3" s="22">
        <v>3955</v>
      </c>
      <c r="E3" t="str">
        <f t="shared" si="0"/>
        <v>Daşoguz (Turkmenistani region)</v>
      </c>
      <c r="F3" t="str">
        <f t="shared" si="1"/>
        <v>Daşoguz</v>
      </c>
      <c r="G3" t="str">
        <f t="shared" si="2"/>
        <v>TM-D</v>
      </c>
    </row>
    <row r="4" spans="1:7" ht="15" thickBot="1" x14ac:dyDescent="0.4">
      <c r="A4" s="1" t="s">
        <v>4981</v>
      </c>
      <c r="B4" s="3" t="s">
        <v>4982</v>
      </c>
      <c r="C4" s="6" t="s">
        <v>1036</v>
      </c>
      <c r="D4" s="22">
        <v>3955</v>
      </c>
      <c r="E4" t="str">
        <f t="shared" si="0"/>
        <v>Lebap (Turkmenistani region)</v>
      </c>
      <c r="F4" t="str">
        <f t="shared" si="1"/>
        <v>Lebap</v>
      </c>
      <c r="G4" t="str">
        <f t="shared" si="2"/>
        <v>TM-L</v>
      </c>
    </row>
    <row r="5" spans="1:7" ht="15" thickBot="1" x14ac:dyDescent="0.4">
      <c r="A5" s="1" t="s">
        <v>4983</v>
      </c>
      <c r="B5" s="3" t="s">
        <v>4984</v>
      </c>
      <c r="C5" s="6" t="s">
        <v>1036</v>
      </c>
      <c r="D5" s="22">
        <v>3955</v>
      </c>
      <c r="E5" t="str">
        <f t="shared" si="0"/>
        <v>Mary (Turkmenistani region)</v>
      </c>
      <c r="F5" t="str">
        <f t="shared" si="1"/>
        <v>Mary</v>
      </c>
      <c r="G5" t="str">
        <f t="shared" si="2"/>
        <v>TM-M</v>
      </c>
    </row>
    <row r="6" spans="1:7" ht="15" thickBot="1" x14ac:dyDescent="0.4">
      <c r="A6" s="1" t="s">
        <v>4985</v>
      </c>
      <c r="B6" s="3" t="s">
        <v>4986</v>
      </c>
      <c r="C6" s="6" t="s">
        <v>466</v>
      </c>
      <c r="D6" s="22">
        <v>3955</v>
      </c>
      <c r="E6" t="str">
        <f t="shared" si="0"/>
        <v>Aşgabat (Turkmenistani city)</v>
      </c>
      <c r="F6" t="str">
        <f t="shared" si="1"/>
        <v>Aşgabat</v>
      </c>
      <c r="G6" t="str">
        <f t="shared" si="2"/>
        <v>TM-S</v>
      </c>
    </row>
  </sheetData>
  <hyperlinks>
    <hyperlink ref="B1" r:id="rId1" tooltip="Ahal Province" display="https://en.wikipedia.org/wiki/Ahal_Province" xr:uid="{E3C5776C-507D-4EEC-919A-B3DAD02DD18D}"/>
    <hyperlink ref="B2" r:id="rId2" tooltip="Balkan Province" display="https://en.wikipedia.org/wiki/Balkan_Province" xr:uid="{4631E42D-10E6-4CB0-816F-AE6A831A56B3}"/>
    <hyperlink ref="B3" r:id="rId3" tooltip="Daşoguz Province" display="https://en.wikipedia.org/wiki/Da%C5%9Foguz_Province" xr:uid="{84B90917-9DD9-4A96-8A51-D657291ACA3E}"/>
    <hyperlink ref="B4" r:id="rId4" tooltip="Lebap Province" display="https://en.wikipedia.org/wiki/Lebap_Province" xr:uid="{EB8091B7-971C-4E35-A66C-D6880932243C}"/>
    <hyperlink ref="B5" r:id="rId5" tooltip="Mary Province" display="https://en.wikipedia.org/wiki/Mary_Province" xr:uid="{9640AACA-7825-4BFD-AD08-94A4253C755E}"/>
    <hyperlink ref="B6" r:id="rId6" tooltip="Aşgabat" display="https://en.wikipedia.org/wiki/A%C5%9Fgabat" xr:uid="{05350A48-9EE9-452D-B50B-136A5C1A0B75}"/>
  </hyperlinks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7F2CB-7C23-48E2-B6CC-61D5B72FF186}">
  <dimension ref="A1:F24"/>
  <sheetViews>
    <sheetView workbookViewId="0">
      <selection activeCell="C1" sqref="C1:F24"/>
    </sheetView>
  </sheetViews>
  <sheetFormatPr defaultRowHeight="14.5" x14ac:dyDescent="0.35"/>
  <cols>
    <col min="4" max="4" width="24.54296875" bestFit="1" customWidth="1"/>
  </cols>
  <sheetData>
    <row r="1" spans="1:6" ht="15" thickBot="1" x14ac:dyDescent="0.4">
      <c r="A1" s="1" t="s">
        <v>4987</v>
      </c>
      <c r="B1" s="3" t="s">
        <v>4988</v>
      </c>
      <c r="C1">
        <v>3834</v>
      </c>
      <c r="D1" t="str">
        <f>_xlfn.CONCAT(B1," (Tunesian governorate)")</f>
        <v>Béja (Tunesian governorate)</v>
      </c>
      <c r="E1" t="str">
        <f>B1</f>
        <v>Béja</v>
      </c>
      <c r="F1" t="str">
        <f>A1</f>
        <v>TN-31</v>
      </c>
    </row>
    <row r="2" spans="1:6" ht="29.5" thickBot="1" x14ac:dyDescent="0.4">
      <c r="A2" s="1" t="s">
        <v>4989</v>
      </c>
      <c r="B2" s="3" t="s">
        <v>4990</v>
      </c>
      <c r="C2">
        <v>3834</v>
      </c>
      <c r="D2" t="str">
        <f t="shared" ref="D2:D24" si="0">_xlfn.CONCAT(B2," (Tunesian governorate)")</f>
        <v>Ben Arous (Tunesian governorate)</v>
      </c>
      <c r="E2" t="str">
        <f t="shared" ref="E2:E24" si="1">B2</f>
        <v>Ben Arous</v>
      </c>
      <c r="F2" t="str">
        <f t="shared" ref="F2:F24" si="2">A2</f>
        <v>TN-13</v>
      </c>
    </row>
    <row r="3" spans="1:6" ht="15" thickBot="1" x14ac:dyDescent="0.4">
      <c r="A3" s="1" t="s">
        <v>4991</v>
      </c>
      <c r="B3" s="3" t="s">
        <v>4992</v>
      </c>
      <c r="C3">
        <v>3834</v>
      </c>
      <c r="D3" t="str">
        <f t="shared" si="0"/>
        <v>Bizerte (Tunesian governorate)</v>
      </c>
      <c r="E3" t="str">
        <f t="shared" si="1"/>
        <v>Bizerte</v>
      </c>
      <c r="F3" t="str">
        <f t="shared" si="2"/>
        <v>TN-23</v>
      </c>
    </row>
    <row r="4" spans="1:6" ht="15" thickBot="1" x14ac:dyDescent="0.4">
      <c r="A4" s="1" t="s">
        <v>4993</v>
      </c>
      <c r="B4" s="3" t="s">
        <v>4994</v>
      </c>
      <c r="C4">
        <v>3834</v>
      </c>
      <c r="D4" t="str">
        <f t="shared" si="0"/>
        <v>Gabès (Tunesian governorate)</v>
      </c>
      <c r="E4" t="str">
        <f t="shared" si="1"/>
        <v>Gabès</v>
      </c>
      <c r="F4" t="str">
        <f t="shared" si="2"/>
        <v>TN-81</v>
      </c>
    </row>
    <row r="5" spans="1:6" ht="15" thickBot="1" x14ac:dyDescent="0.4">
      <c r="A5" s="1" t="s">
        <v>4995</v>
      </c>
      <c r="B5" s="3" t="s">
        <v>4996</v>
      </c>
      <c r="C5">
        <v>3834</v>
      </c>
      <c r="D5" t="str">
        <f t="shared" si="0"/>
        <v>Gafsa (Tunesian governorate)</v>
      </c>
      <c r="E5" t="str">
        <f t="shared" si="1"/>
        <v>Gafsa</v>
      </c>
      <c r="F5" t="str">
        <f t="shared" si="2"/>
        <v>TN-71</v>
      </c>
    </row>
    <row r="6" spans="1:6" ht="29.5" thickBot="1" x14ac:dyDescent="0.4">
      <c r="A6" s="1" t="s">
        <v>4997</v>
      </c>
      <c r="B6" s="3" t="s">
        <v>4998</v>
      </c>
      <c r="C6">
        <v>3834</v>
      </c>
      <c r="D6" t="str">
        <f t="shared" si="0"/>
        <v>Jendouba (Tunesian governorate)</v>
      </c>
      <c r="E6" t="str">
        <f t="shared" si="1"/>
        <v>Jendouba</v>
      </c>
      <c r="F6" t="str">
        <f t="shared" si="2"/>
        <v>TN-32</v>
      </c>
    </row>
    <row r="7" spans="1:6" ht="15" thickBot="1" x14ac:dyDescent="0.4">
      <c r="A7" s="1" t="s">
        <v>4999</v>
      </c>
      <c r="B7" s="3" t="s">
        <v>5000</v>
      </c>
      <c r="C7">
        <v>3834</v>
      </c>
      <c r="D7" t="str">
        <f t="shared" si="0"/>
        <v>Kairouan (Tunesian governorate)</v>
      </c>
      <c r="E7" t="str">
        <f t="shared" si="1"/>
        <v>Kairouan</v>
      </c>
      <c r="F7" t="str">
        <f t="shared" si="2"/>
        <v>TN-41</v>
      </c>
    </row>
    <row r="8" spans="1:6" ht="15" thickBot="1" x14ac:dyDescent="0.4">
      <c r="A8" s="1" t="s">
        <v>5001</v>
      </c>
      <c r="B8" s="3" t="s">
        <v>5002</v>
      </c>
      <c r="C8">
        <v>3834</v>
      </c>
      <c r="D8" t="str">
        <f t="shared" si="0"/>
        <v>Kasserine (Tunesian governorate)</v>
      </c>
      <c r="E8" t="str">
        <f t="shared" si="1"/>
        <v>Kasserine</v>
      </c>
      <c r="F8" t="str">
        <f t="shared" si="2"/>
        <v>TN-42</v>
      </c>
    </row>
    <row r="9" spans="1:6" ht="15" thickBot="1" x14ac:dyDescent="0.4">
      <c r="A9" s="1" t="s">
        <v>5003</v>
      </c>
      <c r="B9" s="3" t="s">
        <v>5004</v>
      </c>
      <c r="C9">
        <v>3834</v>
      </c>
      <c r="D9" t="str">
        <f t="shared" si="0"/>
        <v>Kébili (Tunesian governorate)</v>
      </c>
      <c r="E9" t="str">
        <f t="shared" si="1"/>
        <v>Kébili</v>
      </c>
      <c r="F9" t="str">
        <f t="shared" si="2"/>
        <v>TN-73</v>
      </c>
    </row>
    <row r="10" spans="1:6" ht="15" thickBot="1" x14ac:dyDescent="0.4">
      <c r="A10" s="1" t="s">
        <v>5005</v>
      </c>
      <c r="B10" s="3" t="s">
        <v>5006</v>
      </c>
      <c r="C10">
        <v>3834</v>
      </c>
      <c r="D10" t="str">
        <f t="shared" si="0"/>
        <v>L'Ariana (Tunesian governorate)</v>
      </c>
      <c r="E10" t="str">
        <f t="shared" si="1"/>
        <v>L'Ariana</v>
      </c>
      <c r="F10" t="str">
        <f t="shared" si="2"/>
        <v>TN-12</v>
      </c>
    </row>
    <row r="11" spans="1:6" ht="44" thickBot="1" x14ac:dyDescent="0.4">
      <c r="A11" s="1" t="s">
        <v>5007</v>
      </c>
      <c r="B11" s="3" t="s">
        <v>5008</v>
      </c>
      <c r="C11">
        <v>3834</v>
      </c>
      <c r="D11" t="str">
        <f t="shared" si="0"/>
        <v>La Manouba (Tunesian governorate)</v>
      </c>
      <c r="E11" t="str">
        <f t="shared" si="1"/>
        <v>La Manouba</v>
      </c>
      <c r="F11" t="str">
        <f t="shared" si="2"/>
        <v>TN-14</v>
      </c>
    </row>
    <row r="12" spans="1:6" ht="15" thickBot="1" x14ac:dyDescent="0.4">
      <c r="A12" s="1" t="s">
        <v>5009</v>
      </c>
      <c r="B12" s="3" t="s">
        <v>5010</v>
      </c>
      <c r="C12">
        <v>3834</v>
      </c>
      <c r="D12" t="str">
        <f t="shared" si="0"/>
        <v>Le Kef (Tunesian governorate)</v>
      </c>
      <c r="E12" t="str">
        <f t="shared" si="1"/>
        <v>Le Kef</v>
      </c>
      <c r="F12" t="str">
        <f t="shared" si="2"/>
        <v>TN-33</v>
      </c>
    </row>
    <row r="13" spans="1:6" ht="15" thickBot="1" x14ac:dyDescent="0.4">
      <c r="A13" s="1" t="s">
        <v>5011</v>
      </c>
      <c r="B13" s="3" t="s">
        <v>5012</v>
      </c>
      <c r="C13">
        <v>3834</v>
      </c>
      <c r="D13" t="str">
        <f t="shared" si="0"/>
        <v>Mahdia (Tunesian governorate)</v>
      </c>
      <c r="E13" t="str">
        <f t="shared" si="1"/>
        <v>Mahdia</v>
      </c>
      <c r="F13" t="str">
        <f t="shared" si="2"/>
        <v>TN-53</v>
      </c>
    </row>
    <row r="14" spans="1:6" ht="29.5" thickBot="1" x14ac:dyDescent="0.4">
      <c r="A14" s="1" t="s">
        <v>5013</v>
      </c>
      <c r="B14" s="3" t="s">
        <v>5014</v>
      </c>
      <c r="C14">
        <v>3834</v>
      </c>
      <c r="D14" t="str">
        <f t="shared" si="0"/>
        <v>Médenine (Tunesian governorate)</v>
      </c>
      <c r="E14" t="str">
        <f t="shared" si="1"/>
        <v>Médenine</v>
      </c>
      <c r="F14" t="str">
        <f t="shared" si="2"/>
        <v>TN-82</v>
      </c>
    </row>
    <row r="15" spans="1:6" ht="15" thickBot="1" x14ac:dyDescent="0.4">
      <c r="A15" s="1" t="s">
        <v>5015</v>
      </c>
      <c r="B15" s="3" t="s">
        <v>5016</v>
      </c>
      <c r="C15">
        <v>3834</v>
      </c>
      <c r="D15" t="str">
        <f t="shared" si="0"/>
        <v>Monastir (Tunesian governorate)</v>
      </c>
      <c r="E15" t="str">
        <f t="shared" si="1"/>
        <v>Monastir</v>
      </c>
      <c r="F15" t="str">
        <f t="shared" si="2"/>
        <v>TN-52</v>
      </c>
    </row>
    <row r="16" spans="1:6" ht="15" thickBot="1" x14ac:dyDescent="0.4">
      <c r="A16" s="1" t="s">
        <v>5017</v>
      </c>
      <c r="B16" s="3" t="s">
        <v>5018</v>
      </c>
      <c r="C16">
        <v>3834</v>
      </c>
      <c r="D16" t="str">
        <f t="shared" si="0"/>
        <v>Nabeul (Tunesian governorate)</v>
      </c>
      <c r="E16" t="str">
        <f t="shared" si="1"/>
        <v>Nabeul</v>
      </c>
      <c r="F16" t="str">
        <f t="shared" si="2"/>
        <v>TN-21</v>
      </c>
    </row>
    <row r="17" spans="1:6" ht="15" thickBot="1" x14ac:dyDescent="0.4">
      <c r="A17" s="1" t="s">
        <v>5019</v>
      </c>
      <c r="B17" s="3" t="s">
        <v>5020</v>
      </c>
      <c r="C17">
        <v>3834</v>
      </c>
      <c r="D17" t="str">
        <f t="shared" si="0"/>
        <v>Sfax (Tunesian governorate)</v>
      </c>
      <c r="E17" t="str">
        <f t="shared" si="1"/>
        <v>Sfax</v>
      </c>
      <c r="F17" t="str">
        <f t="shared" si="2"/>
        <v>TN-61</v>
      </c>
    </row>
    <row r="18" spans="1:6" ht="29.5" thickBot="1" x14ac:dyDescent="0.4">
      <c r="A18" s="1" t="s">
        <v>5021</v>
      </c>
      <c r="B18" s="3" t="s">
        <v>5022</v>
      </c>
      <c r="C18">
        <v>3834</v>
      </c>
      <c r="D18" t="str">
        <f t="shared" si="0"/>
        <v>Sidi Bouzid (Tunesian governorate)</v>
      </c>
      <c r="E18" t="str">
        <f t="shared" si="1"/>
        <v>Sidi Bouzid</v>
      </c>
      <c r="F18" t="str">
        <f t="shared" si="2"/>
        <v>TN-43</v>
      </c>
    </row>
    <row r="19" spans="1:6" ht="15" thickBot="1" x14ac:dyDescent="0.4">
      <c r="A19" s="1" t="s">
        <v>5023</v>
      </c>
      <c r="B19" s="3" t="s">
        <v>5024</v>
      </c>
      <c r="C19">
        <v>3834</v>
      </c>
      <c r="D19" t="str">
        <f t="shared" si="0"/>
        <v>Siliana (Tunesian governorate)</v>
      </c>
      <c r="E19" t="str">
        <f t="shared" si="1"/>
        <v>Siliana</v>
      </c>
      <c r="F19" t="str">
        <f t="shared" si="2"/>
        <v>TN-34</v>
      </c>
    </row>
    <row r="20" spans="1:6" ht="15" thickBot="1" x14ac:dyDescent="0.4">
      <c r="A20" s="1" t="s">
        <v>5025</v>
      </c>
      <c r="B20" s="3" t="s">
        <v>5026</v>
      </c>
      <c r="C20">
        <v>3834</v>
      </c>
      <c r="D20" t="str">
        <f t="shared" si="0"/>
        <v>Sousse (Tunesian governorate)</v>
      </c>
      <c r="E20" t="str">
        <f t="shared" si="1"/>
        <v>Sousse</v>
      </c>
      <c r="F20" t="str">
        <f t="shared" si="2"/>
        <v>TN-51</v>
      </c>
    </row>
    <row r="21" spans="1:6" ht="29.5" thickBot="1" x14ac:dyDescent="0.4">
      <c r="A21" s="1" t="s">
        <v>5027</v>
      </c>
      <c r="B21" s="3" t="s">
        <v>5028</v>
      </c>
      <c r="C21">
        <v>3834</v>
      </c>
      <c r="D21" t="str">
        <f t="shared" si="0"/>
        <v>Tataouine (Tunesian governorate)</v>
      </c>
      <c r="E21" t="str">
        <f t="shared" si="1"/>
        <v>Tataouine</v>
      </c>
      <c r="F21" t="str">
        <f t="shared" si="2"/>
        <v>TN-83</v>
      </c>
    </row>
    <row r="22" spans="1:6" ht="15" thickBot="1" x14ac:dyDescent="0.4">
      <c r="A22" s="1" t="s">
        <v>5029</v>
      </c>
      <c r="B22" s="3" t="s">
        <v>5030</v>
      </c>
      <c r="C22">
        <v>3834</v>
      </c>
      <c r="D22" t="str">
        <f t="shared" si="0"/>
        <v>Tozeur (Tunesian governorate)</v>
      </c>
      <c r="E22" t="str">
        <f t="shared" si="1"/>
        <v>Tozeur</v>
      </c>
      <c r="F22" t="str">
        <f t="shared" si="2"/>
        <v>TN-72</v>
      </c>
    </row>
    <row r="23" spans="1:6" ht="15" thickBot="1" x14ac:dyDescent="0.4">
      <c r="A23" s="1" t="s">
        <v>5031</v>
      </c>
      <c r="B23" s="3" t="s">
        <v>5032</v>
      </c>
      <c r="C23">
        <v>3834</v>
      </c>
      <c r="D23" t="str">
        <f t="shared" si="0"/>
        <v>Tunis (Tunesian governorate)</v>
      </c>
      <c r="E23" t="str">
        <f t="shared" si="1"/>
        <v>Tunis</v>
      </c>
      <c r="F23" t="str">
        <f t="shared" si="2"/>
        <v>TN-11</v>
      </c>
    </row>
    <row r="24" spans="1:6" ht="29.5" thickBot="1" x14ac:dyDescent="0.4">
      <c r="A24" s="1" t="s">
        <v>5033</v>
      </c>
      <c r="B24" s="3" t="s">
        <v>5034</v>
      </c>
      <c r="C24">
        <v>3834</v>
      </c>
      <c r="D24" t="str">
        <f t="shared" si="0"/>
        <v>Zaghouan (Tunesian governorate)</v>
      </c>
      <c r="E24" t="str">
        <f t="shared" si="1"/>
        <v>Zaghouan</v>
      </c>
      <c r="F24" t="str">
        <f t="shared" si="2"/>
        <v>TN-22</v>
      </c>
    </row>
  </sheetData>
  <hyperlinks>
    <hyperlink ref="B1" r:id="rId1" tooltip="Béja Governorate" display="https://en.wikipedia.org/wiki/B%C3%A9ja_Governorate" xr:uid="{5D6E674A-281A-4C9A-BC2A-2F6FA7F1D963}"/>
    <hyperlink ref="B2" r:id="rId2" tooltip="Ben Arous Governorate" display="https://en.wikipedia.org/wiki/Ben_Arous_Governorate" xr:uid="{DF1AC1AA-A90F-40CD-AF8A-C0C4B386C63F}"/>
    <hyperlink ref="B3" r:id="rId3" tooltip="Bizerte Governorate" display="https://en.wikipedia.org/wiki/Bizerte_Governorate" xr:uid="{1496FC14-9314-48AF-A626-8C3ED8E32990}"/>
    <hyperlink ref="B4" r:id="rId4" tooltip="Gabès Governorate" display="https://en.wikipedia.org/wiki/Gab%C3%A8s_Governorate" xr:uid="{14681B7D-C24E-4D9F-A372-2657D5C9245C}"/>
    <hyperlink ref="B5" r:id="rId5" tooltip="Gafsa Governorate" display="https://en.wikipedia.org/wiki/Gafsa_Governorate" xr:uid="{E7D31C14-352C-4120-B174-E2907B1B63CD}"/>
    <hyperlink ref="B6" r:id="rId6" tooltip="Jendouba Governorate" display="https://en.wikipedia.org/wiki/Jendouba_Governorate" xr:uid="{D037AECC-D143-427F-8401-422EE70B57EA}"/>
    <hyperlink ref="B7" r:id="rId7" tooltip="Kairouan Governorate" display="https://en.wikipedia.org/wiki/Kairouan_Governorate" xr:uid="{D0F81C96-EE6A-44CF-8D2C-14DD7E0C4F81}"/>
    <hyperlink ref="B8" r:id="rId8" tooltip="Kasserine Governorate" display="https://en.wikipedia.org/wiki/Kasserine_Governorate" xr:uid="{9357ED7B-81EB-4FC0-AD2D-5E987C047AE8}"/>
    <hyperlink ref="B9" r:id="rId9" tooltip="Kebili Governorate" display="https://en.wikipedia.org/wiki/Kebili_Governorate" xr:uid="{7C3DED40-49F0-4CE3-AC44-684FD86EE914}"/>
    <hyperlink ref="B10" r:id="rId10" tooltip="Ariana Governorate" display="https://en.wikipedia.org/wiki/Ariana_Governorate" xr:uid="{03E21B54-5367-4E8C-862E-A25452B44426}"/>
    <hyperlink ref="B11" r:id="rId11" tooltip="La Manouba Governorate" display="https://en.wikipedia.org/wiki/La_Manouba_Governorate" xr:uid="{A89C687C-C575-4FD2-A8AF-45D817F0A64E}"/>
    <hyperlink ref="B12" r:id="rId12" tooltip="Le Kef Governorate" display="https://en.wikipedia.org/wiki/Le_Kef_Governorate" xr:uid="{BB1B2034-B7A6-4A7D-8783-AD878AA26FE5}"/>
    <hyperlink ref="B13" r:id="rId13" tooltip="Mahdia Governorate" display="https://en.wikipedia.org/wiki/Mahdia_Governorate" xr:uid="{4C1455D9-8138-4907-B80D-D8570D45A57A}"/>
    <hyperlink ref="B14" r:id="rId14" tooltip="Medenine Governorate" display="https://en.wikipedia.org/wiki/Medenine_Governorate" xr:uid="{6498F9F6-4515-4FDF-9474-2080558D1CB3}"/>
    <hyperlink ref="B15" r:id="rId15" tooltip="Monastir Governorate" display="https://en.wikipedia.org/wiki/Monastir_Governorate" xr:uid="{63003F2A-82C6-415F-8FC8-E03B3E361A7C}"/>
    <hyperlink ref="B16" r:id="rId16" tooltip="Nabeul Governorate" display="https://en.wikipedia.org/wiki/Nabeul_Governorate" xr:uid="{2811822A-3C6F-4534-B5D3-6F3D648FFF40}"/>
    <hyperlink ref="B17" r:id="rId17" tooltip="Sfax Governorate" display="https://en.wikipedia.org/wiki/Sfax_Governorate" xr:uid="{05AFB86C-3DE6-449C-88CB-6E8AFCFA4829}"/>
    <hyperlink ref="B18" r:id="rId18" tooltip="Sidi Bouzid Governorate" display="https://en.wikipedia.org/wiki/Sidi_Bouzid_Governorate" xr:uid="{14AA72F0-2CEB-46DA-8020-968EB37AE020}"/>
    <hyperlink ref="B19" r:id="rId19" tooltip="Siliana Governorate" display="https://en.wikipedia.org/wiki/Siliana_Governorate" xr:uid="{E6BA06F6-501A-4560-8424-7CEC27AC8E6E}"/>
    <hyperlink ref="B20" r:id="rId20" tooltip="Sousse Governorate" display="https://en.wikipedia.org/wiki/Sousse_Governorate" xr:uid="{B3186731-6334-46E8-B19A-0E79E32CFFE6}"/>
    <hyperlink ref="B21" r:id="rId21" tooltip="Tataouine Governorate" display="https://en.wikipedia.org/wiki/Tataouine_Governorate" xr:uid="{7B2A7C4F-857F-4173-90B7-21A534F31B8C}"/>
    <hyperlink ref="B22" r:id="rId22" tooltip="Tozeur Governorate" display="https://en.wikipedia.org/wiki/Tozeur_Governorate" xr:uid="{1B27194F-5F7B-4BEF-96A2-FE5F81A63557}"/>
    <hyperlink ref="B23" r:id="rId23" tooltip="Tunis Governorate" display="https://en.wikipedia.org/wiki/Tunis_Governorate" xr:uid="{40E75506-5509-4742-87B4-DE34FEE196F2}"/>
    <hyperlink ref="B24" r:id="rId24" tooltip="Zaghouan Governorate" display="https://en.wikipedia.org/wiki/Zaghouan_Governorate" xr:uid="{0365A7EC-20AB-414E-AA68-5DAB7C09C635}"/>
  </hyperlinks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CADEB-04B0-4627-84B3-2791DF16BE9C}">
  <dimension ref="A1:F5"/>
  <sheetViews>
    <sheetView workbookViewId="0">
      <selection activeCell="C1" sqref="C1:F5"/>
    </sheetView>
  </sheetViews>
  <sheetFormatPr defaultRowHeight="14.5" x14ac:dyDescent="0.35"/>
  <cols>
    <col min="4" max="4" width="19.26953125" bestFit="1" customWidth="1"/>
  </cols>
  <sheetData>
    <row r="1" spans="1:6" ht="15" thickBot="1" x14ac:dyDescent="0.4">
      <c r="A1" s="1" t="s">
        <v>5035</v>
      </c>
      <c r="B1" s="3" t="s">
        <v>5036</v>
      </c>
      <c r="C1">
        <v>4061</v>
      </c>
      <c r="D1" t="str">
        <f>_xlfn.CONCAT(B1," (Tongan division)")</f>
        <v>'Eua (Tongan division)</v>
      </c>
      <c r="E1" t="str">
        <f>B1</f>
        <v>'Eua</v>
      </c>
      <c r="F1" t="str">
        <f>A1</f>
        <v>TO-01</v>
      </c>
    </row>
    <row r="2" spans="1:6" ht="15" thickBot="1" x14ac:dyDescent="0.4">
      <c r="A2" s="1" t="s">
        <v>5037</v>
      </c>
      <c r="B2" s="3" t="s">
        <v>5038</v>
      </c>
      <c r="C2">
        <v>4061</v>
      </c>
      <c r="D2" t="str">
        <f t="shared" ref="D2:D5" si="0">_xlfn.CONCAT(B2," (Tongan division)")</f>
        <v>Ha'apai (Tongan division)</v>
      </c>
      <c r="E2" t="str">
        <f t="shared" ref="E2:E5" si="1">B2</f>
        <v>Ha'apai</v>
      </c>
      <c r="F2" t="str">
        <f t="shared" ref="F2:F5" si="2">A2</f>
        <v>TO-02</v>
      </c>
    </row>
    <row r="3" spans="1:6" ht="15" thickBot="1" x14ac:dyDescent="0.4">
      <c r="A3" s="1" t="s">
        <v>5039</v>
      </c>
      <c r="B3" s="3" t="s">
        <v>5040</v>
      </c>
      <c r="C3">
        <v>4061</v>
      </c>
      <c r="D3" t="str">
        <f t="shared" si="0"/>
        <v>Niuas (Tongan division)</v>
      </c>
      <c r="E3" t="str">
        <f t="shared" si="1"/>
        <v>Niuas</v>
      </c>
      <c r="F3" t="str">
        <f t="shared" si="2"/>
        <v>TO-03</v>
      </c>
    </row>
    <row r="4" spans="1:6" ht="29.5" thickBot="1" x14ac:dyDescent="0.4">
      <c r="A4" s="1" t="s">
        <v>5041</v>
      </c>
      <c r="B4" s="3" t="s">
        <v>5042</v>
      </c>
      <c r="C4">
        <v>4061</v>
      </c>
      <c r="D4" t="str">
        <f t="shared" si="0"/>
        <v>Tongatapu (Tongan division)</v>
      </c>
      <c r="E4" t="str">
        <f t="shared" si="1"/>
        <v>Tongatapu</v>
      </c>
      <c r="F4" t="str">
        <f t="shared" si="2"/>
        <v>TO-04</v>
      </c>
    </row>
    <row r="5" spans="1:6" ht="15" thickBot="1" x14ac:dyDescent="0.4">
      <c r="A5" s="1" t="s">
        <v>5043</v>
      </c>
      <c r="B5" s="3" t="s">
        <v>5044</v>
      </c>
      <c r="C5">
        <v>4061</v>
      </c>
      <c r="D5" t="str">
        <f t="shared" si="0"/>
        <v>Vava'u (Tongan division)</v>
      </c>
      <c r="E5" t="str">
        <f t="shared" si="1"/>
        <v>Vava'u</v>
      </c>
      <c r="F5" t="str">
        <f t="shared" si="2"/>
        <v>TO-05</v>
      </c>
    </row>
  </sheetData>
  <hyperlinks>
    <hyperlink ref="B1" r:id="rId1" tooltip="'Eua" display="https://en.wikipedia.org/wiki/%27Eua" xr:uid="{AD864A53-B1A6-4D2E-A565-85907C7805D3}"/>
    <hyperlink ref="B2" r:id="rId2" tooltip="Ha'apai" display="https://en.wikipedia.org/wiki/Ha%27apai" xr:uid="{EF2F02E6-10CE-41D2-99C6-01E88EBC1C0B}"/>
    <hyperlink ref="B3" r:id="rId3" tooltip="Niuas" display="https://en.wikipedia.org/wiki/Niuas" xr:uid="{D0974128-0F79-493C-B4D5-C7D14EB1D67A}"/>
    <hyperlink ref="B4" r:id="rId4" tooltip="Tongatapu" display="https://en.wikipedia.org/wiki/Tongatapu" xr:uid="{43AA9B6C-24EF-49DA-9F22-D5A6346ADFDD}"/>
    <hyperlink ref="B5" r:id="rId5" tooltip="Vava'u" display="https://en.wikipedia.org/wiki/Vava%27u" xr:uid="{EC668A0C-CF93-4057-8E88-524EE3777E2B}"/>
  </hyperlinks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21599-24AE-4F9A-B22C-C5602BA2766E}">
  <dimension ref="A1:H14"/>
  <sheetViews>
    <sheetView workbookViewId="0">
      <selection activeCell="E1" sqref="E1:H14"/>
    </sheetView>
  </sheetViews>
  <sheetFormatPr defaultRowHeight="14.5" x14ac:dyDescent="0.35"/>
  <cols>
    <col min="6" max="6" width="29.6328125" bestFit="1" customWidth="1"/>
  </cols>
  <sheetData>
    <row r="1" spans="1:8" ht="15" thickBot="1" x14ac:dyDescent="0.4">
      <c r="A1" s="1" t="s">
        <v>5045</v>
      </c>
      <c r="B1" s="3" t="s">
        <v>5046</v>
      </c>
      <c r="C1" s="6" t="s">
        <v>5046</v>
      </c>
      <c r="D1" s="6" t="s">
        <v>344</v>
      </c>
      <c r="E1">
        <v>3973</v>
      </c>
      <c r="F1" t="str">
        <f>_xlfn.CONCAT(B1," (East Timorean ",D1,")")</f>
        <v>Aileu (East Timorean municipality)</v>
      </c>
      <c r="G1" t="str">
        <f>B1</f>
        <v>Aileu</v>
      </c>
      <c r="H1" t="str">
        <f>A1</f>
        <v>TL-AL</v>
      </c>
    </row>
    <row r="2" spans="1:8" ht="15" thickBot="1" x14ac:dyDescent="0.4">
      <c r="A2" s="1" t="s">
        <v>5047</v>
      </c>
      <c r="B2" s="3" t="s">
        <v>5048</v>
      </c>
      <c r="C2" s="6" t="s">
        <v>5049</v>
      </c>
      <c r="D2" s="6" t="s">
        <v>344</v>
      </c>
      <c r="E2">
        <v>3973</v>
      </c>
      <c r="F2" t="str">
        <f t="shared" ref="F2:F14" si="0">_xlfn.CONCAT(B2," (East Timorean ",D2,")")</f>
        <v>Ainaro (East Timorean municipality)</v>
      </c>
      <c r="G2" t="str">
        <f t="shared" ref="G2:G14" si="1">B2</f>
        <v>Ainaro</v>
      </c>
      <c r="H2" t="str">
        <f t="shared" ref="H2:H14" si="2">A2</f>
        <v>TL-AN</v>
      </c>
    </row>
    <row r="3" spans="1:8" ht="15" thickBot="1" x14ac:dyDescent="0.4">
      <c r="A3" s="1" t="s">
        <v>5050</v>
      </c>
      <c r="B3" s="3" t="s">
        <v>5051</v>
      </c>
      <c r="C3" s="6" t="s">
        <v>5052</v>
      </c>
      <c r="D3" s="6" t="s">
        <v>344</v>
      </c>
      <c r="E3">
        <v>3973</v>
      </c>
      <c r="F3" t="str">
        <f t="shared" si="0"/>
        <v>Baucau (East Timorean municipality)</v>
      </c>
      <c r="G3" t="str">
        <f t="shared" si="1"/>
        <v>Baucau</v>
      </c>
      <c r="H3" t="str">
        <f t="shared" si="2"/>
        <v>TL-BA</v>
      </c>
    </row>
    <row r="4" spans="1:8" ht="29.5" thickBot="1" x14ac:dyDescent="0.4">
      <c r="A4" s="1" t="s">
        <v>5053</v>
      </c>
      <c r="B4" s="3" t="s">
        <v>5054</v>
      </c>
      <c r="C4" s="6" t="s">
        <v>5055</v>
      </c>
      <c r="D4" s="6" t="s">
        <v>344</v>
      </c>
      <c r="E4">
        <v>3973</v>
      </c>
      <c r="F4" t="str">
        <f t="shared" si="0"/>
        <v>Bobonaro (East Timorean municipality)</v>
      </c>
      <c r="G4" t="str">
        <f t="shared" si="1"/>
        <v>Bobonaro</v>
      </c>
      <c r="H4" t="str">
        <f t="shared" si="2"/>
        <v>TL-BO</v>
      </c>
    </row>
    <row r="5" spans="1:8" ht="29.5" thickBot="1" x14ac:dyDescent="0.4">
      <c r="A5" s="1" t="s">
        <v>5056</v>
      </c>
      <c r="B5" s="3" t="s">
        <v>5057</v>
      </c>
      <c r="C5" s="6" t="s">
        <v>5058</v>
      </c>
      <c r="D5" s="6" t="s">
        <v>344</v>
      </c>
      <c r="E5">
        <v>3973</v>
      </c>
      <c r="F5" t="str">
        <f t="shared" si="0"/>
        <v>Cova Lima (East Timorean municipality)</v>
      </c>
      <c r="G5" t="str">
        <f t="shared" si="1"/>
        <v>Cova Lima</v>
      </c>
      <c r="H5" t="str">
        <f t="shared" si="2"/>
        <v>TL-CO</v>
      </c>
    </row>
    <row r="6" spans="1:8" ht="15" thickBot="1" x14ac:dyDescent="0.4">
      <c r="A6" s="1" t="s">
        <v>5059</v>
      </c>
      <c r="B6" s="3" t="s">
        <v>5060</v>
      </c>
      <c r="C6" s="6" t="s">
        <v>5060</v>
      </c>
      <c r="D6" s="6" t="s">
        <v>344</v>
      </c>
      <c r="E6">
        <v>3973</v>
      </c>
      <c r="F6" t="str">
        <f t="shared" si="0"/>
        <v>Díli (East Timorean municipality)</v>
      </c>
      <c r="G6" t="str">
        <f t="shared" si="1"/>
        <v>Díli</v>
      </c>
      <c r="H6" t="str">
        <f t="shared" si="2"/>
        <v>TL-DI</v>
      </c>
    </row>
    <row r="7" spans="1:8" ht="15" thickBot="1" x14ac:dyDescent="0.4">
      <c r="A7" s="1" t="s">
        <v>5061</v>
      </c>
      <c r="B7" s="3" t="s">
        <v>5062</v>
      </c>
      <c r="C7" s="6" t="s">
        <v>5062</v>
      </c>
      <c r="D7" s="6" t="s">
        <v>344</v>
      </c>
      <c r="E7">
        <v>3973</v>
      </c>
      <c r="F7" t="str">
        <f t="shared" si="0"/>
        <v>Ermera (East Timorean municipality)</v>
      </c>
      <c r="G7" t="str">
        <f t="shared" si="1"/>
        <v>Ermera</v>
      </c>
      <c r="H7" t="str">
        <f t="shared" si="2"/>
        <v>TL-ER</v>
      </c>
    </row>
    <row r="8" spans="1:8" ht="15" thickBot="1" x14ac:dyDescent="0.4">
      <c r="A8" s="1" t="s">
        <v>5063</v>
      </c>
      <c r="B8" s="3" t="s">
        <v>5064</v>
      </c>
      <c r="C8" s="6" t="s">
        <v>5065</v>
      </c>
      <c r="D8" s="6" t="s">
        <v>344</v>
      </c>
      <c r="E8">
        <v>3973</v>
      </c>
      <c r="F8" t="str">
        <f t="shared" si="0"/>
        <v>Lautém (East Timorean municipality)</v>
      </c>
      <c r="G8" t="str">
        <f t="shared" si="1"/>
        <v>Lautém</v>
      </c>
      <c r="H8" t="str">
        <f t="shared" si="2"/>
        <v>TL-LA</v>
      </c>
    </row>
    <row r="9" spans="1:8" ht="15" thickBot="1" x14ac:dyDescent="0.4">
      <c r="A9" s="1" t="s">
        <v>5066</v>
      </c>
      <c r="B9" s="3" t="s">
        <v>5067</v>
      </c>
      <c r="C9" s="6" t="s">
        <v>5068</v>
      </c>
      <c r="D9" s="6" t="s">
        <v>344</v>
      </c>
      <c r="E9">
        <v>3973</v>
      </c>
      <c r="F9" t="str">
        <f t="shared" si="0"/>
        <v>Liquiça (East Timorean municipality)</v>
      </c>
      <c r="G9" t="str">
        <f t="shared" si="1"/>
        <v>Liquiça</v>
      </c>
      <c r="H9" t="str">
        <f t="shared" si="2"/>
        <v>TL-LI</v>
      </c>
    </row>
    <row r="10" spans="1:8" ht="29.5" thickBot="1" x14ac:dyDescent="0.4">
      <c r="A10" s="1" t="s">
        <v>5069</v>
      </c>
      <c r="B10" s="3" t="s">
        <v>5070</v>
      </c>
      <c r="C10" s="6" t="s">
        <v>5071</v>
      </c>
      <c r="D10" s="6" t="s">
        <v>344</v>
      </c>
      <c r="E10">
        <v>3973</v>
      </c>
      <c r="F10" t="str">
        <f t="shared" si="0"/>
        <v>Manatuto (East Timorean municipality)</v>
      </c>
      <c r="G10" t="str">
        <f t="shared" si="1"/>
        <v>Manatuto</v>
      </c>
      <c r="H10" t="str">
        <f t="shared" si="2"/>
        <v>TL-MT</v>
      </c>
    </row>
    <row r="11" spans="1:8" ht="29.5" thickBot="1" x14ac:dyDescent="0.4">
      <c r="A11" s="1" t="s">
        <v>5072</v>
      </c>
      <c r="B11" s="3" t="s">
        <v>5073</v>
      </c>
      <c r="C11" s="6" t="s">
        <v>5073</v>
      </c>
      <c r="D11" s="6" t="s">
        <v>344</v>
      </c>
      <c r="E11">
        <v>3973</v>
      </c>
      <c r="F11" t="str">
        <f t="shared" si="0"/>
        <v>Manufahi (East Timorean municipality)</v>
      </c>
      <c r="G11" t="str">
        <f t="shared" si="1"/>
        <v>Manufahi</v>
      </c>
      <c r="H11" t="str">
        <f t="shared" si="2"/>
        <v>TL-MF</v>
      </c>
    </row>
    <row r="12" spans="1:8" ht="43.5" x14ac:dyDescent="0.35">
      <c r="A12" s="11" t="s">
        <v>5074</v>
      </c>
      <c r="B12" s="15" t="s">
        <v>5075</v>
      </c>
      <c r="C12" s="13" t="s">
        <v>5077</v>
      </c>
      <c r="D12" s="13" t="s">
        <v>5078</v>
      </c>
      <c r="E12">
        <v>3973</v>
      </c>
      <c r="F12" t="str">
        <f t="shared" si="0"/>
        <v>Oé-Cusse Ambeno (East Timorean special administrative region)</v>
      </c>
      <c r="G12" t="str">
        <f t="shared" si="1"/>
        <v>Oé-Cusse Ambeno</v>
      </c>
      <c r="H12" t="str">
        <f t="shared" si="2"/>
        <v>TL-OE</v>
      </c>
    </row>
    <row r="13" spans="1:8" ht="18.5" thickBot="1" x14ac:dyDescent="0.4">
      <c r="A13" s="12"/>
      <c r="B13" s="16" t="s">
        <v>5076</v>
      </c>
      <c r="C13" s="14"/>
      <c r="D13" s="14"/>
      <c r="E13">
        <v>3973</v>
      </c>
      <c r="F13" t="str">
        <f t="shared" si="0"/>
        <v>(local variant is Oecussi) (East Timorean )</v>
      </c>
      <c r="G13" t="str">
        <f t="shared" si="1"/>
        <v>(local variant is Oecussi)</v>
      </c>
      <c r="H13">
        <f t="shared" si="2"/>
        <v>0</v>
      </c>
    </row>
    <row r="14" spans="1:8" ht="15" thickBot="1" x14ac:dyDescent="0.4">
      <c r="A14" s="1" t="s">
        <v>5079</v>
      </c>
      <c r="B14" s="3" t="s">
        <v>5080</v>
      </c>
      <c r="C14" s="6" t="s">
        <v>5081</v>
      </c>
      <c r="D14" s="6" t="s">
        <v>344</v>
      </c>
      <c r="E14">
        <v>3973</v>
      </c>
      <c r="F14" t="str">
        <f t="shared" si="0"/>
        <v>Viqueque (East Timorean municipality)</v>
      </c>
      <c r="G14" t="str">
        <f t="shared" si="1"/>
        <v>Viqueque</v>
      </c>
      <c r="H14" t="str">
        <f t="shared" si="2"/>
        <v>TL-VI</v>
      </c>
    </row>
  </sheetData>
  <mergeCells count="3">
    <mergeCell ref="A12:A13"/>
    <mergeCell ref="C12:C13"/>
    <mergeCell ref="D12:D13"/>
  </mergeCells>
  <hyperlinks>
    <hyperlink ref="B1" r:id="rId1" tooltip="Aileu Municipality" display="https://en.wikipedia.org/wiki/Aileu_Municipality" xr:uid="{88495D1A-E31B-4EE0-9989-72898C89FE28}"/>
    <hyperlink ref="B2" r:id="rId2" tooltip="Ainaro Municipality" display="https://en.wikipedia.org/wiki/Ainaro_Municipality" xr:uid="{8098BC46-5E1B-4069-87B5-D09C22390323}"/>
    <hyperlink ref="B3" r:id="rId3" tooltip="Baucau Municipality" display="https://en.wikipedia.org/wiki/Baucau_Municipality" xr:uid="{49F507F3-863B-4B3C-AA3C-320998AF78E8}"/>
    <hyperlink ref="B4" r:id="rId4" tooltip="Bobonaro Municipality" display="https://en.wikipedia.org/wiki/Bobonaro_Municipality" xr:uid="{937E2CD8-5F1F-4CA0-80A5-09D6AF4459BC}"/>
    <hyperlink ref="B5" r:id="rId5" tooltip="Cova Lima Municipality" display="https://en.wikipedia.org/wiki/Cova_Lima_Municipality" xr:uid="{5965F3D7-28A4-42D6-A94D-A3760844D912}"/>
    <hyperlink ref="B6" r:id="rId6" tooltip="Dili Municipality" display="https://en.wikipedia.org/wiki/Dili_Municipality" xr:uid="{9D428A1E-663E-4570-B0FF-DC3399C791B2}"/>
    <hyperlink ref="B7" r:id="rId7" tooltip="Ermera Municipality" display="https://en.wikipedia.org/wiki/Ermera_Municipality" xr:uid="{4DFB4AA3-B07C-4015-8824-E635157D6F23}"/>
    <hyperlink ref="B8" r:id="rId8" tooltip="Lautém Municipality" display="https://en.wikipedia.org/wiki/Laut%C3%A9m_Municipality" xr:uid="{A290CB97-0622-4BD1-B8DD-3D66F3B1354E}"/>
    <hyperlink ref="B9" r:id="rId9" tooltip="Liquiçá Municipality" display="https://en.wikipedia.org/wiki/Liqui%C3%A7%C3%A1_Municipality" xr:uid="{D47D98E4-8E4A-4FDE-9B55-256737929AD9}"/>
    <hyperlink ref="B10" r:id="rId10" tooltip="Manatuto Municipality" display="https://en.wikipedia.org/wiki/Manatuto_Municipality" xr:uid="{2F68009F-9107-43C9-866E-4143BFAFDB19}"/>
    <hyperlink ref="B11" r:id="rId11" tooltip="Manufahi Municipality" display="https://en.wikipedia.org/wiki/Manufahi_Municipality" xr:uid="{3292DF08-6339-4C19-9CF3-1AC7C8EE16BB}"/>
    <hyperlink ref="B12" r:id="rId12" tooltip="Oecusse" display="https://en.wikipedia.org/wiki/Oecusse" xr:uid="{4B28F140-4D74-4008-BAC1-D5272FEBA3A0}"/>
    <hyperlink ref="B14" r:id="rId13" tooltip="Viqueque Municipality" display="https://en.wikipedia.org/wiki/Viqueque_Municipality" xr:uid="{7ABC428D-6667-469B-BB53-056A69447272}"/>
  </hyperlinks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C1CAB-D667-49FC-BBAC-6BB617C0A0C5}">
  <dimension ref="A1:F81"/>
  <sheetViews>
    <sheetView topLeftCell="A61" workbookViewId="0">
      <selection activeCell="C1" sqref="C1:F81"/>
    </sheetView>
  </sheetViews>
  <sheetFormatPr defaultRowHeight="14.5" x14ac:dyDescent="0.35"/>
  <cols>
    <col min="4" max="4" width="21.90625" bestFit="1" customWidth="1"/>
  </cols>
  <sheetData>
    <row r="1" spans="1:6" ht="15" thickBot="1" x14ac:dyDescent="0.4">
      <c r="A1" s="1" t="s">
        <v>5082</v>
      </c>
      <c r="B1" s="3" t="s">
        <v>5083</v>
      </c>
      <c r="C1">
        <v>4027</v>
      </c>
      <c r="D1" t="str">
        <f>_xlfn.CONCAT(B1," (Turkish province)")</f>
        <v>Adana (Turkish province)</v>
      </c>
      <c r="E1" t="str">
        <f>B1</f>
        <v>Adana</v>
      </c>
      <c r="F1" t="str">
        <f>A1</f>
        <v>TR-01</v>
      </c>
    </row>
    <row r="2" spans="1:6" ht="29.5" thickBot="1" x14ac:dyDescent="0.4">
      <c r="A2" s="1" t="s">
        <v>5084</v>
      </c>
      <c r="B2" s="3" t="s">
        <v>5085</v>
      </c>
      <c r="C2">
        <v>4027</v>
      </c>
      <c r="D2" t="str">
        <f t="shared" ref="D2:D65" si="0">_xlfn.CONCAT(B2," (Turkish province)")</f>
        <v>Adıyaman (Turkish province)</v>
      </c>
      <c r="E2" t="str">
        <f t="shared" ref="E2:E65" si="1">B2</f>
        <v>Adıyaman</v>
      </c>
      <c r="F2" t="str">
        <f t="shared" ref="F2:F65" si="2">A2</f>
        <v>TR-02</v>
      </c>
    </row>
    <row r="3" spans="1:6" ht="29.5" thickBot="1" x14ac:dyDescent="0.4">
      <c r="A3" s="1" t="s">
        <v>5086</v>
      </c>
      <c r="B3" s="3" t="s">
        <v>5087</v>
      </c>
      <c r="C3">
        <v>4027</v>
      </c>
      <c r="D3" t="str">
        <f t="shared" si="0"/>
        <v>Afyonkarahisar (Turkish province)</v>
      </c>
      <c r="E3" t="str">
        <f t="shared" si="1"/>
        <v>Afyonkarahisar</v>
      </c>
      <c r="F3" t="str">
        <f t="shared" si="2"/>
        <v>TR-03</v>
      </c>
    </row>
    <row r="4" spans="1:6" ht="15" thickBot="1" x14ac:dyDescent="0.4">
      <c r="A4" s="1" t="s">
        <v>5088</v>
      </c>
      <c r="B4" s="3" t="s">
        <v>5089</v>
      </c>
      <c r="C4">
        <v>4027</v>
      </c>
      <c r="D4" t="str">
        <f t="shared" si="0"/>
        <v>Ağrı (Turkish province)</v>
      </c>
      <c r="E4" t="str">
        <f t="shared" si="1"/>
        <v>Ağrı</v>
      </c>
      <c r="F4" t="str">
        <f t="shared" si="2"/>
        <v>TR-04</v>
      </c>
    </row>
    <row r="5" spans="1:6" ht="15" thickBot="1" x14ac:dyDescent="0.4">
      <c r="A5" s="1" t="s">
        <v>5090</v>
      </c>
      <c r="B5" s="3" t="s">
        <v>5091</v>
      </c>
      <c r="C5">
        <v>4027</v>
      </c>
      <c r="D5" t="str">
        <f t="shared" si="0"/>
        <v>Aksaray (Turkish province)</v>
      </c>
      <c r="E5" t="str">
        <f t="shared" si="1"/>
        <v>Aksaray</v>
      </c>
      <c r="F5" t="str">
        <f t="shared" si="2"/>
        <v>TR-68</v>
      </c>
    </row>
    <row r="6" spans="1:6" ht="15" thickBot="1" x14ac:dyDescent="0.4">
      <c r="A6" s="1" t="s">
        <v>5092</v>
      </c>
      <c r="B6" s="3" t="s">
        <v>5093</v>
      </c>
      <c r="C6">
        <v>4027</v>
      </c>
      <c r="D6" t="str">
        <f t="shared" si="0"/>
        <v>Amasya (Turkish province)</v>
      </c>
      <c r="E6" t="str">
        <f t="shared" si="1"/>
        <v>Amasya</v>
      </c>
      <c r="F6" t="str">
        <f t="shared" si="2"/>
        <v>TR-05</v>
      </c>
    </row>
    <row r="7" spans="1:6" ht="15" thickBot="1" x14ac:dyDescent="0.4">
      <c r="A7" s="1" t="s">
        <v>5094</v>
      </c>
      <c r="B7" s="3" t="s">
        <v>5095</v>
      </c>
      <c r="C7">
        <v>4027</v>
      </c>
      <c r="D7" t="str">
        <f t="shared" si="0"/>
        <v>Ankara (Turkish province)</v>
      </c>
      <c r="E7" t="str">
        <f t="shared" si="1"/>
        <v>Ankara</v>
      </c>
      <c r="F7" t="str">
        <f t="shared" si="2"/>
        <v>TR-06</v>
      </c>
    </row>
    <row r="8" spans="1:6" ht="15" thickBot="1" x14ac:dyDescent="0.4">
      <c r="A8" s="1" t="s">
        <v>5096</v>
      </c>
      <c r="B8" s="3" t="s">
        <v>5097</v>
      </c>
      <c r="C8">
        <v>4027</v>
      </c>
      <c r="D8" t="str">
        <f t="shared" si="0"/>
        <v>Antalya (Turkish province)</v>
      </c>
      <c r="E8" t="str">
        <f t="shared" si="1"/>
        <v>Antalya</v>
      </c>
      <c r="F8" t="str">
        <f t="shared" si="2"/>
        <v>TR-07</v>
      </c>
    </row>
    <row r="9" spans="1:6" ht="15" thickBot="1" x14ac:dyDescent="0.4">
      <c r="A9" s="1" t="s">
        <v>5098</v>
      </c>
      <c r="B9" s="3" t="s">
        <v>5099</v>
      </c>
      <c r="C9">
        <v>4027</v>
      </c>
      <c r="D9" t="str">
        <f t="shared" si="0"/>
        <v>Ardahan (Turkish province)</v>
      </c>
      <c r="E9" t="str">
        <f t="shared" si="1"/>
        <v>Ardahan</v>
      </c>
      <c r="F9" t="str">
        <f t="shared" si="2"/>
        <v>TR-75</v>
      </c>
    </row>
    <row r="10" spans="1:6" ht="15" thickBot="1" x14ac:dyDescent="0.4">
      <c r="A10" s="1" t="s">
        <v>5100</v>
      </c>
      <c r="B10" s="3" t="s">
        <v>5101</v>
      </c>
      <c r="C10">
        <v>4027</v>
      </c>
      <c r="D10" t="str">
        <f t="shared" si="0"/>
        <v>Artvin (Turkish province)</v>
      </c>
      <c r="E10" t="str">
        <f t="shared" si="1"/>
        <v>Artvin</v>
      </c>
      <c r="F10" t="str">
        <f t="shared" si="2"/>
        <v>TR-08</v>
      </c>
    </row>
    <row r="11" spans="1:6" ht="15" thickBot="1" x14ac:dyDescent="0.4">
      <c r="A11" s="1" t="s">
        <v>5102</v>
      </c>
      <c r="B11" s="3" t="s">
        <v>5103</v>
      </c>
      <c r="C11">
        <v>4027</v>
      </c>
      <c r="D11" t="str">
        <f t="shared" si="0"/>
        <v>Aydın (Turkish province)</v>
      </c>
      <c r="E11" t="str">
        <f t="shared" si="1"/>
        <v>Aydın</v>
      </c>
      <c r="F11" t="str">
        <f t="shared" si="2"/>
        <v>TR-09</v>
      </c>
    </row>
    <row r="12" spans="1:6" ht="15" thickBot="1" x14ac:dyDescent="0.4">
      <c r="A12" s="1" t="s">
        <v>5104</v>
      </c>
      <c r="B12" s="3" t="s">
        <v>5105</v>
      </c>
      <c r="C12">
        <v>4027</v>
      </c>
      <c r="D12" t="str">
        <f t="shared" si="0"/>
        <v>Balıkesir (Turkish province)</v>
      </c>
      <c r="E12" t="str">
        <f t="shared" si="1"/>
        <v>Balıkesir</v>
      </c>
      <c r="F12" t="str">
        <f t="shared" si="2"/>
        <v>TR-10</v>
      </c>
    </row>
    <row r="13" spans="1:6" ht="15" thickBot="1" x14ac:dyDescent="0.4">
      <c r="A13" s="1" t="s">
        <v>5106</v>
      </c>
      <c r="B13" s="3" t="s">
        <v>5107</v>
      </c>
      <c r="C13">
        <v>4027</v>
      </c>
      <c r="D13" t="str">
        <f t="shared" si="0"/>
        <v>Bartın (Turkish province)</v>
      </c>
      <c r="E13" t="str">
        <f t="shared" si="1"/>
        <v>Bartın</v>
      </c>
      <c r="F13" t="str">
        <f t="shared" si="2"/>
        <v>TR-74</v>
      </c>
    </row>
    <row r="14" spans="1:6" ht="15" thickBot="1" x14ac:dyDescent="0.4">
      <c r="A14" s="1" t="s">
        <v>5108</v>
      </c>
      <c r="B14" s="3" t="s">
        <v>5109</v>
      </c>
      <c r="C14">
        <v>4027</v>
      </c>
      <c r="D14" t="str">
        <f t="shared" si="0"/>
        <v>Batman (Turkish province)</v>
      </c>
      <c r="E14" t="str">
        <f t="shared" si="1"/>
        <v>Batman</v>
      </c>
      <c r="F14" t="str">
        <f t="shared" si="2"/>
        <v>TR-72</v>
      </c>
    </row>
    <row r="15" spans="1:6" ht="15" thickBot="1" x14ac:dyDescent="0.4">
      <c r="A15" s="1" t="s">
        <v>5110</v>
      </c>
      <c r="B15" s="3" t="s">
        <v>5111</v>
      </c>
      <c r="C15">
        <v>4027</v>
      </c>
      <c r="D15" t="str">
        <f t="shared" si="0"/>
        <v>Bayburt (Turkish province)</v>
      </c>
      <c r="E15" t="str">
        <f t="shared" si="1"/>
        <v>Bayburt</v>
      </c>
      <c r="F15" t="str">
        <f t="shared" si="2"/>
        <v>TR-69</v>
      </c>
    </row>
    <row r="16" spans="1:6" ht="15" thickBot="1" x14ac:dyDescent="0.4">
      <c r="A16" s="1" t="s">
        <v>5112</v>
      </c>
      <c r="B16" s="3" t="s">
        <v>5113</v>
      </c>
      <c r="C16">
        <v>4027</v>
      </c>
      <c r="D16" t="str">
        <f t="shared" si="0"/>
        <v>Bilecik (Turkish province)</v>
      </c>
      <c r="E16" t="str">
        <f t="shared" si="1"/>
        <v>Bilecik</v>
      </c>
      <c r="F16" t="str">
        <f t="shared" si="2"/>
        <v>TR-11</v>
      </c>
    </row>
    <row r="17" spans="1:6" ht="15" thickBot="1" x14ac:dyDescent="0.4">
      <c r="A17" s="1" t="s">
        <v>5114</v>
      </c>
      <c r="B17" s="3" t="s">
        <v>5115</v>
      </c>
      <c r="C17">
        <v>4027</v>
      </c>
      <c r="D17" t="str">
        <f t="shared" si="0"/>
        <v>Bingöl (Turkish province)</v>
      </c>
      <c r="E17" t="str">
        <f t="shared" si="1"/>
        <v>Bingöl</v>
      </c>
      <c r="F17" t="str">
        <f t="shared" si="2"/>
        <v>TR-12</v>
      </c>
    </row>
    <row r="18" spans="1:6" ht="15" thickBot="1" x14ac:dyDescent="0.4">
      <c r="A18" s="1" t="s">
        <v>5116</v>
      </c>
      <c r="B18" s="3" t="s">
        <v>5117</v>
      </c>
      <c r="C18">
        <v>4027</v>
      </c>
      <c r="D18" t="str">
        <f t="shared" si="0"/>
        <v>Bitlis (Turkish province)</v>
      </c>
      <c r="E18" t="str">
        <f t="shared" si="1"/>
        <v>Bitlis</v>
      </c>
      <c r="F18" t="str">
        <f t="shared" si="2"/>
        <v>TR-13</v>
      </c>
    </row>
    <row r="19" spans="1:6" ht="15" thickBot="1" x14ac:dyDescent="0.4">
      <c r="A19" s="1" t="s">
        <v>5118</v>
      </c>
      <c r="B19" s="3" t="s">
        <v>5119</v>
      </c>
      <c r="C19">
        <v>4027</v>
      </c>
      <c r="D19" t="str">
        <f t="shared" si="0"/>
        <v>Bolu (Turkish province)</v>
      </c>
      <c r="E19" t="str">
        <f t="shared" si="1"/>
        <v>Bolu</v>
      </c>
      <c r="F19" t="str">
        <f t="shared" si="2"/>
        <v>TR-14</v>
      </c>
    </row>
    <row r="20" spans="1:6" ht="15" thickBot="1" x14ac:dyDescent="0.4">
      <c r="A20" s="1" t="s">
        <v>5120</v>
      </c>
      <c r="B20" s="3" t="s">
        <v>5121</v>
      </c>
      <c r="C20">
        <v>4027</v>
      </c>
      <c r="D20" t="str">
        <f t="shared" si="0"/>
        <v>Burdur (Turkish province)</v>
      </c>
      <c r="E20" t="str">
        <f t="shared" si="1"/>
        <v>Burdur</v>
      </c>
      <c r="F20" t="str">
        <f t="shared" si="2"/>
        <v>TR-15</v>
      </c>
    </row>
    <row r="21" spans="1:6" ht="15" thickBot="1" x14ac:dyDescent="0.4">
      <c r="A21" s="1" t="s">
        <v>5122</v>
      </c>
      <c r="B21" s="3" t="s">
        <v>5123</v>
      </c>
      <c r="C21">
        <v>4027</v>
      </c>
      <c r="D21" t="str">
        <f t="shared" si="0"/>
        <v>Bursa (Turkish province)</v>
      </c>
      <c r="E21" t="str">
        <f t="shared" si="1"/>
        <v>Bursa</v>
      </c>
      <c r="F21" t="str">
        <f t="shared" si="2"/>
        <v>TR-16</v>
      </c>
    </row>
    <row r="22" spans="1:6" ht="29.5" thickBot="1" x14ac:dyDescent="0.4">
      <c r="A22" s="1" t="s">
        <v>5124</v>
      </c>
      <c r="B22" s="3" t="s">
        <v>5125</v>
      </c>
      <c r="C22">
        <v>4027</v>
      </c>
      <c r="D22" t="str">
        <f t="shared" si="0"/>
        <v>Çanakkale (Turkish province)</v>
      </c>
      <c r="E22" t="str">
        <f t="shared" si="1"/>
        <v>Çanakkale</v>
      </c>
      <c r="F22" t="str">
        <f t="shared" si="2"/>
        <v>TR-17</v>
      </c>
    </row>
    <row r="23" spans="1:6" ht="15" thickBot="1" x14ac:dyDescent="0.4">
      <c r="A23" s="1" t="s">
        <v>5126</v>
      </c>
      <c r="B23" s="3" t="s">
        <v>5127</v>
      </c>
      <c r="C23">
        <v>4027</v>
      </c>
      <c r="D23" t="str">
        <f t="shared" si="0"/>
        <v>Çankırı (Turkish province)</v>
      </c>
      <c r="E23" t="str">
        <f t="shared" si="1"/>
        <v>Çankırı</v>
      </c>
      <c r="F23" t="str">
        <f t="shared" si="2"/>
        <v>TR-18</v>
      </c>
    </row>
    <row r="24" spans="1:6" ht="15" thickBot="1" x14ac:dyDescent="0.4">
      <c r="A24" s="1" t="s">
        <v>5128</v>
      </c>
      <c r="B24" s="3" t="s">
        <v>5129</v>
      </c>
      <c r="C24">
        <v>4027</v>
      </c>
      <c r="D24" t="str">
        <f t="shared" si="0"/>
        <v>Çorum (Turkish province)</v>
      </c>
      <c r="E24" t="str">
        <f t="shared" si="1"/>
        <v>Çorum</v>
      </c>
      <c r="F24" t="str">
        <f t="shared" si="2"/>
        <v>TR-19</v>
      </c>
    </row>
    <row r="25" spans="1:6" ht="15" thickBot="1" x14ac:dyDescent="0.4">
      <c r="A25" s="1" t="s">
        <v>5130</v>
      </c>
      <c r="B25" s="3" t="s">
        <v>5131</v>
      </c>
      <c r="C25">
        <v>4027</v>
      </c>
      <c r="D25" t="str">
        <f t="shared" si="0"/>
        <v>Denizli (Turkish province)</v>
      </c>
      <c r="E25" t="str">
        <f t="shared" si="1"/>
        <v>Denizli</v>
      </c>
      <c r="F25" t="str">
        <f t="shared" si="2"/>
        <v>TR-20</v>
      </c>
    </row>
    <row r="26" spans="1:6" ht="29.5" thickBot="1" x14ac:dyDescent="0.4">
      <c r="A26" s="1" t="s">
        <v>5132</v>
      </c>
      <c r="B26" s="3" t="s">
        <v>5133</v>
      </c>
      <c r="C26">
        <v>4027</v>
      </c>
      <c r="D26" t="str">
        <f t="shared" si="0"/>
        <v>Diyarbakır (Turkish province)</v>
      </c>
      <c r="E26" t="str">
        <f t="shared" si="1"/>
        <v>Diyarbakır</v>
      </c>
      <c r="F26" t="str">
        <f t="shared" si="2"/>
        <v>TR-21</v>
      </c>
    </row>
    <row r="27" spans="1:6" ht="15" thickBot="1" x14ac:dyDescent="0.4">
      <c r="A27" s="1" t="s">
        <v>5134</v>
      </c>
      <c r="B27" s="3" t="s">
        <v>5135</v>
      </c>
      <c r="C27">
        <v>4027</v>
      </c>
      <c r="D27" t="str">
        <f t="shared" si="0"/>
        <v>Düzce (Turkish province)</v>
      </c>
      <c r="E27" t="str">
        <f t="shared" si="1"/>
        <v>Düzce</v>
      </c>
      <c r="F27" t="str">
        <f t="shared" si="2"/>
        <v>TR-81</v>
      </c>
    </row>
    <row r="28" spans="1:6" ht="15" thickBot="1" x14ac:dyDescent="0.4">
      <c r="A28" s="1" t="s">
        <v>5136</v>
      </c>
      <c r="B28" s="3" t="s">
        <v>5137</v>
      </c>
      <c r="C28">
        <v>4027</v>
      </c>
      <c r="D28" t="str">
        <f t="shared" si="0"/>
        <v>Edirne (Turkish province)</v>
      </c>
      <c r="E28" t="str">
        <f t="shared" si="1"/>
        <v>Edirne</v>
      </c>
      <c r="F28" t="str">
        <f t="shared" si="2"/>
        <v>TR-22</v>
      </c>
    </row>
    <row r="29" spans="1:6" ht="15" thickBot="1" x14ac:dyDescent="0.4">
      <c r="A29" s="1" t="s">
        <v>5138</v>
      </c>
      <c r="B29" s="3" t="s">
        <v>5139</v>
      </c>
      <c r="C29">
        <v>4027</v>
      </c>
      <c r="D29" t="str">
        <f t="shared" si="0"/>
        <v>Elazığ (Turkish province)</v>
      </c>
      <c r="E29" t="str">
        <f t="shared" si="1"/>
        <v>Elazığ</v>
      </c>
      <c r="F29" t="str">
        <f t="shared" si="2"/>
        <v>TR-23</v>
      </c>
    </row>
    <row r="30" spans="1:6" ht="15" thickBot="1" x14ac:dyDescent="0.4">
      <c r="A30" s="1" t="s">
        <v>5140</v>
      </c>
      <c r="B30" s="3" t="s">
        <v>5141</v>
      </c>
      <c r="C30">
        <v>4027</v>
      </c>
      <c r="D30" t="str">
        <f t="shared" si="0"/>
        <v>Erzincan (Turkish province)</v>
      </c>
      <c r="E30" t="str">
        <f t="shared" si="1"/>
        <v>Erzincan</v>
      </c>
      <c r="F30" t="str">
        <f t="shared" si="2"/>
        <v>TR-24</v>
      </c>
    </row>
    <row r="31" spans="1:6" ht="15" thickBot="1" x14ac:dyDescent="0.4">
      <c r="A31" s="1" t="s">
        <v>5142</v>
      </c>
      <c r="B31" s="3" t="s">
        <v>5143</v>
      </c>
      <c r="C31">
        <v>4027</v>
      </c>
      <c r="D31" t="str">
        <f t="shared" si="0"/>
        <v>Erzurum (Turkish province)</v>
      </c>
      <c r="E31" t="str">
        <f t="shared" si="1"/>
        <v>Erzurum</v>
      </c>
      <c r="F31" t="str">
        <f t="shared" si="2"/>
        <v>TR-25</v>
      </c>
    </row>
    <row r="32" spans="1:6" ht="15" thickBot="1" x14ac:dyDescent="0.4">
      <c r="A32" s="1" t="s">
        <v>5144</v>
      </c>
      <c r="B32" s="3" t="s">
        <v>5145</v>
      </c>
      <c r="C32">
        <v>4027</v>
      </c>
      <c r="D32" t="str">
        <f t="shared" si="0"/>
        <v>Eskişehir (Turkish province)</v>
      </c>
      <c r="E32" t="str">
        <f t="shared" si="1"/>
        <v>Eskişehir</v>
      </c>
      <c r="F32" t="str">
        <f t="shared" si="2"/>
        <v>TR-26</v>
      </c>
    </row>
    <row r="33" spans="1:6" ht="29.5" thickBot="1" x14ac:dyDescent="0.4">
      <c r="A33" s="1" t="s">
        <v>5146</v>
      </c>
      <c r="B33" s="3" t="s">
        <v>5147</v>
      </c>
      <c r="C33">
        <v>4027</v>
      </c>
      <c r="D33" t="str">
        <f t="shared" si="0"/>
        <v>Gaziantep (Turkish province)</v>
      </c>
      <c r="E33" t="str">
        <f t="shared" si="1"/>
        <v>Gaziantep</v>
      </c>
      <c r="F33" t="str">
        <f t="shared" si="2"/>
        <v>TR-27</v>
      </c>
    </row>
    <row r="34" spans="1:6" ht="15" thickBot="1" x14ac:dyDescent="0.4">
      <c r="A34" s="1" t="s">
        <v>5148</v>
      </c>
      <c r="B34" s="3" t="s">
        <v>5149</v>
      </c>
      <c r="C34">
        <v>4027</v>
      </c>
      <c r="D34" t="str">
        <f t="shared" si="0"/>
        <v>Giresun (Turkish province)</v>
      </c>
      <c r="E34" t="str">
        <f t="shared" si="1"/>
        <v>Giresun</v>
      </c>
      <c r="F34" t="str">
        <f t="shared" si="2"/>
        <v>TR-28</v>
      </c>
    </row>
    <row r="35" spans="1:6" ht="29.5" thickBot="1" x14ac:dyDescent="0.4">
      <c r="A35" s="1" t="s">
        <v>5150</v>
      </c>
      <c r="B35" s="3" t="s">
        <v>5151</v>
      </c>
      <c r="C35">
        <v>4027</v>
      </c>
      <c r="D35" t="str">
        <f t="shared" si="0"/>
        <v>Gümüşhane (Turkish province)</v>
      </c>
      <c r="E35" t="str">
        <f t="shared" si="1"/>
        <v>Gümüşhane</v>
      </c>
      <c r="F35" t="str">
        <f t="shared" si="2"/>
        <v>TR-29</v>
      </c>
    </row>
    <row r="36" spans="1:6" ht="15" thickBot="1" x14ac:dyDescent="0.4">
      <c r="A36" s="1" t="s">
        <v>5152</v>
      </c>
      <c r="B36" s="3" t="s">
        <v>5153</v>
      </c>
      <c r="C36">
        <v>4027</v>
      </c>
      <c r="D36" t="str">
        <f t="shared" si="0"/>
        <v>Hakkâri (Turkish province)</v>
      </c>
      <c r="E36" t="str">
        <f t="shared" si="1"/>
        <v>Hakkâri</v>
      </c>
      <c r="F36" t="str">
        <f t="shared" si="2"/>
        <v>TR-30</v>
      </c>
    </row>
    <row r="37" spans="1:6" ht="15" thickBot="1" x14ac:dyDescent="0.4">
      <c r="A37" s="1" t="s">
        <v>5154</v>
      </c>
      <c r="B37" s="3" t="s">
        <v>5155</v>
      </c>
      <c r="C37">
        <v>4027</v>
      </c>
      <c r="D37" t="str">
        <f t="shared" si="0"/>
        <v>Hatay (Turkish province)</v>
      </c>
      <c r="E37" t="str">
        <f t="shared" si="1"/>
        <v>Hatay</v>
      </c>
      <c r="F37" t="str">
        <f t="shared" si="2"/>
        <v>TR-31</v>
      </c>
    </row>
    <row r="38" spans="1:6" ht="15" thickBot="1" x14ac:dyDescent="0.4">
      <c r="A38" s="1" t="s">
        <v>5156</v>
      </c>
      <c r="B38" s="3" t="s">
        <v>5157</v>
      </c>
      <c r="C38">
        <v>4027</v>
      </c>
      <c r="D38" t="str">
        <f t="shared" si="0"/>
        <v>Iğdır (Turkish province)</v>
      </c>
      <c r="E38" t="str">
        <f t="shared" si="1"/>
        <v>Iğdır</v>
      </c>
      <c r="F38" t="str">
        <f t="shared" si="2"/>
        <v>TR-76</v>
      </c>
    </row>
    <row r="39" spans="1:6" ht="15" thickBot="1" x14ac:dyDescent="0.4">
      <c r="A39" s="1" t="s">
        <v>5158</v>
      </c>
      <c r="B39" s="3" t="s">
        <v>5159</v>
      </c>
      <c r="C39">
        <v>4027</v>
      </c>
      <c r="D39" t="str">
        <f t="shared" si="0"/>
        <v>Isparta (Turkish province)</v>
      </c>
      <c r="E39" t="str">
        <f t="shared" si="1"/>
        <v>Isparta</v>
      </c>
      <c r="F39" t="str">
        <f t="shared" si="2"/>
        <v>TR-32</v>
      </c>
    </row>
    <row r="40" spans="1:6" ht="15" thickBot="1" x14ac:dyDescent="0.4">
      <c r="A40" s="1" t="s">
        <v>5160</v>
      </c>
      <c r="B40" s="3" t="s">
        <v>5161</v>
      </c>
      <c r="C40">
        <v>4027</v>
      </c>
      <c r="D40" t="str">
        <f t="shared" si="0"/>
        <v>İstanbul (Turkish province)</v>
      </c>
      <c r="E40" t="str">
        <f t="shared" si="1"/>
        <v>İstanbul</v>
      </c>
      <c r="F40" t="str">
        <f t="shared" si="2"/>
        <v>TR-34</v>
      </c>
    </row>
    <row r="41" spans="1:6" ht="15" thickBot="1" x14ac:dyDescent="0.4">
      <c r="A41" s="1" t="s">
        <v>5162</v>
      </c>
      <c r="B41" s="3" t="s">
        <v>5163</v>
      </c>
      <c r="C41">
        <v>4027</v>
      </c>
      <c r="D41" t="str">
        <f t="shared" si="0"/>
        <v>İzmir (Turkish province)</v>
      </c>
      <c r="E41" t="str">
        <f t="shared" si="1"/>
        <v>İzmir</v>
      </c>
      <c r="F41" t="str">
        <f t="shared" si="2"/>
        <v>TR-35</v>
      </c>
    </row>
    <row r="42" spans="1:6" ht="29.5" thickBot="1" x14ac:dyDescent="0.4">
      <c r="A42" s="1" t="s">
        <v>5164</v>
      </c>
      <c r="B42" s="3" t="s">
        <v>5165</v>
      </c>
      <c r="C42">
        <v>4027</v>
      </c>
      <c r="D42" t="str">
        <f t="shared" si="0"/>
        <v>Kahramanmaraş (Turkish province)</v>
      </c>
      <c r="E42" t="str">
        <f t="shared" si="1"/>
        <v>Kahramanmaraş</v>
      </c>
      <c r="F42" t="str">
        <f t="shared" si="2"/>
        <v>TR-46</v>
      </c>
    </row>
    <row r="43" spans="1:6" ht="15" thickBot="1" x14ac:dyDescent="0.4">
      <c r="A43" s="1" t="s">
        <v>5166</v>
      </c>
      <c r="B43" s="3" t="s">
        <v>5167</v>
      </c>
      <c r="C43">
        <v>4027</v>
      </c>
      <c r="D43" t="str">
        <f t="shared" si="0"/>
        <v>Karabük (Turkish province)</v>
      </c>
      <c r="E43" t="str">
        <f t="shared" si="1"/>
        <v>Karabük</v>
      </c>
      <c r="F43" t="str">
        <f t="shared" si="2"/>
        <v>TR-78</v>
      </c>
    </row>
    <row r="44" spans="1:6" ht="15" thickBot="1" x14ac:dyDescent="0.4">
      <c r="A44" s="1" t="s">
        <v>5168</v>
      </c>
      <c r="B44" s="3" t="s">
        <v>5169</v>
      </c>
      <c r="C44">
        <v>4027</v>
      </c>
      <c r="D44" t="str">
        <f t="shared" si="0"/>
        <v>Karaman (Turkish province)</v>
      </c>
      <c r="E44" t="str">
        <f t="shared" si="1"/>
        <v>Karaman</v>
      </c>
      <c r="F44" t="str">
        <f t="shared" si="2"/>
        <v>TR-70</v>
      </c>
    </row>
    <row r="45" spans="1:6" ht="15" thickBot="1" x14ac:dyDescent="0.4">
      <c r="A45" s="1" t="s">
        <v>5170</v>
      </c>
      <c r="B45" s="3" t="s">
        <v>5171</v>
      </c>
      <c r="C45">
        <v>4027</v>
      </c>
      <c r="D45" t="str">
        <f t="shared" si="0"/>
        <v>Kars (Turkish province)</v>
      </c>
      <c r="E45" t="str">
        <f t="shared" si="1"/>
        <v>Kars</v>
      </c>
      <c r="F45" t="str">
        <f t="shared" si="2"/>
        <v>TR-36</v>
      </c>
    </row>
    <row r="46" spans="1:6" ht="29.5" thickBot="1" x14ac:dyDescent="0.4">
      <c r="A46" s="1" t="s">
        <v>5172</v>
      </c>
      <c r="B46" s="3" t="s">
        <v>5173</v>
      </c>
      <c r="C46">
        <v>4027</v>
      </c>
      <c r="D46" t="str">
        <f t="shared" si="0"/>
        <v>Kastamonu (Turkish province)</v>
      </c>
      <c r="E46" t="str">
        <f t="shared" si="1"/>
        <v>Kastamonu</v>
      </c>
      <c r="F46" t="str">
        <f t="shared" si="2"/>
        <v>TR-37</v>
      </c>
    </row>
    <row r="47" spans="1:6" ht="15" thickBot="1" x14ac:dyDescent="0.4">
      <c r="A47" s="1" t="s">
        <v>5174</v>
      </c>
      <c r="B47" s="3" t="s">
        <v>5175</v>
      </c>
      <c r="C47">
        <v>4027</v>
      </c>
      <c r="D47" t="str">
        <f t="shared" si="0"/>
        <v>Kayseri (Turkish province)</v>
      </c>
      <c r="E47" t="str">
        <f t="shared" si="1"/>
        <v>Kayseri</v>
      </c>
      <c r="F47" t="str">
        <f t="shared" si="2"/>
        <v>TR-38</v>
      </c>
    </row>
    <row r="48" spans="1:6" ht="15" thickBot="1" x14ac:dyDescent="0.4">
      <c r="A48" s="1" t="s">
        <v>5176</v>
      </c>
      <c r="B48" s="3" t="s">
        <v>5177</v>
      </c>
      <c r="C48">
        <v>4027</v>
      </c>
      <c r="D48" t="str">
        <f t="shared" si="0"/>
        <v>Kırıkkale (Turkish province)</v>
      </c>
      <c r="E48" t="str">
        <f t="shared" si="1"/>
        <v>Kırıkkale</v>
      </c>
      <c r="F48" t="str">
        <f t="shared" si="2"/>
        <v>TR-71</v>
      </c>
    </row>
    <row r="49" spans="1:6" ht="15" thickBot="1" x14ac:dyDescent="0.4">
      <c r="A49" s="1" t="s">
        <v>5178</v>
      </c>
      <c r="B49" s="3" t="s">
        <v>5179</v>
      </c>
      <c r="C49">
        <v>4027</v>
      </c>
      <c r="D49" t="str">
        <f t="shared" si="0"/>
        <v>Kırklareli (Turkish province)</v>
      </c>
      <c r="E49" t="str">
        <f t="shared" si="1"/>
        <v>Kırklareli</v>
      </c>
      <c r="F49" t="str">
        <f t="shared" si="2"/>
        <v>TR-39</v>
      </c>
    </row>
    <row r="50" spans="1:6" ht="15" thickBot="1" x14ac:dyDescent="0.4">
      <c r="A50" s="1" t="s">
        <v>5180</v>
      </c>
      <c r="B50" s="3" t="s">
        <v>5181</v>
      </c>
      <c r="C50">
        <v>4027</v>
      </c>
      <c r="D50" t="str">
        <f t="shared" si="0"/>
        <v>Kırşehir (Turkish province)</v>
      </c>
      <c r="E50" t="str">
        <f t="shared" si="1"/>
        <v>Kırşehir</v>
      </c>
      <c r="F50" t="str">
        <f t="shared" si="2"/>
        <v>TR-40</v>
      </c>
    </row>
    <row r="51" spans="1:6" ht="15" thickBot="1" x14ac:dyDescent="0.4">
      <c r="A51" s="1" t="s">
        <v>5182</v>
      </c>
      <c r="B51" s="3" t="s">
        <v>5183</v>
      </c>
      <c r="C51">
        <v>4027</v>
      </c>
      <c r="D51" t="str">
        <f t="shared" si="0"/>
        <v>Kilis (Turkish province)</v>
      </c>
      <c r="E51" t="str">
        <f t="shared" si="1"/>
        <v>Kilis</v>
      </c>
      <c r="F51" t="str">
        <f t="shared" si="2"/>
        <v>TR-79</v>
      </c>
    </row>
    <row r="52" spans="1:6" ht="15" thickBot="1" x14ac:dyDescent="0.4">
      <c r="A52" s="1" t="s">
        <v>5184</v>
      </c>
      <c r="B52" s="3" t="s">
        <v>5185</v>
      </c>
      <c r="C52">
        <v>4027</v>
      </c>
      <c r="D52" t="str">
        <f t="shared" si="0"/>
        <v>Kocaeli (Turkish province)</v>
      </c>
      <c r="E52" t="str">
        <f t="shared" si="1"/>
        <v>Kocaeli</v>
      </c>
      <c r="F52" t="str">
        <f t="shared" si="2"/>
        <v>TR-41</v>
      </c>
    </row>
    <row r="53" spans="1:6" ht="15" thickBot="1" x14ac:dyDescent="0.4">
      <c r="A53" s="1" t="s">
        <v>5186</v>
      </c>
      <c r="B53" s="3" t="s">
        <v>5187</v>
      </c>
      <c r="C53">
        <v>4027</v>
      </c>
      <c r="D53" t="str">
        <f t="shared" si="0"/>
        <v>Konya (Turkish province)</v>
      </c>
      <c r="E53" t="str">
        <f t="shared" si="1"/>
        <v>Konya</v>
      </c>
      <c r="F53" t="str">
        <f t="shared" si="2"/>
        <v>TR-42</v>
      </c>
    </row>
    <row r="54" spans="1:6" ht="15" thickBot="1" x14ac:dyDescent="0.4">
      <c r="A54" s="1" t="s">
        <v>5188</v>
      </c>
      <c r="B54" s="3" t="s">
        <v>5189</v>
      </c>
      <c r="C54">
        <v>4027</v>
      </c>
      <c r="D54" t="str">
        <f t="shared" si="0"/>
        <v>Kütahya (Turkish province)</v>
      </c>
      <c r="E54" t="str">
        <f t="shared" si="1"/>
        <v>Kütahya</v>
      </c>
      <c r="F54" t="str">
        <f t="shared" si="2"/>
        <v>TR-43</v>
      </c>
    </row>
    <row r="55" spans="1:6" ht="15" thickBot="1" x14ac:dyDescent="0.4">
      <c r="A55" s="1" t="s">
        <v>5190</v>
      </c>
      <c r="B55" s="3" t="s">
        <v>5191</v>
      </c>
      <c r="C55">
        <v>4027</v>
      </c>
      <c r="D55" t="str">
        <f t="shared" si="0"/>
        <v>Malatya (Turkish province)</v>
      </c>
      <c r="E55" t="str">
        <f t="shared" si="1"/>
        <v>Malatya</v>
      </c>
      <c r="F55" t="str">
        <f t="shared" si="2"/>
        <v>TR-44</v>
      </c>
    </row>
    <row r="56" spans="1:6" ht="15" thickBot="1" x14ac:dyDescent="0.4">
      <c r="A56" s="1" t="s">
        <v>5192</v>
      </c>
      <c r="B56" s="3" t="s">
        <v>5193</v>
      </c>
      <c r="C56">
        <v>4027</v>
      </c>
      <c r="D56" t="str">
        <f t="shared" si="0"/>
        <v>Manisa (Turkish province)</v>
      </c>
      <c r="E56" t="str">
        <f t="shared" si="1"/>
        <v>Manisa</v>
      </c>
      <c r="F56" t="str">
        <f t="shared" si="2"/>
        <v>TR-45</v>
      </c>
    </row>
    <row r="57" spans="1:6" ht="15" thickBot="1" x14ac:dyDescent="0.4">
      <c r="A57" s="1" t="s">
        <v>5194</v>
      </c>
      <c r="B57" s="3" t="s">
        <v>5195</v>
      </c>
      <c r="C57">
        <v>4027</v>
      </c>
      <c r="D57" t="str">
        <f t="shared" si="0"/>
        <v>Mardin (Turkish province)</v>
      </c>
      <c r="E57" t="str">
        <f t="shared" si="1"/>
        <v>Mardin</v>
      </c>
      <c r="F57" t="str">
        <f t="shared" si="2"/>
        <v>TR-47</v>
      </c>
    </row>
    <row r="58" spans="1:6" ht="15" thickBot="1" x14ac:dyDescent="0.4">
      <c r="A58" s="1" t="s">
        <v>5196</v>
      </c>
      <c r="B58" s="3" t="s">
        <v>5197</v>
      </c>
      <c r="C58">
        <v>4027</v>
      </c>
      <c r="D58" t="str">
        <f t="shared" si="0"/>
        <v>Mersin (Turkish province)</v>
      </c>
      <c r="E58" t="str">
        <f t="shared" si="1"/>
        <v>Mersin</v>
      </c>
      <c r="F58" t="str">
        <f t="shared" si="2"/>
        <v>TR-33</v>
      </c>
    </row>
    <row r="59" spans="1:6" ht="15" thickBot="1" x14ac:dyDescent="0.4">
      <c r="A59" s="1" t="s">
        <v>5198</v>
      </c>
      <c r="B59" s="3" t="s">
        <v>5199</v>
      </c>
      <c r="C59">
        <v>4027</v>
      </c>
      <c r="D59" t="str">
        <f t="shared" si="0"/>
        <v>Muğla (Turkish province)</v>
      </c>
      <c r="E59" t="str">
        <f t="shared" si="1"/>
        <v>Muğla</v>
      </c>
      <c r="F59" t="str">
        <f t="shared" si="2"/>
        <v>TR-48</v>
      </c>
    </row>
    <row r="60" spans="1:6" ht="15" thickBot="1" x14ac:dyDescent="0.4">
      <c r="A60" s="1" t="s">
        <v>5200</v>
      </c>
      <c r="B60" s="3" t="s">
        <v>5201</v>
      </c>
      <c r="C60">
        <v>4027</v>
      </c>
      <c r="D60" t="str">
        <f t="shared" si="0"/>
        <v>Muş (Turkish province)</v>
      </c>
      <c r="E60" t="str">
        <f t="shared" si="1"/>
        <v>Muş</v>
      </c>
      <c r="F60" t="str">
        <f t="shared" si="2"/>
        <v>TR-49</v>
      </c>
    </row>
    <row r="61" spans="1:6" ht="15" thickBot="1" x14ac:dyDescent="0.4">
      <c r="A61" s="1" t="s">
        <v>5202</v>
      </c>
      <c r="B61" s="3" t="s">
        <v>5203</v>
      </c>
      <c r="C61">
        <v>4027</v>
      </c>
      <c r="D61" t="str">
        <f t="shared" si="0"/>
        <v>Nevşehir (Turkish province)</v>
      </c>
      <c r="E61" t="str">
        <f t="shared" si="1"/>
        <v>Nevşehir</v>
      </c>
      <c r="F61" t="str">
        <f t="shared" si="2"/>
        <v>TR-50</v>
      </c>
    </row>
    <row r="62" spans="1:6" ht="15" thickBot="1" x14ac:dyDescent="0.4">
      <c r="A62" s="1" t="s">
        <v>5204</v>
      </c>
      <c r="B62" s="3" t="s">
        <v>5205</v>
      </c>
      <c r="C62">
        <v>4027</v>
      </c>
      <c r="D62" t="str">
        <f t="shared" si="0"/>
        <v>Niğde (Turkish province)</v>
      </c>
      <c r="E62" t="str">
        <f t="shared" si="1"/>
        <v>Niğde</v>
      </c>
      <c r="F62" t="str">
        <f t="shared" si="2"/>
        <v>TR-51</v>
      </c>
    </row>
    <row r="63" spans="1:6" ht="15" thickBot="1" x14ac:dyDescent="0.4">
      <c r="A63" s="1" t="s">
        <v>5206</v>
      </c>
      <c r="B63" s="3" t="s">
        <v>5207</v>
      </c>
      <c r="C63">
        <v>4027</v>
      </c>
      <c r="D63" t="str">
        <f t="shared" si="0"/>
        <v>Ordu (Turkish province)</v>
      </c>
      <c r="E63" t="str">
        <f t="shared" si="1"/>
        <v>Ordu</v>
      </c>
      <c r="F63" t="str">
        <f t="shared" si="2"/>
        <v>TR-52</v>
      </c>
    </row>
    <row r="64" spans="1:6" ht="29.5" thickBot="1" x14ac:dyDescent="0.4">
      <c r="A64" s="1" t="s">
        <v>5208</v>
      </c>
      <c r="B64" s="3" t="s">
        <v>5209</v>
      </c>
      <c r="C64">
        <v>4027</v>
      </c>
      <c r="D64" t="str">
        <f t="shared" si="0"/>
        <v>Osmaniye (Turkish province)</v>
      </c>
      <c r="E64" t="str">
        <f t="shared" si="1"/>
        <v>Osmaniye</v>
      </c>
      <c r="F64" t="str">
        <f t="shared" si="2"/>
        <v>TR-80</v>
      </c>
    </row>
    <row r="65" spans="1:6" ht="15" thickBot="1" x14ac:dyDescent="0.4">
      <c r="A65" s="1" t="s">
        <v>5210</v>
      </c>
      <c r="B65" s="3" t="s">
        <v>5211</v>
      </c>
      <c r="C65">
        <v>4027</v>
      </c>
      <c r="D65" t="str">
        <f t="shared" si="0"/>
        <v>Rize (Turkish province)</v>
      </c>
      <c r="E65" t="str">
        <f t="shared" si="1"/>
        <v>Rize</v>
      </c>
      <c r="F65" t="str">
        <f t="shared" si="2"/>
        <v>TR-53</v>
      </c>
    </row>
    <row r="66" spans="1:6" ht="15" thickBot="1" x14ac:dyDescent="0.4">
      <c r="A66" s="1" t="s">
        <v>5212</v>
      </c>
      <c r="B66" s="3" t="s">
        <v>5213</v>
      </c>
      <c r="C66">
        <v>4027</v>
      </c>
      <c r="D66" t="str">
        <f t="shared" ref="D66:D81" si="3">_xlfn.CONCAT(B66," (Turkish province)")</f>
        <v>Sakarya (Turkish province)</v>
      </c>
      <c r="E66" t="str">
        <f t="shared" ref="E66:E81" si="4">B66</f>
        <v>Sakarya</v>
      </c>
      <c r="F66" t="str">
        <f t="shared" ref="F66:F81" si="5">A66</f>
        <v>TR-54</v>
      </c>
    </row>
    <row r="67" spans="1:6" ht="15" thickBot="1" x14ac:dyDescent="0.4">
      <c r="A67" s="1" t="s">
        <v>5214</v>
      </c>
      <c r="B67" s="3" t="s">
        <v>5215</v>
      </c>
      <c r="C67">
        <v>4027</v>
      </c>
      <c r="D67" t="str">
        <f t="shared" si="3"/>
        <v>Samsun (Turkish province)</v>
      </c>
      <c r="E67" t="str">
        <f t="shared" si="4"/>
        <v>Samsun</v>
      </c>
      <c r="F67" t="str">
        <f t="shared" si="5"/>
        <v>TR-55</v>
      </c>
    </row>
    <row r="68" spans="1:6" ht="15" thickBot="1" x14ac:dyDescent="0.4">
      <c r="A68" s="1" t="s">
        <v>5216</v>
      </c>
      <c r="B68" s="3" t="s">
        <v>5217</v>
      </c>
      <c r="C68">
        <v>4027</v>
      </c>
      <c r="D68" t="str">
        <f t="shared" si="3"/>
        <v>Siirt (Turkish province)</v>
      </c>
      <c r="E68" t="str">
        <f t="shared" si="4"/>
        <v>Siirt</v>
      </c>
      <c r="F68" t="str">
        <f t="shared" si="5"/>
        <v>TR-56</v>
      </c>
    </row>
    <row r="69" spans="1:6" ht="15" thickBot="1" x14ac:dyDescent="0.4">
      <c r="A69" s="1" t="s">
        <v>5218</v>
      </c>
      <c r="B69" s="3" t="s">
        <v>5219</v>
      </c>
      <c r="C69">
        <v>4027</v>
      </c>
      <c r="D69" t="str">
        <f t="shared" si="3"/>
        <v>Sinop (Turkish province)</v>
      </c>
      <c r="E69" t="str">
        <f t="shared" si="4"/>
        <v>Sinop</v>
      </c>
      <c r="F69" t="str">
        <f t="shared" si="5"/>
        <v>TR-57</v>
      </c>
    </row>
    <row r="70" spans="1:6" ht="15" thickBot="1" x14ac:dyDescent="0.4">
      <c r="A70" s="1" t="s">
        <v>5220</v>
      </c>
      <c r="B70" s="3" t="s">
        <v>5221</v>
      </c>
      <c r="C70">
        <v>4027</v>
      </c>
      <c r="D70" t="str">
        <f t="shared" si="3"/>
        <v>Sivas (Turkish province)</v>
      </c>
      <c r="E70" t="str">
        <f t="shared" si="4"/>
        <v>Sivas</v>
      </c>
      <c r="F70" t="str">
        <f t="shared" si="5"/>
        <v>TR-58</v>
      </c>
    </row>
    <row r="71" spans="1:6" ht="15" thickBot="1" x14ac:dyDescent="0.4">
      <c r="A71" s="1" t="s">
        <v>5222</v>
      </c>
      <c r="B71" s="3" t="s">
        <v>5223</v>
      </c>
      <c r="C71">
        <v>4027</v>
      </c>
      <c r="D71" t="str">
        <f t="shared" si="3"/>
        <v>Şanlıurfa (Turkish province)</v>
      </c>
      <c r="E71" t="str">
        <f t="shared" si="4"/>
        <v>Şanlıurfa</v>
      </c>
      <c r="F71" t="str">
        <f t="shared" si="5"/>
        <v>TR-63</v>
      </c>
    </row>
    <row r="72" spans="1:6" ht="15" thickBot="1" x14ac:dyDescent="0.4">
      <c r="A72" s="1" t="s">
        <v>5224</v>
      </c>
      <c r="B72" s="3" t="s">
        <v>5225</v>
      </c>
      <c r="C72">
        <v>4027</v>
      </c>
      <c r="D72" t="str">
        <f t="shared" si="3"/>
        <v>Şırnak (Turkish province)</v>
      </c>
      <c r="E72" t="str">
        <f t="shared" si="4"/>
        <v>Şırnak</v>
      </c>
      <c r="F72" t="str">
        <f t="shared" si="5"/>
        <v>TR-73</v>
      </c>
    </row>
    <row r="73" spans="1:6" ht="15" thickBot="1" x14ac:dyDescent="0.4">
      <c r="A73" s="1" t="s">
        <v>5226</v>
      </c>
      <c r="B73" s="3" t="s">
        <v>5227</v>
      </c>
      <c r="C73">
        <v>4027</v>
      </c>
      <c r="D73" t="str">
        <f t="shared" si="3"/>
        <v>Tekirdağ (Turkish province)</v>
      </c>
      <c r="E73" t="str">
        <f t="shared" si="4"/>
        <v>Tekirdağ</v>
      </c>
      <c r="F73" t="str">
        <f t="shared" si="5"/>
        <v>TR-59</v>
      </c>
    </row>
    <row r="74" spans="1:6" ht="15" thickBot="1" x14ac:dyDescent="0.4">
      <c r="A74" s="1" t="s">
        <v>5228</v>
      </c>
      <c r="B74" s="3" t="s">
        <v>5229</v>
      </c>
      <c r="C74">
        <v>4027</v>
      </c>
      <c r="D74" t="str">
        <f t="shared" si="3"/>
        <v>Tokat (Turkish province)</v>
      </c>
      <c r="E74" t="str">
        <f t="shared" si="4"/>
        <v>Tokat</v>
      </c>
      <c r="F74" t="str">
        <f t="shared" si="5"/>
        <v>TR-60</v>
      </c>
    </row>
    <row r="75" spans="1:6" ht="15" thickBot="1" x14ac:dyDescent="0.4">
      <c r="A75" s="1" t="s">
        <v>5230</v>
      </c>
      <c r="B75" s="3" t="s">
        <v>5231</v>
      </c>
      <c r="C75">
        <v>4027</v>
      </c>
      <c r="D75" t="str">
        <f t="shared" si="3"/>
        <v>Trabzon (Turkish province)</v>
      </c>
      <c r="E75" t="str">
        <f t="shared" si="4"/>
        <v>Trabzon</v>
      </c>
      <c r="F75" t="str">
        <f t="shared" si="5"/>
        <v>TR-61</v>
      </c>
    </row>
    <row r="76" spans="1:6" ht="15" thickBot="1" x14ac:dyDescent="0.4">
      <c r="A76" s="1" t="s">
        <v>5232</v>
      </c>
      <c r="B76" s="3" t="s">
        <v>5233</v>
      </c>
      <c r="C76">
        <v>4027</v>
      </c>
      <c r="D76" t="str">
        <f t="shared" si="3"/>
        <v>Tunceli (Turkish province)</v>
      </c>
      <c r="E76" t="str">
        <f t="shared" si="4"/>
        <v>Tunceli</v>
      </c>
      <c r="F76" t="str">
        <f t="shared" si="5"/>
        <v>TR-62</v>
      </c>
    </row>
    <row r="77" spans="1:6" ht="15" thickBot="1" x14ac:dyDescent="0.4">
      <c r="A77" s="1" t="s">
        <v>5234</v>
      </c>
      <c r="B77" s="3" t="s">
        <v>5235</v>
      </c>
      <c r="C77">
        <v>4027</v>
      </c>
      <c r="D77" t="str">
        <f t="shared" si="3"/>
        <v>Uşak (Turkish province)</v>
      </c>
      <c r="E77" t="str">
        <f t="shared" si="4"/>
        <v>Uşak</v>
      </c>
      <c r="F77" t="str">
        <f t="shared" si="5"/>
        <v>TR-64</v>
      </c>
    </row>
    <row r="78" spans="1:6" ht="15" thickBot="1" x14ac:dyDescent="0.4">
      <c r="A78" s="1" t="s">
        <v>5236</v>
      </c>
      <c r="B78" s="3" t="s">
        <v>5237</v>
      </c>
      <c r="C78">
        <v>4027</v>
      </c>
      <c r="D78" t="str">
        <f t="shared" si="3"/>
        <v>Van (Turkish province)</v>
      </c>
      <c r="E78" t="str">
        <f t="shared" si="4"/>
        <v>Van</v>
      </c>
      <c r="F78" t="str">
        <f t="shared" si="5"/>
        <v>TR-65</v>
      </c>
    </row>
    <row r="79" spans="1:6" ht="15" thickBot="1" x14ac:dyDescent="0.4">
      <c r="A79" s="1" t="s">
        <v>5238</v>
      </c>
      <c r="B79" s="3" t="s">
        <v>5239</v>
      </c>
      <c r="C79">
        <v>4027</v>
      </c>
      <c r="D79" t="str">
        <f t="shared" si="3"/>
        <v>Yalova (Turkish province)</v>
      </c>
      <c r="E79" t="str">
        <f t="shared" si="4"/>
        <v>Yalova</v>
      </c>
      <c r="F79" t="str">
        <f t="shared" si="5"/>
        <v>TR-77</v>
      </c>
    </row>
    <row r="80" spans="1:6" ht="15" thickBot="1" x14ac:dyDescent="0.4">
      <c r="A80" s="1" t="s">
        <v>5240</v>
      </c>
      <c r="B80" s="3" t="s">
        <v>5241</v>
      </c>
      <c r="C80">
        <v>4027</v>
      </c>
      <c r="D80" t="str">
        <f t="shared" si="3"/>
        <v>Yozgat (Turkish province)</v>
      </c>
      <c r="E80" t="str">
        <f t="shared" si="4"/>
        <v>Yozgat</v>
      </c>
      <c r="F80" t="str">
        <f t="shared" si="5"/>
        <v>TR-66</v>
      </c>
    </row>
    <row r="81" spans="1:6" ht="29.5" thickBot="1" x14ac:dyDescent="0.4">
      <c r="A81" s="1" t="s">
        <v>5242</v>
      </c>
      <c r="B81" s="3" t="s">
        <v>5243</v>
      </c>
      <c r="C81">
        <v>4027</v>
      </c>
      <c r="D81" t="str">
        <f t="shared" si="3"/>
        <v>Zonguldak (Turkish province)</v>
      </c>
      <c r="E81" t="str">
        <f t="shared" si="4"/>
        <v>Zonguldak</v>
      </c>
      <c r="F81" t="str">
        <f t="shared" si="5"/>
        <v>TR-67</v>
      </c>
    </row>
  </sheetData>
  <hyperlinks>
    <hyperlink ref="B1" r:id="rId1" tooltip="Adana Province" display="https://en.wikipedia.org/wiki/Adana_Province" xr:uid="{CFC43B07-73BC-41CA-B344-C7E59DE20C26}"/>
    <hyperlink ref="B2" r:id="rId2" tooltip="Adıyaman Province" display="https://en.wikipedia.org/wiki/Ad%C4%B1yaman_Province" xr:uid="{A4DB617F-2466-4770-BF5F-B0B1FAE23477}"/>
    <hyperlink ref="B3" r:id="rId3" tooltip="Afyonkarahisar Province" display="https://en.wikipedia.org/wiki/Afyonkarahisar_Province" xr:uid="{377B5608-DEF7-4ACB-83D4-8AD827D33D23}"/>
    <hyperlink ref="B4" r:id="rId4" tooltip="Ağrı Province" display="https://en.wikipedia.org/wiki/A%C4%9Fr%C4%B1_Province" xr:uid="{F29F4ACA-0338-41C4-8F1C-C2ECF35A2C5A}"/>
    <hyperlink ref="B5" r:id="rId5" tooltip="Aksaray Province" display="https://en.wikipedia.org/wiki/Aksaray_Province" xr:uid="{135B18E9-0E0C-4256-BA50-2A95B6573F95}"/>
    <hyperlink ref="B6" r:id="rId6" tooltip="Amasya Province" display="https://en.wikipedia.org/wiki/Amasya_Province" xr:uid="{88C0E19D-CB22-403D-B307-A849825915EA}"/>
    <hyperlink ref="B7" r:id="rId7" tooltip="Ankara Province" display="https://en.wikipedia.org/wiki/Ankara_Province" xr:uid="{6A39A399-51E9-49A3-966F-FE678A432EB9}"/>
    <hyperlink ref="B8" r:id="rId8" tooltip="Antalya Province" display="https://en.wikipedia.org/wiki/Antalya_Province" xr:uid="{B715558F-4A40-4C37-93D2-81230AC95729}"/>
    <hyperlink ref="B9" r:id="rId9" tooltip="Ardahan Province" display="https://en.wikipedia.org/wiki/Ardahan_Province" xr:uid="{8803EC02-A115-4F01-8808-EB014688C54B}"/>
    <hyperlink ref="B10" r:id="rId10" tooltip="Artvin Province" display="https://en.wikipedia.org/wiki/Artvin_Province" xr:uid="{646DFCD5-9450-4CC4-8869-CC9CEF858C51}"/>
    <hyperlink ref="B11" r:id="rId11" tooltip="Aydın Province" display="https://en.wikipedia.org/wiki/Ayd%C4%B1n_Province" xr:uid="{FEC6EC7C-219F-4AC6-9221-945DC3F97792}"/>
    <hyperlink ref="B12" r:id="rId12" tooltip="Balıkesir Province" display="https://en.wikipedia.org/wiki/Bal%C4%B1kesir_Province" xr:uid="{D54AAC36-F8D2-4305-BBAF-506211F8E8E4}"/>
    <hyperlink ref="B13" r:id="rId13" tooltip="Bartın Province" display="https://en.wikipedia.org/wiki/Bart%C4%B1n_Province" xr:uid="{EBA87A04-2167-4444-93A5-E81B64E3E463}"/>
    <hyperlink ref="B14" r:id="rId14" tooltip="Batman Province" display="https://en.wikipedia.org/wiki/Batman_Province" xr:uid="{E2169050-8A28-4FA2-872B-108DECC74D63}"/>
    <hyperlink ref="B15" r:id="rId15" tooltip="Bayburt Province" display="https://en.wikipedia.org/wiki/Bayburt_Province" xr:uid="{26C92FD1-6BCC-4E80-B67B-1FA790166117}"/>
    <hyperlink ref="B16" r:id="rId16" tooltip="Bilecik Province" display="https://en.wikipedia.org/wiki/Bilecik_Province" xr:uid="{28D9158F-C6A6-4296-ADE0-06D47C676190}"/>
    <hyperlink ref="B17" r:id="rId17" tooltip="Bingöl Province" display="https://en.wikipedia.org/wiki/Bing%C3%B6l_Province" xr:uid="{4A154A48-40C7-4870-B8C4-F7F2761F2799}"/>
    <hyperlink ref="B18" r:id="rId18" tooltip="Bitlis Province" display="https://en.wikipedia.org/wiki/Bitlis_Province" xr:uid="{467F072D-65AF-4D9C-9DBA-91C9390F82E8}"/>
    <hyperlink ref="B19" r:id="rId19" tooltip="Bolu Province" display="https://en.wikipedia.org/wiki/Bolu_Province" xr:uid="{6100094D-01DB-4625-B1C4-E993882F1389}"/>
    <hyperlink ref="B20" r:id="rId20" tooltip="Burdur Province" display="https://en.wikipedia.org/wiki/Burdur_Province" xr:uid="{BB9B2301-250C-483D-B73F-C67705CFB22D}"/>
    <hyperlink ref="B21" r:id="rId21" tooltip="Bursa Province" display="https://en.wikipedia.org/wiki/Bursa_Province" xr:uid="{07A48A3D-5285-4583-8829-33D175CC8B12}"/>
    <hyperlink ref="B22" r:id="rId22" tooltip="Çanakkale Province" display="https://en.wikipedia.org/wiki/%C3%87anakkale_Province" xr:uid="{5BAA0B41-3BD1-4E9F-B5B1-65490F10896D}"/>
    <hyperlink ref="B23" r:id="rId23" tooltip="Çankırı Province" display="https://en.wikipedia.org/wiki/%C3%87ank%C4%B1r%C4%B1_Province" xr:uid="{A11E25C3-2BB4-43C0-B4C2-AB257BABB850}"/>
    <hyperlink ref="B24" r:id="rId24" tooltip="Çorum Province" display="https://en.wikipedia.org/wiki/%C3%87orum_Province" xr:uid="{DAC60A6D-EC3D-4C5F-875E-C0DEE4CC0457}"/>
    <hyperlink ref="B25" r:id="rId25" tooltip="Denizli Province" display="https://en.wikipedia.org/wiki/Denizli_Province" xr:uid="{55EB7D7A-84E9-4653-B426-2760325480B2}"/>
    <hyperlink ref="B26" r:id="rId26" tooltip="Diyarbakır Province" display="https://en.wikipedia.org/wiki/Diyarbak%C4%B1r_Province" xr:uid="{83327F91-F71A-42F6-9F27-AFDDC31C0DFD}"/>
    <hyperlink ref="B27" r:id="rId27" tooltip="Düzce Province" display="https://en.wikipedia.org/wiki/D%C3%BCzce_Province" xr:uid="{D84EE3AD-630D-4806-9FC1-54A735550574}"/>
    <hyperlink ref="B28" r:id="rId28" tooltip="Edirne Province" display="https://en.wikipedia.org/wiki/Edirne_Province" xr:uid="{23D51FFA-9620-4110-94EF-CDEEFBEBBBAF}"/>
    <hyperlink ref="B29" r:id="rId29" tooltip="Elazığ Province" display="https://en.wikipedia.org/wiki/Elaz%C4%B1%C4%9F_Province" xr:uid="{0DEC3F62-4F64-4F04-9E38-E44938F5C98C}"/>
    <hyperlink ref="B30" r:id="rId30" tooltip="Erzincan Province" display="https://en.wikipedia.org/wiki/Erzincan_Province" xr:uid="{6D5148A3-9A0F-47AB-A1AD-488587E67E0E}"/>
    <hyperlink ref="B31" r:id="rId31" tooltip="Erzurum Province" display="https://en.wikipedia.org/wiki/Erzurum_Province" xr:uid="{90E6ECD9-1519-445D-A38A-87F87EDE5A2A}"/>
    <hyperlink ref="B32" r:id="rId32" tooltip="Eskişehir Province" display="https://en.wikipedia.org/wiki/Eski%C5%9Fehir_Province" xr:uid="{8333B91F-5C37-4582-8D78-B2E5232524A5}"/>
    <hyperlink ref="B33" r:id="rId33" tooltip="Gaziantep Province" display="https://en.wikipedia.org/wiki/Gaziantep_Province" xr:uid="{8D39E512-1F20-464F-9D2A-9DC0D31E33BF}"/>
    <hyperlink ref="B34" r:id="rId34" tooltip="Giresun Province" display="https://en.wikipedia.org/wiki/Giresun_Province" xr:uid="{C5F13902-4EA5-413A-BA3D-7BE45494B80F}"/>
    <hyperlink ref="B35" r:id="rId35" tooltip="Gümüşhane Province" display="https://en.wikipedia.org/wiki/G%C3%BCm%C3%BC%C5%9Fhane_Province" xr:uid="{800CEA6B-0702-46C4-B60E-0EB81BFAB01E}"/>
    <hyperlink ref="B36" r:id="rId36" tooltip="Hakkâri Province" display="https://en.wikipedia.org/wiki/Hakk%C3%A2ri_Province" xr:uid="{2C8AFC75-A109-4B02-B105-FF062D36625F}"/>
    <hyperlink ref="B37" r:id="rId37" tooltip="Hatay Province" display="https://en.wikipedia.org/wiki/Hatay_Province" xr:uid="{DC52C450-1FCA-4434-A607-4CC0418BF6C9}"/>
    <hyperlink ref="B38" r:id="rId38" tooltip="Iğdır Province" display="https://en.wikipedia.org/wiki/I%C4%9Fd%C4%B1r_Province" xr:uid="{6EF5ED5E-FB53-4ABD-8F94-FC25ED490F50}"/>
    <hyperlink ref="B39" r:id="rId39" tooltip="Isparta Province" display="https://en.wikipedia.org/wiki/Isparta_Province" xr:uid="{56E5A6D3-A400-4D9A-9DFF-540818B98884}"/>
    <hyperlink ref="B40" r:id="rId40" tooltip="İstanbul Province" display="https://en.wikipedia.org/wiki/%C4%B0stanbul_Province" xr:uid="{8CE956A3-FE21-48FB-A7A4-CFAFF7B58A76}"/>
    <hyperlink ref="B41" r:id="rId41" tooltip="İzmir Province" display="https://en.wikipedia.org/wiki/%C4%B0zmir_Province" xr:uid="{04F81C3B-B2E9-444F-8A60-B7624080ED26}"/>
    <hyperlink ref="B42" r:id="rId42" tooltip="Kahramanmaraş Province" display="https://en.wikipedia.org/wiki/Kahramanmara%C5%9F_Province" xr:uid="{41DCD124-28B4-4174-9088-5927D15D5F1C}"/>
    <hyperlink ref="B43" r:id="rId43" tooltip="Karabük Province" display="https://en.wikipedia.org/wiki/Karab%C3%BCk_Province" xr:uid="{14FD666A-ED1D-44CB-A9CC-B25D333BF46B}"/>
    <hyperlink ref="B44" r:id="rId44" tooltip="Karaman Province" display="https://en.wikipedia.org/wiki/Karaman_Province" xr:uid="{8CA9E92E-B667-4CDF-9C6E-DDE60CBE987B}"/>
    <hyperlink ref="B45" r:id="rId45" tooltip="Kars Province" display="https://en.wikipedia.org/wiki/Kars_Province" xr:uid="{F77C1357-5339-422C-81B8-446BA02A6007}"/>
    <hyperlink ref="B46" r:id="rId46" tooltip="Kastamonu Province" display="https://en.wikipedia.org/wiki/Kastamonu_Province" xr:uid="{77988D5B-F833-473C-8CC9-AF4317DD087B}"/>
    <hyperlink ref="B47" r:id="rId47" tooltip="Kayseri Province" display="https://en.wikipedia.org/wiki/Kayseri_Province" xr:uid="{E8F27093-A0EF-45B1-90B0-2A2271D8C6E6}"/>
    <hyperlink ref="B48" r:id="rId48" tooltip="Kırıkkale Province" display="https://en.wikipedia.org/wiki/K%C4%B1r%C4%B1kkale_Province" xr:uid="{2E7FE277-0593-4387-BFBC-292A768A068E}"/>
    <hyperlink ref="B49" r:id="rId49" tooltip="Kırklareli Province" display="https://en.wikipedia.org/wiki/K%C4%B1rklareli_Province" xr:uid="{3B790B94-02F2-476E-96B6-539A71227720}"/>
    <hyperlink ref="B50" r:id="rId50" tooltip="Kırşehir Province" display="https://en.wikipedia.org/wiki/K%C4%B1r%C5%9Fehir_Province" xr:uid="{65661EDA-5AFE-4A90-B2E1-614BD11FA531}"/>
    <hyperlink ref="B51" r:id="rId51" tooltip="Kilis Province" display="https://en.wikipedia.org/wiki/Kilis_Province" xr:uid="{63C076E2-6C5A-49FD-BC9B-36AD59B3C6D6}"/>
    <hyperlink ref="B52" r:id="rId52" tooltip="Kocaeli Province" display="https://en.wikipedia.org/wiki/Kocaeli_Province" xr:uid="{8CDCDE57-D9BB-42AE-9D7E-B1B91759C5AC}"/>
    <hyperlink ref="B53" r:id="rId53" tooltip="Konya Province" display="https://en.wikipedia.org/wiki/Konya_Province" xr:uid="{C998ECA1-FD83-40A9-882F-5FBD46D077C4}"/>
    <hyperlink ref="B54" r:id="rId54" tooltip="Kütahya Province" display="https://en.wikipedia.org/wiki/K%C3%BCtahya_Province" xr:uid="{92D90F22-D7DC-4697-B190-94E42DD60C63}"/>
    <hyperlink ref="B55" r:id="rId55" tooltip="Malatya Province" display="https://en.wikipedia.org/wiki/Malatya_Province" xr:uid="{4D5AB23A-5336-419E-86CB-EBC828F9615B}"/>
    <hyperlink ref="B56" r:id="rId56" tooltip="Manisa Province" display="https://en.wikipedia.org/wiki/Manisa_Province" xr:uid="{BC7205AE-C968-4F0C-B6A3-4708F01E57E4}"/>
    <hyperlink ref="B57" r:id="rId57" tooltip="Mardin Province" display="https://en.wikipedia.org/wiki/Mardin_Province" xr:uid="{767CE5EB-DD7E-43EF-B861-7FB091A92441}"/>
    <hyperlink ref="B58" r:id="rId58" tooltip="Mersin Province" display="https://en.wikipedia.org/wiki/Mersin_Province" xr:uid="{745BAD41-2346-47C8-94E7-2B417D7F548F}"/>
    <hyperlink ref="B59" r:id="rId59" tooltip="Muğla Province" display="https://en.wikipedia.org/wiki/Mu%C4%9Fla_Province" xr:uid="{7411E7C3-2514-483B-9AB8-B21D73C79C67}"/>
    <hyperlink ref="B60" r:id="rId60" tooltip="Muş Province" display="https://en.wikipedia.org/wiki/Mu%C5%9F_Province" xr:uid="{056634A4-EC21-444D-94F8-54D1AF87EE87}"/>
    <hyperlink ref="B61" r:id="rId61" tooltip="Nevşehir Province" display="https://en.wikipedia.org/wiki/Nev%C5%9Fehir_Province" xr:uid="{A447B3D3-609E-4BEC-95E3-B8E4B427E443}"/>
    <hyperlink ref="B62" r:id="rId62" tooltip="Niğde Province" display="https://en.wikipedia.org/wiki/Ni%C4%9Fde_Province" xr:uid="{B2F90358-4E53-4AB7-A975-82C983FEC74B}"/>
    <hyperlink ref="B63" r:id="rId63" tooltip="Ordu Province" display="https://en.wikipedia.org/wiki/Ordu_Province" xr:uid="{3A7750B2-9266-4FA3-B2DB-5784A69A8514}"/>
    <hyperlink ref="B64" r:id="rId64" tooltip="Osmaniye Province" display="https://en.wikipedia.org/wiki/Osmaniye_Province" xr:uid="{78CAC765-0118-429C-9868-7F52DE940174}"/>
    <hyperlink ref="B65" r:id="rId65" tooltip="Rize Province" display="https://en.wikipedia.org/wiki/Rize_Province" xr:uid="{A2364D8F-8995-4883-A8AF-B136A364E13D}"/>
    <hyperlink ref="B66" r:id="rId66" tooltip="Sakarya Province" display="https://en.wikipedia.org/wiki/Sakarya_Province" xr:uid="{54FCCB63-617E-4C4F-8FE8-337AC2FCB4E0}"/>
    <hyperlink ref="B67" r:id="rId67" tooltip="Samsun Province" display="https://en.wikipedia.org/wiki/Samsun_Province" xr:uid="{C87F01F1-15D8-4EC9-8A9C-D9B36833B532}"/>
    <hyperlink ref="B68" r:id="rId68" tooltip="Siirt Province" display="https://en.wikipedia.org/wiki/Siirt_Province" xr:uid="{5A4DD8A7-3F61-4072-B4FE-00F4B17CB3D2}"/>
    <hyperlink ref="B69" r:id="rId69" tooltip="Sinop Province" display="https://en.wikipedia.org/wiki/Sinop_Province" xr:uid="{40B01B27-BDF3-4E4C-9B51-953F0F574C71}"/>
    <hyperlink ref="B70" r:id="rId70" tooltip="Sivas Province" display="https://en.wikipedia.org/wiki/Sivas_Province" xr:uid="{EF9E3CDB-EA6B-4FF5-BAB1-CA120650338F}"/>
    <hyperlink ref="B71" r:id="rId71" tooltip="Şanlıurfa Province" display="https://en.wikipedia.org/wiki/%C5%9Eanl%C4%B1urfa_Province" xr:uid="{C12B1917-86FB-4F58-B2AC-BBDBED151B89}"/>
    <hyperlink ref="B72" r:id="rId72" tooltip="Şırnak Province" display="https://en.wikipedia.org/wiki/%C5%9E%C4%B1rnak_Province" xr:uid="{4719241B-21B8-4A84-9DED-5E9A863D4F2C}"/>
    <hyperlink ref="B73" r:id="rId73" tooltip="Tekirdağ Province" display="https://en.wikipedia.org/wiki/Tekirda%C4%9F_Province" xr:uid="{3FB111D7-DF7B-4E02-9E0C-9BFAB1D1CEFA}"/>
    <hyperlink ref="B74" r:id="rId74" tooltip="Tokat Province" display="https://en.wikipedia.org/wiki/Tokat_Province" xr:uid="{D50F430D-FB2E-403C-B608-9373BB8259C3}"/>
    <hyperlink ref="B75" r:id="rId75" tooltip="Trabzon Province" display="https://en.wikipedia.org/wiki/Trabzon_Province" xr:uid="{FE8A5E2B-67E0-4A47-A55F-8E6410240A8F}"/>
    <hyperlink ref="B76" r:id="rId76" tooltip="Tunceli Province" display="https://en.wikipedia.org/wiki/Tunceli_Province" xr:uid="{74B930B4-E648-4542-B2C9-54459395576D}"/>
    <hyperlink ref="B77" r:id="rId77" tooltip="Uşak Province" display="https://en.wikipedia.org/wiki/U%C5%9Fak_Province" xr:uid="{F4AA080F-E57C-4A80-88CA-58C5EBA959C4}"/>
    <hyperlink ref="B78" r:id="rId78" tooltip="Van Province" display="https://en.wikipedia.org/wiki/Van_Province" xr:uid="{D0A77061-FBB2-4AA3-B75E-AA93F97A8F0F}"/>
    <hyperlink ref="B79" r:id="rId79" tooltip="Yalova Province" display="https://en.wikipedia.org/wiki/Yalova_Province" xr:uid="{755560ED-47CA-4FE6-889C-225DD6CBB2EB}"/>
    <hyperlink ref="B80" r:id="rId80" tooltip="Yozgat Province" display="https://en.wikipedia.org/wiki/Yozgat_Province" xr:uid="{74DB2080-721F-4D1C-8909-3DE6C66D7DD3}"/>
    <hyperlink ref="B81" r:id="rId81" tooltip="Zonguldak Province" display="https://en.wikipedia.org/wiki/Zonguldak_Province" xr:uid="{481B170A-6011-4B6F-8375-C843FF1564A6}"/>
  </hyperlinks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AE393-15A9-4C9F-B80E-F8DC8C9F2F20}">
  <dimension ref="A1:G15"/>
  <sheetViews>
    <sheetView workbookViewId="0">
      <selection activeCell="D1" sqref="D1:G15"/>
    </sheetView>
  </sheetViews>
  <sheetFormatPr defaultRowHeight="14.5" x14ac:dyDescent="0.35"/>
  <cols>
    <col min="5" max="5" width="35" bestFit="1" customWidth="1"/>
  </cols>
  <sheetData>
    <row r="1" spans="1:7" ht="15" thickBot="1" x14ac:dyDescent="0.4">
      <c r="A1" s="1" t="s">
        <v>5244</v>
      </c>
      <c r="B1" s="3" t="s">
        <v>5245</v>
      </c>
      <c r="C1" s="6" t="s">
        <v>5246</v>
      </c>
      <c r="D1">
        <v>3918</v>
      </c>
      <c r="E1" t="str">
        <f>_xlfn.CONCAT(B1," (",C1," of Trinidad and Tobago)")</f>
        <v>Arima (borough of Trinidad and Tobago)</v>
      </c>
      <c r="F1" t="str">
        <f>B1</f>
        <v>Arima</v>
      </c>
      <c r="G1" t="str">
        <f>A1</f>
        <v>TT-ARI</v>
      </c>
    </row>
    <row r="2" spans="1:7" ht="29.5" thickBot="1" x14ac:dyDescent="0.4">
      <c r="A2" s="1" t="s">
        <v>5247</v>
      </c>
      <c r="B2" s="3" t="s">
        <v>5248</v>
      </c>
      <c r="C2" s="6" t="s">
        <v>5246</v>
      </c>
      <c r="D2">
        <v>3918</v>
      </c>
      <c r="E2" t="str">
        <f t="shared" ref="E2:E15" si="0">_xlfn.CONCAT(B2," (",C2," of Trinidad and Tobago)")</f>
        <v>Chaguanas (borough of Trinidad and Tobago)</v>
      </c>
      <c r="F2" t="str">
        <f t="shared" ref="F2:F15" si="1">B2</f>
        <v>Chaguanas</v>
      </c>
      <c r="G2" t="str">
        <f t="shared" ref="G2:G15" si="2">A2</f>
        <v>TT-CHA</v>
      </c>
    </row>
    <row r="3" spans="1:7" ht="58.5" thickBot="1" x14ac:dyDescent="0.4">
      <c r="A3" s="1" t="s">
        <v>5249</v>
      </c>
      <c r="B3" s="3" t="s">
        <v>5250</v>
      </c>
      <c r="C3" s="6" t="s">
        <v>1036</v>
      </c>
      <c r="D3">
        <v>3918</v>
      </c>
      <c r="E3" t="str">
        <f t="shared" si="0"/>
        <v>Couva-Tabaquite-Talparo (region of Trinidad and Tobago)</v>
      </c>
      <c r="F3" t="str">
        <f t="shared" si="1"/>
        <v>Couva-Tabaquite-Talparo</v>
      </c>
      <c r="G3" t="str">
        <f t="shared" si="2"/>
        <v>TT-CTT</v>
      </c>
    </row>
    <row r="4" spans="1:7" ht="29.5" thickBot="1" x14ac:dyDescent="0.4">
      <c r="A4" s="1" t="s">
        <v>5251</v>
      </c>
      <c r="B4" s="3" t="s">
        <v>5252</v>
      </c>
      <c r="C4" s="6" t="s">
        <v>1036</v>
      </c>
      <c r="D4">
        <v>3918</v>
      </c>
      <c r="E4" t="str">
        <f t="shared" si="0"/>
        <v>Diego Martin (region of Trinidad and Tobago)</v>
      </c>
      <c r="F4" t="str">
        <f t="shared" si="1"/>
        <v>Diego Martin</v>
      </c>
      <c r="G4" t="str">
        <f t="shared" si="2"/>
        <v>TT-DMN</v>
      </c>
    </row>
    <row r="5" spans="1:7" ht="29.5" thickBot="1" x14ac:dyDescent="0.4">
      <c r="A5" s="1" t="s">
        <v>5253</v>
      </c>
      <c r="B5" s="3" t="s">
        <v>5254</v>
      </c>
      <c r="C5" s="6" t="s">
        <v>1036</v>
      </c>
      <c r="D5">
        <v>3918</v>
      </c>
      <c r="E5" t="str">
        <f t="shared" si="0"/>
        <v>Mayaro-Rio Claro (region of Trinidad and Tobago)</v>
      </c>
      <c r="F5" t="str">
        <f t="shared" si="1"/>
        <v>Mayaro-Rio Claro</v>
      </c>
      <c r="G5" t="str">
        <f t="shared" si="2"/>
        <v>TT-MRC</v>
      </c>
    </row>
    <row r="6" spans="1:7" ht="29.5" thickBot="1" x14ac:dyDescent="0.4">
      <c r="A6" s="1" t="s">
        <v>5255</v>
      </c>
      <c r="B6" s="3" t="s">
        <v>5256</v>
      </c>
      <c r="C6" s="6" t="s">
        <v>1036</v>
      </c>
      <c r="D6">
        <v>3918</v>
      </c>
      <c r="E6" t="str">
        <f t="shared" si="0"/>
        <v>Penal-Debe (region of Trinidad and Tobago)</v>
      </c>
      <c r="F6" t="str">
        <f t="shared" si="1"/>
        <v>Penal-Debe</v>
      </c>
      <c r="G6" t="str">
        <f t="shared" si="2"/>
        <v>TT-PED</v>
      </c>
    </row>
    <row r="7" spans="1:7" ht="29.5" thickBot="1" x14ac:dyDescent="0.4">
      <c r="A7" s="1" t="s">
        <v>5257</v>
      </c>
      <c r="B7" s="3" t="s">
        <v>5258</v>
      </c>
      <c r="C7" s="6" t="s">
        <v>466</v>
      </c>
      <c r="D7">
        <v>3918</v>
      </c>
      <c r="E7" t="str">
        <f t="shared" si="0"/>
        <v>Port of Spain (city of Trinidad and Tobago)</v>
      </c>
      <c r="F7" t="str">
        <f t="shared" si="1"/>
        <v>Port of Spain</v>
      </c>
      <c r="G7" t="str">
        <f t="shared" si="2"/>
        <v>TT-POS</v>
      </c>
    </row>
    <row r="8" spans="1:7" ht="29.5" thickBot="1" x14ac:dyDescent="0.4">
      <c r="A8" s="1" t="s">
        <v>5259</v>
      </c>
      <c r="B8" s="3" t="s">
        <v>5260</v>
      </c>
      <c r="C8" s="6" t="s">
        <v>1036</v>
      </c>
      <c r="D8">
        <v>3918</v>
      </c>
      <c r="E8" t="str">
        <f t="shared" si="0"/>
        <v>Princes Town (region of Trinidad and Tobago)</v>
      </c>
      <c r="F8" t="str">
        <f t="shared" si="1"/>
        <v>Princes Town</v>
      </c>
      <c r="G8" t="str">
        <f t="shared" si="2"/>
        <v>TT-PRT</v>
      </c>
    </row>
    <row r="9" spans="1:7" ht="29.5" thickBot="1" x14ac:dyDescent="0.4">
      <c r="A9" s="1" t="s">
        <v>5261</v>
      </c>
      <c r="B9" s="3" t="s">
        <v>5262</v>
      </c>
      <c r="C9" s="6" t="s">
        <v>5246</v>
      </c>
      <c r="D9">
        <v>3918</v>
      </c>
      <c r="E9" t="str">
        <f t="shared" si="0"/>
        <v>Point Fortin (borough of Trinidad and Tobago)</v>
      </c>
      <c r="F9" t="str">
        <f t="shared" si="1"/>
        <v>Point Fortin</v>
      </c>
      <c r="G9" t="str">
        <f t="shared" si="2"/>
        <v>TT-PTF</v>
      </c>
    </row>
    <row r="10" spans="1:7" ht="44" thickBot="1" x14ac:dyDescent="0.4">
      <c r="A10" s="1" t="s">
        <v>5263</v>
      </c>
      <c r="B10" s="3" t="s">
        <v>5264</v>
      </c>
      <c r="C10" s="6" t="s">
        <v>466</v>
      </c>
      <c r="D10">
        <v>3918</v>
      </c>
      <c r="E10" t="str">
        <f t="shared" si="0"/>
        <v>San Fernando (city of Trinidad and Tobago)</v>
      </c>
      <c r="F10" t="str">
        <f t="shared" si="1"/>
        <v>San Fernando</v>
      </c>
      <c r="G10" t="str">
        <f t="shared" si="2"/>
        <v>TT-SFO</v>
      </c>
    </row>
    <row r="11" spans="1:7" ht="29.5" thickBot="1" x14ac:dyDescent="0.4">
      <c r="A11" s="1" t="s">
        <v>5265</v>
      </c>
      <c r="B11" s="3" t="s">
        <v>5266</v>
      </c>
      <c r="C11" s="6" t="s">
        <v>1036</v>
      </c>
      <c r="D11">
        <v>3918</v>
      </c>
      <c r="E11" t="str">
        <f t="shared" si="0"/>
        <v>Sangre Grande (region of Trinidad and Tobago)</v>
      </c>
      <c r="F11" t="str">
        <f t="shared" si="1"/>
        <v>Sangre Grande</v>
      </c>
      <c r="G11" t="str">
        <f t="shared" si="2"/>
        <v>TT-SGE</v>
      </c>
    </row>
    <row r="12" spans="1:7" ht="15" thickBot="1" x14ac:dyDescent="0.4">
      <c r="A12" s="1" t="s">
        <v>5267</v>
      </c>
      <c r="B12" s="3" t="s">
        <v>5268</v>
      </c>
      <c r="C12" s="6" t="s">
        <v>1036</v>
      </c>
      <c r="D12">
        <v>3918</v>
      </c>
      <c r="E12" t="str">
        <f t="shared" si="0"/>
        <v>Siparia (region of Trinidad and Tobago)</v>
      </c>
      <c r="F12" t="str">
        <f t="shared" si="1"/>
        <v>Siparia</v>
      </c>
      <c r="G12" t="str">
        <f t="shared" si="2"/>
        <v>TT-SIP</v>
      </c>
    </row>
    <row r="13" spans="1:7" ht="29.5" thickBot="1" x14ac:dyDescent="0.4">
      <c r="A13" s="1" t="s">
        <v>5269</v>
      </c>
      <c r="B13" s="3" t="s">
        <v>5270</v>
      </c>
      <c r="C13" s="6" t="s">
        <v>1036</v>
      </c>
      <c r="D13">
        <v>3918</v>
      </c>
      <c r="E13" t="str">
        <f t="shared" si="0"/>
        <v>San Juan-Laventille (region of Trinidad and Tobago)</v>
      </c>
      <c r="F13" t="str">
        <f t="shared" si="1"/>
        <v>San Juan-Laventille</v>
      </c>
      <c r="G13" t="str">
        <f t="shared" si="2"/>
        <v>TT-SJL</v>
      </c>
    </row>
    <row r="14" spans="1:7" ht="15" thickBot="1" x14ac:dyDescent="0.4">
      <c r="A14" s="1" t="s">
        <v>5271</v>
      </c>
      <c r="B14" s="3" t="s">
        <v>5272</v>
      </c>
      <c r="C14" s="6" t="s">
        <v>5273</v>
      </c>
      <c r="D14">
        <v>3918</v>
      </c>
      <c r="E14" t="str">
        <f t="shared" si="0"/>
        <v>Tobago (ward of Trinidad and Tobago)</v>
      </c>
      <c r="F14" t="str">
        <f t="shared" si="1"/>
        <v>Tobago</v>
      </c>
      <c r="G14" t="str">
        <f t="shared" si="2"/>
        <v>TT-TOB</v>
      </c>
    </row>
    <row r="15" spans="1:7" ht="29.5" thickBot="1" x14ac:dyDescent="0.4">
      <c r="A15" s="1" t="s">
        <v>5274</v>
      </c>
      <c r="B15" s="3" t="s">
        <v>5275</v>
      </c>
      <c r="C15" s="6" t="s">
        <v>1036</v>
      </c>
      <c r="D15">
        <v>3918</v>
      </c>
      <c r="E15" t="str">
        <f t="shared" si="0"/>
        <v>Tunapuna-Piarco (region of Trinidad and Tobago)</v>
      </c>
      <c r="F15" t="str">
        <f t="shared" si="1"/>
        <v>Tunapuna-Piarco</v>
      </c>
      <c r="G15" t="str">
        <f t="shared" si="2"/>
        <v>TT-TUP</v>
      </c>
    </row>
  </sheetData>
  <hyperlinks>
    <hyperlink ref="B1" r:id="rId1" tooltip="Arima" display="https://en.wikipedia.org/wiki/Arima" xr:uid="{00454C9B-7FAF-494E-951C-A27FF942B66E}"/>
    <hyperlink ref="B2" r:id="rId2" tooltip="Chaguanas" display="https://en.wikipedia.org/wiki/Chaguanas" xr:uid="{6C0E3B90-8C68-41C5-AB14-578CBFF5F00E}"/>
    <hyperlink ref="B3" r:id="rId3" tooltip="Couva-Tabaquite-Talparo" display="https://en.wikipedia.org/wiki/Couva-Tabaquite-Talparo" xr:uid="{A7545F53-7B49-4539-B400-788CB50F7C43}"/>
    <hyperlink ref="B4" r:id="rId4" tooltip="Diego Martin region" display="https://en.wikipedia.org/wiki/Diego_Martin_region" xr:uid="{53796FAC-08DD-4D2F-AB27-354E60A5180F}"/>
    <hyperlink ref="B5" r:id="rId5" tooltip="Mayaro–Rio Claro" display="https://en.wikipedia.org/wiki/Mayaro%E2%80%93Rio_Claro" xr:uid="{99F98780-31EE-4FAA-A9C4-AF5C3B35E178}"/>
    <hyperlink ref="B6" r:id="rId6" tooltip="Penal–Debe" display="https://en.wikipedia.org/wiki/Penal%E2%80%93Debe" xr:uid="{32DB1C25-EC56-4297-8F25-83B942F9696E}"/>
    <hyperlink ref="B7" r:id="rId7" tooltip="Port of Spain" display="https://en.wikipedia.org/wiki/Port_of_Spain" xr:uid="{CA884CB7-2E7D-48FC-8FD7-A52CA3583989}"/>
    <hyperlink ref="B8" r:id="rId8" tooltip="Princes Town region" display="https://en.wikipedia.org/wiki/Princes_Town_region" xr:uid="{55DDCDEE-E3E2-48FE-92F1-76585BE97DE3}"/>
    <hyperlink ref="B9" r:id="rId9" tooltip="Point Fortin" display="https://en.wikipedia.org/wiki/Point_Fortin" xr:uid="{5CD78981-D582-4CC6-A934-9AC81DDA0441}"/>
    <hyperlink ref="B10" r:id="rId10" tooltip="San Fernando, Trinidad and Tobago" display="https://en.wikipedia.org/wiki/San_Fernando,_Trinidad_and_Tobago" xr:uid="{82A7C3ED-781F-4F5A-910B-DA53412B57CF}"/>
    <hyperlink ref="B11" r:id="rId11" tooltip="Sangre Grande region" display="https://en.wikipedia.org/wiki/Sangre_Grande_region" xr:uid="{D7AFF08C-99CB-4222-A9AB-DAD49C59BB1F}"/>
    <hyperlink ref="B12" r:id="rId12" tooltip="Siparia region" display="https://en.wikipedia.org/wiki/Siparia_region" xr:uid="{6CFEA364-508C-4323-B94C-F4647010F58D}"/>
    <hyperlink ref="B13" r:id="rId13" tooltip="San Juan–Laventille" display="https://en.wikipedia.org/wiki/San_Juan%E2%80%93Laventille" xr:uid="{28089D96-04A0-4458-A288-0E9F170EE566}"/>
    <hyperlink ref="B14" r:id="rId14" tooltip="Tobago" display="https://en.wikipedia.org/wiki/Tobago" xr:uid="{352E097A-AB58-423F-A39D-976EF3D678C6}"/>
    <hyperlink ref="B15" r:id="rId15" tooltip="Tunapuna–Piarco" display="https://en.wikipedia.org/wiki/Tunapuna%E2%80%93Piarco" xr:uid="{0B20FA10-72FB-4243-8E2E-DA7CE3390EBC}"/>
  </hyperlinks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2290C-8306-4117-B0A7-0D85F6770E24}">
  <dimension ref="A1:G8"/>
  <sheetViews>
    <sheetView workbookViewId="0">
      <selection activeCell="D1" sqref="D1:G8"/>
    </sheetView>
  </sheetViews>
  <sheetFormatPr defaultRowHeight="14.5" x14ac:dyDescent="0.35"/>
  <cols>
    <col min="5" max="5" width="28.453125" bestFit="1" customWidth="1"/>
  </cols>
  <sheetData>
    <row r="1" spans="1:7" ht="15" thickBot="1" x14ac:dyDescent="0.4">
      <c r="A1" s="1" t="s">
        <v>5276</v>
      </c>
      <c r="B1" s="3" t="s">
        <v>5277</v>
      </c>
      <c r="C1" s="6" t="s">
        <v>5278</v>
      </c>
      <c r="D1">
        <v>4062</v>
      </c>
      <c r="E1" t="str">
        <f>_xlfn.CONCAT(B1," (Tuvaluan ",C1,")")</f>
        <v>Funafuti (Tuvaluan town council)</v>
      </c>
      <c r="F1" t="str">
        <f>B1</f>
        <v>Funafuti</v>
      </c>
      <c r="G1" t="str">
        <f>A1</f>
        <v>TV-FUN</v>
      </c>
    </row>
    <row r="2" spans="1:7" ht="29.5" thickBot="1" x14ac:dyDescent="0.4">
      <c r="A2" s="1" t="s">
        <v>5279</v>
      </c>
      <c r="B2" s="3" t="s">
        <v>5280</v>
      </c>
      <c r="C2" s="6" t="s">
        <v>5281</v>
      </c>
      <c r="D2">
        <v>4062</v>
      </c>
      <c r="E2" t="str">
        <f t="shared" ref="E2:E8" si="0">_xlfn.CONCAT(B2," (Tuvaluan ",C2,")")</f>
        <v>Nanumaga (Tuvaluan island council)</v>
      </c>
      <c r="F2" t="str">
        <f t="shared" ref="F2:F8" si="1">B2</f>
        <v>Nanumaga</v>
      </c>
      <c r="G2" t="str">
        <f t="shared" ref="G2:G8" si="2">A2</f>
        <v>TV-NMG</v>
      </c>
    </row>
    <row r="3" spans="1:7" ht="29.5" thickBot="1" x14ac:dyDescent="0.4">
      <c r="A3" s="1" t="s">
        <v>5282</v>
      </c>
      <c r="B3" s="3" t="s">
        <v>5283</v>
      </c>
      <c r="C3" s="6" t="s">
        <v>5281</v>
      </c>
      <c r="D3">
        <v>4062</v>
      </c>
      <c r="E3" t="str">
        <f t="shared" si="0"/>
        <v>Nanumea (Tuvaluan island council)</v>
      </c>
      <c r="F3" t="str">
        <f t="shared" si="1"/>
        <v>Nanumea</v>
      </c>
      <c r="G3" t="str">
        <f t="shared" si="2"/>
        <v>TV-NMA</v>
      </c>
    </row>
    <row r="4" spans="1:7" ht="15" thickBot="1" x14ac:dyDescent="0.4">
      <c r="A4" s="1" t="s">
        <v>5284</v>
      </c>
      <c r="B4" s="3" t="s">
        <v>5285</v>
      </c>
      <c r="C4" s="6" t="s">
        <v>5281</v>
      </c>
      <c r="D4">
        <v>4062</v>
      </c>
      <c r="E4" t="str">
        <f t="shared" si="0"/>
        <v>Niutao (Tuvaluan island council)</v>
      </c>
      <c r="F4" t="str">
        <f t="shared" si="1"/>
        <v>Niutao</v>
      </c>
      <c r="G4" t="str">
        <f t="shared" si="2"/>
        <v>TV-NIT</v>
      </c>
    </row>
    <row r="5" spans="1:7" ht="15" thickBot="1" x14ac:dyDescent="0.4">
      <c r="A5" s="1" t="s">
        <v>5286</v>
      </c>
      <c r="B5" s="3" t="s">
        <v>5287</v>
      </c>
      <c r="C5" s="6" t="s">
        <v>5281</v>
      </c>
      <c r="D5">
        <v>4062</v>
      </c>
      <c r="E5" t="str">
        <f t="shared" si="0"/>
        <v>Nui (Tuvaluan island council)</v>
      </c>
      <c r="F5" t="str">
        <f t="shared" si="1"/>
        <v>Nui</v>
      </c>
      <c r="G5" t="str">
        <f t="shared" si="2"/>
        <v>TV-NUI</v>
      </c>
    </row>
    <row r="6" spans="1:7" ht="29.5" thickBot="1" x14ac:dyDescent="0.4">
      <c r="A6" s="1" t="s">
        <v>5288</v>
      </c>
      <c r="B6" s="3" t="s">
        <v>5289</v>
      </c>
      <c r="C6" s="6" t="s">
        <v>5281</v>
      </c>
      <c r="D6">
        <v>4062</v>
      </c>
      <c r="E6" t="str">
        <f t="shared" si="0"/>
        <v>Nukufetau (Tuvaluan island council)</v>
      </c>
      <c r="F6" t="str">
        <f t="shared" si="1"/>
        <v>Nukufetau</v>
      </c>
      <c r="G6" t="str">
        <f t="shared" si="2"/>
        <v>TV-NKF</v>
      </c>
    </row>
    <row r="7" spans="1:7" ht="29.5" thickBot="1" x14ac:dyDescent="0.4">
      <c r="A7" s="1" t="s">
        <v>5290</v>
      </c>
      <c r="B7" s="3" t="s">
        <v>5291</v>
      </c>
      <c r="C7" s="6" t="s">
        <v>5281</v>
      </c>
      <c r="D7">
        <v>4062</v>
      </c>
      <c r="E7" t="str">
        <f t="shared" si="0"/>
        <v>Nukulaelae (Tuvaluan island council)</v>
      </c>
      <c r="F7" t="str">
        <f t="shared" si="1"/>
        <v>Nukulaelae</v>
      </c>
      <c r="G7" t="str">
        <f t="shared" si="2"/>
        <v>TV-NKL</v>
      </c>
    </row>
    <row r="8" spans="1:7" ht="15" thickBot="1" x14ac:dyDescent="0.4">
      <c r="A8" s="1" t="s">
        <v>5292</v>
      </c>
      <c r="B8" s="3" t="s">
        <v>5293</v>
      </c>
      <c r="C8" s="6" t="s">
        <v>5281</v>
      </c>
      <c r="D8">
        <v>4062</v>
      </c>
      <c r="E8" t="str">
        <f t="shared" si="0"/>
        <v>Vaitupu (Tuvaluan island council)</v>
      </c>
      <c r="F8" t="str">
        <f t="shared" si="1"/>
        <v>Vaitupu</v>
      </c>
      <c r="G8" t="str">
        <f t="shared" si="2"/>
        <v>TV-VAI</v>
      </c>
    </row>
  </sheetData>
  <hyperlinks>
    <hyperlink ref="B1" r:id="rId1" tooltip="Funafuti" display="https://en.wikipedia.org/wiki/Funafuti" xr:uid="{765D1CAB-DA9B-4501-BA24-D292EEBB11B5}"/>
    <hyperlink ref="B2" r:id="rId2" tooltip="Nanumanga" display="https://en.wikipedia.org/wiki/Nanumanga" xr:uid="{9B432490-0AA1-4CC0-8E76-AE3A3670F859}"/>
    <hyperlink ref="B3" r:id="rId3" tooltip="Nanumea" display="https://en.wikipedia.org/wiki/Nanumea" xr:uid="{CDBA7066-6A63-4B80-839F-18AA33BC178F}"/>
    <hyperlink ref="B4" r:id="rId4" tooltip="Niutao" display="https://en.wikipedia.org/wiki/Niutao" xr:uid="{91962806-ED6D-4159-A117-F09A0BE19E2E}"/>
    <hyperlink ref="B5" r:id="rId5" tooltip="Nui (atoll)" display="https://en.wikipedia.org/wiki/Nui_(atoll)" xr:uid="{0DD14FFF-AA09-4936-84E7-B088B4C767DC}"/>
    <hyperlink ref="B6" r:id="rId6" tooltip="Nukufetau" display="https://en.wikipedia.org/wiki/Nukufetau" xr:uid="{BB860062-381E-4800-82FB-3AE33BC44A59}"/>
    <hyperlink ref="B7" r:id="rId7" tooltip="Nukulaelae" display="https://en.wikipedia.org/wiki/Nukulaelae" xr:uid="{45777499-5A9E-419D-8852-7D8E334E8155}"/>
    <hyperlink ref="B8" r:id="rId8" tooltip="Vaitupu" display="https://en.wikipedia.org/wiki/Vaitupu" xr:uid="{87D7731D-540B-4D0A-9933-D822A88BB15B}"/>
  </hyperlinks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D3652-14AC-473B-A263-32DF7508D039}">
  <dimension ref="A1:G31"/>
  <sheetViews>
    <sheetView topLeftCell="A22" workbookViewId="0">
      <selection activeCell="D1" sqref="D1:G31"/>
    </sheetView>
  </sheetViews>
  <sheetFormatPr defaultRowHeight="14.5" x14ac:dyDescent="0.35"/>
  <cols>
    <col min="5" max="5" width="31.08984375" bestFit="1" customWidth="1"/>
    <col min="6" max="6" width="14.7265625" bestFit="1" customWidth="1"/>
  </cols>
  <sheetData>
    <row r="1" spans="1:7" ht="15" thickBot="1" x14ac:dyDescent="0.4">
      <c r="A1" s="1" t="s">
        <v>5294</v>
      </c>
      <c r="B1" s="3" t="s">
        <v>5295</v>
      </c>
      <c r="C1" s="6"/>
      <c r="D1">
        <v>3874</v>
      </c>
      <c r="E1" t="str">
        <f>_xlfn.CONCAT(B1," (Tanzanian region)")</f>
        <v>Arusha (Tanzanian region)</v>
      </c>
      <c r="F1" t="str">
        <f>B1</f>
        <v>Arusha</v>
      </c>
      <c r="G1" t="str">
        <f>A1</f>
        <v>TZ-01</v>
      </c>
    </row>
    <row r="2" spans="1:7" ht="29.5" thickBot="1" x14ac:dyDescent="0.4">
      <c r="A2" s="1" t="s">
        <v>5296</v>
      </c>
      <c r="B2" s="3" t="s">
        <v>5297</v>
      </c>
      <c r="C2" s="6"/>
      <c r="D2">
        <v>3874</v>
      </c>
      <c r="E2" t="str">
        <f t="shared" ref="E2:E31" si="0">_xlfn.CONCAT(B2," (Tanzanian region)")</f>
        <v>Dar es Salaam (Tanzanian region)</v>
      </c>
      <c r="F2" t="str">
        <f t="shared" ref="F2:F31" si="1">B2</f>
        <v>Dar es Salaam</v>
      </c>
      <c r="G2" t="str">
        <f t="shared" ref="G2:G31" si="2">A2</f>
        <v>TZ-02</v>
      </c>
    </row>
    <row r="3" spans="1:7" ht="15" thickBot="1" x14ac:dyDescent="0.4">
      <c r="A3" s="1" t="s">
        <v>5298</v>
      </c>
      <c r="B3" s="3" t="s">
        <v>5299</v>
      </c>
      <c r="C3" s="6"/>
      <c r="D3">
        <v>3874</v>
      </c>
      <c r="E3" t="str">
        <f t="shared" si="0"/>
        <v>Dodoma (Tanzanian region)</v>
      </c>
      <c r="F3" t="str">
        <f t="shared" si="1"/>
        <v>Dodoma</v>
      </c>
      <c r="G3" t="str">
        <f t="shared" si="2"/>
        <v>TZ-03</v>
      </c>
    </row>
    <row r="4" spans="1:7" ht="15" thickBot="1" x14ac:dyDescent="0.4">
      <c r="A4" s="1" t="s">
        <v>5300</v>
      </c>
      <c r="B4" s="3" t="s">
        <v>5301</v>
      </c>
      <c r="C4" s="6"/>
      <c r="D4">
        <v>3874</v>
      </c>
      <c r="E4" t="str">
        <f t="shared" si="0"/>
        <v>Geita (Tanzanian region)</v>
      </c>
      <c r="F4" t="str">
        <f t="shared" si="1"/>
        <v>Geita</v>
      </c>
      <c r="G4" t="str">
        <f t="shared" si="2"/>
        <v>TZ-27</v>
      </c>
    </row>
    <row r="5" spans="1:7" ht="15" thickBot="1" x14ac:dyDescent="0.4">
      <c r="A5" s="1" t="s">
        <v>5302</v>
      </c>
      <c r="B5" s="3" t="s">
        <v>5303</v>
      </c>
      <c r="C5" s="6"/>
      <c r="D5">
        <v>3874</v>
      </c>
      <c r="E5" t="str">
        <f t="shared" si="0"/>
        <v>Iringa (Tanzanian region)</v>
      </c>
      <c r="F5" t="str">
        <f t="shared" si="1"/>
        <v>Iringa</v>
      </c>
      <c r="G5" t="str">
        <f t="shared" si="2"/>
        <v>TZ-04</v>
      </c>
    </row>
    <row r="6" spans="1:7" ht="15" thickBot="1" x14ac:dyDescent="0.4">
      <c r="A6" s="1" t="s">
        <v>5304</v>
      </c>
      <c r="B6" s="3" t="s">
        <v>5305</v>
      </c>
      <c r="C6" s="6"/>
      <c r="D6">
        <v>3874</v>
      </c>
      <c r="E6" t="str">
        <f t="shared" si="0"/>
        <v>Kagera (Tanzanian region)</v>
      </c>
      <c r="F6" t="str">
        <f t="shared" si="1"/>
        <v>Kagera</v>
      </c>
      <c r="G6" t="str">
        <f t="shared" si="2"/>
        <v>TZ-05</v>
      </c>
    </row>
    <row r="7" spans="1:7" ht="29.5" thickBot="1" x14ac:dyDescent="0.4">
      <c r="A7" s="1" t="s">
        <v>5306</v>
      </c>
      <c r="B7" s="3" t="s">
        <v>5307</v>
      </c>
      <c r="C7" s="6" t="s">
        <v>5308</v>
      </c>
      <c r="D7">
        <v>3874</v>
      </c>
      <c r="E7" t="str">
        <f t="shared" si="0"/>
        <v>Kaskazini Pemba (Tanzanian region)</v>
      </c>
      <c r="F7" t="str">
        <f t="shared" si="1"/>
        <v>Kaskazini Pemba</v>
      </c>
      <c r="G7" t="str">
        <f t="shared" si="2"/>
        <v>TZ-06</v>
      </c>
    </row>
    <row r="8" spans="1:7" ht="29.5" thickBot="1" x14ac:dyDescent="0.4">
      <c r="A8" s="1" t="s">
        <v>5309</v>
      </c>
      <c r="B8" s="3" t="s">
        <v>5310</v>
      </c>
      <c r="C8" s="6" t="s">
        <v>5311</v>
      </c>
      <c r="D8">
        <v>3874</v>
      </c>
      <c r="E8" t="str">
        <f t="shared" si="0"/>
        <v>Kaskazini Unguja (Tanzanian region)</v>
      </c>
      <c r="F8" t="str">
        <f t="shared" si="1"/>
        <v>Kaskazini Unguja</v>
      </c>
      <c r="G8" t="str">
        <f t="shared" si="2"/>
        <v>TZ-07</v>
      </c>
    </row>
    <row r="9" spans="1:7" ht="15" thickBot="1" x14ac:dyDescent="0.4">
      <c r="A9" s="1" t="s">
        <v>5312</v>
      </c>
      <c r="B9" s="3" t="s">
        <v>5313</v>
      </c>
      <c r="C9" s="6"/>
      <c r="D9">
        <v>3874</v>
      </c>
      <c r="E9" t="str">
        <f t="shared" si="0"/>
        <v>Katavi (Tanzanian region)</v>
      </c>
      <c r="F9" t="str">
        <f t="shared" si="1"/>
        <v>Katavi</v>
      </c>
      <c r="G9" t="str">
        <f t="shared" si="2"/>
        <v>TZ-28</v>
      </c>
    </row>
    <row r="10" spans="1:7" ht="15" thickBot="1" x14ac:dyDescent="0.4">
      <c r="A10" s="1" t="s">
        <v>5314</v>
      </c>
      <c r="B10" s="3" t="s">
        <v>5315</v>
      </c>
      <c r="C10" s="6"/>
      <c r="D10">
        <v>3874</v>
      </c>
      <c r="E10" t="str">
        <f t="shared" si="0"/>
        <v>Kigoma (Tanzanian region)</v>
      </c>
      <c r="F10" t="str">
        <f t="shared" si="1"/>
        <v>Kigoma</v>
      </c>
      <c r="G10" t="str">
        <f t="shared" si="2"/>
        <v>TZ-08</v>
      </c>
    </row>
    <row r="11" spans="1:7" ht="29.5" thickBot="1" x14ac:dyDescent="0.4">
      <c r="A11" s="1" t="s">
        <v>5316</v>
      </c>
      <c r="B11" s="3" t="s">
        <v>5317</v>
      </c>
      <c r="C11" s="6"/>
      <c r="D11">
        <v>3874</v>
      </c>
      <c r="E11" t="str">
        <f t="shared" si="0"/>
        <v>Kilimanjaro (Tanzanian region)</v>
      </c>
      <c r="F11" t="str">
        <f t="shared" si="1"/>
        <v>Kilimanjaro</v>
      </c>
      <c r="G11" t="str">
        <f t="shared" si="2"/>
        <v>TZ-09</v>
      </c>
    </row>
    <row r="12" spans="1:7" ht="29.5" thickBot="1" x14ac:dyDescent="0.4">
      <c r="A12" s="1" t="s">
        <v>5318</v>
      </c>
      <c r="B12" s="3" t="s">
        <v>5319</v>
      </c>
      <c r="C12" s="6" t="s">
        <v>5320</v>
      </c>
      <c r="D12">
        <v>3874</v>
      </c>
      <c r="E12" t="str">
        <f t="shared" si="0"/>
        <v>Kusini Pemba (Tanzanian region)</v>
      </c>
      <c r="F12" t="str">
        <f t="shared" si="1"/>
        <v>Kusini Pemba</v>
      </c>
      <c r="G12" t="str">
        <f t="shared" si="2"/>
        <v>TZ-10</v>
      </c>
    </row>
    <row r="13" spans="1:7" ht="29.5" thickBot="1" x14ac:dyDescent="0.4">
      <c r="A13" s="1" t="s">
        <v>5321</v>
      </c>
      <c r="B13" s="3" t="s">
        <v>5322</v>
      </c>
      <c r="C13" s="6" t="s">
        <v>5323</v>
      </c>
      <c r="D13">
        <v>3874</v>
      </c>
      <c r="E13" t="str">
        <f t="shared" si="0"/>
        <v>Kusini Unguja (Tanzanian region)</v>
      </c>
      <c r="F13" t="str">
        <f t="shared" si="1"/>
        <v>Kusini Unguja</v>
      </c>
      <c r="G13" t="str">
        <f t="shared" si="2"/>
        <v>TZ-11</v>
      </c>
    </row>
    <row r="14" spans="1:7" ht="15" thickBot="1" x14ac:dyDescent="0.4">
      <c r="A14" s="1" t="s">
        <v>5324</v>
      </c>
      <c r="B14" s="3" t="s">
        <v>5325</v>
      </c>
      <c r="C14" s="6"/>
      <c r="D14">
        <v>3874</v>
      </c>
      <c r="E14" t="str">
        <f t="shared" si="0"/>
        <v>Lindi (Tanzanian region)</v>
      </c>
      <c r="F14" t="str">
        <f t="shared" si="1"/>
        <v>Lindi</v>
      </c>
      <c r="G14" t="str">
        <f t="shared" si="2"/>
        <v>TZ-12</v>
      </c>
    </row>
    <row r="15" spans="1:7" ht="15" thickBot="1" x14ac:dyDescent="0.4">
      <c r="A15" s="1" t="s">
        <v>5326</v>
      </c>
      <c r="B15" s="3" t="s">
        <v>5327</v>
      </c>
      <c r="C15" s="6"/>
      <c r="D15">
        <v>3874</v>
      </c>
      <c r="E15" t="str">
        <f t="shared" si="0"/>
        <v>Manyara (Tanzanian region)</v>
      </c>
      <c r="F15" t="str">
        <f t="shared" si="1"/>
        <v>Manyara</v>
      </c>
      <c r="G15" t="str">
        <f t="shared" si="2"/>
        <v>TZ-26</v>
      </c>
    </row>
    <row r="16" spans="1:7" ht="15" thickBot="1" x14ac:dyDescent="0.4">
      <c r="A16" s="1" t="s">
        <v>5328</v>
      </c>
      <c r="B16" s="3" t="s">
        <v>5329</v>
      </c>
      <c r="C16" s="6"/>
      <c r="D16">
        <v>3874</v>
      </c>
      <c r="E16" t="str">
        <f t="shared" si="0"/>
        <v>Mara (Tanzanian region)</v>
      </c>
      <c r="F16" t="str">
        <f t="shared" si="1"/>
        <v>Mara</v>
      </c>
      <c r="G16" t="str">
        <f t="shared" si="2"/>
        <v>TZ-13</v>
      </c>
    </row>
    <row r="17" spans="1:7" ht="15" thickBot="1" x14ac:dyDescent="0.4">
      <c r="A17" s="1" t="s">
        <v>5330</v>
      </c>
      <c r="B17" s="3" t="s">
        <v>5331</v>
      </c>
      <c r="C17" s="6"/>
      <c r="D17">
        <v>3874</v>
      </c>
      <c r="E17" t="str">
        <f t="shared" si="0"/>
        <v>Mbeya (Tanzanian region)</v>
      </c>
      <c r="F17" t="str">
        <f t="shared" si="1"/>
        <v>Mbeya</v>
      </c>
      <c r="G17" t="str">
        <f t="shared" si="2"/>
        <v>TZ-14</v>
      </c>
    </row>
    <row r="18" spans="1:7" ht="44" thickBot="1" x14ac:dyDescent="0.4">
      <c r="A18" s="1" t="s">
        <v>5332</v>
      </c>
      <c r="B18" s="3" t="s">
        <v>5333</v>
      </c>
      <c r="C18" s="6" t="s">
        <v>5334</v>
      </c>
      <c r="D18">
        <v>3874</v>
      </c>
      <c r="E18" t="str">
        <f t="shared" si="0"/>
        <v>Mjini Magharibi (Tanzanian region)</v>
      </c>
      <c r="F18" t="str">
        <f t="shared" si="1"/>
        <v>Mjini Magharibi</v>
      </c>
      <c r="G18" t="str">
        <f t="shared" si="2"/>
        <v>TZ-15</v>
      </c>
    </row>
    <row r="19" spans="1:7" ht="29.5" thickBot="1" x14ac:dyDescent="0.4">
      <c r="A19" s="1" t="s">
        <v>5335</v>
      </c>
      <c r="B19" s="3" t="s">
        <v>5336</v>
      </c>
      <c r="C19" s="6"/>
      <c r="D19">
        <v>3874</v>
      </c>
      <c r="E19" t="str">
        <f t="shared" si="0"/>
        <v>Morogoro (Tanzanian region)</v>
      </c>
      <c r="F19" t="str">
        <f t="shared" si="1"/>
        <v>Morogoro</v>
      </c>
      <c r="G19" t="str">
        <f t="shared" si="2"/>
        <v>TZ-16</v>
      </c>
    </row>
    <row r="20" spans="1:7" ht="15" thickBot="1" x14ac:dyDescent="0.4">
      <c r="A20" s="1" t="s">
        <v>5337</v>
      </c>
      <c r="B20" s="3" t="s">
        <v>5338</v>
      </c>
      <c r="C20" s="6"/>
      <c r="D20">
        <v>3874</v>
      </c>
      <c r="E20" t="str">
        <f t="shared" si="0"/>
        <v>Mtwara (Tanzanian region)</v>
      </c>
      <c r="F20" t="str">
        <f t="shared" si="1"/>
        <v>Mtwara</v>
      </c>
      <c r="G20" t="str">
        <f t="shared" si="2"/>
        <v>TZ-17</v>
      </c>
    </row>
    <row r="21" spans="1:7" ht="15" thickBot="1" x14ac:dyDescent="0.4">
      <c r="A21" s="1" t="s">
        <v>5339</v>
      </c>
      <c r="B21" s="3" t="s">
        <v>5340</v>
      </c>
      <c r="C21" s="6"/>
      <c r="D21">
        <v>3874</v>
      </c>
      <c r="E21" t="str">
        <f t="shared" si="0"/>
        <v>Mwanza (Tanzanian region)</v>
      </c>
      <c r="F21" t="str">
        <f t="shared" si="1"/>
        <v>Mwanza</v>
      </c>
      <c r="G21" t="str">
        <f t="shared" si="2"/>
        <v>TZ-18</v>
      </c>
    </row>
    <row r="22" spans="1:7" ht="15" thickBot="1" x14ac:dyDescent="0.4">
      <c r="A22" s="1" t="s">
        <v>5341</v>
      </c>
      <c r="B22" s="3" t="s">
        <v>5342</v>
      </c>
      <c r="C22" s="6"/>
      <c r="D22">
        <v>3874</v>
      </c>
      <c r="E22" t="str">
        <f t="shared" si="0"/>
        <v>Njombe (Tanzanian region)</v>
      </c>
      <c r="F22" t="str">
        <f t="shared" si="1"/>
        <v>Njombe</v>
      </c>
      <c r="G22" t="str">
        <f t="shared" si="2"/>
        <v>TZ-29</v>
      </c>
    </row>
    <row r="23" spans="1:7" ht="15" thickBot="1" x14ac:dyDescent="0.4">
      <c r="A23" s="1" t="s">
        <v>5343</v>
      </c>
      <c r="B23" s="3" t="s">
        <v>5344</v>
      </c>
      <c r="C23" s="6" t="s">
        <v>5345</v>
      </c>
      <c r="D23">
        <v>3874</v>
      </c>
      <c r="E23" t="str">
        <f t="shared" si="0"/>
        <v>Pwani (Tanzanian region)</v>
      </c>
      <c r="F23" t="str">
        <f t="shared" si="1"/>
        <v>Pwani</v>
      </c>
      <c r="G23" t="str">
        <f t="shared" si="2"/>
        <v>TZ-19</v>
      </c>
    </row>
    <row r="24" spans="1:7" ht="15" thickBot="1" x14ac:dyDescent="0.4">
      <c r="A24" s="1" t="s">
        <v>5346</v>
      </c>
      <c r="B24" s="3" t="s">
        <v>5347</v>
      </c>
      <c r="C24" s="6"/>
      <c r="D24">
        <v>3874</v>
      </c>
      <c r="E24" t="str">
        <f t="shared" si="0"/>
        <v>Rukwa (Tanzanian region)</v>
      </c>
      <c r="F24" t="str">
        <f t="shared" si="1"/>
        <v>Rukwa</v>
      </c>
      <c r="G24" t="str">
        <f t="shared" si="2"/>
        <v>TZ-20</v>
      </c>
    </row>
    <row r="25" spans="1:7" ht="15" thickBot="1" x14ac:dyDescent="0.4">
      <c r="A25" s="1" t="s">
        <v>5348</v>
      </c>
      <c r="B25" s="3" t="s">
        <v>5349</v>
      </c>
      <c r="C25" s="6"/>
      <c r="D25">
        <v>3874</v>
      </c>
      <c r="E25" t="str">
        <f t="shared" si="0"/>
        <v>Ruvuma (Tanzanian region)</v>
      </c>
      <c r="F25" t="str">
        <f t="shared" si="1"/>
        <v>Ruvuma</v>
      </c>
      <c r="G25" t="str">
        <f t="shared" si="2"/>
        <v>TZ-21</v>
      </c>
    </row>
    <row r="26" spans="1:7" ht="29.5" thickBot="1" x14ac:dyDescent="0.4">
      <c r="A26" s="1" t="s">
        <v>5350</v>
      </c>
      <c r="B26" s="3" t="s">
        <v>5351</v>
      </c>
      <c r="C26" s="6"/>
      <c r="D26">
        <v>3874</v>
      </c>
      <c r="E26" t="str">
        <f t="shared" si="0"/>
        <v>Shinyanga (Tanzanian region)</v>
      </c>
      <c r="F26" t="str">
        <f t="shared" si="1"/>
        <v>Shinyanga</v>
      </c>
      <c r="G26" t="str">
        <f t="shared" si="2"/>
        <v>TZ-22</v>
      </c>
    </row>
    <row r="27" spans="1:7" ht="15" thickBot="1" x14ac:dyDescent="0.4">
      <c r="A27" s="1" t="s">
        <v>5352</v>
      </c>
      <c r="B27" s="3" t="s">
        <v>5353</v>
      </c>
      <c r="C27" s="6"/>
      <c r="D27">
        <v>3874</v>
      </c>
      <c r="E27" t="str">
        <f t="shared" si="0"/>
        <v>Simiyu (Tanzanian region)</v>
      </c>
      <c r="F27" t="str">
        <f t="shared" si="1"/>
        <v>Simiyu</v>
      </c>
      <c r="G27" t="str">
        <f t="shared" si="2"/>
        <v>TZ-30</v>
      </c>
    </row>
    <row r="28" spans="1:7" ht="15" thickBot="1" x14ac:dyDescent="0.4">
      <c r="A28" s="1" t="s">
        <v>5354</v>
      </c>
      <c r="B28" s="3" t="s">
        <v>5355</v>
      </c>
      <c r="C28" s="6"/>
      <c r="D28">
        <v>3874</v>
      </c>
      <c r="E28" t="str">
        <f t="shared" si="0"/>
        <v>Singida (Tanzanian region)</v>
      </c>
      <c r="F28" t="str">
        <f t="shared" si="1"/>
        <v>Singida</v>
      </c>
      <c r="G28" t="str">
        <f t="shared" si="2"/>
        <v>TZ-23</v>
      </c>
    </row>
    <row r="29" spans="1:7" ht="15" thickBot="1" x14ac:dyDescent="0.4">
      <c r="A29" s="1" t="s">
        <v>5356</v>
      </c>
      <c r="B29" s="3" t="s">
        <v>5357</v>
      </c>
      <c r="C29" s="6" t="s">
        <v>5357</v>
      </c>
      <c r="D29">
        <v>3874</v>
      </c>
      <c r="E29" t="str">
        <f t="shared" si="0"/>
        <v>Songwe (Tanzanian region)</v>
      </c>
      <c r="F29" t="str">
        <f t="shared" si="1"/>
        <v>Songwe</v>
      </c>
      <c r="G29" t="str">
        <f t="shared" si="2"/>
        <v>TZ-31</v>
      </c>
    </row>
    <row r="30" spans="1:7" ht="15" thickBot="1" x14ac:dyDescent="0.4">
      <c r="A30" s="1" t="s">
        <v>5358</v>
      </c>
      <c r="B30" s="3" t="s">
        <v>5359</v>
      </c>
      <c r="C30" s="6"/>
      <c r="D30">
        <v>3874</v>
      </c>
      <c r="E30" t="str">
        <f t="shared" si="0"/>
        <v>Tabora (Tanzanian region)</v>
      </c>
      <c r="F30" t="str">
        <f t="shared" si="1"/>
        <v>Tabora</v>
      </c>
      <c r="G30" t="str">
        <f t="shared" si="2"/>
        <v>TZ-24</v>
      </c>
    </row>
    <row r="31" spans="1:7" ht="15" thickBot="1" x14ac:dyDescent="0.4">
      <c r="A31" s="1" t="s">
        <v>5360</v>
      </c>
      <c r="B31" s="3" t="s">
        <v>5361</v>
      </c>
      <c r="C31" s="7"/>
      <c r="D31">
        <v>3874</v>
      </c>
      <c r="E31" t="str">
        <f t="shared" si="0"/>
        <v>Tanga (Tanzanian region)</v>
      </c>
      <c r="F31" t="str">
        <f t="shared" si="1"/>
        <v>Tanga</v>
      </c>
      <c r="G31" t="str">
        <f t="shared" si="2"/>
        <v>TZ-25</v>
      </c>
    </row>
  </sheetData>
  <hyperlinks>
    <hyperlink ref="B1" r:id="rId1" tooltip="Arusha Region" display="https://en.wikipedia.org/wiki/Arusha_Region" xr:uid="{51D8CD0D-9958-4028-A927-BCD36C7E5131}"/>
    <hyperlink ref="B2" r:id="rId2" tooltip="Dar es Salaam" display="https://en.wikipedia.org/wiki/Dar_es_Salaam" xr:uid="{CB4531DD-5D4E-434E-9747-A45CCE2EEF90}"/>
    <hyperlink ref="B3" r:id="rId3" tooltip="Dodoma Region" display="https://en.wikipedia.org/wiki/Dodoma_Region" xr:uid="{30F79848-8C9F-45B9-8199-FE1164863DAD}"/>
    <hyperlink ref="B4" r:id="rId4" tooltip="Geita Region" display="https://en.wikipedia.org/wiki/Geita_Region" xr:uid="{4B7B751C-A89D-4DEC-AA27-6D8F53805A17}"/>
    <hyperlink ref="B5" r:id="rId5" tooltip="Iringa Region" display="https://en.wikipedia.org/wiki/Iringa_Region" xr:uid="{8A1307A3-F328-4182-9BA2-73EDBE1885C9}"/>
    <hyperlink ref="B6" r:id="rId6" tooltip="Kagera Region" display="https://en.wikipedia.org/wiki/Kagera_Region" xr:uid="{AFB72814-3C85-4FA0-B0BC-F0267E221ECA}"/>
    <hyperlink ref="B7" r:id="rId7" tooltip="Pemba North Region" display="https://en.wikipedia.org/wiki/Pemba_North_Region" xr:uid="{2882E0C5-5C60-4580-ADB7-A3D97BCD5FE5}"/>
    <hyperlink ref="B8" r:id="rId8" tooltip="Unguja North Region" display="https://en.wikipedia.org/wiki/Unguja_North_Region" xr:uid="{867747C7-020D-4CDD-B919-08A6ADA0BAE4}"/>
    <hyperlink ref="B9" r:id="rId9" tooltip="Katavi Region" display="https://en.wikipedia.org/wiki/Katavi_Region" xr:uid="{1A970985-809C-4556-A7FB-7F78352B446F}"/>
    <hyperlink ref="B10" r:id="rId10" tooltip="Kigoma Region" display="https://en.wikipedia.org/wiki/Kigoma_Region" xr:uid="{A826BCBD-B508-4363-B514-3178C3F8A1E8}"/>
    <hyperlink ref="B11" r:id="rId11" tooltip="Kilimanjaro Region" display="https://en.wikipedia.org/wiki/Kilimanjaro_Region" xr:uid="{9423E89F-4EF9-4967-9F7C-2BC71ABEBC50}"/>
    <hyperlink ref="B12" r:id="rId12" tooltip="Pemba South Region" display="https://en.wikipedia.org/wiki/Pemba_South_Region" xr:uid="{3B74FBBA-FFCF-4DC8-A998-7CFF02F29C40}"/>
    <hyperlink ref="B13" r:id="rId13" tooltip="Unguja South Region" display="https://en.wikipedia.org/wiki/Unguja_South_Region" xr:uid="{AD476F51-D995-4564-A31C-AA0F99A7C30A}"/>
    <hyperlink ref="B14" r:id="rId14" tooltip="Lindi Region" display="https://en.wikipedia.org/wiki/Lindi_Region" xr:uid="{22F5D284-963C-4FDD-AF8B-586C6CCE9499}"/>
    <hyperlink ref="B15" r:id="rId15" tooltip="Manyara Region" display="https://en.wikipedia.org/wiki/Manyara_Region" xr:uid="{C93649A5-FF46-449B-9987-D1A5A801F4A2}"/>
    <hyperlink ref="B16" r:id="rId16" tooltip="Mara Region" display="https://en.wikipedia.org/wiki/Mara_Region" xr:uid="{A417591D-E0AD-42DC-8F88-DE2C257E0B15}"/>
    <hyperlink ref="B17" r:id="rId17" tooltip="Mbeya Region" display="https://en.wikipedia.org/wiki/Mbeya_Region" xr:uid="{86500929-30EA-4288-998F-0F80ACA3D6B3}"/>
    <hyperlink ref="B18" r:id="rId18" tooltip="Mjini Magharibi Region" display="https://en.wikipedia.org/wiki/Mjini_Magharibi_Region" xr:uid="{311E68C0-08DD-4A3B-AD0A-EACECEA3A46E}"/>
    <hyperlink ref="B19" r:id="rId19" tooltip="Morogoro Region" display="https://en.wikipedia.org/wiki/Morogoro_Region" xr:uid="{2B047B1D-CFC9-4E6E-962C-B87694F2B44C}"/>
    <hyperlink ref="B20" r:id="rId20" tooltip="Mtwara Region" display="https://en.wikipedia.org/wiki/Mtwara_Region" xr:uid="{660FB4C9-CAA8-4F6C-AF0B-0632A0D650DD}"/>
    <hyperlink ref="B21" r:id="rId21" tooltip="Mwanza Region" display="https://en.wikipedia.org/wiki/Mwanza_Region" xr:uid="{F7EC3E8F-6204-4A5C-AD4D-403F8E93CE92}"/>
    <hyperlink ref="B22" r:id="rId22" tooltip="Njombe Region" display="https://en.wikipedia.org/wiki/Njombe_Region" xr:uid="{C8CD51D1-55A8-4234-9D12-B38A520A552E}"/>
    <hyperlink ref="B23" r:id="rId23" tooltip="Pwani Region" display="https://en.wikipedia.org/wiki/Pwani_Region" xr:uid="{0764B154-86D3-4C02-9BCE-7557A7294A14}"/>
    <hyperlink ref="B24" r:id="rId24" tooltip="Rukwa Region" display="https://en.wikipedia.org/wiki/Rukwa_Region" xr:uid="{5DD91842-BEEA-4A90-91A5-B03E148C4695}"/>
    <hyperlink ref="B25" r:id="rId25" tooltip="Ruvuma Region" display="https://en.wikipedia.org/wiki/Ruvuma_Region" xr:uid="{ECBD995B-2E55-4F9C-AC4C-271B0BE16E79}"/>
    <hyperlink ref="B26" r:id="rId26" tooltip="Shinyanga Region" display="https://en.wikipedia.org/wiki/Shinyanga_Region" xr:uid="{82B40759-60E8-46B2-A245-52C4DFA17EE0}"/>
    <hyperlink ref="B27" r:id="rId27" tooltip="Simiyu Region" display="https://en.wikipedia.org/wiki/Simiyu_Region" xr:uid="{4A544954-08D2-4930-838A-50E37FC95B6F}"/>
    <hyperlink ref="B28" r:id="rId28" tooltip="Singida Region" display="https://en.wikipedia.org/wiki/Singida_Region" xr:uid="{18037B86-889B-4B41-B3E2-702B62C6F2F7}"/>
    <hyperlink ref="B29" r:id="rId29" tooltip="Songwe Region" display="https://en.wikipedia.org/wiki/Songwe_Region" xr:uid="{D1912AC2-1FA6-4C51-8F3A-282A65E3E66D}"/>
    <hyperlink ref="B30" r:id="rId30" tooltip="Tabora Region" display="https://en.wikipedia.org/wiki/Tabora_Region" xr:uid="{F003A237-B611-423D-84A5-C27EA962511A}"/>
    <hyperlink ref="B31" r:id="rId31" tooltip="Tanga Region" display="https://en.wikipedia.org/wiki/Tanga_Region" xr:uid="{5A270EB2-0A18-489E-86C4-C4ADB3A1241F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6F309-D60F-487A-9B17-52C2DCAD6479}">
  <dimension ref="A1:G79"/>
  <sheetViews>
    <sheetView topLeftCell="A61" workbookViewId="0">
      <selection activeCell="D1" sqref="D1:G79"/>
    </sheetView>
  </sheetViews>
  <sheetFormatPr defaultRowHeight="14.5" x14ac:dyDescent="0.35"/>
  <cols>
    <col min="5" max="5" width="27.1796875" bestFit="1" customWidth="1"/>
    <col min="6" max="6" width="14" bestFit="1" customWidth="1"/>
  </cols>
  <sheetData>
    <row r="1" spans="1:7" ht="29.5" thickBot="1" x14ac:dyDescent="0.4">
      <c r="A1" s="1" t="s">
        <v>831</v>
      </c>
      <c r="B1" s="3" t="s">
        <v>832</v>
      </c>
      <c r="C1" s="6" t="s">
        <v>149</v>
      </c>
      <c r="D1">
        <v>3972</v>
      </c>
      <c r="E1" t="str">
        <f>_xlfn.CONCAT(B1," (Thai ",C1,")")</f>
        <v>Amnat Charoen (Thai province)</v>
      </c>
      <c r="F1" t="str">
        <f>B1</f>
        <v>Amnat Charoen</v>
      </c>
      <c r="G1" t="str">
        <f>A1</f>
        <v>TH-37</v>
      </c>
    </row>
    <row r="2" spans="1:7" ht="29.5" thickBot="1" x14ac:dyDescent="0.4">
      <c r="A2" s="1" t="s">
        <v>833</v>
      </c>
      <c r="B2" s="3" t="s">
        <v>834</v>
      </c>
      <c r="C2" s="6" t="s">
        <v>149</v>
      </c>
      <c r="D2">
        <v>3972</v>
      </c>
      <c r="E2" t="str">
        <f t="shared" ref="E2:E65" si="0">_xlfn.CONCAT(B2," (Thai ",C2,")")</f>
        <v>Ang Thong (Thai province)</v>
      </c>
      <c r="F2" t="str">
        <f t="shared" ref="F2:F65" si="1">B2</f>
        <v>Ang Thong</v>
      </c>
      <c r="G2" t="str">
        <f t="shared" ref="G2:G65" si="2">A2</f>
        <v>TH-15</v>
      </c>
    </row>
    <row r="3" spans="1:7" ht="29.5" thickBot="1" x14ac:dyDescent="0.4">
      <c r="A3" s="1" t="s">
        <v>835</v>
      </c>
      <c r="B3" s="3" t="s">
        <v>836</v>
      </c>
      <c r="C3" s="6" t="s">
        <v>149</v>
      </c>
      <c r="D3">
        <v>3972</v>
      </c>
      <c r="E3" t="str">
        <f t="shared" si="0"/>
        <v>Bueng Kan (Thai province)</v>
      </c>
      <c r="F3" t="str">
        <f t="shared" si="1"/>
        <v>Bueng Kan</v>
      </c>
      <c r="G3" t="str">
        <f t="shared" si="2"/>
        <v>TH-38</v>
      </c>
    </row>
    <row r="4" spans="1:7" ht="15" thickBot="1" x14ac:dyDescent="0.4">
      <c r="A4" s="1" t="s">
        <v>837</v>
      </c>
      <c r="B4" s="3" t="s">
        <v>838</v>
      </c>
      <c r="C4" s="6" t="s">
        <v>149</v>
      </c>
      <c r="D4">
        <v>3972</v>
      </c>
      <c r="E4" t="str">
        <f t="shared" si="0"/>
        <v>Buri Ram (Thai province)</v>
      </c>
      <c r="F4" t="str">
        <f t="shared" si="1"/>
        <v>Buri Ram</v>
      </c>
      <c r="G4" t="str">
        <f t="shared" si="2"/>
        <v>TH-31</v>
      </c>
    </row>
    <row r="5" spans="1:7" ht="29.5" thickBot="1" x14ac:dyDescent="0.4">
      <c r="A5" s="1" t="s">
        <v>839</v>
      </c>
      <c r="B5" s="3" t="s">
        <v>840</v>
      </c>
      <c r="C5" s="6" t="s">
        <v>149</v>
      </c>
      <c r="D5">
        <v>3972</v>
      </c>
      <c r="E5" t="str">
        <f t="shared" si="0"/>
        <v>Chachoengsao (Thai province)</v>
      </c>
      <c r="F5" t="str">
        <f t="shared" si="1"/>
        <v>Chachoengsao</v>
      </c>
      <c r="G5" t="str">
        <f t="shared" si="2"/>
        <v>TH-24</v>
      </c>
    </row>
    <row r="6" spans="1:7" ht="15" thickBot="1" x14ac:dyDescent="0.4">
      <c r="A6" s="1" t="s">
        <v>841</v>
      </c>
      <c r="B6" s="3" t="s">
        <v>842</v>
      </c>
      <c r="C6" s="6" t="s">
        <v>149</v>
      </c>
      <c r="D6">
        <v>3972</v>
      </c>
      <c r="E6" t="str">
        <f t="shared" si="0"/>
        <v>Chai Nat (Thai province)</v>
      </c>
      <c r="F6" t="str">
        <f t="shared" si="1"/>
        <v>Chai Nat</v>
      </c>
      <c r="G6" t="str">
        <f t="shared" si="2"/>
        <v>TH-18</v>
      </c>
    </row>
    <row r="7" spans="1:7" ht="29.5" thickBot="1" x14ac:dyDescent="0.4">
      <c r="A7" s="1" t="s">
        <v>843</v>
      </c>
      <c r="B7" s="3" t="s">
        <v>844</v>
      </c>
      <c r="C7" s="6" t="s">
        <v>149</v>
      </c>
      <c r="D7">
        <v>3972</v>
      </c>
      <c r="E7" t="str">
        <f t="shared" si="0"/>
        <v>Chaiyaphum (Thai province)</v>
      </c>
      <c r="F7" t="str">
        <f t="shared" si="1"/>
        <v>Chaiyaphum</v>
      </c>
      <c r="G7" t="str">
        <f t="shared" si="2"/>
        <v>TH-36</v>
      </c>
    </row>
    <row r="8" spans="1:7" ht="29.5" thickBot="1" x14ac:dyDescent="0.4">
      <c r="A8" s="1" t="s">
        <v>845</v>
      </c>
      <c r="B8" s="3" t="s">
        <v>846</v>
      </c>
      <c r="C8" s="6" t="s">
        <v>149</v>
      </c>
      <c r="D8">
        <v>3972</v>
      </c>
      <c r="E8" t="str">
        <f t="shared" si="0"/>
        <v>Chanthaburi (Thai province)</v>
      </c>
      <c r="F8" t="str">
        <f t="shared" si="1"/>
        <v>Chanthaburi</v>
      </c>
      <c r="G8" t="str">
        <f t="shared" si="2"/>
        <v>TH-22</v>
      </c>
    </row>
    <row r="9" spans="1:7" ht="29.5" thickBot="1" x14ac:dyDescent="0.4">
      <c r="A9" s="1" t="s">
        <v>847</v>
      </c>
      <c r="B9" s="3" t="s">
        <v>848</v>
      </c>
      <c r="C9" s="6" t="s">
        <v>149</v>
      </c>
      <c r="D9">
        <v>3972</v>
      </c>
      <c r="E9" t="str">
        <f t="shared" si="0"/>
        <v>Chiang Mai (Thai province)</v>
      </c>
      <c r="F9" t="str">
        <f t="shared" si="1"/>
        <v>Chiang Mai</v>
      </c>
      <c r="G9" t="str">
        <f t="shared" si="2"/>
        <v>TH-50</v>
      </c>
    </row>
    <row r="10" spans="1:7" ht="29.5" thickBot="1" x14ac:dyDescent="0.4">
      <c r="A10" s="1" t="s">
        <v>849</v>
      </c>
      <c r="B10" s="3" t="s">
        <v>850</v>
      </c>
      <c r="C10" s="6" t="s">
        <v>149</v>
      </c>
      <c r="D10">
        <v>3972</v>
      </c>
      <c r="E10" t="str">
        <f t="shared" si="0"/>
        <v>Chiang Rai (Thai province)</v>
      </c>
      <c r="F10" t="str">
        <f t="shared" si="1"/>
        <v>Chiang Rai</v>
      </c>
      <c r="G10" t="str">
        <f t="shared" si="2"/>
        <v>TH-57</v>
      </c>
    </row>
    <row r="11" spans="1:7" ht="29.5" thickBot="1" x14ac:dyDescent="0.4">
      <c r="A11" s="1" t="s">
        <v>851</v>
      </c>
      <c r="B11" s="3" t="s">
        <v>852</v>
      </c>
      <c r="C11" s="6" t="s">
        <v>149</v>
      </c>
      <c r="D11">
        <v>3972</v>
      </c>
      <c r="E11" t="str">
        <f t="shared" si="0"/>
        <v>Chon Buri (Thai province)</v>
      </c>
      <c r="F11" t="str">
        <f t="shared" si="1"/>
        <v>Chon Buri</v>
      </c>
      <c r="G11" t="str">
        <f t="shared" si="2"/>
        <v>TH-20</v>
      </c>
    </row>
    <row r="12" spans="1:7" ht="29.5" thickBot="1" x14ac:dyDescent="0.4">
      <c r="A12" s="1" t="s">
        <v>853</v>
      </c>
      <c r="B12" s="3" t="s">
        <v>854</v>
      </c>
      <c r="C12" s="6" t="s">
        <v>149</v>
      </c>
      <c r="D12">
        <v>3972</v>
      </c>
      <c r="E12" t="str">
        <f t="shared" si="0"/>
        <v>Chumphon (Thai province)</v>
      </c>
      <c r="F12" t="str">
        <f t="shared" si="1"/>
        <v>Chumphon</v>
      </c>
      <c r="G12" t="str">
        <f t="shared" si="2"/>
        <v>TH-86</v>
      </c>
    </row>
    <row r="13" spans="1:7" ht="15" thickBot="1" x14ac:dyDescent="0.4">
      <c r="A13" s="1" t="s">
        <v>855</v>
      </c>
      <c r="B13" s="3" t="s">
        <v>856</v>
      </c>
      <c r="C13" s="6" t="s">
        <v>149</v>
      </c>
      <c r="D13">
        <v>3972</v>
      </c>
      <c r="E13" t="str">
        <f t="shared" si="0"/>
        <v>Kalasin (Thai province)</v>
      </c>
      <c r="F13" t="str">
        <f t="shared" si="1"/>
        <v>Kalasin</v>
      </c>
      <c r="G13" t="str">
        <f t="shared" si="2"/>
        <v>TH-46</v>
      </c>
    </row>
    <row r="14" spans="1:7" ht="29.5" thickBot="1" x14ac:dyDescent="0.4">
      <c r="A14" s="1" t="s">
        <v>857</v>
      </c>
      <c r="B14" s="3" t="s">
        <v>858</v>
      </c>
      <c r="C14" s="6" t="s">
        <v>149</v>
      </c>
      <c r="D14">
        <v>3972</v>
      </c>
      <c r="E14" t="str">
        <f t="shared" si="0"/>
        <v>Kamphaeng Phet (Thai province)</v>
      </c>
      <c r="F14" t="str">
        <f t="shared" si="1"/>
        <v>Kamphaeng Phet</v>
      </c>
      <c r="G14" t="str">
        <f t="shared" si="2"/>
        <v>TH-62</v>
      </c>
    </row>
    <row r="15" spans="1:7" ht="29.5" thickBot="1" x14ac:dyDescent="0.4">
      <c r="A15" s="1" t="s">
        <v>859</v>
      </c>
      <c r="B15" s="3" t="s">
        <v>860</v>
      </c>
      <c r="C15" s="6" t="s">
        <v>149</v>
      </c>
      <c r="D15">
        <v>3972</v>
      </c>
      <c r="E15" t="str">
        <f t="shared" si="0"/>
        <v>Kanchanaburi (Thai province)</v>
      </c>
      <c r="F15" t="str">
        <f t="shared" si="1"/>
        <v>Kanchanaburi</v>
      </c>
      <c r="G15" t="str">
        <f t="shared" si="2"/>
        <v>TH-71</v>
      </c>
    </row>
    <row r="16" spans="1:7" ht="29.5" thickBot="1" x14ac:dyDescent="0.4">
      <c r="A16" s="1" t="s">
        <v>861</v>
      </c>
      <c r="B16" s="3" t="s">
        <v>862</v>
      </c>
      <c r="C16" s="6" t="s">
        <v>149</v>
      </c>
      <c r="D16">
        <v>3972</v>
      </c>
      <c r="E16" t="str">
        <f t="shared" si="0"/>
        <v>Khon Kaen (Thai province)</v>
      </c>
      <c r="F16" t="str">
        <f t="shared" si="1"/>
        <v>Khon Kaen</v>
      </c>
      <c r="G16" t="str">
        <f t="shared" si="2"/>
        <v>TH-40</v>
      </c>
    </row>
    <row r="17" spans="1:7" ht="15" thickBot="1" x14ac:dyDescent="0.4">
      <c r="A17" s="1" t="s">
        <v>863</v>
      </c>
      <c r="B17" s="3" t="s">
        <v>864</v>
      </c>
      <c r="C17" s="6" t="s">
        <v>149</v>
      </c>
      <c r="D17">
        <v>3972</v>
      </c>
      <c r="E17" t="str">
        <f t="shared" si="0"/>
        <v>Krabi (Thai province)</v>
      </c>
      <c r="F17" t="str">
        <f t="shared" si="1"/>
        <v>Krabi</v>
      </c>
      <c r="G17" t="str">
        <f t="shared" si="2"/>
        <v>TH-81</v>
      </c>
    </row>
    <row r="18" spans="1:7" ht="18" x14ac:dyDescent="0.35">
      <c r="A18" s="11" t="s">
        <v>865</v>
      </c>
      <c r="B18" s="9" t="s">
        <v>866</v>
      </c>
      <c r="C18" s="13" t="s">
        <v>868</v>
      </c>
      <c r="D18">
        <v>3972</v>
      </c>
      <c r="E18" t="str">
        <f t="shared" si="0"/>
        <v>Krung Thep Maha Nakhon (Thai metropolitan administration)</v>
      </c>
      <c r="F18" t="str">
        <f t="shared" si="1"/>
        <v>Krung Thep Maha Nakhon</v>
      </c>
      <c r="G18" t="str">
        <f t="shared" si="2"/>
        <v>TH-10</v>
      </c>
    </row>
    <row r="19" spans="1:7" ht="58.5" thickBot="1" x14ac:dyDescent="0.4">
      <c r="A19" s="12"/>
      <c r="B19" s="10" t="s">
        <v>867</v>
      </c>
      <c r="C19" s="14"/>
      <c r="D19">
        <v>3972</v>
      </c>
      <c r="E19" t="str">
        <f t="shared" si="0"/>
        <v>(local variant is Bangkok) (Thai )</v>
      </c>
      <c r="F19" t="str">
        <f t="shared" si="1"/>
        <v>(local variant is Bangkok)</v>
      </c>
      <c r="G19">
        <f t="shared" si="2"/>
        <v>0</v>
      </c>
    </row>
    <row r="20" spans="1:7" ht="15" thickBot="1" x14ac:dyDescent="0.4">
      <c r="A20" s="1" t="s">
        <v>869</v>
      </c>
      <c r="B20" s="3" t="s">
        <v>870</v>
      </c>
      <c r="C20" s="6" t="s">
        <v>149</v>
      </c>
      <c r="D20">
        <v>3972</v>
      </c>
      <c r="E20" t="str">
        <f t="shared" si="0"/>
        <v>Lampang (Thai province)</v>
      </c>
      <c r="F20" t="str">
        <f t="shared" si="1"/>
        <v>Lampang</v>
      </c>
      <c r="G20" t="str">
        <f t="shared" si="2"/>
        <v>TH-52</v>
      </c>
    </row>
    <row r="21" spans="1:7" ht="15" thickBot="1" x14ac:dyDescent="0.4">
      <c r="A21" s="1" t="s">
        <v>871</v>
      </c>
      <c r="B21" s="3" t="s">
        <v>872</v>
      </c>
      <c r="C21" s="6" t="s">
        <v>149</v>
      </c>
      <c r="D21">
        <v>3972</v>
      </c>
      <c r="E21" t="str">
        <f t="shared" si="0"/>
        <v>Lamphun (Thai province)</v>
      </c>
      <c r="F21" t="str">
        <f t="shared" si="1"/>
        <v>Lamphun</v>
      </c>
      <c r="G21" t="str">
        <f t="shared" si="2"/>
        <v>TH-51</v>
      </c>
    </row>
    <row r="22" spans="1:7" ht="15" thickBot="1" x14ac:dyDescent="0.4">
      <c r="A22" s="1" t="s">
        <v>873</v>
      </c>
      <c r="B22" s="3" t="s">
        <v>874</v>
      </c>
      <c r="C22" s="6" t="s">
        <v>149</v>
      </c>
      <c r="D22">
        <v>3972</v>
      </c>
      <c r="E22" t="str">
        <f t="shared" si="0"/>
        <v>Loei (Thai province)</v>
      </c>
      <c r="F22" t="str">
        <f t="shared" si="1"/>
        <v>Loei</v>
      </c>
      <c r="G22" t="str">
        <f t="shared" si="2"/>
        <v>TH-42</v>
      </c>
    </row>
    <row r="23" spans="1:7" ht="15" thickBot="1" x14ac:dyDescent="0.4">
      <c r="A23" s="1" t="s">
        <v>875</v>
      </c>
      <c r="B23" s="3" t="s">
        <v>876</v>
      </c>
      <c r="C23" s="6" t="s">
        <v>149</v>
      </c>
      <c r="D23">
        <v>3972</v>
      </c>
      <c r="E23" t="str">
        <f t="shared" si="0"/>
        <v>Lop Buri (Thai province)</v>
      </c>
      <c r="F23" t="str">
        <f t="shared" si="1"/>
        <v>Lop Buri</v>
      </c>
      <c r="G23" t="str">
        <f t="shared" si="2"/>
        <v>TH-16</v>
      </c>
    </row>
    <row r="24" spans="1:7" ht="29.5" thickBot="1" x14ac:dyDescent="0.4">
      <c r="A24" s="1" t="s">
        <v>877</v>
      </c>
      <c r="B24" s="3" t="s">
        <v>878</v>
      </c>
      <c r="C24" s="6" t="s">
        <v>149</v>
      </c>
      <c r="D24">
        <v>3972</v>
      </c>
      <c r="E24" t="str">
        <f t="shared" si="0"/>
        <v>Mae Hong Son (Thai province)</v>
      </c>
      <c r="F24" t="str">
        <f t="shared" si="1"/>
        <v>Mae Hong Son</v>
      </c>
      <c r="G24" t="str">
        <f t="shared" si="2"/>
        <v>TH-58</v>
      </c>
    </row>
    <row r="25" spans="1:7" ht="44" thickBot="1" x14ac:dyDescent="0.4">
      <c r="A25" s="1" t="s">
        <v>879</v>
      </c>
      <c r="B25" s="3" t="s">
        <v>880</v>
      </c>
      <c r="C25" s="6" t="s">
        <v>149</v>
      </c>
      <c r="D25">
        <v>3972</v>
      </c>
      <c r="E25" t="str">
        <f t="shared" si="0"/>
        <v>Maha Sarakham (Thai province)</v>
      </c>
      <c r="F25" t="str">
        <f t="shared" si="1"/>
        <v>Maha Sarakham</v>
      </c>
      <c r="G25" t="str">
        <f t="shared" si="2"/>
        <v>TH-44</v>
      </c>
    </row>
    <row r="26" spans="1:7" ht="29.5" thickBot="1" x14ac:dyDescent="0.4">
      <c r="A26" s="1" t="s">
        <v>881</v>
      </c>
      <c r="B26" s="3" t="s">
        <v>882</v>
      </c>
      <c r="C26" s="6" t="s">
        <v>149</v>
      </c>
      <c r="D26">
        <v>3972</v>
      </c>
      <c r="E26" t="str">
        <f t="shared" si="0"/>
        <v>Mukdahan (Thai province)</v>
      </c>
      <c r="F26" t="str">
        <f t="shared" si="1"/>
        <v>Mukdahan</v>
      </c>
      <c r="G26" t="str">
        <f t="shared" si="2"/>
        <v>TH-49</v>
      </c>
    </row>
    <row r="27" spans="1:7" ht="29.5" thickBot="1" x14ac:dyDescent="0.4">
      <c r="A27" s="1" t="s">
        <v>883</v>
      </c>
      <c r="B27" s="3" t="s">
        <v>884</v>
      </c>
      <c r="C27" s="6" t="s">
        <v>149</v>
      </c>
      <c r="D27">
        <v>3972</v>
      </c>
      <c r="E27" t="str">
        <f t="shared" si="0"/>
        <v>Nakhon Nayok (Thai province)</v>
      </c>
      <c r="F27" t="str">
        <f t="shared" si="1"/>
        <v>Nakhon Nayok</v>
      </c>
      <c r="G27" t="str">
        <f t="shared" si="2"/>
        <v>TH-26</v>
      </c>
    </row>
    <row r="28" spans="1:7" ht="29.5" thickBot="1" x14ac:dyDescent="0.4">
      <c r="A28" s="1" t="s">
        <v>885</v>
      </c>
      <c r="B28" s="3" t="s">
        <v>886</v>
      </c>
      <c r="C28" s="6" t="s">
        <v>149</v>
      </c>
      <c r="D28">
        <v>3972</v>
      </c>
      <c r="E28" t="str">
        <f t="shared" si="0"/>
        <v>Nakhon Pathom (Thai province)</v>
      </c>
      <c r="F28" t="str">
        <f t="shared" si="1"/>
        <v>Nakhon Pathom</v>
      </c>
      <c r="G28" t="str">
        <f t="shared" si="2"/>
        <v>TH-73</v>
      </c>
    </row>
    <row r="29" spans="1:7" ht="29.5" thickBot="1" x14ac:dyDescent="0.4">
      <c r="A29" s="1" t="s">
        <v>887</v>
      </c>
      <c r="B29" s="3" t="s">
        <v>888</v>
      </c>
      <c r="C29" s="6" t="s">
        <v>149</v>
      </c>
      <c r="D29">
        <v>3972</v>
      </c>
      <c r="E29" t="str">
        <f t="shared" si="0"/>
        <v>Nakhon Phanom (Thai province)</v>
      </c>
      <c r="F29" t="str">
        <f t="shared" si="1"/>
        <v>Nakhon Phanom</v>
      </c>
      <c r="G29" t="str">
        <f t="shared" si="2"/>
        <v>TH-48</v>
      </c>
    </row>
    <row r="30" spans="1:7" ht="44" thickBot="1" x14ac:dyDescent="0.4">
      <c r="A30" s="1" t="s">
        <v>889</v>
      </c>
      <c r="B30" s="3" t="s">
        <v>890</v>
      </c>
      <c r="C30" s="6" t="s">
        <v>149</v>
      </c>
      <c r="D30">
        <v>3972</v>
      </c>
      <c r="E30" t="str">
        <f t="shared" si="0"/>
        <v>Nakhon Ratchasima (Thai province)</v>
      </c>
      <c r="F30" t="str">
        <f t="shared" si="1"/>
        <v>Nakhon Ratchasima</v>
      </c>
      <c r="G30" t="str">
        <f t="shared" si="2"/>
        <v>TH-30</v>
      </c>
    </row>
    <row r="31" spans="1:7" ht="29.5" thickBot="1" x14ac:dyDescent="0.4">
      <c r="A31" s="1" t="s">
        <v>891</v>
      </c>
      <c r="B31" s="3" t="s">
        <v>892</v>
      </c>
      <c r="C31" s="6" t="s">
        <v>149</v>
      </c>
      <c r="D31">
        <v>3972</v>
      </c>
      <c r="E31" t="str">
        <f t="shared" si="0"/>
        <v>Nakhon Sawan (Thai province)</v>
      </c>
      <c r="F31" t="str">
        <f t="shared" si="1"/>
        <v>Nakhon Sawan</v>
      </c>
      <c r="G31" t="str">
        <f t="shared" si="2"/>
        <v>TH-60</v>
      </c>
    </row>
    <row r="32" spans="1:7" ht="58.5" thickBot="1" x14ac:dyDescent="0.4">
      <c r="A32" s="1" t="s">
        <v>893</v>
      </c>
      <c r="B32" s="3" t="s">
        <v>894</v>
      </c>
      <c r="C32" s="6" t="s">
        <v>149</v>
      </c>
      <c r="D32">
        <v>3972</v>
      </c>
      <c r="E32" t="str">
        <f t="shared" si="0"/>
        <v>Nakhon Si Thammarat (Thai province)</v>
      </c>
      <c r="F32" t="str">
        <f t="shared" si="1"/>
        <v>Nakhon Si Thammarat</v>
      </c>
      <c r="G32" t="str">
        <f t="shared" si="2"/>
        <v>TH-80</v>
      </c>
    </row>
    <row r="33" spans="1:7" ht="15" thickBot="1" x14ac:dyDescent="0.4">
      <c r="A33" s="1" t="s">
        <v>895</v>
      </c>
      <c r="B33" s="3" t="s">
        <v>896</v>
      </c>
      <c r="C33" s="6" t="s">
        <v>149</v>
      </c>
      <c r="D33">
        <v>3972</v>
      </c>
      <c r="E33" t="str">
        <f t="shared" si="0"/>
        <v>Nan (Thai province)</v>
      </c>
      <c r="F33" t="str">
        <f t="shared" si="1"/>
        <v>Nan</v>
      </c>
      <c r="G33" t="str">
        <f t="shared" si="2"/>
        <v>TH-55</v>
      </c>
    </row>
    <row r="34" spans="1:7" ht="29.5" thickBot="1" x14ac:dyDescent="0.4">
      <c r="A34" s="1" t="s">
        <v>897</v>
      </c>
      <c r="B34" s="3" t="s">
        <v>898</v>
      </c>
      <c r="C34" s="6" t="s">
        <v>149</v>
      </c>
      <c r="D34">
        <v>3972</v>
      </c>
      <c r="E34" t="str">
        <f t="shared" si="0"/>
        <v>Narathiwat (Thai province)</v>
      </c>
      <c r="F34" t="str">
        <f t="shared" si="1"/>
        <v>Narathiwat</v>
      </c>
      <c r="G34" t="str">
        <f t="shared" si="2"/>
        <v>TH-96</v>
      </c>
    </row>
    <row r="35" spans="1:7" ht="44" thickBot="1" x14ac:dyDescent="0.4">
      <c r="A35" s="1" t="s">
        <v>899</v>
      </c>
      <c r="B35" s="3" t="s">
        <v>900</v>
      </c>
      <c r="C35" s="6" t="s">
        <v>149</v>
      </c>
      <c r="D35">
        <v>3972</v>
      </c>
      <c r="E35" t="str">
        <f t="shared" si="0"/>
        <v>Nong Bua Lam Phu (Thai province)</v>
      </c>
      <c r="F35" t="str">
        <f t="shared" si="1"/>
        <v>Nong Bua Lam Phu</v>
      </c>
      <c r="G35" t="str">
        <f t="shared" si="2"/>
        <v>TH-39</v>
      </c>
    </row>
    <row r="36" spans="1:7" ht="29.5" thickBot="1" x14ac:dyDescent="0.4">
      <c r="A36" s="1" t="s">
        <v>901</v>
      </c>
      <c r="B36" s="3" t="s">
        <v>902</v>
      </c>
      <c r="C36" s="6" t="s">
        <v>149</v>
      </c>
      <c r="D36">
        <v>3972</v>
      </c>
      <c r="E36" t="str">
        <f t="shared" si="0"/>
        <v>Nong Khai (Thai province)</v>
      </c>
      <c r="F36" t="str">
        <f t="shared" si="1"/>
        <v>Nong Khai</v>
      </c>
      <c r="G36" t="str">
        <f t="shared" si="2"/>
        <v>TH-43</v>
      </c>
    </row>
    <row r="37" spans="1:7" ht="29.5" thickBot="1" x14ac:dyDescent="0.4">
      <c r="A37" s="1" t="s">
        <v>903</v>
      </c>
      <c r="B37" s="3" t="s">
        <v>904</v>
      </c>
      <c r="C37" s="6" t="s">
        <v>149</v>
      </c>
      <c r="D37">
        <v>3972</v>
      </c>
      <c r="E37" t="str">
        <f t="shared" si="0"/>
        <v>Nonthaburi (Thai province)</v>
      </c>
      <c r="F37" t="str">
        <f t="shared" si="1"/>
        <v>Nonthaburi</v>
      </c>
      <c r="G37" t="str">
        <f t="shared" si="2"/>
        <v>TH-12</v>
      </c>
    </row>
    <row r="38" spans="1:7" ht="29.5" thickBot="1" x14ac:dyDescent="0.4">
      <c r="A38" s="1" t="s">
        <v>905</v>
      </c>
      <c r="B38" s="3" t="s">
        <v>906</v>
      </c>
      <c r="C38" s="6" t="s">
        <v>149</v>
      </c>
      <c r="D38">
        <v>3972</v>
      </c>
      <c r="E38" t="str">
        <f t="shared" si="0"/>
        <v>Pathum Thani (Thai province)</v>
      </c>
      <c r="F38" t="str">
        <f t="shared" si="1"/>
        <v>Pathum Thani</v>
      </c>
      <c r="G38" t="str">
        <f t="shared" si="2"/>
        <v>TH-13</v>
      </c>
    </row>
    <row r="39" spans="1:7" ht="15" thickBot="1" x14ac:dyDescent="0.4">
      <c r="A39" s="1" t="s">
        <v>907</v>
      </c>
      <c r="B39" s="3" t="s">
        <v>908</v>
      </c>
      <c r="C39" s="6" t="s">
        <v>149</v>
      </c>
      <c r="D39">
        <v>3972</v>
      </c>
      <c r="E39" t="str">
        <f t="shared" si="0"/>
        <v>Pattani (Thai province)</v>
      </c>
      <c r="F39" t="str">
        <f t="shared" si="1"/>
        <v>Pattani</v>
      </c>
      <c r="G39" t="str">
        <f t="shared" si="2"/>
        <v>TH-94</v>
      </c>
    </row>
    <row r="40" spans="1:7" ht="29.5" thickBot="1" x14ac:dyDescent="0.4">
      <c r="A40" s="1" t="s">
        <v>909</v>
      </c>
      <c r="B40" s="3" t="s">
        <v>910</v>
      </c>
      <c r="C40" s="6" t="s">
        <v>149</v>
      </c>
      <c r="D40">
        <v>3972</v>
      </c>
      <c r="E40" t="str">
        <f t="shared" si="0"/>
        <v>Phangnga (Thai province)</v>
      </c>
      <c r="F40" t="str">
        <f t="shared" si="1"/>
        <v>Phangnga</v>
      </c>
      <c r="G40" t="str">
        <f t="shared" si="2"/>
        <v>TH-82</v>
      </c>
    </row>
    <row r="41" spans="1:7" ht="29.5" thickBot="1" x14ac:dyDescent="0.4">
      <c r="A41" s="1" t="s">
        <v>911</v>
      </c>
      <c r="B41" s="3" t="s">
        <v>912</v>
      </c>
      <c r="C41" s="6" t="s">
        <v>149</v>
      </c>
      <c r="D41">
        <v>3972</v>
      </c>
      <c r="E41" t="str">
        <f t="shared" si="0"/>
        <v>Phatthalung (Thai province)</v>
      </c>
      <c r="F41" t="str">
        <f t="shared" si="1"/>
        <v>Phatthalung</v>
      </c>
      <c r="G41" t="str">
        <f t="shared" si="2"/>
        <v>TH-93</v>
      </c>
    </row>
    <row r="42" spans="1:7" ht="29.5" thickBot="1" x14ac:dyDescent="0.4">
      <c r="A42" s="1" t="s">
        <v>913</v>
      </c>
      <c r="B42" s="3" t="s">
        <v>914</v>
      </c>
      <c r="C42" s="6" t="s">
        <v>915</v>
      </c>
      <c r="D42">
        <v>3972</v>
      </c>
      <c r="E42" t="str">
        <f t="shared" si="0"/>
        <v>Phatthaya (Thai special administrative city)</v>
      </c>
      <c r="F42" t="str">
        <f t="shared" si="1"/>
        <v>Phatthaya</v>
      </c>
      <c r="G42" t="str">
        <f t="shared" si="2"/>
        <v>TH-S</v>
      </c>
    </row>
    <row r="43" spans="1:7" ht="15" thickBot="1" x14ac:dyDescent="0.4">
      <c r="A43" s="1" t="s">
        <v>916</v>
      </c>
      <c r="B43" s="3" t="s">
        <v>917</v>
      </c>
      <c r="C43" s="6" t="s">
        <v>149</v>
      </c>
      <c r="D43">
        <v>3972</v>
      </c>
      <c r="E43" t="str">
        <f t="shared" si="0"/>
        <v>Phayao (Thai province)</v>
      </c>
      <c r="F43" t="str">
        <f t="shared" si="1"/>
        <v>Phayao</v>
      </c>
      <c r="G43" t="str">
        <f t="shared" si="2"/>
        <v>TH-56</v>
      </c>
    </row>
    <row r="44" spans="1:7" ht="29.5" thickBot="1" x14ac:dyDescent="0.4">
      <c r="A44" s="1" t="s">
        <v>918</v>
      </c>
      <c r="B44" s="3" t="s">
        <v>919</v>
      </c>
      <c r="C44" s="6" t="s">
        <v>149</v>
      </c>
      <c r="D44">
        <v>3972</v>
      </c>
      <c r="E44" t="str">
        <f t="shared" si="0"/>
        <v>Phetchabun (Thai province)</v>
      </c>
      <c r="F44" t="str">
        <f t="shared" si="1"/>
        <v>Phetchabun</v>
      </c>
      <c r="G44" t="str">
        <f t="shared" si="2"/>
        <v>TH-67</v>
      </c>
    </row>
    <row r="45" spans="1:7" ht="29.5" thickBot="1" x14ac:dyDescent="0.4">
      <c r="A45" s="1" t="s">
        <v>920</v>
      </c>
      <c r="B45" s="3" t="s">
        <v>921</v>
      </c>
      <c r="C45" s="6" t="s">
        <v>149</v>
      </c>
      <c r="D45">
        <v>3972</v>
      </c>
      <c r="E45" t="str">
        <f t="shared" si="0"/>
        <v>Phetchaburi (Thai province)</v>
      </c>
      <c r="F45" t="str">
        <f t="shared" si="1"/>
        <v>Phetchaburi</v>
      </c>
      <c r="G45" t="str">
        <f t="shared" si="2"/>
        <v>TH-76</v>
      </c>
    </row>
    <row r="46" spans="1:7" ht="15" thickBot="1" x14ac:dyDescent="0.4">
      <c r="A46" s="1" t="s">
        <v>922</v>
      </c>
      <c r="B46" s="3" t="s">
        <v>923</v>
      </c>
      <c r="C46" s="6" t="s">
        <v>149</v>
      </c>
      <c r="D46">
        <v>3972</v>
      </c>
      <c r="E46" t="str">
        <f t="shared" si="0"/>
        <v>Phichit (Thai province)</v>
      </c>
      <c r="F46" t="str">
        <f t="shared" si="1"/>
        <v>Phichit</v>
      </c>
      <c r="G46" t="str">
        <f t="shared" si="2"/>
        <v>TH-66</v>
      </c>
    </row>
    <row r="47" spans="1:7" ht="29.5" thickBot="1" x14ac:dyDescent="0.4">
      <c r="A47" s="1" t="s">
        <v>924</v>
      </c>
      <c r="B47" s="3" t="s">
        <v>925</v>
      </c>
      <c r="C47" s="6" t="s">
        <v>149</v>
      </c>
      <c r="D47">
        <v>3972</v>
      </c>
      <c r="E47" t="str">
        <f t="shared" si="0"/>
        <v>Phitsanulok (Thai province)</v>
      </c>
      <c r="F47" t="str">
        <f t="shared" si="1"/>
        <v>Phitsanulok</v>
      </c>
      <c r="G47" t="str">
        <f t="shared" si="2"/>
        <v>TH-65</v>
      </c>
    </row>
    <row r="48" spans="1:7" ht="73" thickBot="1" x14ac:dyDescent="0.4">
      <c r="A48" s="1" t="s">
        <v>926</v>
      </c>
      <c r="B48" s="3" t="s">
        <v>927</v>
      </c>
      <c r="C48" s="6" t="s">
        <v>149</v>
      </c>
      <c r="D48">
        <v>3972</v>
      </c>
      <c r="E48" t="str">
        <f t="shared" si="0"/>
        <v>Phra Nakhon Si Ayutthaya (Thai province)</v>
      </c>
      <c r="F48" t="str">
        <f t="shared" si="1"/>
        <v>Phra Nakhon Si Ayutthaya</v>
      </c>
      <c r="G48" t="str">
        <f t="shared" si="2"/>
        <v>TH-14</v>
      </c>
    </row>
    <row r="49" spans="1:7" ht="15" thickBot="1" x14ac:dyDescent="0.4">
      <c r="A49" s="1" t="s">
        <v>928</v>
      </c>
      <c r="B49" s="3" t="s">
        <v>929</v>
      </c>
      <c r="C49" s="6" t="s">
        <v>149</v>
      </c>
      <c r="D49">
        <v>3972</v>
      </c>
      <c r="E49" t="str">
        <f t="shared" si="0"/>
        <v>Phrae (Thai province)</v>
      </c>
      <c r="F49" t="str">
        <f t="shared" si="1"/>
        <v>Phrae</v>
      </c>
      <c r="G49" t="str">
        <f t="shared" si="2"/>
        <v>TH-54</v>
      </c>
    </row>
    <row r="50" spans="1:7" ht="15" thickBot="1" x14ac:dyDescent="0.4">
      <c r="A50" s="1" t="s">
        <v>930</v>
      </c>
      <c r="B50" s="3" t="s">
        <v>931</v>
      </c>
      <c r="C50" s="6" t="s">
        <v>149</v>
      </c>
      <c r="D50">
        <v>3972</v>
      </c>
      <c r="E50" t="str">
        <f t="shared" si="0"/>
        <v>Phuket (Thai province)</v>
      </c>
      <c r="F50" t="str">
        <f t="shared" si="1"/>
        <v>Phuket</v>
      </c>
      <c r="G50" t="str">
        <f t="shared" si="2"/>
        <v>TH-83</v>
      </c>
    </row>
    <row r="51" spans="1:7" ht="29.5" thickBot="1" x14ac:dyDescent="0.4">
      <c r="A51" s="1" t="s">
        <v>932</v>
      </c>
      <c r="B51" s="3" t="s">
        <v>933</v>
      </c>
      <c r="C51" s="6" t="s">
        <v>149</v>
      </c>
      <c r="D51">
        <v>3972</v>
      </c>
      <c r="E51" t="str">
        <f t="shared" si="0"/>
        <v>Prachin Buri (Thai province)</v>
      </c>
      <c r="F51" t="str">
        <f t="shared" si="1"/>
        <v>Prachin Buri</v>
      </c>
      <c r="G51" t="str">
        <f t="shared" si="2"/>
        <v>TH-25</v>
      </c>
    </row>
    <row r="52" spans="1:7" ht="44" thickBot="1" x14ac:dyDescent="0.4">
      <c r="A52" s="1" t="s">
        <v>934</v>
      </c>
      <c r="B52" s="3" t="s">
        <v>935</v>
      </c>
      <c r="C52" s="6" t="s">
        <v>149</v>
      </c>
      <c r="D52">
        <v>3972</v>
      </c>
      <c r="E52" t="str">
        <f t="shared" si="0"/>
        <v>Prachuap Khiri Khan (Thai province)</v>
      </c>
      <c r="F52" t="str">
        <f t="shared" si="1"/>
        <v>Prachuap Khiri Khan</v>
      </c>
      <c r="G52" t="str">
        <f t="shared" si="2"/>
        <v>TH-77</v>
      </c>
    </row>
    <row r="53" spans="1:7" ht="15" thickBot="1" x14ac:dyDescent="0.4">
      <c r="A53" s="1" t="s">
        <v>936</v>
      </c>
      <c r="B53" s="3" t="s">
        <v>937</v>
      </c>
      <c r="C53" s="6" t="s">
        <v>149</v>
      </c>
      <c r="D53">
        <v>3972</v>
      </c>
      <c r="E53" t="str">
        <f t="shared" si="0"/>
        <v>Ranong (Thai province)</v>
      </c>
      <c r="F53" t="str">
        <f t="shared" si="1"/>
        <v>Ranong</v>
      </c>
      <c r="G53" t="str">
        <f t="shared" si="2"/>
        <v>TH-85</v>
      </c>
    </row>
    <row r="54" spans="1:7" ht="29.5" thickBot="1" x14ac:dyDescent="0.4">
      <c r="A54" s="1" t="s">
        <v>938</v>
      </c>
      <c r="B54" s="3" t="s">
        <v>939</v>
      </c>
      <c r="C54" s="6" t="s">
        <v>149</v>
      </c>
      <c r="D54">
        <v>3972</v>
      </c>
      <c r="E54" t="str">
        <f t="shared" si="0"/>
        <v>Ratchaburi (Thai province)</v>
      </c>
      <c r="F54" t="str">
        <f t="shared" si="1"/>
        <v>Ratchaburi</v>
      </c>
      <c r="G54" t="str">
        <f t="shared" si="2"/>
        <v>TH-70</v>
      </c>
    </row>
    <row r="55" spans="1:7" ht="15" thickBot="1" x14ac:dyDescent="0.4">
      <c r="A55" s="1" t="s">
        <v>940</v>
      </c>
      <c r="B55" s="3" t="s">
        <v>941</v>
      </c>
      <c r="C55" s="6" t="s">
        <v>149</v>
      </c>
      <c r="D55">
        <v>3972</v>
      </c>
      <c r="E55" t="str">
        <f t="shared" si="0"/>
        <v>Rayong (Thai province)</v>
      </c>
      <c r="F55" t="str">
        <f t="shared" si="1"/>
        <v>Rayong</v>
      </c>
      <c r="G55" t="str">
        <f t="shared" si="2"/>
        <v>TH-21</v>
      </c>
    </row>
    <row r="56" spans="1:7" ht="15" thickBot="1" x14ac:dyDescent="0.4">
      <c r="A56" s="1" t="s">
        <v>942</v>
      </c>
      <c r="B56" s="3" t="s">
        <v>943</v>
      </c>
      <c r="C56" s="6" t="s">
        <v>149</v>
      </c>
      <c r="D56">
        <v>3972</v>
      </c>
      <c r="E56" t="str">
        <f t="shared" si="0"/>
        <v>Roi Et (Thai province)</v>
      </c>
      <c r="F56" t="str">
        <f t="shared" si="1"/>
        <v>Roi Et</v>
      </c>
      <c r="G56" t="str">
        <f t="shared" si="2"/>
        <v>TH-45</v>
      </c>
    </row>
    <row r="57" spans="1:7" ht="15" thickBot="1" x14ac:dyDescent="0.4">
      <c r="A57" s="1" t="s">
        <v>944</v>
      </c>
      <c r="B57" s="3" t="s">
        <v>945</v>
      </c>
      <c r="C57" s="6" t="s">
        <v>149</v>
      </c>
      <c r="D57">
        <v>3972</v>
      </c>
      <c r="E57" t="str">
        <f t="shared" si="0"/>
        <v>Sa Kaeo (Thai province)</v>
      </c>
      <c r="F57" t="str">
        <f t="shared" si="1"/>
        <v>Sa Kaeo</v>
      </c>
      <c r="G57" t="str">
        <f t="shared" si="2"/>
        <v>TH-27</v>
      </c>
    </row>
    <row r="58" spans="1:7" ht="29.5" thickBot="1" x14ac:dyDescent="0.4">
      <c r="A58" s="1" t="s">
        <v>946</v>
      </c>
      <c r="B58" s="3" t="s">
        <v>947</v>
      </c>
      <c r="C58" s="6" t="s">
        <v>149</v>
      </c>
      <c r="D58">
        <v>3972</v>
      </c>
      <c r="E58" t="str">
        <f t="shared" si="0"/>
        <v>Sakon Nakhon (Thai province)</v>
      </c>
      <c r="F58" t="str">
        <f t="shared" si="1"/>
        <v>Sakon Nakhon</v>
      </c>
      <c r="G58" t="str">
        <f t="shared" si="2"/>
        <v>TH-47</v>
      </c>
    </row>
    <row r="59" spans="1:7" ht="29.5" thickBot="1" x14ac:dyDescent="0.4">
      <c r="A59" s="1" t="s">
        <v>948</v>
      </c>
      <c r="B59" s="3" t="s">
        <v>949</v>
      </c>
      <c r="C59" s="6" t="s">
        <v>149</v>
      </c>
      <c r="D59">
        <v>3972</v>
      </c>
      <c r="E59" t="str">
        <f t="shared" si="0"/>
        <v>Samut Prakan (Thai province)</v>
      </c>
      <c r="F59" t="str">
        <f t="shared" si="1"/>
        <v>Samut Prakan</v>
      </c>
      <c r="G59" t="str">
        <f t="shared" si="2"/>
        <v>TH-11</v>
      </c>
    </row>
    <row r="60" spans="1:7" ht="29.5" thickBot="1" x14ac:dyDescent="0.4">
      <c r="A60" s="1" t="s">
        <v>950</v>
      </c>
      <c r="B60" s="3" t="s">
        <v>951</v>
      </c>
      <c r="C60" s="6" t="s">
        <v>149</v>
      </c>
      <c r="D60">
        <v>3972</v>
      </c>
      <c r="E60" t="str">
        <f t="shared" si="0"/>
        <v>Samut Sakhon (Thai province)</v>
      </c>
      <c r="F60" t="str">
        <f t="shared" si="1"/>
        <v>Samut Sakhon</v>
      </c>
      <c r="G60" t="str">
        <f t="shared" si="2"/>
        <v>TH-74</v>
      </c>
    </row>
    <row r="61" spans="1:7" ht="44" thickBot="1" x14ac:dyDescent="0.4">
      <c r="A61" s="1" t="s">
        <v>952</v>
      </c>
      <c r="B61" s="3" t="s">
        <v>953</v>
      </c>
      <c r="C61" s="6" t="s">
        <v>149</v>
      </c>
      <c r="D61">
        <v>3972</v>
      </c>
      <c r="E61" t="str">
        <f t="shared" si="0"/>
        <v>Samut Songkhram (Thai province)</v>
      </c>
      <c r="F61" t="str">
        <f t="shared" si="1"/>
        <v>Samut Songkhram</v>
      </c>
      <c r="G61" t="str">
        <f t="shared" si="2"/>
        <v>TH-75</v>
      </c>
    </row>
    <row r="62" spans="1:7" ht="15" thickBot="1" x14ac:dyDescent="0.4">
      <c r="A62" s="1" t="s">
        <v>954</v>
      </c>
      <c r="B62" s="3" t="s">
        <v>955</v>
      </c>
      <c r="C62" s="6" t="s">
        <v>149</v>
      </c>
      <c r="D62">
        <v>3972</v>
      </c>
      <c r="E62" t="str">
        <f t="shared" si="0"/>
        <v>Saraburi (Thai province)</v>
      </c>
      <c r="F62" t="str">
        <f t="shared" si="1"/>
        <v>Saraburi</v>
      </c>
      <c r="G62" t="str">
        <f t="shared" si="2"/>
        <v>TH-19</v>
      </c>
    </row>
    <row r="63" spans="1:7" ht="15" thickBot="1" x14ac:dyDescent="0.4">
      <c r="A63" s="1" t="s">
        <v>956</v>
      </c>
      <c r="B63" s="3" t="s">
        <v>957</v>
      </c>
      <c r="C63" s="6" t="s">
        <v>149</v>
      </c>
      <c r="D63">
        <v>3972</v>
      </c>
      <c r="E63" t="str">
        <f t="shared" si="0"/>
        <v>Satun (Thai province)</v>
      </c>
      <c r="F63" t="str">
        <f t="shared" si="1"/>
        <v>Satun</v>
      </c>
      <c r="G63" t="str">
        <f t="shared" si="2"/>
        <v>TH-91</v>
      </c>
    </row>
    <row r="64" spans="1:7" ht="15" thickBot="1" x14ac:dyDescent="0.4">
      <c r="A64" s="1" t="s">
        <v>958</v>
      </c>
      <c r="B64" s="3" t="s">
        <v>959</v>
      </c>
      <c r="C64" s="6" t="s">
        <v>149</v>
      </c>
      <c r="D64">
        <v>3972</v>
      </c>
      <c r="E64" t="str">
        <f t="shared" si="0"/>
        <v>Si Sa Ket (Thai province)</v>
      </c>
      <c r="F64" t="str">
        <f t="shared" si="1"/>
        <v>Si Sa Ket</v>
      </c>
      <c r="G64" t="str">
        <f t="shared" si="2"/>
        <v>TH-33</v>
      </c>
    </row>
    <row r="65" spans="1:7" ht="15" thickBot="1" x14ac:dyDescent="0.4">
      <c r="A65" s="1" t="s">
        <v>960</v>
      </c>
      <c r="B65" s="3" t="s">
        <v>961</v>
      </c>
      <c r="C65" s="6" t="s">
        <v>149</v>
      </c>
      <c r="D65">
        <v>3972</v>
      </c>
      <c r="E65" t="str">
        <f t="shared" si="0"/>
        <v>Sing Buri (Thai province)</v>
      </c>
      <c r="F65" t="str">
        <f t="shared" si="1"/>
        <v>Sing Buri</v>
      </c>
      <c r="G65" t="str">
        <f t="shared" si="2"/>
        <v>TH-17</v>
      </c>
    </row>
    <row r="66" spans="1:7" ht="15" thickBot="1" x14ac:dyDescent="0.4">
      <c r="A66" s="1" t="s">
        <v>962</v>
      </c>
      <c r="B66" s="3" t="s">
        <v>963</v>
      </c>
      <c r="C66" s="6" t="s">
        <v>149</v>
      </c>
      <c r="D66">
        <v>3972</v>
      </c>
      <c r="E66" t="str">
        <f t="shared" ref="E66:E79" si="3">_xlfn.CONCAT(B66," (Thai ",C66,")")</f>
        <v>Songkhla (Thai province)</v>
      </c>
      <c r="F66" t="str">
        <f t="shared" ref="F66:F79" si="4">B66</f>
        <v>Songkhla</v>
      </c>
      <c r="G66" t="str">
        <f t="shared" ref="G66:G79" si="5">A66</f>
        <v>TH-90</v>
      </c>
    </row>
    <row r="67" spans="1:7" ht="29.5" thickBot="1" x14ac:dyDescent="0.4">
      <c r="A67" s="1" t="s">
        <v>964</v>
      </c>
      <c r="B67" s="3" t="s">
        <v>965</v>
      </c>
      <c r="C67" s="6" t="s">
        <v>149</v>
      </c>
      <c r="D67">
        <v>3972</v>
      </c>
      <c r="E67" t="str">
        <f t="shared" si="3"/>
        <v>Sukhothai (Thai province)</v>
      </c>
      <c r="F67" t="str">
        <f t="shared" si="4"/>
        <v>Sukhothai</v>
      </c>
      <c r="G67" t="str">
        <f t="shared" si="5"/>
        <v>TH-64</v>
      </c>
    </row>
    <row r="68" spans="1:7" ht="29.5" thickBot="1" x14ac:dyDescent="0.4">
      <c r="A68" s="1" t="s">
        <v>966</v>
      </c>
      <c r="B68" s="3" t="s">
        <v>967</v>
      </c>
      <c r="C68" s="6" t="s">
        <v>149</v>
      </c>
      <c r="D68">
        <v>3972</v>
      </c>
      <c r="E68" t="str">
        <f t="shared" si="3"/>
        <v>Suphan Buri (Thai province)</v>
      </c>
      <c r="F68" t="str">
        <f t="shared" si="4"/>
        <v>Suphan Buri</v>
      </c>
      <c r="G68" t="str">
        <f t="shared" si="5"/>
        <v>TH-72</v>
      </c>
    </row>
    <row r="69" spans="1:7" ht="29.5" thickBot="1" x14ac:dyDescent="0.4">
      <c r="A69" s="1" t="s">
        <v>968</v>
      </c>
      <c r="B69" s="3" t="s">
        <v>969</v>
      </c>
      <c r="C69" s="6" t="s">
        <v>149</v>
      </c>
      <c r="D69">
        <v>3972</v>
      </c>
      <c r="E69" t="str">
        <f t="shared" si="3"/>
        <v>Surat Thani (Thai province)</v>
      </c>
      <c r="F69" t="str">
        <f t="shared" si="4"/>
        <v>Surat Thani</v>
      </c>
      <c r="G69" t="str">
        <f t="shared" si="5"/>
        <v>TH-84</v>
      </c>
    </row>
    <row r="70" spans="1:7" ht="15" thickBot="1" x14ac:dyDescent="0.4">
      <c r="A70" s="1" t="s">
        <v>970</v>
      </c>
      <c r="B70" s="3" t="s">
        <v>971</v>
      </c>
      <c r="C70" s="6" t="s">
        <v>149</v>
      </c>
      <c r="D70">
        <v>3972</v>
      </c>
      <c r="E70" t="str">
        <f t="shared" si="3"/>
        <v>Surin (Thai province)</v>
      </c>
      <c r="F70" t="str">
        <f t="shared" si="4"/>
        <v>Surin</v>
      </c>
      <c r="G70" t="str">
        <f t="shared" si="5"/>
        <v>TH-32</v>
      </c>
    </row>
    <row r="71" spans="1:7" ht="15" thickBot="1" x14ac:dyDescent="0.4">
      <c r="A71" s="1" t="s">
        <v>972</v>
      </c>
      <c r="B71" s="3" t="s">
        <v>973</v>
      </c>
      <c r="C71" s="6" t="s">
        <v>149</v>
      </c>
      <c r="D71">
        <v>3972</v>
      </c>
      <c r="E71" t="str">
        <f t="shared" si="3"/>
        <v>Tak (Thai province)</v>
      </c>
      <c r="F71" t="str">
        <f t="shared" si="4"/>
        <v>Tak</v>
      </c>
      <c r="G71" t="str">
        <f t="shared" si="5"/>
        <v>TH-63</v>
      </c>
    </row>
    <row r="72" spans="1:7" ht="15" thickBot="1" x14ac:dyDescent="0.4">
      <c r="A72" s="1" t="s">
        <v>974</v>
      </c>
      <c r="B72" s="3" t="s">
        <v>975</v>
      </c>
      <c r="C72" s="6" t="s">
        <v>149</v>
      </c>
      <c r="D72">
        <v>3972</v>
      </c>
      <c r="E72" t="str">
        <f t="shared" si="3"/>
        <v>Trang (Thai province)</v>
      </c>
      <c r="F72" t="str">
        <f t="shared" si="4"/>
        <v>Trang</v>
      </c>
      <c r="G72" t="str">
        <f t="shared" si="5"/>
        <v>TH-92</v>
      </c>
    </row>
    <row r="73" spans="1:7" ht="15" thickBot="1" x14ac:dyDescent="0.4">
      <c r="A73" s="1" t="s">
        <v>976</v>
      </c>
      <c r="B73" s="3" t="s">
        <v>977</v>
      </c>
      <c r="C73" s="6" t="s">
        <v>149</v>
      </c>
      <c r="D73">
        <v>3972</v>
      </c>
      <c r="E73" t="str">
        <f t="shared" si="3"/>
        <v>Trat (Thai province)</v>
      </c>
      <c r="F73" t="str">
        <f t="shared" si="4"/>
        <v>Trat</v>
      </c>
      <c r="G73" t="str">
        <f t="shared" si="5"/>
        <v>TH-23</v>
      </c>
    </row>
    <row r="74" spans="1:7" ht="44" thickBot="1" x14ac:dyDescent="0.4">
      <c r="A74" s="1" t="s">
        <v>978</v>
      </c>
      <c r="B74" s="3" t="s">
        <v>979</v>
      </c>
      <c r="C74" s="6" t="s">
        <v>149</v>
      </c>
      <c r="D74">
        <v>3972</v>
      </c>
      <c r="E74" t="str">
        <f t="shared" si="3"/>
        <v>Ubon Ratchathani (Thai province)</v>
      </c>
      <c r="F74" t="str">
        <f t="shared" si="4"/>
        <v>Ubon Ratchathani</v>
      </c>
      <c r="G74" t="str">
        <f t="shared" si="5"/>
        <v>TH-34</v>
      </c>
    </row>
    <row r="75" spans="1:7" ht="29.5" thickBot="1" x14ac:dyDescent="0.4">
      <c r="A75" s="1" t="s">
        <v>980</v>
      </c>
      <c r="B75" s="3" t="s">
        <v>981</v>
      </c>
      <c r="C75" s="6" t="s">
        <v>149</v>
      </c>
      <c r="D75">
        <v>3972</v>
      </c>
      <c r="E75" t="str">
        <f t="shared" si="3"/>
        <v>Udon Thani (Thai province)</v>
      </c>
      <c r="F75" t="str">
        <f t="shared" si="4"/>
        <v>Udon Thani</v>
      </c>
      <c r="G75" t="str">
        <f t="shared" si="5"/>
        <v>TH-41</v>
      </c>
    </row>
    <row r="76" spans="1:7" ht="29.5" thickBot="1" x14ac:dyDescent="0.4">
      <c r="A76" s="1" t="s">
        <v>982</v>
      </c>
      <c r="B76" s="3" t="s">
        <v>983</v>
      </c>
      <c r="C76" s="6" t="s">
        <v>149</v>
      </c>
      <c r="D76">
        <v>3972</v>
      </c>
      <c r="E76" t="str">
        <f t="shared" si="3"/>
        <v>Uthai Thani (Thai province)</v>
      </c>
      <c r="F76" t="str">
        <f t="shared" si="4"/>
        <v>Uthai Thani</v>
      </c>
      <c r="G76" t="str">
        <f t="shared" si="5"/>
        <v>TH-61</v>
      </c>
    </row>
    <row r="77" spans="1:7" ht="15" thickBot="1" x14ac:dyDescent="0.4">
      <c r="A77" s="1" t="s">
        <v>984</v>
      </c>
      <c r="B77" s="3" t="s">
        <v>985</v>
      </c>
      <c r="C77" s="6" t="s">
        <v>149</v>
      </c>
      <c r="D77">
        <v>3972</v>
      </c>
      <c r="E77" t="str">
        <f t="shared" si="3"/>
        <v>Uttaradit (Thai province)</v>
      </c>
      <c r="F77" t="str">
        <f t="shared" si="4"/>
        <v>Uttaradit</v>
      </c>
      <c r="G77" t="str">
        <f t="shared" si="5"/>
        <v>TH-53</v>
      </c>
    </row>
    <row r="78" spans="1:7" ht="15" thickBot="1" x14ac:dyDescent="0.4">
      <c r="A78" s="1" t="s">
        <v>986</v>
      </c>
      <c r="B78" s="3" t="s">
        <v>987</v>
      </c>
      <c r="C78" s="6" t="s">
        <v>149</v>
      </c>
      <c r="D78">
        <v>3972</v>
      </c>
      <c r="E78" t="str">
        <f t="shared" si="3"/>
        <v>Yala (Thai province)</v>
      </c>
      <c r="F78" t="str">
        <f t="shared" si="4"/>
        <v>Yala</v>
      </c>
      <c r="G78" t="str">
        <f t="shared" si="5"/>
        <v>TH-95</v>
      </c>
    </row>
    <row r="79" spans="1:7" ht="15" thickBot="1" x14ac:dyDescent="0.4">
      <c r="A79" s="1" t="s">
        <v>988</v>
      </c>
      <c r="B79" s="3" t="s">
        <v>989</v>
      </c>
      <c r="C79" s="6" t="s">
        <v>149</v>
      </c>
      <c r="D79">
        <v>3972</v>
      </c>
      <c r="E79" t="str">
        <f t="shared" si="3"/>
        <v>Yasothon (Thai province)</v>
      </c>
      <c r="F79" t="str">
        <f t="shared" si="4"/>
        <v>Yasothon</v>
      </c>
      <c r="G79" t="str">
        <f t="shared" si="5"/>
        <v>TH-35</v>
      </c>
    </row>
  </sheetData>
  <mergeCells count="2">
    <mergeCell ref="A18:A19"/>
    <mergeCell ref="C18:C19"/>
  </mergeCells>
  <hyperlinks>
    <hyperlink ref="B1" r:id="rId1" tooltip="Amnat Charoen province" display="https://en.wikipedia.org/wiki/Amnat_Charoen_province" xr:uid="{CBF2026B-EF53-4479-87BC-B3BB69B7B929}"/>
    <hyperlink ref="B2" r:id="rId2" tooltip="Ang Thong province" display="https://en.wikipedia.org/wiki/Ang_Thong_province" xr:uid="{E724B71C-BAA7-4FF3-B96A-63124003181F}"/>
    <hyperlink ref="B3" r:id="rId3" tooltip="Bueng Kan province" display="https://en.wikipedia.org/wiki/Bueng_Kan_province" xr:uid="{CAF59053-5FF7-46B9-A484-41867939178C}"/>
    <hyperlink ref="B4" r:id="rId4" tooltip="Buriram province" display="https://en.wikipedia.org/wiki/Buriram_province" xr:uid="{1194C265-1454-47BA-A745-BE169DEAA6F8}"/>
    <hyperlink ref="B5" r:id="rId5" tooltip="Chachoengsao province" display="https://en.wikipedia.org/wiki/Chachoengsao_province" xr:uid="{9A1CD5C3-D4F3-4939-B9B2-8C48468C5147}"/>
    <hyperlink ref="B6" r:id="rId6" tooltip="Chai Nat province" display="https://en.wikipedia.org/wiki/Chai_Nat_province" xr:uid="{93777368-AB03-4822-AC3A-030A7776E660}"/>
    <hyperlink ref="B7" r:id="rId7" tooltip="Chaiyaphum province" display="https://en.wikipedia.org/wiki/Chaiyaphum_province" xr:uid="{8200F2B4-9865-43EF-A6C8-0B54CC6E923D}"/>
    <hyperlink ref="B8" r:id="rId8" tooltip="Chanthaburi province" display="https://en.wikipedia.org/wiki/Chanthaburi_province" xr:uid="{8759ACB9-47A4-4F15-B0F0-ACED350EFF51}"/>
    <hyperlink ref="B9" r:id="rId9" tooltip="Chiang Mai province" display="https://en.wikipedia.org/wiki/Chiang_Mai_province" xr:uid="{0F8F6454-64A7-434C-8C1F-0703A3BF021E}"/>
    <hyperlink ref="B10" r:id="rId10" tooltip="Chiang Rai province" display="https://en.wikipedia.org/wiki/Chiang_Rai_province" xr:uid="{5CAED715-EC5D-4EAA-A70F-6090005F56B9}"/>
    <hyperlink ref="B11" r:id="rId11" tooltip="Chon Buri province" display="https://en.wikipedia.org/wiki/Chon_Buri_province" xr:uid="{B51AD637-8BFA-4C52-B595-1A592133B3B6}"/>
    <hyperlink ref="B12" r:id="rId12" tooltip="Chumphon province" display="https://en.wikipedia.org/wiki/Chumphon_province" xr:uid="{894CE9C0-A3DD-47EA-B79A-12232CD76C62}"/>
    <hyperlink ref="B13" r:id="rId13" tooltip="Kalasin province" display="https://en.wikipedia.org/wiki/Kalasin_province" xr:uid="{61D84F1D-D895-4B8B-8194-6B69EF529327}"/>
    <hyperlink ref="B14" r:id="rId14" tooltip="Kamphaeng Phet province" display="https://en.wikipedia.org/wiki/Kamphaeng_Phet_province" xr:uid="{4BF8722F-9951-4898-A130-1523B8504AD1}"/>
    <hyperlink ref="B15" r:id="rId15" tooltip="Kanchanaburi province" display="https://en.wikipedia.org/wiki/Kanchanaburi_province" xr:uid="{632C1882-4BEF-40A4-8A4C-0EACC2ED07CF}"/>
    <hyperlink ref="B16" r:id="rId16" tooltip="Khon Kaen province" display="https://en.wikipedia.org/wiki/Khon_Kaen_province" xr:uid="{BB743641-6CC5-47D1-B41C-4BAF44CE46E9}"/>
    <hyperlink ref="B17" r:id="rId17" tooltip="Krabi province" display="https://en.wikipedia.org/wiki/Krabi_province" xr:uid="{7E2733DD-200F-4D42-91C7-8A895302AF43}"/>
    <hyperlink ref="B19" r:id="rId18" tooltip="Bangkok" display="https://en.wikipedia.org/wiki/Bangkok" xr:uid="{3BF2FBF9-C161-4F12-ABD2-5D0949CC3022}"/>
    <hyperlink ref="B20" r:id="rId19" tooltip="Lampang province" display="https://en.wikipedia.org/wiki/Lampang_province" xr:uid="{94962CA2-7BE2-448B-89FE-1A9A890B1C9E}"/>
    <hyperlink ref="B21" r:id="rId20" tooltip="Lamphun province" display="https://en.wikipedia.org/wiki/Lamphun_province" xr:uid="{85323AD5-87A8-467F-803E-7BE03488577E}"/>
    <hyperlink ref="B22" r:id="rId21" tooltip="Loei province" display="https://en.wikipedia.org/wiki/Loei_province" xr:uid="{2E3637CF-B672-4744-8043-92627969093A}"/>
    <hyperlink ref="B23" r:id="rId22" tooltip="Lopburi province" display="https://en.wikipedia.org/wiki/Lopburi_province" xr:uid="{EA65ED9D-4845-4378-ADF1-E9A0A19BC4B5}"/>
    <hyperlink ref="B24" r:id="rId23" tooltip="Mae Hong Son province" display="https://en.wikipedia.org/wiki/Mae_Hong_Son_province" xr:uid="{F4CEC5CD-6DFB-48AA-89FC-011E0B43E162}"/>
    <hyperlink ref="B25" r:id="rId24" tooltip="Maha Sarakham province" display="https://en.wikipedia.org/wiki/Maha_Sarakham_province" xr:uid="{AE1087F4-D670-4604-87E0-5E94B4D54D1A}"/>
    <hyperlink ref="B26" r:id="rId25" tooltip="Mukdahan province" display="https://en.wikipedia.org/wiki/Mukdahan_province" xr:uid="{4DA8DB00-7094-4037-BC05-4D1647EED5A7}"/>
    <hyperlink ref="B27" r:id="rId26" tooltip="Nakhon Nayok province" display="https://en.wikipedia.org/wiki/Nakhon_Nayok_province" xr:uid="{AF1C5338-E3FE-4A78-BFC9-5DE1632663C0}"/>
    <hyperlink ref="B28" r:id="rId27" tooltip="Nakhon Pathom province" display="https://en.wikipedia.org/wiki/Nakhon_Pathom_province" xr:uid="{FCC4BF95-29DB-4DD7-A06C-6A5BB3977DD5}"/>
    <hyperlink ref="B29" r:id="rId28" tooltip="Nakhon Phanom province" display="https://en.wikipedia.org/wiki/Nakhon_Phanom_province" xr:uid="{F5A442DB-ACEE-406B-AF77-01F36B4E3951}"/>
    <hyperlink ref="B30" r:id="rId29" tooltip="Nakhon Ratchasima province" display="https://en.wikipedia.org/wiki/Nakhon_Ratchasima_province" xr:uid="{8EC8BE0A-0F19-458A-8F8C-2725367E5563}"/>
    <hyperlink ref="B31" r:id="rId30" tooltip="Nakhon Sawan province" display="https://en.wikipedia.org/wiki/Nakhon_Sawan_province" xr:uid="{EF427719-1E82-4374-9BC8-125E26AFA928}"/>
    <hyperlink ref="B32" r:id="rId31" tooltip="Nakhon Si Thammarat province" display="https://en.wikipedia.org/wiki/Nakhon_Si_Thammarat_province" xr:uid="{A9AA4C35-09D0-4F6E-943E-17287AA8256A}"/>
    <hyperlink ref="B33" r:id="rId32" tooltip="Nan province" display="https://en.wikipedia.org/wiki/Nan_province" xr:uid="{7411F718-F8E0-4760-A64C-38E21797EB1C}"/>
    <hyperlink ref="B34" r:id="rId33" tooltip="Narathiwat province" display="https://en.wikipedia.org/wiki/Narathiwat_province" xr:uid="{053CB925-4A09-4229-A653-025E570D51CE}"/>
    <hyperlink ref="B35" r:id="rId34" tooltip="Nong Bua Lam Phu province" display="https://en.wikipedia.org/wiki/Nong_Bua_Lam_Phu_province" xr:uid="{79A3F029-A4A4-4FF0-B296-BFFF862CE84A}"/>
    <hyperlink ref="B36" r:id="rId35" tooltip="Nong Khai province" display="https://en.wikipedia.org/wiki/Nong_Khai_province" xr:uid="{358215CE-0B6E-4424-BC4B-88DFCF674168}"/>
    <hyperlink ref="B37" r:id="rId36" tooltip="Nonthaburi province" display="https://en.wikipedia.org/wiki/Nonthaburi_province" xr:uid="{FE671851-48F2-45A6-9460-4C36457833AC}"/>
    <hyperlink ref="B38" r:id="rId37" tooltip="Pathum Thani province" display="https://en.wikipedia.org/wiki/Pathum_Thani_province" xr:uid="{D925E5CF-EC78-4459-A9F5-058061111479}"/>
    <hyperlink ref="B39" r:id="rId38" tooltip="Pattani province" display="https://en.wikipedia.org/wiki/Pattani_province" xr:uid="{24E280A2-8857-411C-8D64-6B866ED06454}"/>
    <hyperlink ref="B40" r:id="rId39" tooltip="Phangnga province" display="https://en.wikipedia.org/wiki/Phangnga_province" xr:uid="{AD508E17-E002-4F1B-A42D-2DFB5D1CC8A3}"/>
    <hyperlink ref="B41" r:id="rId40" tooltip="Phatthalung province" display="https://en.wikipedia.org/wiki/Phatthalung_province" xr:uid="{B8273B0F-7EB4-4BEA-AA73-1A5E783B4A81}"/>
    <hyperlink ref="B42" r:id="rId41" tooltip="Pattaya" display="https://en.wikipedia.org/wiki/Pattaya" xr:uid="{9455D0B0-D353-48A7-BD88-0FAE23BBEEC7}"/>
    <hyperlink ref="B43" r:id="rId42" tooltip="Phayao province" display="https://en.wikipedia.org/wiki/Phayao_province" xr:uid="{AF76B2F7-BAAE-4548-854A-2C1D4FEA905B}"/>
    <hyperlink ref="B44" r:id="rId43" tooltip="Phetchabun province" display="https://en.wikipedia.org/wiki/Phetchabun_province" xr:uid="{3C544F74-7DE8-4A16-B386-7B086CCF2C43}"/>
    <hyperlink ref="B45" r:id="rId44" tooltip="Phetchaburi province" display="https://en.wikipedia.org/wiki/Phetchaburi_province" xr:uid="{151A6A64-4902-4377-9530-2B655AC293C1}"/>
    <hyperlink ref="B46" r:id="rId45" tooltip="Phichit province" display="https://en.wikipedia.org/wiki/Phichit_province" xr:uid="{573BC560-BBDC-430D-B999-DE0FB487A7D5}"/>
    <hyperlink ref="B47" r:id="rId46" tooltip="Phitsanulok province" display="https://en.wikipedia.org/wiki/Phitsanulok_province" xr:uid="{800F30EC-ED9E-48E9-9DA9-76D13EEE1EFD}"/>
    <hyperlink ref="B48" r:id="rId47" tooltip="Phra Nakhon Si Ayutthaya province" display="https://en.wikipedia.org/wiki/Phra_Nakhon_Si_Ayutthaya_province" xr:uid="{962FCA0E-2439-489E-BEF7-E6D48CFF6FEC}"/>
    <hyperlink ref="B49" r:id="rId48" tooltip="Phrae province" display="https://en.wikipedia.org/wiki/Phrae_province" xr:uid="{01CFAFAA-6A0F-4693-8A65-F5CB3870112A}"/>
    <hyperlink ref="B50" r:id="rId49" tooltip="Phuket province" display="https://en.wikipedia.org/wiki/Phuket_province" xr:uid="{09522E69-73E9-4D6D-BCD2-D54075E61F33}"/>
    <hyperlink ref="B51" r:id="rId50" tooltip="Prachin Buri province" display="https://en.wikipedia.org/wiki/Prachin_Buri_province" xr:uid="{7E6B9B5F-7DD0-4000-ACE8-C1E213D1259D}"/>
    <hyperlink ref="B52" r:id="rId51" tooltip="Prachuap Khiri Khan province" display="https://en.wikipedia.org/wiki/Prachuap_Khiri_Khan_province" xr:uid="{12339E92-3400-406D-81CE-CEAF91A0B925}"/>
    <hyperlink ref="B53" r:id="rId52" tooltip="Ranong province" display="https://en.wikipedia.org/wiki/Ranong_province" xr:uid="{77360F38-0F9A-4422-A2CE-E8FC07543DED}"/>
    <hyperlink ref="B54" r:id="rId53" tooltip="Ratchaburi province" display="https://en.wikipedia.org/wiki/Ratchaburi_province" xr:uid="{C64F2FE5-C3AD-4902-9CC5-C472E5EDA58D}"/>
    <hyperlink ref="B55" r:id="rId54" tooltip="Rayong province" display="https://en.wikipedia.org/wiki/Rayong_province" xr:uid="{18076263-CD06-4AA7-973D-52A6E91407A7}"/>
    <hyperlink ref="B56" r:id="rId55" tooltip="Roi Et province" display="https://en.wikipedia.org/wiki/Roi_Et_province" xr:uid="{039BE829-E61C-4250-AA74-039AA1CD85D5}"/>
    <hyperlink ref="B57" r:id="rId56" tooltip="Sa Kaeo province" display="https://en.wikipedia.org/wiki/Sa_Kaeo_province" xr:uid="{B68A8DE7-982D-482A-BDD3-6B3E6BB8BD60}"/>
    <hyperlink ref="B58" r:id="rId57" tooltip="Sakon Nakhon province" display="https://en.wikipedia.org/wiki/Sakon_Nakhon_province" xr:uid="{BAAE8283-8FFE-47A9-B9A1-576924F9CD93}"/>
    <hyperlink ref="B59" r:id="rId58" tooltip="Samut Prakan province" display="https://en.wikipedia.org/wiki/Samut_Prakan_province" xr:uid="{813638F7-0516-4F4D-9174-7B740F7EFEB3}"/>
    <hyperlink ref="B60" r:id="rId59" tooltip="Samut Sakhon province" display="https://en.wikipedia.org/wiki/Samut_Sakhon_province" xr:uid="{ECEFB52A-2FDD-4146-ABEF-C34B9D118BCE}"/>
    <hyperlink ref="B61" r:id="rId60" tooltip="Samut Songkhram province" display="https://en.wikipedia.org/wiki/Samut_Songkhram_province" xr:uid="{B63804B6-1C15-4926-AAF3-9FC5AB00D115}"/>
    <hyperlink ref="B62" r:id="rId61" tooltip="Saraburi province" display="https://en.wikipedia.org/wiki/Saraburi_province" xr:uid="{F4563457-ADA7-4E21-B081-41AE93988C56}"/>
    <hyperlink ref="B63" r:id="rId62" tooltip="Satun province" display="https://en.wikipedia.org/wiki/Satun_province" xr:uid="{1CC693E5-F909-42EA-BEC4-F565A0C1D0B9}"/>
    <hyperlink ref="B64" r:id="rId63" tooltip="Sisaket province" display="https://en.wikipedia.org/wiki/Sisaket_province" xr:uid="{9A12AF6E-55FC-4931-B425-BF1475A34CF5}"/>
    <hyperlink ref="B65" r:id="rId64" tooltip="Sing Buri province" display="https://en.wikipedia.org/wiki/Sing_Buri_province" xr:uid="{6EF5CBF9-CD1D-4FE0-8F4E-EF8D77ED206C}"/>
    <hyperlink ref="B66" r:id="rId65" tooltip="Songkhla province" display="https://en.wikipedia.org/wiki/Songkhla_province" xr:uid="{B0992C58-8F2A-4939-945E-C42EB2DA3EF8}"/>
    <hyperlink ref="B67" r:id="rId66" tooltip="Sukhothai province" display="https://en.wikipedia.org/wiki/Sukhothai_province" xr:uid="{E3F29A90-FB82-4C3A-93B7-462F78DE045B}"/>
    <hyperlink ref="B68" r:id="rId67" tooltip="Suphan Buri province" display="https://en.wikipedia.org/wiki/Suphan_Buri_province" xr:uid="{1EEBA9B2-22FB-42A5-BEFC-B050985483B3}"/>
    <hyperlink ref="B69" r:id="rId68" tooltip="Surat Thani province" display="https://en.wikipedia.org/wiki/Surat_Thani_province" xr:uid="{A709AABF-046D-4211-BD74-B70CAC1C67F5}"/>
    <hyperlink ref="B70" r:id="rId69" tooltip="Surin province" display="https://en.wikipedia.org/wiki/Surin_province" xr:uid="{A1A1E158-7727-4ADC-8A7A-FE72C064890B}"/>
    <hyperlink ref="B71" r:id="rId70" tooltip="Tak province" display="https://en.wikipedia.org/wiki/Tak_province" xr:uid="{84CE2AFA-0C8D-4FE2-BAC5-D2F4AE623848}"/>
    <hyperlink ref="B72" r:id="rId71" tooltip="Trang province" display="https://en.wikipedia.org/wiki/Trang_province" xr:uid="{ACF22B92-63A1-49AD-B2AC-C76172090BCD}"/>
    <hyperlink ref="B73" r:id="rId72" tooltip="Trat province" display="https://en.wikipedia.org/wiki/Trat_province" xr:uid="{0936B453-E7B4-4B41-ABF3-F9C209213118}"/>
    <hyperlink ref="B74" r:id="rId73" tooltip="Ubon Ratchathani province" display="https://en.wikipedia.org/wiki/Ubon_Ratchathani_province" xr:uid="{5EDB2CDD-A02D-4C8F-9623-1AFC6444AD7F}"/>
    <hyperlink ref="B75" r:id="rId74" tooltip="Udon Thani province" display="https://en.wikipedia.org/wiki/Udon_Thani_province" xr:uid="{22A78BF2-BF5C-4BDD-9CDF-B7B9FBCF5105}"/>
    <hyperlink ref="B76" r:id="rId75" tooltip="Uthai Thani province" display="https://en.wikipedia.org/wiki/Uthai_Thani_province" xr:uid="{EEC2A54C-C9E0-4348-BDD6-E1C9116B1CEB}"/>
    <hyperlink ref="B77" r:id="rId76" tooltip="Uttaradit province" display="https://en.wikipedia.org/wiki/Uttaradit_province" xr:uid="{ABAA07ED-FC9F-4113-9EE8-3B0F1EAF260C}"/>
    <hyperlink ref="B78" r:id="rId77" tooltip="Yala province" display="https://en.wikipedia.org/wiki/Yala_province" xr:uid="{9745CC88-EC69-4AC1-B914-3BB1627489B0}"/>
    <hyperlink ref="B79" r:id="rId78" tooltip="Yasothon province" display="https://en.wikipedia.org/wiki/Yasothon_province" xr:uid="{F2C91CA8-733A-48FE-8C0A-90FA77F90787}"/>
  </hyperlinks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8C3F-C4C9-4D8C-938A-FE155BAB74A8}">
  <dimension ref="A1:F9"/>
  <sheetViews>
    <sheetView workbookViewId="0">
      <selection activeCell="C1" sqref="C1:F9"/>
    </sheetView>
  </sheetViews>
  <sheetFormatPr defaultRowHeight="14.5" x14ac:dyDescent="0.35"/>
  <cols>
    <col min="3" max="3" width="4.81640625" bestFit="1" customWidth="1"/>
    <col min="4" max="5" width="11" bestFit="1" customWidth="1"/>
    <col min="6" max="6" width="6.453125" bestFit="1" customWidth="1"/>
  </cols>
  <sheetData>
    <row r="1" spans="1:6" ht="29.5" thickBot="1" x14ac:dyDescent="0.4">
      <c r="A1" s="1" t="s">
        <v>5362</v>
      </c>
      <c r="B1" s="3" t="s">
        <v>5363</v>
      </c>
      <c r="C1">
        <v>4119</v>
      </c>
      <c r="D1" t="str">
        <f>B1</f>
        <v>Baker Island</v>
      </c>
      <c r="E1" t="str">
        <f>B1</f>
        <v>Baker Island</v>
      </c>
      <c r="F1" t="str">
        <f>A1</f>
        <v>UM-81</v>
      </c>
    </row>
    <row r="2" spans="1:6" ht="29.5" thickBot="1" x14ac:dyDescent="0.4">
      <c r="A2" s="1" t="s">
        <v>5364</v>
      </c>
      <c r="B2" s="3" t="s">
        <v>5365</v>
      </c>
      <c r="C2">
        <v>4119</v>
      </c>
      <c r="D2" t="str">
        <f t="shared" ref="D2:D9" si="0">B2</f>
        <v>Howland Island</v>
      </c>
      <c r="E2" t="str">
        <f t="shared" ref="E2:E9" si="1">B2</f>
        <v>Howland Island</v>
      </c>
      <c r="F2" t="str">
        <f t="shared" ref="F2:F9" si="2">A2</f>
        <v>UM-84</v>
      </c>
    </row>
    <row r="3" spans="1:6" ht="29.5" thickBot="1" x14ac:dyDescent="0.4">
      <c r="A3" s="1" t="s">
        <v>5366</v>
      </c>
      <c r="B3" s="3" t="s">
        <v>5367</v>
      </c>
      <c r="C3">
        <v>4119</v>
      </c>
      <c r="D3" t="str">
        <f t="shared" si="0"/>
        <v>Jarvis Island</v>
      </c>
      <c r="E3" t="str">
        <f t="shared" si="1"/>
        <v>Jarvis Island</v>
      </c>
      <c r="F3" t="str">
        <f t="shared" si="2"/>
        <v>UM-86</v>
      </c>
    </row>
    <row r="4" spans="1:6" ht="29.5" thickBot="1" x14ac:dyDescent="0.4">
      <c r="A4" s="1" t="s">
        <v>5368</v>
      </c>
      <c r="B4" s="3" t="s">
        <v>5369</v>
      </c>
      <c r="C4">
        <v>4119</v>
      </c>
      <c r="D4" t="str">
        <f t="shared" si="0"/>
        <v>Johnston Atoll</v>
      </c>
      <c r="E4" t="str">
        <f t="shared" si="1"/>
        <v>Johnston Atoll</v>
      </c>
      <c r="F4" t="str">
        <f t="shared" si="2"/>
        <v>UM-67</v>
      </c>
    </row>
    <row r="5" spans="1:6" ht="29.5" thickBot="1" x14ac:dyDescent="0.4">
      <c r="A5" s="1" t="s">
        <v>5370</v>
      </c>
      <c r="B5" s="3" t="s">
        <v>5371</v>
      </c>
      <c r="C5">
        <v>4119</v>
      </c>
      <c r="D5" t="str">
        <f t="shared" si="0"/>
        <v>Kingman Reef</v>
      </c>
      <c r="E5" t="str">
        <f t="shared" si="1"/>
        <v>Kingman Reef</v>
      </c>
      <c r="F5" t="str">
        <f t="shared" si="2"/>
        <v>UM-89</v>
      </c>
    </row>
    <row r="6" spans="1:6" ht="29.5" thickBot="1" x14ac:dyDescent="0.4">
      <c r="A6" s="1" t="s">
        <v>5372</v>
      </c>
      <c r="B6" s="3" t="s">
        <v>5373</v>
      </c>
      <c r="C6">
        <v>4119</v>
      </c>
      <c r="D6" t="str">
        <f t="shared" si="0"/>
        <v>Midway Islands</v>
      </c>
      <c r="E6" t="str">
        <f t="shared" si="1"/>
        <v>Midway Islands</v>
      </c>
      <c r="F6" t="str">
        <f t="shared" si="2"/>
        <v>UM-71</v>
      </c>
    </row>
    <row r="7" spans="1:6" ht="29.5" thickBot="1" x14ac:dyDescent="0.4">
      <c r="A7" s="1" t="s">
        <v>5374</v>
      </c>
      <c r="B7" s="3" t="s">
        <v>5375</v>
      </c>
      <c r="C7">
        <v>4119</v>
      </c>
      <c r="D7" t="str">
        <f t="shared" si="0"/>
        <v>Navassa Island</v>
      </c>
      <c r="E7" t="str">
        <f t="shared" si="1"/>
        <v>Navassa Island</v>
      </c>
      <c r="F7" t="str">
        <f t="shared" si="2"/>
        <v>UM-76</v>
      </c>
    </row>
    <row r="8" spans="1:6" ht="29.5" thickBot="1" x14ac:dyDescent="0.4">
      <c r="A8" s="1" t="s">
        <v>5376</v>
      </c>
      <c r="B8" s="3" t="s">
        <v>5377</v>
      </c>
      <c r="C8">
        <v>4119</v>
      </c>
      <c r="D8" t="str">
        <f t="shared" si="0"/>
        <v>Palmyra Atoll</v>
      </c>
      <c r="E8" t="str">
        <f t="shared" si="1"/>
        <v>Palmyra Atoll</v>
      </c>
      <c r="F8" t="str">
        <f t="shared" si="2"/>
        <v>UM-95</v>
      </c>
    </row>
    <row r="9" spans="1:6" ht="29.5" thickBot="1" x14ac:dyDescent="0.4">
      <c r="A9" s="1" t="s">
        <v>5378</v>
      </c>
      <c r="B9" s="3" t="s">
        <v>5379</v>
      </c>
      <c r="C9">
        <v>4119</v>
      </c>
      <c r="D9" t="str">
        <f t="shared" si="0"/>
        <v>Wake Island</v>
      </c>
      <c r="E9" t="str">
        <f t="shared" si="1"/>
        <v>Wake Island</v>
      </c>
      <c r="F9" t="str">
        <f t="shared" si="2"/>
        <v>UM-79</v>
      </c>
    </row>
  </sheetData>
  <hyperlinks>
    <hyperlink ref="B1" r:id="rId1" tooltip="Baker Island" display="https://en.wikipedia.org/wiki/Baker_Island" xr:uid="{42CA5853-9913-4C24-B80E-19B029D90137}"/>
    <hyperlink ref="B2" r:id="rId2" tooltip="Howland Island" display="https://en.wikipedia.org/wiki/Howland_Island" xr:uid="{7F5C7EB1-9027-4090-A4B3-673B0D861790}"/>
    <hyperlink ref="B3" r:id="rId3" tooltip="Jarvis Island" display="https://en.wikipedia.org/wiki/Jarvis_Island" xr:uid="{66A30B79-98FE-4D83-B2CB-C7EE42CD18A9}"/>
    <hyperlink ref="B4" r:id="rId4" tooltip="Johnston Atoll" display="https://en.wikipedia.org/wiki/Johnston_Atoll" xr:uid="{8C978029-CF53-4401-A092-564B76EAC740}"/>
    <hyperlink ref="B5" r:id="rId5" tooltip="Kingman Reef" display="https://en.wikipedia.org/wiki/Kingman_Reef" xr:uid="{C5B6D480-8089-4B50-B2FD-F499256B8B91}"/>
    <hyperlink ref="B6" r:id="rId6" tooltip="Midway Islands" display="https://en.wikipedia.org/wiki/Midway_Islands" xr:uid="{35179B61-3B9C-44DF-9A83-2987BAD21C58}"/>
    <hyperlink ref="B7" r:id="rId7" tooltip="Navassa Island" display="https://en.wikipedia.org/wiki/Navassa_Island" xr:uid="{11208CA9-05D8-49C6-94D4-09A2A24D79FC}"/>
    <hyperlink ref="B8" r:id="rId8" tooltip="Palmyra Atoll" display="https://en.wikipedia.org/wiki/Palmyra_Atoll" xr:uid="{D0720CFF-C4BF-4E12-8A6F-941BA6576C39}"/>
    <hyperlink ref="B9" r:id="rId9" tooltip="Wake Island" display="https://en.wikipedia.org/wiki/Wake_Island" xr:uid="{96905BD5-DC78-4051-AB0B-AFB885112BD9}"/>
  </hyperlinks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FEE1E-F22E-422B-811B-92756E8D05F6}">
  <dimension ref="A1:F19"/>
  <sheetViews>
    <sheetView workbookViewId="0">
      <selection activeCell="C1" sqref="C1:F19"/>
    </sheetView>
  </sheetViews>
  <sheetFormatPr defaultRowHeight="14.5" x14ac:dyDescent="0.35"/>
  <cols>
    <col min="4" max="4" width="33.6328125" bestFit="1" customWidth="1"/>
    <col min="5" max="5" width="12.54296875" bestFit="1" customWidth="1"/>
  </cols>
  <sheetData>
    <row r="1" spans="1:6" ht="15" thickBot="1" x14ac:dyDescent="0.4">
      <c r="A1" s="1" t="s">
        <v>5380</v>
      </c>
      <c r="B1" s="3" t="s">
        <v>5381</v>
      </c>
      <c r="C1">
        <v>3931</v>
      </c>
      <c r="D1" t="str">
        <f>_xlfn.CONCAT(B1," Uruguayan department)")</f>
        <v> Artigas Uruguayan department)</v>
      </c>
      <c r="E1" t="str">
        <f>B1</f>
        <v> Artigas</v>
      </c>
      <c r="F1" t="str">
        <f>A1</f>
        <v>UY-AR</v>
      </c>
    </row>
    <row r="2" spans="1:6" ht="29.5" thickBot="1" x14ac:dyDescent="0.4">
      <c r="A2" s="1" t="s">
        <v>5382</v>
      </c>
      <c r="B2" s="3" t="s">
        <v>5383</v>
      </c>
      <c r="C2">
        <v>3931</v>
      </c>
      <c r="D2" t="str">
        <f t="shared" ref="D2:D19" si="0">_xlfn.CONCAT(B2," Uruguayan department)")</f>
        <v> Canelones Uruguayan department)</v>
      </c>
      <c r="E2" t="str">
        <f t="shared" ref="E2:E19" si="1">B2</f>
        <v> Canelones</v>
      </c>
      <c r="F2" t="str">
        <f t="shared" ref="F2:F19" si="2">A2</f>
        <v>UY-CA</v>
      </c>
    </row>
    <row r="3" spans="1:6" ht="29.5" thickBot="1" x14ac:dyDescent="0.4">
      <c r="A3" s="1" t="s">
        <v>5384</v>
      </c>
      <c r="B3" s="3" t="s">
        <v>5385</v>
      </c>
      <c r="C3">
        <v>3931</v>
      </c>
      <c r="D3" t="str">
        <f t="shared" si="0"/>
        <v> Cerro Largo Uruguayan department)</v>
      </c>
      <c r="E3" t="str">
        <f t="shared" si="1"/>
        <v> Cerro Largo</v>
      </c>
      <c r="F3" t="str">
        <f t="shared" si="2"/>
        <v>UY-CL</v>
      </c>
    </row>
    <row r="4" spans="1:6" ht="15" thickBot="1" x14ac:dyDescent="0.4">
      <c r="A4" s="1" t="s">
        <v>5386</v>
      </c>
      <c r="B4" s="3" t="s">
        <v>5387</v>
      </c>
      <c r="C4">
        <v>3931</v>
      </c>
      <c r="D4" t="str">
        <f t="shared" si="0"/>
        <v> Colonia Uruguayan department)</v>
      </c>
      <c r="E4" t="str">
        <f t="shared" si="1"/>
        <v> Colonia</v>
      </c>
      <c r="F4" t="str">
        <f t="shared" si="2"/>
        <v>UY-CO</v>
      </c>
    </row>
    <row r="5" spans="1:6" ht="15" thickBot="1" x14ac:dyDescent="0.4">
      <c r="A5" s="1" t="s">
        <v>5388</v>
      </c>
      <c r="B5" s="3" t="s">
        <v>5389</v>
      </c>
      <c r="C5">
        <v>3931</v>
      </c>
      <c r="D5" t="str">
        <f t="shared" si="0"/>
        <v> Durazno Uruguayan department)</v>
      </c>
      <c r="E5" t="str">
        <f t="shared" si="1"/>
        <v> Durazno</v>
      </c>
      <c r="F5" t="str">
        <f t="shared" si="2"/>
        <v>UY-DU</v>
      </c>
    </row>
    <row r="6" spans="1:6" ht="15" thickBot="1" x14ac:dyDescent="0.4">
      <c r="A6" s="1" t="s">
        <v>5390</v>
      </c>
      <c r="B6" s="3" t="s">
        <v>5391</v>
      </c>
      <c r="C6">
        <v>3931</v>
      </c>
      <c r="D6" t="str">
        <f t="shared" si="0"/>
        <v> Flores Uruguayan department)</v>
      </c>
      <c r="E6" t="str">
        <f t="shared" si="1"/>
        <v> Flores</v>
      </c>
      <c r="F6" t="str">
        <f t="shared" si="2"/>
        <v>UY-FS</v>
      </c>
    </row>
    <row r="7" spans="1:6" ht="15" thickBot="1" x14ac:dyDescent="0.4">
      <c r="A7" s="1" t="s">
        <v>5392</v>
      </c>
      <c r="B7" s="3" t="s">
        <v>5393</v>
      </c>
      <c r="C7">
        <v>3931</v>
      </c>
      <c r="D7" t="str">
        <f t="shared" si="0"/>
        <v> Florida Uruguayan department)</v>
      </c>
      <c r="E7" t="str">
        <f t="shared" si="1"/>
        <v> Florida</v>
      </c>
      <c r="F7" t="str">
        <f t="shared" si="2"/>
        <v>UY-FD</v>
      </c>
    </row>
    <row r="8" spans="1:6" ht="15" thickBot="1" x14ac:dyDescent="0.4">
      <c r="A8" s="1" t="s">
        <v>5394</v>
      </c>
      <c r="B8" s="3" t="s">
        <v>5395</v>
      </c>
      <c r="C8">
        <v>3931</v>
      </c>
      <c r="D8" t="str">
        <f t="shared" si="0"/>
        <v> Lavalleja Uruguayan department)</v>
      </c>
      <c r="E8" t="str">
        <f t="shared" si="1"/>
        <v> Lavalleja</v>
      </c>
      <c r="F8" t="str">
        <f t="shared" si="2"/>
        <v>UY-LA</v>
      </c>
    </row>
    <row r="9" spans="1:6" ht="29.5" thickBot="1" x14ac:dyDescent="0.4">
      <c r="A9" s="1" t="s">
        <v>5396</v>
      </c>
      <c r="B9" s="3" t="s">
        <v>5397</v>
      </c>
      <c r="C9">
        <v>3931</v>
      </c>
      <c r="D9" t="str">
        <f t="shared" si="0"/>
        <v> Maldonado Uruguayan department)</v>
      </c>
      <c r="E9" t="str">
        <f t="shared" si="1"/>
        <v> Maldonado</v>
      </c>
      <c r="F9" t="str">
        <f t="shared" si="2"/>
        <v>UY-MA</v>
      </c>
    </row>
    <row r="10" spans="1:6" ht="29.5" thickBot="1" x14ac:dyDescent="0.4">
      <c r="A10" s="1" t="s">
        <v>5398</v>
      </c>
      <c r="B10" s="3" t="s">
        <v>5399</v>
      </c>
      <c r="C10">
        <v>3931</v>
      </c>
      <c r="D10" t="str">
        <f t="shared" si="0"/>
        <v> Montevideo Uruguayan department)</v>
      </c>
      <c r="E10" t="str">
        <f t="shared" si="1"/>
        <v> Montevideo</v>
      </c>
      <c r="F10" t="str">
        <f t="shared" si="2"/>
        <v>UY-MO</v>
      </c>
    </row>
    <row r="11" spans="1:6" ht="29.5" thickBot="1" x14ac:dyDescent="0.4">
      <c r="A11" s="1" t="s">
        <v>5400</v>
      </c>
      <c r="B11" s="3" t="s">
        <v>5401</v>
      </c>
      <c r="C11">
        <v>3931</v>
      </c>
      <c r="D11" t="str">
        <f t="shared" si="0"/>
        <v> Paysandú Uruguayan department)</v>
      </c>
      <c r="E11" t="str">
        <f t="shared" si="1"/>
        <v> Paysandú</v>
      </c>
      <c r="F11" t="str">
        <f t="shared" si="2"/>
        <v>UY-PA</v>
      </c>
    </row>
    <row r="12" spans="1:6" ht="29.5" thickBot="1" x14ac:dyDescent="0.4">
      <c r="A12" s="1" t="s">
        <v>5402</v>
      </c>
      <c r="B12" s="3" t="s">
        <v>1554</v>
      </c>
      <c r="C12">
        <v>3931</v>
      </c>
      <c r="D12" t="str">
        <f t="shared" si="0"/>
        <v> Río Negro Uruguayan department)</v>
      </c>
      <c r="E12" t="str">
        <f t="shared" si="1"/>
        <v> Río Negro</v>
      </c>
      <c r="F12" t="str">
        <f t="shared" si="2"/>
        <v>UY-RN</v>
      </c>
    </row>
    <row r="13" spans="1:6" ht="15" thickBot="1" x14ac:dyDescent="0.4">
      <c r="A13" s="1" t="s">
        <v>5403</v>
      </c>
      <c r="B13" s="3" t="s">
        <v>5404</v>
      </c>
      <c r="C13">
        <v>3931</v>
      </c>
      <c r="D13" t="str">
        <f t="shared" si="0"/>
        <v> Rivera Uruguayan department)</v>
      </c>
      <c r="E13" t="str">
        <f t="shared" si="1"/>
        <v> Rivera</v>
      </c>
      <c r="F13" t="str">
        <f t="shared" si="2"/>
        <v>UY-RV</v>
      </c>
    </row>
    <row r="14" spans="1:6" ht="15" thickBot="1" x14ac:dyDescent="0.4">
      <c r="A14" s="1" t="s">
        <v>5405</v>
      </c>
      <c r="B14" s="3" t="s">
        <v>5406</v>
      </c>
      <c r="C14">
        <v>3931</v>
      </c>
      <c r="D14" t="str">
        <f t="shared" si="0"/>
        <v> Rocha Uruguayan department)</v>
      </c>
      <c r="E14" t="str">
        <f t="shared" si="1"/>
        <v> Rocha</v>
      </c>
      <c r="F14" t="str">
        <f t="shared" si="2"/>
        <v>UY-RO</v>
      </c>
    </row>
    <row r="15" spans="1:6" ht="15" thickBot="1" x14ac:dyDescent="0.4">
      <c r="A15" s="1" t="s">
        <v>5407</v>
      </c>
      <c r="B15" s="3" t="s">
        <v>5408</v>
      </c>
      <c r="C15">
        <v>3931</v>
      </c>
      <c r="D15" t="str">
        <f t="shared" si="0"/>
        <v> Salto Uruguayan department)</v>
      </c>
      <c r="E15" t="str">
        <f t="shared" si="1"/>
        <v> Salto</v>
      </c>
      <c r="F15" t="str">
        <f t="shared" si="2"/>
        <v>UY-SA</v>
      </c>
    </row>
    <row r="16" spans="1:6" ht="15" thickBot="1" x14ac:dyDescent="0.4">
      <c r="A16" s="1" t="s">
        <v>5409</v>
      </c>
      <c r="B16" s="3" t="s">
        <v>5410</v>
      </c>
      <c r="C16">
        <v>3931</v>
      </c>
      <c r="D16" t="str">
        <f t="shared" si="0"/>
        <v> San José Uruguayan department)</v>
      </c>
      <c r="E16" t="str">
        <f t="shared" si="1"/>
        <v> San José</v>
      </c>
      <c r="F16" t="str">
        <f t="shared" si="2"/>
        <v>UY-SJ</v>
      </c>
    </row>
    <row r="17" spans="1:6" ht="15" thickBot="1" x14ac:dyDescent="0.4">
      <c r="A17" s="1" t="s">
        <v>5411</v>
      </c>
      <c r="B17" s="3" t="s">
        <v>5412</v>
      </c>
      <c r="C17">
        <v>3931</v>
      </c>
      <c r="D17" t="str">
        <f t="shared" si="0"/>
        <v> Soriano Uruguayan department)</v>
      </c>
      <c r="E17" t="str">
        <f t="shared" si="1"/>
        <v> Soriano</v>
      </c>
      <c r="F17" t="str">
        <f t="shared" si="2"/>
        <v>UY-SO</v>
      </c>
    </row>
    <row r="18" spans="1:6" ht="29.5" thickBot="1" x14ac:dyDescent="0.4">
      <c r="A18" s="1" t="s">
        <v>5413</v>
      </c>
      <c r="B18" s="3" t="s">
        <v>5414</v>
      </c>
      <c r="C18">
        <v>3931</v>
      </c>
      <c r="D18" t="str">
        <f t="shared" si="0"/>
        <v> Tacuarembó Uruguayan department)</v>
      </c>
      <c r="E18" t="str">
        <f t="shared" si="1"/>
        <v> Tacuarembó</v>
      </c>
      <c r="F18" t="str">
        <f t="shared" si="2"/>
        <v>UY-TA</v>
      </c>
    </row>
    <row r="19" spans="1:6" ht="29.5" thickBot="1" x14ac:dyDescent="0.4">
      <c r="A19" s="1" t="s">
        <v>5415</v>
      </c>
      <c r="B19" s="3" t="s">
        <v>5416</v>
      </c>
      <c r="C19">
        <v>3931</v>
      </c>
      <c r="D19" t="str">
        <f t="shared" si="0"/>
        <v> Treinta y Tres Uruguayan department)</v>
      </c>
      <c r="E19" t="str">
        <f t="shared" si="1"/>
        <v> Treinta y Tres</v>
      </c>
      <c r="F19" t="str">
        <f t="shared" si="2"/>
        <v>UY-TT</v>
      </c>
    </row>
  </sheetData>
  <hyperlinks>
    <hyperlink ref="B1" r:id="rId1" tooltip="Artigas Department" display="https://en.wikipedia.org/wiki/Artigas_Department" xr:uid="{1B36C408-DD30-481D-9A7F-8A327BAA561D}"/>
    <hyperlink ref="B2" r:id="rId2" tooltip="Canelones Department" display="https://en.wikipedia.org/wiki/Canelones_Department" xr:uid="{BAC41829-4E7D-45B8-8791-C5C1E202350E}"/>
    <hyperlink ref="B3" r:id="rId3" tooltip="Cerro Largo Department" display="https://en.wikipedia.org/wiki/Cerro_Largo_Department" xr:uid="{D05342D1-5E4A-4583-8AD0-EEB0460160CF}"/>
    <hyperlink ref="B4" r:id="rId4" tooltip="Colonia Department" display="https://en.wikipedia.org/wiki/Colonia_Department" xr:uid="{A0722270-A7F2-47E9-8472-C662589A04AC}"/>
    <hyperlink ref="B5" r:id="rId5" tooltip="Durazno Department" display="https://en.wikipedia.org/wiki/Durazno_Department" xr:uid="{D19B5D37-B18E-4B26-8864-1320021C7ADD}"/>
    <hyperlink ref="B6" r:id="rId6" tooltip="Flores Department" display="https://en.wikipedia.org/wiki/Flores_Department" xr:uid="{098B6BCE-1E93-4563-BDA3-7D7B314E0F34}"/>
    <hyperlink ref="B7" r:id="rId7" tooltip="Florida Department" display="https://en.wikipedia.org/wiki/Florida_Department" xr:uid="{F5C4EA26-5ED9-4762-A9F5-D3E97A7406B3}"/>
    <hyperlink ref="B8" r:id="rId8" tooltip="Lavalleja Department" display="https://en.wikipedia.org/wiki/Lavalleja_Department" xr:uid="{ABFE5525-60FC-4B00-83EE-E59E11B5672C}"/>
    <hyperlink ref="B9" r:id="rId9" tooltip="Maldonado Department" display="https://en.wikipedia.org/wiki/Maldonado_Department" xr:uid="{772C51C5-61AC-40DD-8541-2A083B0ACD1A}"/>
    <hyperlink ref="B10" r:id="rId10" tooltip="Montevideo Department" display="https://en.wikipedia.org/wiki/Montevideo_Department" xr:uid="{94D28097-DEC1-402F-98C7-DFFBF5101FEE}"/>
    <hyperlink ref="B11" r:id="rId11" tooltip="Paysandú Department" display="https://en.wikipedia.org/wiki/Paysand%C3%BA_Department" xr:uid="{4E077786-430E-40D3-A035-8E758B0848E6}"/>
    <hyperlink ref="B12" r:id="rId12" tooltip="Río Negro Department" display="https://en.wikipedia.org/wiki/R%C3%ADo_Negro_Department" xr:uid="{7BAA0025-85A7-4F2A-9016-5195E141D46A}"/>
    <hyperlink ref="B13" r:id="rId13" tooltip="Rivera Department" display="https://en.wikipedia.org/wiki/Rivera_Department" xr:uid="{6D454F7C-684C-4BE7-807A-CCCAB3E1D476}"/>
    <hyperlink ref="B14" r:id="rId14" tooltip="Rocha Department" display="https://en.wikipedia.org/wiki/Rocha_Department" xr:uid="{D109A608-0447-4F1B-8C4C-422B92905D86}"/>
    <hyperlink ref="B15" r:id="rId15" tooltip="Salto Department" display="https://en.wikipedia.org/wiki/Salto_Department" xr:uid="{E48DC044-0437-484A-8708-5717B42AB154}"/>
    <hyperlink ref="B16" r:id="rId16" tooltip="San José Department" display="https://en.wikipedia.org/wiki/San_Jos%C3%A9_Department" xr:uid="{F3CB3D1F-62C4-4094-BEE3-99B19B56E54F}"/>
    <hyperlink ref="B17" r:id="rId17" tooltip="Soriano Department" display="https://en.wikipedia.org/wiki/Soriano_Department" xr:uid="{F8743BEA-6F82-4A8E-A6D9-3A7AD5DF955E}"/>
    <hyperlink ref="B18" r:id="rId18" tooltip="Tacuarembó Department" display="https://en.wikipedia.org/wiki/Tacuaremb%C3%B3_Department" xr:uid="{77281BCF-6A27-461F-9E08-1D0ECF795B2D}"/>
    <hyperlink ref="B19" r:id="rId19" tooltip="Treinta y Tres Department" display="https://en.wikipedia.org/wiki/Treinta_y_Tres_Department" xr:uid="{E89E69AB-8A14-4448-93DC-0917759D43B0}"/>
  </hyperlinks>
  <pageMargins left="0.7" right="0.7" top="0.75" bottom="0.75" header="0.3" footer="0.3"/>
  <drawing r:id="rId20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AB631-F539-4EA9-8D24-005B63119919}">
  <dimension ref="A1:G5"/>
  <sheetViews>
    <sheetView workbookViewId="0">
      <selection activeCell="D1" sqref="D1:G5"/>
    </sheetView>
  </sheetViews>
  <sheetFormatPr defaultRowHeight="14.5" x14ac:dyDescent="0.35"/>
  <cols>
    <col min="5" max="5" width="39.81640625" bestFit="1" customWidth="1"/>
    <col min="6" max="6" width="22.1796875" bestFit="1" customWidth="1"/>
  </cols>
  <sheetData>
    <row r="1" spans="1:7" ht="15" thickBot="1" x14ac:dyDescent="0.4">
      <c r="A1" s="1" t="s">
        <v>4690</v>
      </c>
      <c r="B1" s="3" t="s">
        <v>1171</v>
      </c>
      <c r="C1" s="6" t="s">
        <v>149</v>
      </c>
      <c r="D1">
        <v>3850</v>
      </c>
      <c r="E1" t="str">
        <f>_xlfn.CONCAT(B1," (Sierra Leonan ",C1,")")</f>
        <v>Eastern (Sierra Leonan province)</v>
      </c>
      <c r="F1" t="str">
        <f>B1</f>
        <v>Eastern</v>
      </c>
      <c r="G1" t="str">
        <f>A1</f>
        <v>SL-E</v>
      </c>
    </row>
    <row r="2" spans="1:7" ht="29.5" thickBot="1" x14ac:dyDescent="0.4">
      <c r="A2" s="1" t="s">
        <v>4691</v>
      </c>
      <c r="B2" s="3" t="s">
        <v>4692</v>
      </c>
      <c r="C2" s="6" t="s">
        <v>149</v>
      </c>
      <c r="D2">
        <v>3850</v>
      </c>
      <c r="E2" t="str">
        <f t="shared" ref="E2:E5" si="0">_xlfn.CONCAT(B2," (Sierra Leonan ",C2,")")</f>
        <v>North Western (Sierra Leonan province)</v>
      </c>
      <c r="F2" t="str">
        <f t="shared" ref="F2:F5" si="1">B2</f>
        <v>North Western</v>
      </c>
      <c r="G2" t="str">
        <f t="shared" ref="G2:G5" si="2">A2</f>
        <v>SL-NW</v>
      </c>
    </row>
    <row r="3" spans="1:7" ht="15" thickBot="1" x14ac:dyDescent="0.4">
      <c r="A3" s="1" t="s">
        <v>4693</v>
      </c>
      <c r="B3" s="3" t="s">
        <v>1181</v>
      </c>
      <c r="C3" s="6" t="s">
        <v>149</v>
      </c>
      <c r="D3">
        <v>3850</v>
      </c>
      <c r="E3" t="str">
        <f t="shared" si="0"/>
        <v>Northern (Sierra Leonan province)</v>
      </c>
      <c r="F3" t="str">
        <f t="shared" si="1"/>
        <v>Northern</v>
      </c>
      <c r="G3" t="str">
        <f t="shared" si="2"/>
        <v>SL-N</v>
      </c>
    </row>
    <row r="4" spans="1:7" ht="15" thickBot="1" x14ac:dyDescent="0.4">
      <c r="A4" s="1" t="s">
        <v>4694</v>
      </c>
      <c r="B4" s="3" t="s">
        <v>1183</v>
      </c>
      <c r="C4" s="6" t="s">
        <v>149</v>
      </c>
      <c r="D4">
        <v>3850</v>
      </c>
      <c r="E4" t="str">
        <f t="shared" si="0"/>
        <v>Southern (Sierra Leonan province)</v>
      </c>
      <c r="F4" t="str">
        <f t="shared" si="1"/>
        <v>Southern</v>
      </c>
      <c r="G4" t="str">
        <f t="shared" si="2"/>
        <v>SL-S</v>
      </c>
    </row>
    <row r="5" spans="1:7" ht="44" thickBot="1" x14ac:dyDescent="0.4">
      <c r="A5" s="1" t="s">
        <v>4695</v>
      </c>
      <c r="B5" s="3" t="s">
        <v>4696</v>
      </c>
      <c r="C5" s="6" t="s">
        <v>4697</v>
      </c>
      <c r="D5">
        <v>3850</v>
      </c>
      <c r="E5" t="str">
        <f t="shared" si="0"/>
        <v>Western Area (Freetown) (Sierra Leonan area)</v>
      </c>
      <c r="F5" t="str">
        <f t="shared" si="1"/>
        <v>Western Area (Freetown)</v>
      </c>
      <c r="G5" t="str">
        <f t="shared" si="2"/>
        <v>SL-W</v>
      </c>
    </row>
  </sheetData>
  <hyperlinks>
    <hyperlink ref="B1" r:id="rId1" tooltip="Eastern Province (Sierra Leone)" display="https://en.wikipedia.org/wiki/Eastern_Province_(Sierra_Leone)" xr:uid="{F45858A4-EA3F-4169-9175-7C28F6E96D5C}"/>
    <hyperlink ref="B2" r:id="rId2" tooltip="North West Province, Sierra Leone" display="https://en.wikipedia.org/wiki/North_West_Province,_Sierra_Leone" xr:uid="{A512C6A0-1126-4713-BCE2-A01956F0AA86}"/>
    <hyperlink ref="B3" r:id="rId3" tooltip="Northern Province (Sierra Leone)" display="https://en.wikipedia.org/wiki/Northern_Province_(Sierra_Leone)" xr:uid="{DF4E380C-4E26-442C-B896-45122C058289}"/>
    <hyperlink ref="B4" r:id="rId4" tooltip="Southern Province (Sierra Leone)" display="https://en.wikipedia.org/wiki/Southern_Province_(Sierra_Leone)" xr:uid="{6F863A71-95E0-4867-A143-6343672F3CDD}"/>
    <hyperlink ref="B5" r:id="rId5" tooltip="Western Area" display="https://en.wikipedia.org/wiki/Western_Area" xr:uid="{E7DA077F-E504-4F83-A554-B65585BC5809}"/>
  </hyperlinks>
  <pageMargins left="0.7" right="0.7" top="0.75" bottom="0.75" header="0.3" footer="0.3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037D6-4072-4E18-A6DF-C525A2403370}">
  <dimension ref="A1:F10"/>
  <sheetViews>
    <sheetView topLeftCell="B1" workbookViewId="0">
      <selection activeCell="C1" sqref="C1:F10"/>
    </sheetView>
  </sheetViews>
  <sheetFormatPr defaultRowHeight="14.5" x14ac:dyDescent="0.35"/>
  <cols>
    <col min="3" max="3" width="4.81640625" bestFit="1" customWidth="1"/>
    <col min="4" max="4" width="48.08984375" bestFit="1" customWidth="1"/>
    <col min="5" max="5" width="24.1796875" bestFit="1" customWidth="1"/>
  </cols>
  <sheetData>
    <row r="1" spans="1:6" ht="29.5" thickBot="1" x14ac:dyDescent="0.4">
      <c r="A1" s="1" t="s">
        <v>4698</v>
      </c>
      <c r="B1" s="3" t="s">
        <v>4699</v>
      </c>
      <c r="C1">
        <v>4009</v>
      </c>
      <c r="D1" t="str">
        <f>_xlfn.CONCAT(B1," municipality of San Marino)")</f>
        <v>Acquaviva municipality of San Marino)</v>
      </c>
      <c r="E1" t="str">
        <f>B1</f>
        <v>Acquaviva</v>
      </c>
      <c r="F1" t="str">
        <f>A1</f>
        <v>SM-01</v>
      </c>
    </row>
    <row r="2" spans="1:6" ht="29.5" thickBot="1" x14ac:dyDescent="0.4">
      <c r="A2" s="1" t="s">
        <v>4700</v>
      </c>
      <c r="B2" s="3" t="s">
        <v>4701</v>
      </c>
      <c r="C2">
        <v>4009</v>
      </c>
      <c r="D2" t="str">
        <f t="shared" ref="D2:D10" si="0">_xlfn.CONCAT(B2," municipality of San Marino)")</f>
        <v>Borgo Maggiore municipality of San Marino)</v>
      </c>
      <c r="E2" t="str">
        <f t="shared" ref="E2:E10" si="1">B2</f>
        <v>Borgo Maggiore</v>
      </c>
      <c r="F2" t="str">
        <f t="shared" ref="F2:F10" si="2">A2</f>
        <v>SM-06</v>
      </c>
    </row>
    <row r="3" spans="1:6" ht="29.5" thickBot="1" x14ac:dyDescent="0.4">
      <c r="A3" s="1" t="s">
        <v>4702</v>
      </c>
      <c r="B3" s="3" t="s">
        <v>4703</v>
      </c>
      <c r="C3">
        <v>4009</v>
      </c>
      <c r="D3" t="str">
        <f t="shared" si="0"/>
        <v>Chiesanuova municipality of San Marino)</v>
      </c>
      <c r="E3" t="str">
        <f t="shared" si="1"/>
        <v>Chiesanuova</v>
      </c>
      <c r="F3" t="str">
        <f t="shared" si="2"/>
        <v>SM-02</v>
      </c>
    </row>
    <row r="4" spans="1:6" ht="43.5" x14ac:dyDescent="0.35">
      <c r="A4" s="11" t="s">
        <v>4704</v>
      </c>
      <c r="B4" s="15" t="s">
        <v>4705</v>
      </c>
      <c r="C4">
        <v>4009</v>
      </c>
      <c r="D4" t="str">
        <f t="shared" si="0"/>
        <v>Città di San Marino municipality of San Marino)</v>
      </c>
      <c r="E4" t="str">
        <f t="shared" si="1"/>
        <v>Città di San Marino</v>
      </c>
      <c r="F4" t="str">
        <f t="shared" si="2"/>
        <v>SM-07</v>
      </c>
    </row>
    <row r="5" spans="1:6" ht="27.5" thickBot="1" x14ac:dyDescent="0.4">
      <c r="A5" s="12"/>
      <c r="B5" s="16" t="s">
        <v>4706</v>
      </c>
      <c r="C5">
        <v>4009</v>
      </c>
      <c r="D5" t="str">
        <f t="shared" si="0"/>
        <v>(local variant is San Marino) municipality of San Marino)</v>
      </c>
      <c r="E5" t="str">
        <f t="shared" si="1"/>
        <v>(local variant is San Marino)</v>
      </c>
      <c r="F5">
        <f t="shared" si="2"/>
        <v>0</v>
      </c>
    </row>
    <row r="6" spans="1:6" ht="29.5" thickBot="1" x14ac:dyDescent="0.4">
      <c r="A6" s="1" t="s">
        <v>4707</v>
      </c>
      <c r="B6" s="3" t="s">
        <v>4708</v>
      </c>
      <c r="C6">
        <v>4009</v>
      </c>
      <c r="D6" t="str">
        <f t="shared" si="0"/>
        <v>Domagnano municipality of San Marino)</v>
      </c>
      <c r="E6" t="str">
        <f t="shared" si="1"/>
        <v>Domagnano</v>
      </c>
      <c r="F6" t="str">
        <f t="shared" si="2"/>
        <v>SM-03</v>
      </c>
    </row>
    <row r="7" spans="1:6" ht="15" thickBot="1" x14ac:dyDescent="0.4">
      <c r="A7" s="1" t="s">
        <v>4709</v>
      </c>
      <c r="B7" s="3" t="s">
        <v>4710</v>
      </c>
      <c r="C7">
        <v>4009</v>
      </c>
      <c r="D7" t="str">
        <f t="shared" si="0"/>
        <v>Faetano municipality of San Marino)</v>
      </c>
      <c r="E7" t="str">
        <f t="shared" si="1"/>
        <v>Faetano</v>
      </c>
      <c r="F7" t="str">
        <f t="shared" si="2"/>
        <v>SM-04</v>
      </c>
    </row>
    <row r="8" spans="1:6" ht="29.5" thickBot="1" x14ac:dyDescent="0.4">
      <c r="A8" s="1" t="s">
        <v>4711</v>
      </c>
      <c r="B8" s="3" t="s">
        <v>4712</v>
      </c>
      <c r="C8">
        <v>4009</v>
      </c>
      <c r="D8" t="str">
        <f t="shared" si="0"/>
        <v>Fiorentino municipality of San Marino)</v>
      </c>
      <c r="E8" t="str">
        <f t="shared" si="1"/>
        <v>Fiorentino</v>
      </c>
      <c r="F8" t="str">
        <f t="shared" si="2"/>
        <v>SM-05</v>
      </c>
    </row>
    <row r="9" spans="1:6" ht="29.5" thickBot="1" x14ac:dyDescent="0.4">
      <c r="A9" s="1" t="s">
        <v>4713</v>
      </c>
      <c r="B9" s="3" t="s">
        <v>4714</v>
      </c>
      <c r="C9">
        <v>4009</v>
      </c>
      <c r="D9" t="str">
        <f t="shared" si="0"/>
        <v>Montegiardino municipality of San Marino)</v>
      </c>
      <c r="E9" t="str">
        <f t="shared" si="1"/>
        <v>Montegiardino</v>
      </c>
      <c r="F9" t="str">
        <f t="shared" si="2"/>
        <v>SM-08</v>
      </c>
    </row>
    <row r="10" spans="1:6" ht="29.5" thickBot="1" x14ac:dyDescent="0.4">
      <c r="A10" s="1" t="s">
        <v>4715</v>
      </c>
      <c r="B10" s="3" t="s">
        <v>4716</v>
      </c>
      <c r="C10">
        <v>4009</v>
      </c>
      <c r="D10" t="str">
        <f t="shared" si="0"/>
        <v>Serravalle municipality of San Marino)</v>
      </c>
      <c r="E10" t="str">
        <f t="shared" si="1"/>
        <v>Serravalle</v>
      </c>
      <c r="F10" t="str">
        <f t="shared" si="2"/>
        <v>SM-09</v>
      </c>
    </row>
  </sheetData>
  <mergeCells count="1">
    <mergeCell ref="A4:A5"/>
  </mergeCells>
  <hyperlinks>
    <hyperlink ref="B1" r:id="rId1" tooltip="Acquaviva (San Marino)" display="https://en.wikipedia.org/wiki/Acquaviva_(San_Marino)" xr:uid="{FDF49A84-160A-4CDB-A0EE-44AD49F238DA}"/>
    <hyperlink ref="B2" r:id="rId2" tooltip="Borgo Maggiore" display="https://en.wikipedia.org/wiki/Borgo_Maggiore" xr:uid="{D0C9118E-22DE-411D-8DA1-4BDF97590AAC}"/>
    <hyperlink ref="B3" r:id="rId3" tooltip="Chiesanuova" display="https://en.wikipedia.org/wiki/Chiesanuova" xr:uid="{8061FEC8-75EA-4FCF-B555-A2FC75A33FFE}"/>
    <hyperlink ref="B4" r:id="rId4" tooltip="San Marino (San Marino)" display="https://en.wikipedia.org/wiki/San_Marino_(San_Marino)" xr:uid="{D4738528-625B-47C6-BF97-185A52763E3D}"/>
    <hyperlink ref="B6" r:id="rId5" tooltip="Domagnano" display="https://en.wikipedia.org/wiki/Domagnano" xr:uid="{D41282BA-1DE9-4034-9958-EE0286D5AAD0}"/>
    <hyperlink ref="B7" r:id="rId6" tooltip="Faetano" display="https://en.wikipedia.org/wiki/Faetano" xr:uid="{8196DBFA-60AC-480D-900D-333F42DFAA66}"/>
    <hyperlink ref="B8" r:id="rId7" tooltip="Fiorentino" display="https://en.wikipedia.org/wiki/Fiorentino" xr:uid="{0C6E621A-A8F3-4736-A8AA-7ADBCC05606C}"/>
    <hyperlink ref="B9" r:id="rId8" tooltip="Montegiardino" display="https://en.wikipedia.org/wiki/Montegiardino" xr:uid="{2D426936-6F7D-4C4C-9AAD-453B9DAE2606}"/>
    <hyperlink ref="B10" r:id="rId9" tooltip="Serravalle (San Marino)" display="https://en.wikipedia.org/wiki/Serravalle_(San_Marino)" xr:uid="{2585AA48-4BD9-4309-B46B-5703BF0B3730}"/>
  </hyperlinks>
  <pageMargins left="0.7" right="0.7" top="0.75" bottom="0.75" header="0.3" footer="0.3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8DCDC-174E-456A-8729-358717B2EF0E}">
  <dimension ref="A1:F14"/>
  <sheetViews>
    <sheetView workbookViewId="0">
      <selection activeCell="C1" sqref="C1:F14"/>
    </sheetView>
  </sheetViews>
  <sheetFormatPr defaultRowHeight="14.5" x14ac:dyDescent="0.35"/>
  <cols>
    <col min="4" max="4" width="22.6328125" bestFit="1" customWidth="1"/>
  </cols>
  <sheetData>
    <row r="1" spans="1:6" ht="15" thickBot="1" x14ac:dyDescent="0.4">
      <c r="A1" s="1" t="s">
        <v>4717</v>
      </c>
      <c r="B1" s="3" t="s">
        <v>4718</v>
      </c>
      <c r="C1">
        <v>3849</v>
      </c>
      <c r="D1" t="str">
        <f>_xlfn.CONCAT(B1," (Senegalese region)")</f>
        <v>Dakar (Senegalese region)</v>
      </c>
      <c r="E1" t="str">
        <f>B1</f>
        <v>Dakar</v>
      </c>
      <c r="F1" t="str">
        <f>A1</f>
        <v>SN-DK</v>
      </c>
    </row>
    <row r="2" spans="1:6" ht="15" thickBot="1" x14ac:dyDescent="0.4">
      <c r="A2" s="1" t="s">
        <v>4719</v>
      </c>
      <c r="B2" s="3" t="s">
        <v>4720</v>
      </c>
      <c r="C2">
        <v>3849</v>
      </c>
      <c r="D2" t="str">
        <f t="shared" ref="D2:D14" si="0">_xlfn.CONCAT(B2," (Senegalese region)")</f>
        <v>Diourbel (Senegalese region)</v>
      </c>
      <c r="E2" t="str">
        <f t="shared" ref="E2:E14" si="1">B2</f>
        <v>Diourbel</v>
      </c>
      <c r="F2" t="str">
        <f t="shared" ref="F2:F14" si="2">A2</f>
        <v>SN-DB</v>
      </c>
    </row>
    <row r="3" spans="1:6" ht="15" thickBot="1" x14ac:dyDescent="0.4">
      <c r="A3" s="1" t="s">
        <v>4721</v>
      </c>
      <c r="B3" s="3" t="s">
        <v>4722</v>
      </c>
      <c r="C3">
        <v>3849</v>
      </c>
      <c r="D3" t="str">
        <f t="shared" si="0"/>
        <v>Fatick (Senegalese region)</v>
      </c>
      <c r="E3" t="str">
        <f t="shared" si="1"/>
        <v>Fatick</v>
      </c>
      <c r="F3" t="str">
        <f t="shared" si="2"/>
        <v>SN-FK</v>
      </c>
    </row>
    <row r="4" spans="1:6" ht="15" thickBot="1" x14ac:dyDescent="0.4">
      <c r="A4" s="1" t="s">
        <v>4723</v>
      </c>
      <c r="B4" s="3" t="s">
        <v>4724</v>
      </c>
      <c r="C4">
        <v>3849</v>
      </c>
      <c r="D4" t="str">
        <f t="shared" si="0"/>
        <v>Kaffrine (Senegalese region)</v>
      </c>
      <c r="E4" t="str">
        <f t="shared" si="1"/>
        <v>Kaffrine</v>
      </c>
      <c r="F4" t="str">
        <f t="shared" si="2"/>
        <v>SN-KA</v>
      </c>
    </row>
    <row r="5" spans="1:6" ht="15" thickBot="1" x14ac:dyDescent="0.4">
      <c r="A5" s="1" t="s">
        <v>4725</v>
      </c>
      <c r="B5" s="3" t="s">
        <v>4726</v>
      </c>
      <c r="C5">
        <v>3849</v>
      </c>
      <c r="D5" t="str">
        <f t="shared" si="0"/>
        <v>Kaolack (Senegalese region)</v>
      </c>
      <c r="E5" t="str">
        <f t="shared" si="1"/>
        <v>Kaolack</v>
      </c>
      <c r="F5" t="str">
        <f t="shared" si="2"/>
        <v>SN-KL</v>
      </c>
    </row>
    <row r="6" spans="1:6" ht="29.5" thickBot="1" x14ac:dyDescent="0.4">
      <c r="A6" s="1" t="s">
        <v>4727</v>
      </c>
      <c r="B6" s="3" t="s">
        <v>4728</v>
      </c>
      <c r="C6">
        <v>3849</v>
      </c>
      <c r="D6" t="str">
        <f t="shared" si="0"/>
        <v>Kédougou (Senegalese region)</v>
      </c>
      <c r="E6" t="str">
        <f t="shared" si="1"/>
        <v>Kédougou</v>
      </c>
      <c r="F6" t="str">
        <f t="shared" si="2"/>
        <v>SN-KE</v>
      </c>
    </row>
    <row r="7" spans="1:6" ht="15" thickBot="1" x14ac:dyDescent="0.4">
      <c r="A7" s="1" t="s">
        <v>4729</v>
      </c>
      <c r="B7" s="3" t="s">
        <v>4730</v>
      </c>
      <c r="C7">
        <v>3849</v>
      </c>
      <c r="D7" t="str">
        <f t="shared" si="0"/>
        <v>Kolda (Senegalese region)</v>
      </c>
      <c r="E7" t="str">
        <f t="shared" si="1"/>
        <v>Kolda</v>
      </c>
      <c r="F7" t="str">
        <f t="shared" si="2"/>
        <v>SN-KD</v>
      </c>
    </row>
    <row r="8" spans="1:6" ht="15" thickBot="1" x14ac:dyDescent="0.4">
      <c r="A8" s="1" t="s">
        <v>4731</v>
      </c>
      <c r="B8" s="3" t="s">
        <v>4732</v>
      </c>
      <c r="C8">
        <v>3849</v>
      </c>
      <c r="D8" t="str">
        <f t="shared" si="0"/>
        <v>Louga (Senegalese region)</v>
      </c>
      <c r="E8" t="str">
        <f t="shared" si="1"/>
        <v>Louga</v>
      </c>
      <c r="F8" t="str">
        <f t="shared" si="2"/>
        <v>SN-LG</v>
      </c>
    </row>
    <row r="9" spans="1:6" ht="15" thickBot="1" x14ac:dyDescent="0.4">
      <c r="A9" s="1" t="s">
        <v>4733</v>
      </c>
      <c r="B9" s="3" t="s">
        <v>4734</v>
      </c>
      <c r="C9">
        <v>3849</v>
      </c>
      <c r="D9" t="str">
        <f t="shared" si="0"/>
        <v>Matam (Senegalese region)</v>
      </c>
      <c r="E9" t="str">
        <f t="shared" si="1"/>
        <v>Matam</v>
      </c>
      <c r="F9" t="str">
        <f t="shared" si="2"/>
        <v>SN-MT</v>
      </c>
    </row>
    <row r="10" spans="1:6" ht="29.5" thickBot="1" x14ac:dyDescent="0.4">
      <c r="A10" s="1" t="s">
        <v>4735</v>
      </c>
      <c r="B10" s="3" t="s">
        <v>4628</v>
      </c>
      <c r="C10">
        <v>3849</v>
      </c>
      <c r="D10" t="str">
        <f t="shared" si="0"/>
        <v>Saint-Louis (Senegalese region)</v>
      </c>
      <c r="E10" t="str">
        <f t="shared" si="1"/>
        <v>Saint-Louis</v>
      </c>
      <c r="F10" t="str">
        <f t="shared" si="2"/>
        <v>SN-SL</v>
      </c>
    </row>
    <row r="11" spans="1:6" ht="15" thickBot="1" x14ac:dyDescent="0.4">
      <c r="A11" s="1" t="s">
        <v>4736</v>
      </c>
      <c r="B11" s="3" t="s">
        <v>4737</v>
      </c>
      <c r="C11">
        <v>3849</v>
      </c>
      <c r="D11" t="str">
        <f t="shared" si="0"/>
        <v>Sédhiou (Senegalese region)</v>
      </c>
      <c r="E11" t="str">
        <f t="shared" si="1"/>
        <v>Sédhiou</v>
      </c>
      <c r="F11" t="str">
        <f t="shared" si="2"/>
        <v>SN-SE</v>
      </c>
    </row>
    <row r="12" spans="1:6" ht="29.5" thickBot="1" x14ac:dyDescent="0.4">
      <c r="A12" s="1" t="s">
        <v>4738</v>
      </c>
      <c r="B12" s="3" t="s">
        <v>4739</v>
      </c>
      <c r="C12">
        <v>3849</v>
      </c>
      <c r="D12" t="str">
        <f t="shared" si="0"/>
        <v>Tambacounda (Senegalese region)</v>
      </c>
      <c r="E12" t="str">
        <f t="shared" si="1"/>
        <v>Tambacounda</v>
      </c>
      <c r="F12" t="str">
        <f t="shared" si="2"/>
        <v>SN-TC</v>
      </c>
    </row>
    <row r="13" spans="1:6" ht="15" thickBot="1" x14ac:dyDescent="0.4">
      <c r="A13" s="1" t="s">
        <v>4740</v>
      </c>
      <c r="B13" s="3" t="s">
        <v>4741</v>
      </c>
      <c r="C13">
        <v>3849</v>
      </c>
      <c r="D13" t="str">
        <f t="shared" si="0"/>
        <v>Thiès (Senegalese region)</v>
      </c>
      <c r="E13" t="str">
        <f t="shared" si="1"/>
        <v>Thiès</v>
      </c>
      <c r="F13" t="str">
        <f t="shared" si="2"/>
        <v>SN-TH</v>
      </c>
    </row>
    <row r="14" spans="1:6" ht="29.5" thickBot="1" x14ac:dyDescent="0.4">
      <c r="A14" s="1" t="s">
        <v>4742</v>
      </c>
      <c r="B14" s="3" t="s">
        <v>4743</v>
      </c>
      <c r="C14">
        <v>3849</v>
      </c>
      <c r="D14" t="str">
        <f t="shared" si="0"/>
        <v>Ziguinchor (Senegalese region)</v>
      </c>
      <c r="E14" t="str">
        <f t="shared" si="1"/>
        <v>Ziguinchor</v>
      </c>
      <c r="F14" t="str">
        <f t="shared" si="2"/>
        <v>SN-ZG</v>
      </c>
    </row>
  </sheetData>
  <hyperlinks>
    <hyperlink ref="B1" r:id="rId1" tooltip="Dakar Region" display="https://en.wikipedia.org/wiki/Dakar_Region" xr:uid="{389551FD-9C5C-4FAD-8A3C-9D855046A863}"/>
    <hyperlink ref="B2" r:id="rId2" tooltip="Diourbel Region" display="https://en.wikipedia.org/wiki/Diourbel_Region" xr:uid="{C7F3B426-25AE-4185-9482-9CC1AFF04600}"/>
    <hyperlink ref="B3" r:id="rId3" tooltip="Fatick Region" display="https://en.wikipedia.org/wiki/Fatick_Region" xr:uid="{D96BE0E6-62B0-4E5D-88F2-B81CC3593A28}"/>
    <hyperlink ref="B4" r:id="rId4" tooltip="Kaffrine Region" display="https://en.wikipedia.org/wiki/Kaffrine_Region" xr:uid="{AC73F827-344C-473A-93B8-D0F165E4AC0A}"/>
    <hyperlink ref="B5" r:id="rId5" tooltip="Kaolack Region" display="https://en.wikipedia.org/wiki/Kaolack_Region" xr:uid="{F393EB35-3C7D-4D91-9958-F5C4EC131077}"/>
    <hyperlink ref="B6" r:id="rId6" tooltip="Kédougou Region" display="https://en.wikipedia.org/wiki/K%C3%A9dougou_Region" xr:uid="{1FDB127A-5799-4FE4-9075-AE94379957E8}"/>
    <hyperlink ref="B7" r:id="rId7" tooltip="Kolda Region" display="https://en.wikipedia.org/wiki/Kolda_Region" xr:uid="{F51F59F5-BBF3-4C0E-86FA-BBB4B09D61C5}"/>
    <hyperlink ref="B8" r:id="rId8" tooltip="Louga Region" display="https://en.wikipedia.org/wiki/Louga_Region" xr:uid="{F34317C9-E322-41CD-A3E7-5CF87B777E89}"/>
    <hyperlink ref="B9" r:id="rId9" tooltip="Matam Region" display="https://en.wikipedia.org/wiki/Matam_Region" xr:uid="{AB5B93D3-57EF-4A9D-892F-D03809FFFBB0}"/>
    <hyperlink ref="B10" r:id="rId10" tooltip="Saint-Louis Region" display="https://en.wikipedia.org/wiki/Saint-Louis_Region" xr:uid="{B55ADD31-AE70-45B2-8EC2-57BCB692D374}"/>
    <hyperlink ref="B11" r:id="rId11" tooltip="Sédhiou Region" display="https://en.wikipedia.org/wiki/S%C3%A9dhiou_Region" xr:uid="{BBCB3D3E-128D-4D97-A44E-7B94B439D3ED}"/>
    <hyperlink ref="B12" r:id="rId12" tooltip="Tambacounda Region" display="https://en.wikipedia.org/wiki/Tambacounda_Region" xr:uid="{6869681C-8874-407C-817F-29BDBBB0CD02}"/>
    <hyperlink ref="B13" r:id="rId13" tooltip="Thiès Region" display="https://en.wikipedia.org/wiki/Thi%C3%A8s_Region" xr:uid="{715271AA-7F08-4B2A-96B4-1956633C9FA9}"/>
    <hyperlink ref="B14" r:id="rId14" tooltip="Ziguinchor Region" display="https://en.wikipedia.org/wiki/Ziguinchor_Region" xr:uid="{3A8844FA-383D-451F-B3B6-CB789271395D}"/>
  </hyperlinks>
  <pageMargins left="0.7" right="0.7" top="0.75" bottom="0.75" header="0.3" footer="0.3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59505-3874-424C-8B98-6B82DC134680}">
  <dimension ref="A1:F18"/>
  <sheetViews>
    <sheetView workbookViewId="0">
      <selection activeCell="C1" sqref="C1:F18"/>
    </sheetView>
  </sheetViews>
  <sheetFormatPr defaultRowHeight="14.5" x14ac:dyDescent="0.35"/>
  <cols>
    <col min="4" max="4" width="21.36328125" bestFit="1" customWidth="1"/>
  </cols>
  <sheetData>
    <row r="1" spans="1:6" ht="15" thickBot="1" x14ac:dyDescent="0.4">
      <c r="A1" s="1" t="s">
        <v>4744</v>
      </c>
      <c r="B1" s="3" t="s">
        <v>4745</v>
      </c>
      <c r="C1">
        <v>3867</v>
      </c>
      <c r="D1" t="str">
        <f>_xlfn.CONCAT(B1," (Somalian region)")</f>
        <v>Awdal (Somalian region)</v>
      </c>
      <c r="E1" t="str">
        <f>B1</f>
        <v>Awdal</v>
      </c>
      <c r="F1" t="str">
        <f>A1</f>
        <v>SO-AW</v>
      </c>
    </row>
    <row r="2" spans="1:6" ht="15" thickBot="1" x14ac:dyDescent="0.4">
      <c r="A2" s="1" t="s">
        <v>4746</v>
      </c>
      <c r="B2" s="3" t="s">
        <v>4747</v>
      </c>
      <c r="C2">
        <v>3867</v>
      </c>
      <c r="D2" t="str">
        <f t="shared" ref="D2:D18" si="0">_xlfn.CONCAT(B2," (Somalian region)")</f>
        <v>Bakool (Somalian region)</v>
      </c>
      <c r="E2" t="str">
        <f t="shared" ref="E2:E18" si="1">B2</f>
        <v>Bakool</v>
      </c>
      <c r="F2" t="str">
        <f t="shared" ref="F2:F18" si="2">A2</f>
        <v>SO-BK</v>
      </c>
    </row>
    <row r="3" spans="1:6" ht="15" thickBot="1" x14ac:dyDescent="0.4">
      <c r="A3" s="1" t="s">
        <v>4748</v>
      </c>
      <c r="B3" s="3" t="s">
        <v>4749</v>
      </c>
      <c r="C3">
        <v>3867</v>
      </c>
      <c r="D3" t="str">
        <f t="shared" si="0"/>
        <v>Banaadir (Somalian region)</v>
      </c>
      <c r="E3" t="str">
        <f t="shared" si="1"/>
        <v>Banaadir</v>
      </c>
      <c r="F3" t="str">
        <f t="shared" si="2"/>
        <v>SO-BN</v>
      </c>
    </row>
    <row r="4" spans="1:6" ht="15" thickBot="1" x14ac:dyDescent="0.4">
      <c r="A4" s="1" t="s">
        <v>4750</v>
      </c>
      <c r="B4" s="3" t="s">
        <v>4751</v>
      </c>
      <c r="C4">
        <v>3867</v>
      </c>
      <c r="D4" t="str">
        <f t="shared" si="0"/>
        <v>Bari (Somalian region)</v>
      </c>
      <c r="E4" t="str">
        <f t="shared" si="1"/>
        <v>Bari</v>
      </c>
      <c r="F4" t="str">
        <f t="shared" si="2"/>
        <v>SO-BR</v>
      </c>
    </row>
    <row r="5" spans="1:6" ht="15" thickBot="1" x14ac:dyDescent="0.4">
      <c r="A5" s="1" t="s">
        <v>4752</v>
      </c>
      <c r="B5" s="3" t="s">
        <v>4753</v>
      </c>
      <c r="C5">
        <v>3867</v>
      </c>
      <c r="D5" t="str">
        <f t="shared" si="0"/>
        <v>Bay (Somalian region)</v>
      </c>
      <c r="E5" t="str">
        <f t="shared" si="1"/>
        <v>Bay</v>
      </c>
      <c r="F5" t="str">
        <f t="shared" si="2"/>
        <v>SO-BY</v>
      </c>
    </row>
    <row r="6" spans="1:6" ht="29.5" thickBot="1" x14ac:dyDescent="0.4">
      <c r="A6" s="1" t="s">
        <v>4754</v>
      </c>
      <c r="B6" s="3" t="s">
        <v>4755</v>
      </c>
      <c r="C6">
        <v>3867</v>
      </c>
      <c r="D6" t="str">
        <f t="shared" si="0"/>
        <v>Galguduud (Somalian region)</v>
      </c>
      <c r="E6" t="str">
        <f t="shared" si="1"/>
        <v>Galguduud</v>
      </c>
      <c r="F6" t="str">
        <f t="shared" si="2"/>
        <v>SO-GA</v>
      </c>
    </row>
    <row r="7" spans="1:6" ht="15" thickBot="1" x14ac:dyDescent="0.4">
      <c r="A7" s="1" t="s">
        <v>4756</v>
      </c>
      <c r="B7" s="3" t="s">
        <v>4757</v>
      </c>
      <c r="C7">
        <v>3867</v>
      </c>
      <c r="D7" t="str">
        <f t="shared" si="0"/>
        <v>Gedo (Somalian region)</v>
      </c>
      <c r="E7" t="str">
        <f t="shared" si="1"/>
        <v>Gedo</v>
      </c>
      <c r="F7" t="str">
        <f t="shared" si="2"/>
        <v>SO-GE</v>
      </c>
    </row>
    <row r="8" spans="1:6" ht="15" thickBot="1" x14ac:dyDescent="0.4">
      <c r="A8" s="1" t="s">
        <v>4758</v>
      </c>
      <c r="B8" s="3" t="s">
        <v>4759</v>
      </c>
      <c r="C8">
        <v>3867</v>
      </c>
      <c r="D8" t="str">
        <f t="shared" si="0"/>
        <v>Hiiraan (Somalian region)</v>
      </c>
      <c r="E8" t="str">
        <f t="shared" si="1"/>
        <v>Hiiraan</v>
      </c>
      <c r="F8" t="str">
        <f t="shared" si="2"/>
        <v>SO-HI</v>
      </c>
    </row>
    <row r="9" spans="1:6" ht="29.5" thickBot="1" x14ac:dyDescent="0.4">
      <c r="A9" s="1" t="s">
        <v>4760</v>
      </c>
      <c r="B9" s="3" t="s">
        <v>4761</v>
      </c>
      <c r="C9">
        <v>3867</v>
      </c>
      <c r="D9" t="str">
        <f t="shared" si="0"/>
        <v>Jubbada Dhexe (Somalian region)</v>
      </c>
      <c r="E9" t="str">
        <f t="shared" si="1"/>
        <v>Jubbada Dhexe</v>
      </c>
      <c r="F9" t="str">
        <f t="shared" si="2"/>
        <v>SO-JD</v>
      </c>
    </row>
    <row r="10" spans="1:6" ht="29.5" thickBot="1" x14ac:dyDescent="0.4">
      <c r="A10" s="1" t="s">
        <v>4762</v>
      </c>
      <c r="B10" s="3" t="s">
        <v>4763</v>
      </c>
      <c r="C10">
        <v>3867</v>
      </c>
      <c r="D10" t="str">
        <f t="shared" si="0"/>
        <v>Jubbada Hoose (Somalian region)</v>
      </c>
      <c r="E10" t="str">
        <f t="shared" si="1"/>
        <v>Jubbada Hoose</v>
      </c>
      <c r="F10" t="str">
        <f t="shared" si="2"/>
        <v>SO-JH</v>
      </c>
    </row>
    <row r="11" spans="1:6" ht="15" thickBot="1" x14ac:dyDescent="0.4">
      <c r="A11" s="1" t="s">
        <v>4764</v>
      </c>
      <c r="B11" s="3" t="s">
        <v>4765</v>
      </c>
      <c r="C11">
        <v>3867</v>
      </c>
      <c r="D11" t="str">
        <f t="shared" si="0"/>
        <v>Mudug (Somalian region)</v>
      </c>
      <c r="E11" t="str">
        <f t="shared" si="1"/>
        <v>Mudug</v>
      </c>
      <c r="F11" t="str">
        <f t="shared" si="2"/>
        <v>SO-MU</v>
      </c>
    </row>
    <row r="12" spans="1:6" ht="15" thickBot="1" x14ac:dyDescent="0.4">
      <c r="A12" s="1" t="s">
        <v>4766</v>
      </c>
      <c r="B12" s="3" t="s">
        <v>4767</v>
      </c>
      <c r="C12">
        <v>3867</v>
      </c>
      <c r="D12" t="str">
        <f t="shared" si="0"/>
        <v>Nugaal (Somalian region)</v>
      </c>
      <c r="E12" t="str">
        <f t="shared" si="1"/>
        <v>Nugaal</v>
      </c>
      <c r="F12" t="str">
        <f t="shared" si="2"/>
        <v>SO-NU</v>
      </c>
    </row>
    <row r="13" spans="1:6" ht="15" thickBot="1" x14ac:dyDescent="0.4">
      <c r="A13" s="1" t="s">
        <v>4768</v>
      </c>
      <c r="B13" s="3" t="s">
        <v>4769</v>
      </c>
      <c r="C13">
        <v>3867</v>
      </c>
      <c r="D13" t="str">
        <f t="shared" si="0"/>
        <v>Sanaag (Somalian region)</v>
      </c>
      <c r="E13" t="str">
        <f t="shared" si="1"/>
        <v>Sanaag</v>
      </c>
      <c r="F13" t="str">
        <f t="shared" si="2"/>
        <v>SO-SA</v>
      </c>
    </row>
    <row r="14" spans="1:6" ht="44" thickBot="1" x14ac:dyDescent="0.4">
      <c r="A14" s="1" t="s">
        <v>4770</v>
      </c>
      <c r="B14" s="3" t="s">
        <v>4771</v>
      </c>
      <c r="C14">
        <v>3867</v>
      </c>
      <c r="D14" t="str">
        <f t="shared" si="0"/>
        <v>Shabeellaha Dhexe (Somalian region)</v>
      </c>
      <c r="E14" t="str">
        <f t="shared" si="1"/>
        <v>Shabeellaha Dhexe</v>
      </c>
      <c r="F14" t="str">
        <f t="shared" si="2"/>
        <v>SO-SD</v>
      </c>
    </row>
    <row r="15" spans="1:6" ht="44" thickBot="1" x14ac:dyDescent="0.4">
      <c r="A15" s="1" t="s">
        <v>4772</v>
      </c>
      <c r="B15" s="3" t="s">
        <v>4773</v>
      </c>
      <c r="C15">
        <v>3867</v>
      </c>
      <c r="D15" t="str">
        <f t="shared" si="0"/>
        <v>Shabeellaha Hoose (Somalian region)</v>
      </c>
      <c r="E15" t="str">
        <f t="shared" si="1"/>
        <v>Shabeellaha Hoose</v>
      </c>
      <c r="F15" t="str">
        <f t="shared" si="2"/>
        <v>SO-SH</v>
      </c>
    </row>
    <row r="16" spans="1:6" ht="15" thickBot="1" x14ac:dyDescent="0.4">
      <c r="A16" s="1" t="s">
        <v>4774</v>
      </c>
      <c r="B16" s="3" t="s">
        <v>4775</v>
      </c>
      <c r="C16">
        <v>3867</v>
      </c>
      <c r="D16" t="str">
        <f t="shared" si="0"/>
        <v>Sool (Somalian region)</v>
      </c>
      <c r="E16" t="str">
        <f t="shared" si="1"/>
        <v>Sool</v>
      </c>
      <c r="F16" t="str">
        <f t="shared" si="2"/>
        <v>SO-SO</v>
      </c>
    </row>
    <row r="17" spans="1:6" ht="15" thickBot="1" x14ac:dyDescent="0.4">
      <c r="A17" s="1" t="s">
        <v>4776</v>
      </c>
      <c r="B17" s="3" t="s">
        <v>4777</v>
      </c>
      <c r="C17">
        <v>3867</v>
      </c>
      <c r="D17" t="str">
        <f t="shared" si="0"/>
        <v>Togdheer (Somalian region)</v>
      </c>
      <c r="E17" t="str">
        <f t="shared" si="1"/>
        <v>Togdheer</v>
      </c>
      <c r="F17" t="str">
        <f t="shared" si="2"/>
        <v>SO-TO</v>
      </c>
    </row>
    <row r="18" spans="1:6" ht="29.5" thickBot="1" x14ac:dyDescent="0.4">
      <c r="A18" s="1" t="s">
        <v>4778</v>
      </c>
      <c r="B18" s="3" t="s">
        <v>4779</v>
      </c>
      <c r="C18">
        <v>3867</v>
      </c>
      <c r="D18" t="str">
        <f t="shared" si="0"/>
        <v>Woqooyi Galbeed (Somalian region)</v>
      </c>
      <c r="E18" t="str">
        <f t="shared" si="1"/>
        <v>Woqooyi Galbeed</v>
      </c>
      <c r="F18" t="str">
        <f t="shared" si="2"/>
        <v>SO-WO</v>
      </c>
    </row>
  </sheetData>
  <hyperlinks>
    <hyperlink ref="B1" r:id="rId1" tooltip="Awdal" display="https://en.wikipedia.org/wiki/Awdal" xr:uid="{40E81E4F-F404-40CF-89D3-150E794129B9}"/>
    <hyperlink ref="B2" r:id="rId2" tooltip="Bakool" display="https://en.wikipedia.org/wiki/Bakool" xr:uid="{6DE21867-1D7C-44A8-B178-124BEA63E8AD}"/>
    <hyperlink ref="B3" r:id="rId3" tooltip="Banaadir" display="https://en.wikipedia.org/wiki/Banaadir" xr:uid="{CE7CFFA0-06F3-40DD-810F-4D5F70AD03EE}"/>
    <hyperlink ref="B4" r:id="rId4" tooltip="Bari (Somalia)" display="https://en.wikipedia.org/wiki/Bari_(Somalia)" xr:uid="{806FAF00-5507-48B8-9C28-D9A45FFB778C}"/>
    <hyperlink ref="B5" r:id="rId5" tooltip="Bay (Somalia)" display="https://en.wikipedia.org/wiki/Bay_(Somalia)" xr:uid="{A6210C93-7332-40E3-B36E-B3163682E7D9}"/>
    <hyperlink ref="B6" r:id="rId6" tooltip="Galguduud" display="https://en.wikipedia.org/wiki/Galguduud" xr:uid="{FBA474D5-0F5F-45A0-8E5B-22607F97D4EC}"/>
    <hyperlink ref="B7" r:id="rId7" tooltip="Gedo" display="https://en.wikipedia.org/wiki/Gedo" xr:uid="{51A14D13-5B6A-465B-8C21-CB04940B92DA}"/>
    <hyperlink ref="B8" r:id="rId8" tooltip="Hiiraan" display="https://en.wikipedia.org/wiki/Hiiraan" xr:uid="{79FD65FE-5036-4C73-AB8A-592BF726017D}"/>
    <hyperlink ref="B9" r:id="rId9" tooltip="Jubbada Dhexe" display="https://en.wikipedia.org/wiki/Jubbada_Dhexe" xr:uid="{2310B3C4-2E5F-47E4-857A-32A57C97F0F1}"/>
    <hyperlink ref="B10" r:id="rId10" tooltip="Jubbada Hoose" display="https://en.wikipedia.org/wiki/Jubbada_Hoose" xr:uid="{ED073608-ACC0-41D9-A213-DC5203EA4AD0}"/>
    <hyperlink ref="B11" r:id="rId11" tooltip="Mudug" display="https://en.wikipedia.org/wiki/Mudug" xr:uid="{A292051C-6DDF-4020-83D6-F1A4E9390FD7}"/>
    <hyperlink ref="B12" r:id="rId12" tooltip="Nugaal" display="https://en.wikipedia.org/wiki/Nugaal" xr:uid="{EA605A68-07C1-492C-A4D6-7661F2AA2385}"/>
    <hyperlink ref="B13" r:id="rId13" tooltip="Sanaag" display="https://en.wikipedia.org/wiki/Sanaag" xr:uid="{B55E6726-7243-4995-9C88-7F165B1DF562}"/>
    <hyperlink ref="B14" r:id="rId14" tooltip="Shabeellaha Dhexe" display="https://en.wikipedia.org/wiki/Shabeellaha_Dhexe" xr:uid="{998D48BA-3FE8-447E-A2AA-E52C0BAF2EFA}"/>
    <hyperlink ref="B15" r:id="rId15" tooltip="Shabeellaha Hoose" display="https://en.wikipedia.org/wiki/Shabeellaha_Hoose" xr:uid="{059CEEDB-AE4F-47CE-9ADF-7D624239B9B1}"/>
    <hyperlink ref="B16" r:id="rId16" tooltip="Sool, Somalia" display="https://en.wikipedia.org/wiki/Sool,_Somalia" xr:uid="{EF7A2A21-E163-446C-BF3D-2F47CB603371}"/>
    <hyperlink ref="B17" r:id="rId17" tooltip="Togdheer" display="https://en.wikipedia.org/wiki/Togdheer" xr:uid="{DD6B830C-8C6E-4FE7-AD54-64F44E2B8F66}"/>
    <hyperlink ref="B18" r:id="rId18" tooltip="Woqooyi Galbeed" display="https://en.wikipedia.org/wiki/Woqooyi_Galbeed" xr:uid="{0EB9496F-28B0-4720-8F1B-44155A1D0F2E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6C561-578A-49FF-9C9B-BD51E676AA5A}">
  <dimension ref="A1:G22"/>
  <sheetViews>
    <sheetView workbookViewId="0">
      <selection activeCell="D2" sqref="D2:G22"/>
    </sheetView>
  </sheetViews>
  <sheetFormatPr defaultRowHeight="14.5" x14ac:dyDescent="0.35"/>
  <cols>
    <col min="5" max="5" width="26.1796875" bestFit="1" customWidth="1"/>
    <col min="6" max="6" width="9.1796875" bestFit="1" customWidth="1"/>
  </cols>
  <sheetData>
    <row r="1" spans="1:7" ht="29.5" thickBot="1" x14ac:dyDescent="0.4">
      <c r="A1" s="1" t="s">
        <v>990</v>
      </c>
      <c r="B1" s="3" t="s">
        <v>991</v>
      </c>
      <c r="C1" s="6" t="s">
        <v>992</v>
      </c>
      <c r="D1">
        <v>3979</v>
      </c>
      <c r="E1" t="str">
        <f>_xlfn.CONCAT(B1," (Taiwanese ",C1,")")</f>
        <v>Changhua (Taiwanese county)</v>
      </c>
      <c r="F1" t="str">
        <f>B1</f>
        <v>Changhua</v>
      </c>
      <c r="G1" t="str">
        <f>A1</f>
        <v>W-CHA</v>
      </c>
    </row>
    <row r="2" spans="1:7" ht="15" thickBot="1" x14ac:dyDescent="0.4">
      <c r="A2" s="1" t="s">
        <v>993</v>
      </c>
      <c r="B2" s="3" t="s">
        <v>994</v>
      </c>
      <c r="C2" s="6" t="s">
        <v>466</v>
      </c>
      <c r="D2">
        <v>3979</v>
      </c>
      <c r="E2" t="str">
        <f t="shared" ref="E2:E22" si="0">_xlfn.CONCAT(B2," (Taiwanese ",C2,")")</f>
        <v>Chiayi (Taiwanese city)</v>
      </c>
      <c r="F2" t="str">
        <f t="shared" ref="F2:F22" si="1">B2</f>
        <v>Chiayi</v>
      </c>
      <c r="G2" t="str">
        <f t="shared" ref="G2:G22" si="2">A2</f>
        <v>TW-CYI</v>
      </c>
    </row>
    <row r="3" spans="1:7" ht="15" thickBot="1" x14ac:dyDescent="0.4">
      <c r="A3" s="1" t="s">
        <v>995</v>
      </c>
      <c r="B3" s="3" t="s">
        <v>994</v>
      </c>
      <c r="C3" s="6" t="s">
        <v>992</v>
      </c>
      <c r="D3">
        <v>3979</v>
      </c>
      <c r="E3" t="str">
        <f t="shared" si="0"/>
        <v>Chiayi (Taiwanese county)</v>
      </c>
      <c r="F3" t="str">
        <f t="shared" si="1"/>
        <v>Chiayi</v>
      </c>
      <c r="G3" t="str">
        <f t="shared" si="2"/>
        <v>TW-CYQ</v>
      </c>
    </row>
    <row r="4" spans="1:7" ht="15" thickBot="1" x14ac:dyDescent="0.4">
      <c r="A4" s="1" t="s">
        <v>996</v>
      </c>
      <c r="B4" s="3" t="s">
        <v>997</v>
      </c>
      <c r="C4" s="6" t="s">
        <v>466</v>
      </c>
      <c r="D4">
        <v>3979</v>
      </c>
      <c r="E4" t="str">
        <f t="shared" si="0"/>
        <v>Hsinchu (Taiwanese city)</v>
      </c>
      <c r="F4" t="str">
        <f t="shared" si="1"/>
        <v>Hsinchu</v>
      </c>
      <c r="G4" t="str">
        <f t="shared" si="2"/>
        <v>TW-HSZ</v>
      </c>
    </row>
    <row r="5" spans="1:7" ht="15" thickBot="1" x14ac:dyDescent="0.4">
      <c r="A5" s="1" t="s">
        <v>998</v>
      </c>
      <c r="B5" s="3" t="s">
        <v>997</v>
      </c>
      <c r="C5" s="6" t="s">
        <v>992</v>
      </c>
      <c r="D5">
        <v>3979</v>
      </c>
      <c r="E5" t="str">
        <f t="shared" si="0"/>
        <v>Hsinchu (Taiwanese county)</v>
      </c>
      <c r="F5" t="str">
        <f t="shared" si="1"/>
        <v>Hsinchu</v>
      </c>
      <c r="G5" t="str">
        <f t="shared" si="2"/>
        <v>TW-HSQ</v>
      </c>
    </row>
    <row r="6" spans="1:7" ht="15" thickBot="1" x14ac:dyDescent="0.4">
      <c r="A6" s="1" t="s">
        <v>999</v>
      </c>
      <c r="B6" s="3" t="s">
        <v>1000</v>
      </c>
      <c r="C6" s="6" t="s">
        <v>992</v>
      </c>
      <c r="D6">
        <v>3979</v>
      </c>
      <c r="E6" t="str">
        <f t="shared" si="0"/>
        <v>Hualien (Taiwanese county)</v>
      </c>
      <c r="F6" t="str">
        <f t="shared" si="1"/>
        <v>Hualien</v>
      </c>
      <c r="G6" t="str">
        <f t="shared" si="2"/>
        <v>TW-HUA</v>
      </c>
    </row>
    <row r="7" spans="1:7" ht="29.5" thickBot="1" x14ac:dyDescent="0.4">
      <c r="A7" s="1" t="s">
        <v>1001</v>
      </c>
      <c r="B7" s="3" t="s">
        <v>1002</v>
      </c>
      <c r="C7" s="6" t="s">
        <v>1003</v>
      </c>
      <c r="D7">
        <v>3979</v>
      </c>
      <c r="E7" t="str">
        <f t="shared" si="0"/>
        <v>Kaohsiung (Taiwanese special municipality)</v>
      </c>
      <c r="F7" t="str">
        <f t="shared" si="1"/>
        <v>Kaohsiung</v>
      </c>
      <c r="G7" t="str">
        <f t="shared" si="2"/>
        <v>TW-KHH</v>
      </c>
    </row>
    <row r="8" spans="1:7" ht="15" thickBot="1" x14ac:dyDescent="0.4">
      <c r="A8" s="1" t="s">
        <v>1004</v>
      </c>
      <c r="B8" s="3" t="s">
        <v>1005</v>
      </c>
      <c r="C8" s="6" t="s">
        <v>466</v>
      </c>
      <c r="D8">
        <v>3979</v>
      </c>
      <c r="E8" t="str">
        <f t="shared" si="0"/>
        <v>Keelung (Taiwanese city)</v>
      </c>
      <c r="F8" t="str">
        <f t="shared" si="1"/>
        <v>Keelung</v>
      </c>
      <c r="G8" t="str">
        <f t="shared" si="2"/>
        <v>TW-KEE</v>
      </c>
    </row>
    <row r="9" spans="1:7" ht="15" thickBot="1" x14ac:dyDescent="0.4">
      <c r="A9" s="1" t="s">
        <v>1006</v>
      </c>
      <c r="B9" s="3" t="s">
        <v>1007</v>
      </c>
      <c r="C9" s="6" t="s">
        <v>992</v>
      </c>
      <c r="D9">
        <v>3979</v>
      </c>
      <c r="E9" t="str">
        <f t="shared" si="0"/>
        <v>Kinmen (Taiwanese county)</v>
      </c>
      <c r="F9" t="str">
        <f t="shared" si="1"/>
        <v>Kinmen</v>
      </c>
      <c r="G9" t="str">
        <f t="shared" si="2"/>
        <v>TW-KIN</v>
      </c>
    </row>
    <row r="10" spans="1:7" ht="29.5" thickBot="1" x14ac:dyDescent="0.4">
      <c r="A10" s="1" t="s">
        <v>1008</v>
      </c>
      <c r="B10" s="3" t="s">
        <v>1009</v>
      </c>
      <c r="C10" s="6" t="s">
        <v>992</v>
      </c>
      <c r="D10">
        <v>3979</v>
      </c>
      <c r="E10" t="str">
        <f t="shared" si="0"/>
        <v>Lienchiang (Taiwanese county)</v>
      </c>
      <c r="F10" t="str">
        <f t="shared" si="1"/>
        <v>Lienchiang</v>
      </c>
      <c r="G10" t="str">
        <f t="shared" si="2"/>
        <v>TW-LIE</v>
      </c>
    </row>
    <row r="11" spans="1:7" ht="15" thickBot="1" x14ac:dyDescent="0.4">
      <c r="A11" s="1" t="s">
        <v>1010</v>
      </c>
      <c r="B11" s="3" t="s">
        <v>1011</v>
      </c>
      <c r="C11" s="6" t="s">
        <v>992</v>
      </c>
      <c r="D11">
        <v>3979</v>
      </c>
      <c r="E11" t="str">
        <f t="shared" si="0"/>
        <v>Miaoli (Taiwanese county)</v>
      </c>
      <c r="F11" t="str">
        <f t="shared" si="1"/>
        <v>Miaoli</v>
      </c>
      <c r="G11" t="str">
        <f t="shared" si="2"/>
        <v>TW-MIA</v>
      </c>
    </row>
    <row r="12" spans="1:7" ht="15" thickBot="1" x14ac:dyDescent="0.4">
      <c r="A12" s="1" t="s">
        <v>1012</v>
      </c>
      <c r="B12" s="3" t="s">
        <v>1013</v>
      </c>
      <c r="C12" s="6" t="s">
        <v>992</v>
      </c>
      <c r="D12">
        <v>3979</v>
      </c>
      <c r="E12" t="str">
        <f t="shared" si="0"/>
        <v>Nantou (Taiwanese county)</v>
      </c>
      <c r="F12" t="str">
        <f t="shared" si="1"/>
        <v>Nantou</v>
      </c>
      <c r="G12" t="str">
        <f t="shared" si="2"/>
        <v>TW-NAN</v>
      </c>
    </row>
    <row r="13" spans="1:7" ht="29.5" thickBot="1" x14ac:dyDescent="0.4">
      <c r="A13" s="1" t="s">
        <v>1014</v>
      </c>
      <c r="B13" s="3" t="s">
        <v>1015</v>
      </c>
      <c r="C13" s="6" t="s">
        <v>1003</v>
      </c>
      <c r="D13">
        <v>3979</v>
      </c>
      <c r="E13" t="str">
        <f t="shared" si="0"/>
        <v>New Taipei (Taiwanese special municipality)</v>
      </c>
      <c r="F13" t="str">
        <f t="shared" si="1"/>
        <v>New Taipei</v>
      </c>
      <c r="G13" t="str">
        <f t="shared" si="2"/>
        <v>TW-NWT</v>
      </c>
    </row>
    <row r="14" spans="1:7" ht="15" thickBot="1" x14ac:dyDescent="0.4">
      <c r="A14" s="1" t="s">
        <v>1016</v>
      </c>
      <c r="B14" s="3" t="s">
        <v>1017</v>
      </c>
      <c r="C14" s="6" t="s">
        <v>992</v>
      </c>
      <c r="D14">
        <v>3979</v>
      </c>
      <c r="E14" t="str">
        <f t="shared" si="0"/>
        <v>Penghu (Taiwanese county)</v>
      </c>
      <c r="F14" t="str">
        <f t="shared" si="1"/>
        <v>Penghu</v>
      </c>
      <c r="G14" t="str">
        <f t="shared" si="2"/>
        <v>TW-PEN</v>
      </c>
    </row>
    <row r="15" spans="1:7" ht="15" thickBot="1" x14ac:dyDescent="0.4">
      <c r="A15" s="1" t="s">
        <v>1018</v>
      </c>
      <c r="B15" s="3" t="s">
        <v>1019</v>
      </c>
      <c r="C15" s="6" t="s">
        <v>992</v>
      </c>
      <c r="D15">
        <v>3979</v>
      </c>
      <c r="E15" t="str">
        <f t="shared" si="0"/>
        <v>Pingtung (Taiwanese county)</v>
      </c>
      <c r="F15" t="str">
        <f t="shared" si="1"/>
        <v>Pingtung</v>
      </c>
      <c r="G15" t="str">
        <f t="shared" si="2"/>
        <v>TW-PIF</v>
      </c>
    </row>
    <row r="16" spans="1:7" ht="18.5" thickBot="1" x14ac:dyDescent="0.4">
      <c r="A16" s="1" t="s">
        <v>1020</v>
      </c>
      <c r="B16" s="3" t="s">
        <v>1021</v>
      </c>
      <c r="C16" s="6" t="s">
        <v>1003</v>
      </c>
      <c r="D16">
        <v>3979</v>
      </c>
      <c r="E16" t="str">
        <f t="shared" si="0"/>
        <v>Taichung (Taiwanese special municipality)</v>
      </c>
      <c r="F16" t="str">
        <f t="shared" si="1"/>
        <v>Taichung</v>
      </c>
      <c r="G16" t="str">
        <f t="shared" si="2"/>
        <v>TW-TXG</v>
      </c>
    </row>
    <row r="17" spans="1:7" ht="18.5" thickBot="1" x14ac:dyDescent="0.4">
      <c r="A17" s="1" t="s">
        <v>1022</v>
      </c>
      <c r="B17" s="3" t="s">
        <v>1023</v>
      </c>
      <c r="C17" s="6" t="s">
        <v>1003</v>
      </c>
      <c r="D17">
        <v>3979</v>
      </c>
      <c r="E17" t="str">
        <f t="shared" si="0"/>
        <v>Tainan (Taiwanese special municipality)</v>
      </c>
      <c r="F17" t="str">
        <f t="shared" si="1"/>
        <v>Tainan</v>
      </c>
      <c r="G17" t="str">
        <f t="shared" si="2"/>
        <v>TW-TNN</v>
      </c>
    </row>
    <row r="18" spans="1:7" ht="18.5" thickBot="1" x14ac:dyDescent="0.4">
      <c r="A18" s="1" t="s">
        <v>1024</v>
      </c>
      <c r="B18" s="3" t="s">
        <v>1025</v>
      </c>
      <c r="C18" s="6" t="s">
        <v>1003</v>
      </c>
      <c r="D18">
        <v>3979</v>
      </c>
      <c r="E18" t="str">
        <f t="shared" si="0"/>
        <v>Taipei (Taiwanese special municipality)</v>
      </c>
      <c r="F18" t="str">
        <f t="shared" si="1"/>
        <v>Taipei</v>
      </c>
      <c r="G18" t="str">
        <f t="shared" si="2"/>
        <v>TW-TPE</v>
      </c>
    </row>
    <row r="19" spans="1:7" ht="15" thickBot="1" x14ac:dyDescent="0.4">
      <c r="A19" s="1" t="s">
        <v>1026</v>
      </c>
      <c r="B19" s="3" t="s">
        <v>1027</v>
      </c>
      <c r="C19" s="6" t="s">
        <v>992</v>
      </c>
      <c r="D19">
        <v>3979</v>
      </c>
      <c r="E19" t="str">
        <f t="shared" si="0"/>
        <v>Taitung (Taiwanese county)</v>
      </c>
      <c r="F19" t="str">
        <f t="shared" si="1"/>
        <v>Taitung</v>
      </c>
      <c r="G19" t="str">
        <f t="shared" si="2"/>
        <v>TW-TTT</v>
      </c>
    </row>
    <row r="20" spans="1:7" ht="18.5" thickBot="1" x14ac:dyDescent="0.4">
      <c r="A20" s="1" t="s">
        <v>1028</v>
      </c>
      <c r="B20" s="3" t="s">
        <v>1029</v>
      </c>
      <c r="C20" s="6" t="s">
        <v>1003</v>
      </c>
      <c r="D20">
        <v>3979</v>
      </c>
      <c r="E20" t="str">
        <f t="shared" si="0"/>
        <v>Taoyuan (Taiwanese special municipality)</v>
      </c>
      <c r="F20" t="str">
        <f t="shared" si="1"/>
        <v>Taoyuan</v>
      </c>
      <c r="G20" t="str">
        <f t="shared" si="2"/>
        <v>TW-TAO</v>
      </c>
    </row>
    <row r="21" spans="1:7" ht="15" thickBot="1" x14ac:dyDescent="0.4">
      <c r="A21" s="1" t="s">
        <v>1030</v>
      </c>
      <c r="B21" s="3" t="s">
        <v>1031</v>
      </c>
      <c r="C21" s="6" t="s">
        <v>992</v>
      </c>
      <c r="D21">
        <v>3979</v>
      </c>
      <c r="E21" t="str">
        <f t="shared" si="0"/>
        <v>Yilan (Taiwanese county)</v>
      </c>
      <c r="F21" t="str">
        <f t="shared" si="1"/>
        <v>Yilan</v>
      </c>
      <c r="G21" t="str">
        <f t="shared" si="2"/>
        <v>TW-ILA</v>
      </c>
    </row>
    <row r="22" spans="1:7" ht="15" thickBot="1" x14ac:dyDescent="0.4">
      <c r="A22" s="1" t="s">
        <v>1032</v>
      </c>
      <c r="B22" s="3" t="s">
        <v>1033</v>
      </c>
      <c r="C22" s="6" t="s">
        <v>992</v>
      </c>
      <c r="D22">
        <v>3979</v>
      </c>
      <c r="E22" t="str">
        <f t="shared" si="0"/>
        <v>Yunlin (Taiwanese county)</v>
      </c>
      <c r="F22" t="str">
        <f t="shared" si="1"/>
        <v>Yunlin</v>
      </c>
      <c r="G22" t="str">
        <f t="shared" si="2"/>
        <v>TW-YUN</v>
      </c>
    </row>
  </sheetData>
  <hyperlinks>
    <hyperlink ref="B1" r:id="rId1" tooltip="Changhua County" display="https://en.wikipedia.org/wiki/Changhua_County" xr:uid="{20593376-EEA6-4544-BE15-B0179697D8C1}"/>
    <hyperlink ref="B2" r:id="rId2" tooltip="Chiayi" display="https://en.wikipedia.org/wiki/Chiayi" xr:uid="{6EA3A938-E428-4C9E-84D8-5F204694CEF9}"/>
    <hyperlink ref="B3" r:id="rId3" tooltip="Chiayi County" display="https://en.wikipedia.org/wiki/Chiayi_County" xr:uid="{1AED6AE1-4FE0-44B4-BCD5-AA5614B72AF4}"/>
    <hyperlink ref="B4" r:id="rId4" tooltip="Hsinchu" display="https://en.wikipedia.org/wiki/Hsinchu" xr:uid="{BDA3FC0E-C08C-4CB4-B3DD-7AB2F97F5998}"/>
    <hyperlink ref="B5" r:id="rId5" tooltip="Hsinchu County" display="https://en.wikipedia.org/wiki/Hsinchu_County" xr:uid="{3B03CBC1-3C32-4090-A435-A8FD300BEC1F}"/>
    <hyperlink ref="B6" r:id="rId6" tooltip="Hualien County" display="https://en.wikipedia.org/wiki/Hualien_County" xr:uid="{84886AC5-8615-49E5-B572-AFA5C111D796}"/>
    <hyperlink ref="B7" r:id="rId7" tooltip="Kaohsiung" display="https://en.wikipedia.org/wiki/Kaohsiung" xr:uid="{8B0EC3B2-FF0E-4F91-A8C0-F38FCB8CDFA1}"/>
    <hyperlink ref="B8" r:id="rId8" tooltip="Keelung" display="https://en.wikipedia.org/wiki/Keelung" xr:uid="{F8BAF6FA-BE93-404A-AA39-F7FC05F4631D}"/>
    <hyperlink ref="B9" r:id="rId9" tooltip="Kinmen" display="https://en.wikipedia.org/wiki/Kinmen" xr:uid="{CC9FC968-13D3-4061-8F72-AC1D6D91EBA7}"/>
    <hyperlink ref="B10" r:id="rId10" tooltip="Lienchiang County" display="https://en.wikipedia.org/wiki/Lienchiang_County" xr:uid="{0BF849AA-035E-4C61-92A3-AC920A8B0831}"/>
    <hyperlink ref="B11" r:id="rId11" tooltip="Miaoli County" display="https://en.wikipedia.org/wiki/Miaoli_County" xr:uid="{3148F99A-6456-4069-9F10-814B1C190CDC}"/>
    <hyperlink ref="B12" r:id="rId12" tooltip="Nantou County" display="https://en.wikipedia.org/wiki/Nantou_County" xr:uid="{2FB0833E-CCD4-4800-A9C8-5442D0E84080}"/>
    <hyperlink ref="B13" r:id="rId13" tooltip="New Taipei" display="https://en.wikipedia.org/wiki/New_Taipei" xr:uid="{EC09667F-502E-4075-B281-18BB04BC12BC}"/>
    <hyperlink ref="B14" r:id="rId14" tooltip="Penghu County" display="https://en.wikipedia.org/wiki/Penghu_County" xr:uid="{759D9A4D-403D-4B6B-AD76-55F0B098D85E}"/>
    <hyperlink ref="B15" r:id="rId15" tooltip="Pingtung County" display="https://en.wikipedia.org/wiki/Pingtung_County" xr:uid="{E9C6F825-D681-4B5E-973C-402DBD92A806}"/>
    <hyperlink ref="B16" r:id="rId16" tooltip="Taichung" display="https://en.wikipedia.org/wiki/Taichung" xr:uid="{34CA276F-D9B7-4199-9062-98DBBEA3DC19}"/>
    <hyperlink ref="B17" r:id="rId17" tooltip="Tainan" display="https://en.wikipedia.org/wiki/Tainan" xr:uid="{9DE28C0B-BCE2-435D-9D1A-E11B0FAB3306}"/>
    <hyperlink ref="B18" r:id="rId18" tooltip="Taipei" display="https://en.wikipedia.org/wiki/Taipei" xr:uid="{963FD045-F811-432A-AC88-12FF51CC5F55}"/>
    <hyperlink ref="B19" r:id="rId19" tooltip="Taitung County" display="https://en.wikipedia.org/wiki/Taitung_County" xr:uid="{EFD4304E-2D31-4ED2-8450-0A535DF1BD7E}"/>
    <hyperlink ref="B20" r:id="rId20" tooltip="Taoyuan, Taiwan" display="https://en.wikipedia.org/wiki/Taoyuan,_Taiwan" xr:uid="{B1D1FB07-6F78-490B-8FA1-D2A9390DDDD5}"/>
    <hyperlink ref="B21" r:id="rId21" tooltip="Yilan County, Taiwan" display="https://en.wikipedia.org/wiki/Yilan_County,_Taiwan" xr:uid="{DEEC6210-377D-45A9-B97B-215D708E98EC}"/>
    <hyperlink ref="B22" r:id="rId22" tooltip="Yunlin County" display="https://en.wikipedia.org/wiki/Yunlin_County" xr:uid="{DA130213-AEE9-4491-A4BF-973A60EE6B18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5E5E4-9DBE-435B-B3F0-ED12E7857D56}">
  <dimension ref="A1:G27"/>
  <sheetViews>
    <sheetView topLeftCell="A16" workbookViewId="0">
      <selection activeCell="D1" sqref="D1:G27"/>
    </sheetView>
  </sheetViews>
  <sheetFormatPr defaultRowHeight="14.5" x14ac:dyDescent="0.35"/>
  <cols>
    <col min="2" max="2" width="24.1796875" customWidth="1"/>
    <col min="3" max="3" width="18.7265625" customWidth="1"/>
    <col min="5" max="5" width="31.26953125" bestFit="1" customWidth="1"/>
    <col min="6" max="6" width="15.453125" bestFit="1" customWidth="1"/>
  </cols>
  <sheetData>
    <row r="1" spans="1:7" ht="29.5" thickBot="1" x14ac:dyDescent="0.4">
      <c r="A1" s="1" t="s">
        <v>1034</v>
      </c>
      <c r="B1" s="3" t="s">
        <v>1035</v>
      </c>
      <c r="C1" s="6" t="s">
        <v>1036</v>
      </c>
      <c r="D1">
        <v>4036</v>
      </c>
      <c r="E1" t="str">
        <f>_xlfn.CONCAT(B1, " (Ukrainian ",C1,")")</f>
        <v> Cherkaska oblast (Ukrainian region)</v>
      </c>
      <c r="F1" t="str">
        <f>B1</f>
        <v> Cherkaska oblast</v>
      </c>
      <c r="G1" t="str">
        <f>A1</f>
        <v>UA-71</v>
      </c>
    </row>
    <row r="2" spans="1:7" ht="44" thickBot="1" x14ac:dyDescent="0.4">
      <c r="A2" s="1" t="s">
        <v>1037</v>
      </c>
      <c r="B2" s="3" t="s">
        <v>1038</v>
      </c>
      <c r="C2" s="6" t="s">
        <v>1036</v>
      </c>
      <c r="D2">
        <v>4036</v>
      </c>
      <c r="E2" t="str">
        <f t="shared" ref="E2:E27" si="0">_xlfn.CONCAT(B2, " (Ukrainian ",C2,")")</f>
        <v> Chernihivska oblast (Ukrainian region)</v>
      </c>
      <c r="F2" t="str">
        <f t="shared" ref="F2:F27" si="1">B2</f>
        <v> Chernihivska oblast</v>
      </c>
      <c r="G2" t="str">
        <f t="shared" ref="G2:G27" si="2">A2</f>
        <v>UA-74</v>
      </c>
    </row>
    <row r="3" spans="1:7" ht="44" thickBot="1" x14ac:dyDescent="0.4">
      <c r="A3" s="1" t="s">
        <v>1039</v>
      </c>
      <c r="B3" s="3" t="s">
        <v>1040</v>
      </c>
      <c r="C3" s="6" t="s">
        <v>1036</v>
      </c>
      <c r="D3">
        <v>4036</v>
      </c>
      <c r="E3" t="str">
        <f t="shared" si="0"/>
        <v> Chernivetska oblast (Ukrainian region)</v>
      </c>
      <c r="F3" t="str">
        <f t="shared" si="1"/>
        <v> Chernivetska oblast</v>
      </c>
      <c r="G3" t="str">
        <f t="shared" si="2"/>
        <v>UA-77</v>
      </c>
    </row>
    <row r="4" spans="1:7" ht="44" thickBot="1" x14ac:dyDescent="0.4">
      <c r="A4" s="1" t="s">
        <v>1041</v>
      </c>
      <c r="B4" s="3" t="s">
        <v>1042</v>
      </c>
      <c r="C4" s="6" t="s">
        <v>1036</v>
      </c>
      <c r="D4">
        <v>4036</v>
      </c>
      <c r="E4" t="str">
        <f t="shared" si="0"/>
        <v> Dnipropetrovska oblast (Ukrainian region)</v>
      </c>
      <c r="F4" t="str">
        <f t="shared" si="1"/>
        <v> Dnipropetrovska oblast</v>
      </c>
      <c r="G4" t="str">
        <f t="shared" si="2"/>
        <v>UA-12</v>
      </c>
    </row>
    <row r="5" spans="1:7" ht="29.5" thickBot="1" x14ac:dyDescent="0.4">
      <c r="A5" s="1" t="s">
        <v>1043</v>
      </c>
      <c r="B5" s="3" t="s">
        <v>1044</v>
      </c>
      <c r="C5" s="6" t="s">
        <v>1036</v>
      </c>
      <c r="D5">
        <v>4036</v>
      </c>
      <c r="E5" t="str">
        <f t="shared" si="0"/>
        <v> Donetska oblast (Ukrainian region)</v>
      </c>
      <c r="F5" t="str">
        <f t="shared" si="1"/>
        <v> Donetska oblast</v>
      </c>
      <c r="G5" t="str">
        <f t="shared" si="2"/>
        <v>UA-14</v>
      </c>
    </row>
    <row r="6" spans="1:7" ht="44" thickBot="1" x14ac:dyDescent="0.4">
      <c r="A6" s="1" t="s">
        <v>1045</v>
      </c>
      <c r="B6" s="3" t="s">
        <v>1046</v>
      </c>
      <c r="C6" s="6" t="s">
        <v>1036</v>
      </c>
      <c r="D6">
        <v>4036</v>
      </c>
      <c r="E6" t="str">
        <f t="shared" si="0"/>
        <v> Ivano-Frankivska oblast (Ukrainian region)</v>
      </c>
      <c r="F6" t="str">
        <f t="shared" si="1"/>
        <v> Ivano-Frankivska oblast</v>
      </c>
      <c r="G6" t="str">
        <f t="shared" si="2"/>
        <v>UA-26</v>
      </c>
    </row>
    <row r="7" spans="1:7" ht="29.5" thickBot="1" x14ac:dyDescent="0.4">
      <c r="A7" s="1" t="s">
        <v>1047</v>
      </c>
      <c r="B7" s="3" t="s">
        <v>1048</v>
      </c>
      <c r="C7" s="6" t="s">
        <v>1036</v>
      </c>
      <c r="D7">
        <v>4036</v>
      </c>
      <c r="E7" t="str">
        <f t="shared" si="0"/>
        <v> Kharkivska oblast (Ukrainian region)</v>
      </c>
      <c r="F7" t="str">
        <f t="shared" si="1"/>
        <v> Kharkivska oblast</v>
      </c>
      <c r="G7" t="str">
        <f t="shared" si="2"/>
        <v>UA-63</v>
      </c>
    </row>
    <row r="8" spans="1:7" ht="44" thickBot="1" x14ac:dyDescent="0.4">
      <c r="A8" s="1" t="s">
        <v>1049</v>
      </c>
      <c r="B8" s="3" t="s">
        <v>1050</v>
      </c>
      <c r="C8" s="6" t="s">
        <v>1036</v>
      </c>
      <c r="D8">
        <v>4036</v>
      </c>
      <c r="E8" t="str">
        <f t="shared" si="0"/>
        <v> Khersonska oblast (Ukrainian region)</v>
      </c>
      <c r="F8" t="str">
        <f t="shared" si="1"/>
        <v> Khersonska oblast</v>
      </c>
      <c r="G8" t="str">
        <f t="shared" si="2"/>
        <v>UA-65</v>
      </c>
    </row>
    <row r="9" spans="1:7" ht="44" thickBot="1" x14ac:dyDescent="0.4">
      <c r="A9" s="1" t="s">
        <v>1051</v>
      </c>
      <c r="B9" s="3" t="s">
        <v>1052</v>
      </c>
      <c r="C9" s="6" t="s">
        <v>1036</v>
      </c>
      <c r="D9">
        <v>4036</v>
      </c>
      <c r="E9" t="str">
        <f t="shared" si="0"/>
        <v> Khmelnytska oblast (Ukrainian region)</v>
      </c>
      <c r="F9" t="str">
        <f t="shared" si="1"/>
        <v> Khmelnytska oblast</v>
      </c>
      <c r="G9" t="str">
        <f t="shared" si="2"/>
        <v>UA-68</v>
      </c>
    </row>
    <row r="10" spans="1:7" ht="44" thickBot="1" x14ac:dyDescent="0.4">
      <c r="A10" s="1" t="s">
        <v>1053</v>
      </c>
      <c r="B10" s="3" t="s">
        <v>1054</v>
      </c>
      <c r="C10" s="6" t="s">
        <v>1036</v>
      </c>
      <c r="D10">
        <v>4036</v>
      </c>
      <c r="E10" t="str">
        <f t="shared" si="0"/>
        <v> Kirovohradska oblast (Ukrainian region)</v>
      </c>
      <c r="F10" t="str">
        <f t="shared" si="1"/>
        <v> Kirovohradska oblast</v>
      </c>
      <c r="G10" t="str">
        <f t="shared" si="2"/>
        <v>UA-35</v>
      </c>
    </row>
    <row r="11" spans="1:7" ht="29.5" thickBot="1" x14ac:dyDescent="0.4">
      <c r="A11" s="1" t="s">
        <v>1055</v>
      </c>
      <c r="B11" s="3" t="s">
        <v>1056</v>
      </c>
      <c r="C11" s="6" t="s">
        <v>1036</v>
      </c>
      <c r="D11">
        <v>4036</v>
      </c>
      <c r="E11" t="str">
        <f t="shared" si="0"/>
        <v> Kyivska oblast (Ukrainian region)</v>
      </c>
      <c r="F11" t="str">
        <f t="shared" si="1"/>
        <v> Kyivska oblast</v>
      </c>
      <c r="G11" t="str">
        <f t="shared" si="2"/>
        <v>UA-32</v>
      </c>
    </row>
    <row r="12" spans="1:7" ht="29.5" thickBot="1" x14ac:dyDescent="0.4">
      <c r="A12" s="1" t="s">
        <v>1057</v>
      </c>
      <c r="B12" s="3" t="s">
        <v>1058</v>
      </c>
      <c r="C12" s="6" t="s">
        <v>1036</v>
      </c>
      <c r="D12">
        <v>4036</v>
      </c>
      <c r="E12" t="str">
        <f t="shared" si="0"/>
        <v> Luhanska oblast (Ukrainian region)</v>
      </c>
      <c r="F12" t="str">
        <f t="shared" si="1"/>
        <v> Luhanska oblast</v>
      </c>
      <c r="G12" t="str">
        <f t="shared" si="2"/>
        <v>UA-09</v>
      </c>
    </row>
    <row r="13" spans="1:7" ht="29.5" thickBot="1" x14ac:dyDescent="0.4">
      <c r="A13" s="1" t="s">
        <v>1059</v>
      </c>
      <c r="B13" s="3" t="s">
        <v>1060</v>
      </c>
      <c r="C13" s="6" t="s">
        <v>1036</v>
      </c>
      <c r="D13">
        <v>4036</v>
      </c>
      <c r="E13" t="str">
        <f t="shared" si="0"/>
        <v> Lvivska oblast (Ukrainian region)</v>
      </c>
      <c r="F13" t="str">
        <f t="shared" si="1"/>
        <v> Lvivska oblast</v>
      </c>
      <c r="G13" t="str">
        <f t="shared" si="2"/>
        <v>UA-46</v>
      </c>
    </row>
    <row r="14" spans="1:7" ht="44" thickBot="1" x14ac:dyDescent="0.4">
      <c r="A14" s="1" t="s">
        <v>1061</v>
      </c>
      <c r="B14" s="3" t="s">
        <v>1062</v>
      </c>
      <c r="C14" s="6" t="s">
        <v>1036</v>
      </c>
      <c r="D14">
        <v>4036</v>
      </c>
      <c r="E14" t="str">
        <f t="shared" si="0"/>
        <v> Mykolaivska oblast (Ukrainian region)</v>
      </c>
      <c r="F14" t="str">
        <f t="shared" si="1"/>
        <v> Mykolaivska oblast</v>
      </c>
      <c r="G14" t="str">
        <f t="shared" si="2"/>
        <v>UA-48</v>
      </c>
    </row>
    <row r="15" spans="1:7" ht="29.5" thickBot="1" x14ac:dyDescent="0.4">
      <c r="A15" s="1" t="s">
        <v>1063</v>
      </c>
      <c r="B15" s="3" t="s">
        <v>1064</v>
      </c>
      <c r="C15" s="6" t="s">
        <v>1036</v>
      </c>
      <c r="D15">
        <v>4036</v>
      </c>
      <c r="E15" t="str">
        <f t="shared" si="0"/>
        <v> Odeska oblast (Ukrainian region)</v>
      </c>
      <c r="F15" t="str">
        <f t="shared" si="1"/>
        <v> Odeska oblast</v>
      </c>
      <c r="G15" t="str">
        <f t="shared" si="2"/>
        <v>UA-51</v>
      </c>
    </row>
    <row r="16" spans="1:7" ht="29.5" thickBot="1" x14ac:dyDescent="0.4">
      <c r="A16" s="1" t="s">
        <v>1065</v>
      </c>
      <c r="B16" s="3" t="s">
        <v>1066</v>
      </c>
      <c r="C16" s="6" t="s">
        <v>1036</v>
      </c>
      <c r="D16">
        <v>4036</v>
      </c>
      <c r="E16" t="str">
        <f t="shared" si="0"/>
        <v> Poltavska oblast (Ukrainian region)</v>
      </c>
      <c r="F16" t="str">
        <f t="shared" si="1"/>
        <v> Poltavska oblast</v>
      </c>
      <c r="G16" t="str">
        <f t="shared" si="2"/>
        <v>UA-53</v>
      </c>
    </row>
    <row r="17" spans="1:7" ht="29.5" thickBot="1" x14ac:dyDescent="0.4">
      <c r="A17" s="1" t="s">
        <v>1067</v>
      </c>
      <c r="B17" s="3" t="s">
        <v>1068</v>
      </c>
      <c r="C17" s="6" t="s">
        <v>1036</v>
      </c>
      <c r="D17">
        <v>4036</v>
      </c>
      <c r="E17" t="str">
        <f t="shared" si="0"/>
        <v> Rivnenska oblast (Ukrainian region)</v>
      </c>
      <c r="F17" t="str">
        <f t="shared" si="1"/>
        <v> Rivnenska oblast</v>
      </c>
      <c r="G17" t="str">
        <f t="shared" si="2"/>
        <v>UA-56</v>
      </c>
    </row>
    <row r="18" spans="1:7" ht="29.5" thickBot="1" x14ac:dyDescent="0.4">
      <c r="A18" s="1" t="s">
        <v>1069</v>
      </c>
      <c r="B18" s="3" t="s">
        <v>1070</v>
      </c>
      <c r="C18" s="6" t="s">
        <v>1036</v>
      </c>
      <c r="D18">
        <v>4036</v>
      </c>
      <c r="E18" t="str">
        <f t="shared" si="0"/>
        <v> Sumska oblast (Ukrainian region)</v>
      </c>
      <c r="F18" t="str">
        <f t="shared" si="1"/>
        <v> Sumska oblast</v>
      </c>
      <c r="G18" t="str">
        <f t="shared" si="2"/>
        <v>UA-59</v>
      </c>
    </row>
    <row r="19" spans="1:7" ht="44" thickBot="1" x14ac:dyDescent="0.4">
      <c r="A19" s="1" t="s">
        <v>1071</v>
      </c>
      <c r="B19" s="3" t="s">
        <v>1072</v>
      </c>
      <c r="C19" s="6" t="s">
        <v>1036</v>
      </c>
      <c r="D19">
        <v>4036</v>
      </c>
      <c r="E19" t="str">
        <f t="shared" si="0"/>
        <v> Ternopilska oblast (Ukrainian region)</v>
      </c>
      <c r="F19" t="str">
        <f t="shared" si="1"/>
        <v> Ternopilska oblast</v>
      </c>
      <c r="G19" t="str">
        <f t="shared" si="2"/>
        <v>UA-61</v>
      </c>
    </row>
    <row r="20" spans="1:7" ht="29.5" thickBot="1" x14ac:dyDescent="0.4">
      <c r="A20" s="1" t="s">
        <v>1073</v>
      </c>
      <c r="B20" s="3" t="s">
        <v>1074</v>
      </c>
      <c r="C20" s="6" t="s">
        <v>1036</v>
      </c>
      <c r="D20">
        <v>4036</v>
      </c>
      <c r="E20" t="str">
        <f t="shared" si="0"/>
        <v> Vinnytska oblast (Ukrainian region)</v>
      </c>
      <c r="F20" t="str">
        <f t="shared" si="1"/>
        <v> Vinnytska oblast</v>
      </c>
      <c r="G20" t="str">
        <f t="shared" si="2"/>
        <v>UA-05</v>
      </c>
    </row>
    <row r="21" spans="1:7" ht="29.5" thickBot="1" x14ac:dyDescent="0.4">
      <c r="A21" s="1" t="s">
        <v>1075</v>
      </c>
      <c r="B21" s="3" t="s">
        <v>1076</v>
      </c>
      <c r="C21" s="6" t="s">
        <v>1036</v>
      </c>
      <c r="D21">
        <v>4036</v>
      </c>
      <c r="E21" t="str">
        <f t="shared" si="0"/>
        <v> Volynska oblast (Ukrainian region)</v>
      </c>
      <c r="F21" t="str">
        <f t="shared" si="1"/>
        <v> Volynska oblast</v>
      </c>
      <c r="G21" t="str">
        <f t="shared" si="2"/>
        <v>UA-07</v>
      </c>
    </row>
    <row r="22" spans="1:7" ht="44" thickBot="1" x14ac:dyDescent="0.4">
      <c r="A22" s="1" t="s">
        <v>1077</v>
      </c>
      <c r="B22" s="3" t="s">
        <v>1078</v>
      </c>
      <c r="C22" s="6" t="s">
        <v>1036</v>
      </c>
      <c r="D22">
        <v>4036</v>
      </c>
      <c r="E22" t="str">
        <f t="shared" si="0"/>
        <v> Zakarpatska oblast (Ukrainian region)</v>
      </c>
      <c r="F22" t="str">
        <f t="shared" si="1"/>
        <v> Zakarpatska oblast</v>
      </c>
      <c r="G22" t="str">
        <f t="shared" si="2"/>
        <v>UA-21</v>
      </c>
    </row>
    <row r="23" spans="1:7" ht="29.5" thickBot="1" x14ac:dyDescent="0.4">
      <c r="A23" s="1" t="s">
        <v>1079</v>
      </c>
      <c r="B23" s="3" t="s">
        <v>1080</v>
      </c>
      <c r="C23" s="6" t="s">
        <v>1036</v>
      </c>
      <c r="D23">
        <v>4036</v>
      </c>
      <c r="E23" t="str">
        <f t="shared" si="0"/>
        <v> Zaporizka oblast (Ukrainian region)</v>
      </c>
      <c r="F23" t="str">
        <f t="shared" si="1"/>
        <v> Zaporizka oblast</v>
      </c>
      <c r="G23" t="str">
        <f t="shared" si="2"/>
        <v>UA-23</v>
      </c>
    </row>
    <row r="24" spans="1:7" ht="44" thickBot="1" x14ac:dyDescent="0.4">
      <c r="A24" s="1" t="s">
        <v>1081</v>
      </c>
      <c r="B24" s="3" t="s">
        <v>1082</v>
      </c>
      <c r="C24" s="6" t="s">
        <v>1036</v>
      </c>
      <c r="D24">
        <v>4036</v>
      </c>
      <c r="E24" t="str">
        <f t="shared" si="0"/>
        <v> Zhytomyrska oblast (Ukrainian region)</v>
      </c>
      <c r="F24" t="str">
        <f t="shared" si="1"/>
        <v> Zhytomyrska oblast</v>
      </c>
      <c r="G24" t="str">
        <f t="shared" si="2"/>
        <v>UA-18</v>
      </c>
    </row>
    <row r="25" spans="1:7" ht="58.5" thickBot="1" x14ac:dyDescent="0.4">
      <c r="A25" s="1" t="s">
        <v>1083</v>
      </c>
      <c r="B25" s="3" t="s">
        <v>1084</v>
      </c>
      <c r="C25" s="6" t="s">
        <v>1085</v>
      </c>
      <c r="D25">
        <v>4036</v>
      </c>
      <c r="E25" t="str">
        <f t="shared" si="0"/>
        <v> Avtonomna Respublika Krym (Ukrainian republic)</v>
      </c>
      <c r="F25" t="str">
        <f t="shared" si="1"/>
        <v> Avtonomna Respublika Krym</v>
      </c>
      <c r="G25" t="str">
        <f t="shared" si="2"/>
        <v>UA-43</v>
      </c>
    </row>
    <row r="26" spans="1:7" ht="15" thickBot="1" x14ac:dyDescent="0.4">
      <c r="A26" s="1" t="s">
        <v>1086</v>
      </c>
      <c r="B26" s="3" t="s">
        <v>1087</v>
      </c>
      <c r="C26" s="6" t="s">
        <v>466</v>
      </c>
      <c r="D26">
        <v>4036</v>
      </c>
      <c r="E26" t="str">
        <f t="shared" si="0"/>
        <v> Kyiv (Ukrainian city)</v>
      </c>
      <c r="F26" t="str">
        <f t="shared" si="1"/>
        <v> Kyiv</v>
      </c>
      <c r="G26" t="str">
        <f t="shared" si="2"/>
        <v>UA-30</v>
      </c>
    </row>
    <row r="27" spans="1:7" ht="29.5" thickBot="1" x14ac:dyDescent="0.4">
      <c r="A27" s="1" t="s">
        <v>1088</v>
      </c>
      <c r="B27" s="3" t="s">
        <v>1089</v>
      </c>
      <c r="C27" s="6" t="s">
        <v>466</v>
      </c>
      <c r="D27">
        <v>4036</v>
      </c>
      <c r="E27" t="str">
        <f t="shared" si="0"/>
        <v> Sevastopol (Ukrainian city)</v>
      </c>
      <c r="F27" t="str">
        <f t="shared" si="1"/>
        <v> Sevastopol</v>
      </c>
      <c r="G27" t="str">
        <f t="shared" si="2"/>
        <v>UA-40</v>
      </c>
    </row>
  </sheetData>
  <hyperlinks>
    <hyperlink ref="B1" r:id="rId1" tooltip="Cherkasy Oblast" display="https://en.wikipedia.org/wiki/Cherkasy_Oblast" xr:uid="{09853968-6963-4B42-B077-FE1C7C790E89}"/>
    <hyperlink ref="B2" r:id="rId2" tooltip="Chernihiv Oblast" display="https://en.wikipedia.org/wiki/Chernihiv_Oblast" xr:uid="{6CE5FB33-53E1-49D1-8E9B-E565C68957FE}"/>
    <hyperlink ref="B3" r:id="rId3" tooltip="Chernivtsi Oblast" display="https://en.wikipedia.org/wiki/Chernivtsi_Oblast" xr:uid="{0B0AD222-544F-4551-BBC9-4C1C0343AAA4}"/>
    <hyperlink ref="B4" r:id="rId4" tooltip="Dnipropetrovsk Oblast" display="https://en.wikipedia.org/wiki/Dnipropetrovsk_Oblast" xr:uid="{501E08FB-9646-429D-82BF-8E9A3C38DA13}"/>
    <hyperlink ref="B5" r:id="rId5" tooltip="Donetsk Oblast" display="https://en.wikipedia.org/wiki/Donetsk_Oblast" xr:uid="{1B0EFF30-F333-4F6A-A62E-DF8EE774C216}"/>
    <hyperlink ref="B6" r:id="rId6" tooltip="Ivano-Frankivsk Oblast" display="https://en.wikipedia.org/wiki/Ivano-Frankivsk_Oblast" xr:uid="{861C5969-39C1-46AC-9FB0-7830C2667EA4}"/>
    <hyperlink ref="B7" r:id="rId7" tooltip="Kharkiv Oblast" display="https://en.wikipedia.org/wiki/Kharkiv_Oblast" xr:uid="{7A5C1FB2-8822-4F11-9BF4-4511AE377AA8}"/>
    <hyperlink ref="B8" r:id="rId8" tooltip="Kherson Oblast" display="https://en.wikipedia.org/wiki/Kherson_Oblast" xr:uid="{F51D99F5-E544-42C5-AAE0-736C2E864CBB}"/>
    <hyperlink ref="B9" r:id="rId9" tooltip="Khmelnytskyi Oblast" display="https://en.wikipedia.org/wiki/Khmelnytskyi_Oblast" xr:uid="{9A4D8992-2983-468C-B816-0D556DBD6838}"/>
    <hyperlink ref="B10" r:id="rId10" tooltip="Kirovohrad Oblast" display="https://en.wikipedia.org/wiki/Kirovohrad_Oblast" xr:uid="{1D721148-EF4E-43E3-A1C6-583AE8F487D2}"/>
    <hyperlink ref="B11" r:id="rId11" tooltip="Kyiv Oblast" display="https://en.wikipedia.org/wiki/Kyiv_Oblast" xr:uid="{75F82A03-6CC9-4FCF-AAD6-5205FDD5E921}"/>
    <hyperlink ref="B12" r:id="rId12" tooltip="Luhansk Oblast" display="https://en.wikipedia.org/wiki/Luhansk_Oblast" xr:uid="{2CBA0047-A510-4CEA-80BC-C2C37CBF499F}"/>
    <hyperlink ref="B13" r:id="rId13" tooltip="Lviv Oblast" display="https://en.wikipedia.org/wiki/Lviv_Oblast" xr:uid="{35CDC0AF-3B19-4363-A027-626F403060DC}"/>
    <hyperlink ref="B14" r:id="rId14" tooltip="Mykolaiv Oblast" display="https://en.wikipedia.org/wiki/Mykolaiv_Oblast" xr:uid="{557CC941-06BC-4CCC-8276-9536C86C2597}"/>
    <hyperlink ref="B15" r:id="rId15" tooltip="Odesa Oblast" display="https://en.wikipedia.org/wiki/Odesa_Oblast" xr:uid="{6F7B10EC-0D58-4CC3-8154-09F3E63EE1F5}"/>
    <hyperlink ref="B16" r:id="rId16" tooltip="Poltava Oblast" display="https://en.wikipedia.org/wiki/Poltava_Oblast" xr:uid="{447B6D0E-A3D4-45BB-87B0-24C788D41E99}"/>
    <hyperlink ref="B17" r:id="rId17" tooltip="Rivne Oblast" display="https://en.wikipedia.org/wiki/Rivne_Oblast" xr:uid="{1FEBE2B5-490A-491A-AB6E-388D7B73A14E}"/>
    <hyperlink ref="B18" r:id="rId18" tooltip="Sumy Oblast" display="https://en.wikipedia.org/wiki/Sumy_Oblast" xr:uid="{FD8A55C3-C643-4D8A-8D4D-EBC9586EFCBA}"/>
    <hyperlink ref="B19" r:id="rId19" tooltip="Ternopil Oblast" display="https://en.wikipedia.org/wiki/Ternopil_Oblast" xr:uid="{542BE16E-4606-494D-ABF7-332C117AF10F}"/>
    <hyperlink ref="B20" r:id="rId20" tooltip="Vinnytsia Oblast" display="https://en.wikipedia.org/wiki/Vinnytsia_Oblast" xr:uid="{72A5706D-4034-459B-BC99-B1D3A8A8EB8B}"/>
    <hyperlink ref="B21" r:id="rId21" tooltip="Volyn Oblast" display="https://en.wikipedia.org/wiki/Volyn_Oblast" xr:uid="{3515A3ED-BFB5-44AD-83CA-6D499164B3E3}"/>
    <hyperlink ref="B22" r:id="rId22" tooltip="Zakarpattia Oblast" display="https://en.wikipedia.org/wiki/Zakarpattia_Oblast" xr:uid="{B3B07115-0FC6-4C2A-AE9B-646CA5A5BB04}"/>
    <hyperlink ref="B23" r:id="rId23" tooltip="Zaporizhzhia Oblast" display="https://en.wikipedia.org/wiki/Zaporizhzhia_Oblast" xr:uid="{3A93614F-54FB-4F1A-91C3-2E5F6DDC2AC3}"/>
    <hyperlink ref="B24" r:id="rId24" tooltip="Zhytomyr Oblast" display="https://en.wikipedia.org/wiki/Zhytomyr_Oblast" xr:uid="{C523A8BA-D0A5-4F9A-8AE1-A2CE3BAE6DE8}"/>
    <hyperlink ref="B25" r:id="rId25" tooltip="Autonomous Republic of Crimea" display="https://en.wikipedia.org/wiki/Autonomous_Republic_of_Crimea" xr:uid="{FABD2851-2D93-4F4B-97AA-97B5A452FF4E}"/>
    <hyperlink ref="B26" r:id="rId26" tooltip="Kyiv" display="https://en.wikipedia.org/wiki/Kyiv" xr:uid="{A9728C69-8DBB-44DA-8766-BD4B68D9F244}"/>
    <hyperlink ref="B27" r:id="rId27" tooltip="Sevastopol" display="https://en.wikipedia.org/wiki/Sevastopol" xr:uid="{FE509C2A-8AF3-4657-92B0-52A35E8264E3}"/>
  </hyperlinks>
  <pageMargins left="0.7" right="0.7" top="0.75" bottom="0.75" header="0.3" footer="0.3"/>
  <drawing r:id="rId28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00D1A-C0A7-4CE7-94D5-B5BEA681D28F}">
  <dimension ref="A1:F11"/>
  <sheetViews>
    <sheetView workbookViewId="0">
      <selection activeCell="C1" sqref="C1:F11"/>
    </sheetView>
  </sheetViews>
  <sheetFormatPr defaultRowHeight="14.5" x14ac:dyDescent="0.35"/>
  <cols>
    <col min="2" max="2" width="22" customWidth="1"/>
    <col min="4" max="4" width="20.26953125" bestFit="1" customWidth="1"/>
  </cols>
  <sheetData>
    <row r="1" spans="1:6" ht="15" thickBot="1" x14ac:dyDescent="0.4">
      <c r="A1" s="1" t="s">
        <v>1090</v>
      </c>
      <c r="B1" s="3" t="s">
        <v>1091</v>
      </c>
      <c r="C1">
        <v>4059</v>
      </c>
      <c r="D1" t="str">
        <f>_xlfn.CONCAT(B1," (Samoan district)")</f>
        <v>A'ana (Samoan district)</v>
      </c>
      <c r="E1" t="str">
        <f>B1</f>
        <v>A'ana</v>
      </c>
      <c r="F1" t="str">
        <f>A1</f>
        <v>WS-AA</v>
      </c>
    </row>
    <row r="2" spans="1:6" ht="29.5" thickBot="1" x14ac:dyDescent="0.4">
      <c r="A2" s="1" t="s">
        <v>1092</v>
      </c>
      <c r="B2" s="3" t="s">
        <v>1093</v>
      </c>
      <c r="C2">
        <v>4059</v>
      </c>
      <c r="D2" t="str">
        <f t="shared" ref="D2:D11" si="0">_xlfn.CONCAT(B2," (Samoan district)")</f>
        <v>Aiga-i-le-Tai (Samoan district)</v>
      </c>
      <c r="E2" t="str">
        <f t="shared" ref="E2:E11" si="1">B2</f>
        <v>Aiga-i-le-Tai</v>
      </c>
      <c r="F2" t="str">
        <f t="shared" ref="F2:F11" si="2">A2</f>
        <v>WS-AL</v>
      </c>
    </row>
    <row r="3" spans="1:6" ht="15" thickBot="1" x14ac:dyDescent="0.4">
      <c r="A3" s="1" t="s">
        <v>1094</v>
      </c>
      <c r="B3" s="3" t="s">
        <v>1095</v>
      </c>
      <c r="C3">
        <v>4059</v>
      </c>
      <c r="D3" t="str">
        <f t="shared" si="0"/>
        <v>Atua (Samoan district)</v>
      </c>
      <c r="E3" t="str">
        <f t="shared" si="1"/>
        <v>Atua</v>
      </c>
      <c r="F3" t="str">
        <f t="shared" si="2"/>
        <v>WS-AT</v>
      </c>
    </row>
    <row r="4" spans="1:6" ht="29.5" thickBot="1" x14ac:dyDescent="0.4">
      <c r="A4" s="1" t="s">
        <v>1096</v>
      </c>
      <c r="B4" s="3" t="s">
        <v>1097</v>
      </c>
      <c r="C4">
        <v>4059</v>
      </c>
      <c r="D4" t="str">
        <f t="shared" si="0"/>
        <v>Fa'asaleleaga (Samoan district)</v>
      </c>
      <c r="E4" t="str">
        <f t="shared" si="1"/>
        <v>Fa'asaleleaga</v>
      </c>
      <c r="F4" t="str">
        <f t="shared" si="2"/>
        <v>WS-FA</v>
      </c>
    </row>
    <row r="5" spans="1:6" ht="29.5" thickBot="1" x14ac:dyDescent="0.4">
      <c r="A5" s="1" t="s">
        <v>1098</v>
      </c>
      <c r="B5" s="3" t="s">
        <v>1099</v>
      </c>
      <c r="C5">
        <v>4059</v>
      </c>
      <c r="D5" t="str">
        <f t="shared" si="0"/>
        <v>Gaga'emauga (Samoan district)</v>
      </c>
      <c r="E5" t="str">
        <f t="shared" si="1"/>
        <v>Gaga'emauga</v>
      </c>
      <c r="F5" t="str">
        <f t="shared" si="2"/>
        <v>WS-GE</v>
      </c>
    </row>
    <row r="6" spans="1:6" ht="29.5" thickBot="1" x14ac:dyDescent="0.4">
      <c r="A6" s="1" t="s">
        <v>1100</v>
      </c>
      <c r="B6" s="3" t="s">
        <v>1101</v>
      </c>
      <c r="C6">
        <v>4059</v>
      </c>
      <c r="D6" t="str">
        <f t="shared" si="0"/>
        <v>Gagaifomauga (Samoan district)</v>
      </c>
      <c r="E6" t="str">
        <f t="shared" si="1"/>
        <v>Gagaifomauga</v>
      </c>
      <c r="F6" t="str">
        <f t="shared" si="2"/>
        <v>WS-GI</v>
      </c>
    </row>
    <row r="7" spans="1:6" ht="15" thickBot="1" x14ac:dyDescent="0.4">
      <c r="A7" s="1" t="s">
        <v>1102</v>
      </c>
      <c r="B7" s="3" t="s">
        <v>1103</v>
      </c>
      <c r="C7">
        <v>4059</v>
      </c>
      <c r="D7" t="str">
        <f t="shared" si="0"/>
        <v>Palauli (Samoan district)</v>
      </c>
      <c r="E7" t="str">
        <f t="shared" si="1"/>
        <v>Palauli</v>
      </c>
      <c r="F7" t="str">
        <f t="shared" si="2"/>
        <v>WS-PA</v>
      </c>
    </row>
    <row r="8" spans="1:6" ht="29.5" thickBot="1" x14ac:dyDescent="0.4">
      <c r="A8" s="1" t="s">
        <v>1104</v>
      </c>
      <c r="B8" s="3" t="s">
        <v>1105</v>
      </c>
      <c r="C8">
        <v>4059</v>
      </c>
      <c r="D8" t="str">
        <f t="shared" si="0"/>
        <v>Satupa'itea (Samoan district)</v>
      </c>
      <c r="E8" t="str">
        <f t="shared" si="1"/>
        <v>Satupa'itea</v>
      </c>
      <c r="F8" t="str">
        <f t="shared" si="2"/>
        <v>WS-SA</v>
      </c>
    </row>
    <row r="9" spans="1:6" ht="29.5" thickBot="1" x14ac:dyDescent="0.4">
      <c r="A9" s="1" t="s">
        <v>1106</v>
      </c>
      <c r="B9" s="3" t="s">
        <v>1107</v>
      </c>
      <c r="C9">
        <v>4059</v>
      </c>
      <c r="D9" t="str">
        <f t="shared" si="0"/>
        <v>Tuamasaga (Samoan district)</v>
      </c>
      <c r="E9" t="str">
        <f t="shared" si="1"/>
        <v>Tuamasaga</v>
      </c>
      <c r="F9" t="str">
        <f t="shared" si="2"/>
        <v>WS-TU</v>
      </c>
    </row>
    <row r="10" spans="1:6" ht="29.5" thickBot="1" x14ac:dyDescent="0.4">
      <c r="A10" s="1" t="s">
        <v>1108</v>
      </c>
      <c r="B10" s="3" t="s">
        <v>1109</v>
      </c>
      <c r="C10">
        <v>4059</v>
      </c>
      <c r="D10" t="str">
        <f t="shared" si="0"/>
        <v>Va'a-o-Fonoti (Samoan district)</v>
      </c>
      <c r="E10" t="str">
        <f t="shared" si="1"/>
        <v>Va'a-o-Fonoti</v>
      </c>
      <c r="F10" t="str">
        <f t="shared" si="2"/>
        <v>WS-VF</v>
      </c>
    </row>
    <row r="11" spans="1:6" ht="15" thickBot="1" x14ac:dyDescent="0.4">
      <c r="A11" s="1" t="s">
        <v>1110</v>
      </c>
      <c r="B11" s="3" t="s">
        <v>1111</v>
      </c>
      <c r="C11">
        <v>4059</v>
      </c>
      <c r="D11" t="str">
        <f t="shared" si="0"/>
        <v>Vaisigano (Samoan district)</v>
      </c>
      <c r="E11" t="str">
        <f t="shared" si="1"/>
        <v>Vaisigano</v>
      </c>
      <c r="F11" t="str">
        <f t="shared" si="2"/>
        <v>WS-VS</v>
      </c>
    </row>
  </sheetData>
  <hyperlinks>
    <hyperlink ref="B1" r:id="rId1" tooltip="A'ana" display="https://en.wikipedia.org/wiki/A%27ana" xr:uid="{57E44794-A147-46C8-9E38-CD5AB87ED0EE}"/>
    <hyperlink ref="B2" r:id="rId2" tooltip="Aiga-i-le-Tai" display="https://en.wikipedia.org/wiki/Aiga-i-le-Tai" xr:uid="{42F72E93-B2F4-48CB-8641-0EDA645A0A75}"/>
    <hyperlink ref="B3" r:id="rId3" tooltip="Atua (district)" display="https://en.wikipedia.org/wiki/Atua_(district)" xr:uid="{D15863D6-D4E2-4341-891B-5753FD088B50}"/>
    <hyperlink ref="B4" r:id="rId4" tooltip="Fa'asaleleaga" display="https://en.wikipedia.org/wiki/Fa%27asaleleaga" xr:uid="{CEEBB147-B479-4A7C-AD82-7E489DA63B5D}"/>
    <hyperlink ref="B5" r:id="rId5" tooltip="Gaga'emauga" display="https://en.wikipedia.org/wiki/Gaga%27emauga" xr:uid="{854D2E17-B8C1-4E1B-A934-3D7980CAFC37}"/>
    <hyperlink ref="B6" r:id="rId6" tooltip="Gagaifomauga" display="https://en.wikipedia.org/wiki/Gagaifomauga" xr:uid="{1D5368EF-4C8F-49F9-93CC-6C586D669E40}"/>
    <hyperlink ref="B7" r:id="rId7" tooltip="Palauli" display="https://en.wikipedia.org/wiki/Palauli" xr:uid="{0A46761A-5020-4A56-BACA-FC544AD828B7}"/>
    <hyperlink ref="B8" r:id="rId8" tooltip="Satupa'itea" display="https://en.wikipedia.org/wiki/Satupa%27itea" xr:uid="{9FCDA385-8347-47A5-A048-4CC95F9249E5}"/>
    <hyperlink ref="B9" r:id="rId9" tooltip="Tuamasaga" display="https://en.wikipedia.org/wiki/Tuamasaga" xr:uid="{7DD48F3A-BD43-4B4A-8FED-13D0E79F404D}"/>
    <hyperlink ref="B10" r:id="rId10" tooltip="Va'a-o-Fonoti" display="https://en.wikipedia.org/wiki/Va%27a-o-Fonoti" xr:uid="{42F365B0-C6CA-485F-BD91-CD50F6AD1C4A}"/>
    <hyperlink ref="B11" r:id="rId11" tooltip="Vaisigano" display="https://en.wikipedia.org/wiki/Vaisigano" xr:uid="{79086DED-B062-4040-A46B-36C241DF658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F1B1B-1574-4DB0-BB83-F95B84C16E35}">
  <dimension ref="A1:I25"/>
  <sheetViews>
    <sheetView topLeftCell="A19" workbookViewId="0">
      <selection activeCell="F1" sqref="F1:I25"/>
    </sheetView>
  </sheetViews>
  <sheetFormatPr defaultRowHeight="14.5" x14ac:dyDescent="0.35"/>
  <cols>
    <col min="6" max="6" width="4.81640625" bestFit="1" customWidth="1"/>
    <col min="7" max="7" width="45" bestFit="1" customWidth="1"/>
    <col min="8" max="8" width="11.36328125" bestFit="1" customWidth="1"/>
  </cols>
  <sheetData>
    <row r="1" spans="1:9" ht="29.5" thickBot="1" x14ac:dyDescent="0.4">
      <c r="A1" s="1" t="s">
        <v>141</v>
      </c>
      <c r="B1" s="3" t="s">
        <v>142</v>
      </c>
      <c r="C1" s="6" t="s">
        <v>143</v>
      </c>
      <c r="D1" s="6"/>
      <c r="E1" s="6" t="s">
        <v>144</v>
      </c>
      <c r="F1">
        <v>3965</v>
      </c>
      <c r="G1" t="str">
        <f>_xlfn.CONCAT(B1, " (Cambodian ", E1, ")")</f>
        <v>Phnom Penh (Cambodian autonomous municipality)</v>
      </c>
      <c r="H1" t="str">
        <f>B1</f>
        <v>Phnom Penh</v>
      </c>
      <c r="I1" t="str">
        <f>A1</f>
        <v>KH-12</v>
      </c>
    </row>
    <row r="2" spans="1:9" ht="44" thickBot="1" x14ac:dyDescent="0.4">
      <c r="A2" s="1" t="s">
        <v>145</v>
      </c>
      <c r="B2" s="3" t="s">
        <v>146</v>
      </c>
      <c r="C2" s="6" t="s">
        <v>147</v>
      </c>
      <c r="D2" s="6" t="s">
        <v>148</v>
      </c>
      <c r="E2" s="6" t="s">
        <v>149</v>
      </c>
      <c r="F2">
        <v>3965</v>
      </c>
      <c r="G2" t="str">
        <f t="shared" ref="G2:G25" si="0">_xlfn.CONCAT(B2, " (Cambodian ", E2, ")")</f>
        <v>Baat Dambang (Cambodian province)</v>
      </c>
      <c r="H2" t="str">
        <f t="shared" ref="H2:H25" si="1">B2</f>
        <v>Baat Dambang</v>
      </c>
      <c r="I2" t="str">
        <f t="shared" ref="I2:I25" si="2">A2</f>
        <v>KH-2</v>
      </c>
    </row>
    <row r="3" spans="1:9" ht="44" thickBot="1" x14ac:dyDescent="0.4">
      <c r="A3" s="1" t="s">
        <v>150</v>
      </c>
      <c r="B3" s="3" t="s">
        <v>151</v>
      </c>
      <c r="C3" s="6" t="s">
        <v>152</v>
      </c>
      <c r="D3" s="6" t="s">
        <v>153</v>
      </c>
      <c r="E3" s="6" t="s">
        <v>149</v>
      </c>
      <c r="F3">
        <v>3965</v>
      </c>
      <c r="G3" t="str">
        <f t="shared" si="0"/>
        <v>Banteay Mean Choăy (Cambodian province)</v>
      </c>
      <c r="H3" t="str">
        <f t="shared" si="1"/>
        <v>Banteay Mean Choăy</v>
      </c>
      <c r="I3" t="str">
        <f t="shared" si="2"/>
        <v>KH-1</v>
      </c>
    </row>
    <row r="4" spans="1:9" ht="15" thickBot="1" x14ac:dyDescent="0.4">
      <c r="A4" s="1" t="s">
        <v>154</v>
      </c>
      <c r="B4" s="3" t="s">
        <v>155</v>
      </c>
      <c r="C4" s="6" t="s">
        <v>156</v>
      </c>
      <c r="D4" s="6" t="s">
        <v>157</v>
      </c>
      <c r="E4" s="6" t="s">
        <v>149</v>
      </c>
      <c r="F4">
        <v>3965</v>
      </c>
      <c r="G4" t="str">
        <f t="shared" si="0"/>
        <v>Kaeb (Cambodian province)</v>
      </c>
      <c r="H4" t="str">
        <f t="shared" si="1"/>
        <v>Kaeb</v>
      </c>
      <c r="I4" t="str">
        <f t="shared" si="2"/>
        <v>KH-23</v>
      </c>
    </row>
    <row r="5" spans="1:9" ht="29.5" thickBot="1" x14ac:dyDescent="0.4">
      <c r="A5" s="1" t="s">
        <v>158</v>
      </c>
      <c r="B5" s="3" t="s">
        <v>159</v>
      </c>
      <c r="C5" s="6" t="s">
        <v>160</v>
      </c>
      <c r="D5" s="6" t="s">
        <v>161</v>
      </c>
      <c r="E5" s="6" t="s">
        <v>149</v>
      </c>
      <c r="F5">
        <v>3965</v>
      </c>
      <c r="G5" t="str">
        <f t="shared" si="0"/>
        <v>Kampong Chaam (Cambodian province)</v>
      </c>
      <c r="H5" t="str">
        <f t="shared" si="1"/>
        <v>Kampong Chaam</v>
      </c>
      <c r="I5" t="str">
        <f t="shared" si="2"/>
        <v>KH-3</v>
      </c>
    </row>
    <row r="6" spans="1:9" ht="29.5" thickBot="1" x14ac:dyDescent="0.4">
      <c r="A6" s="1" t="s">
        <v>162</v>
      </c>
      <c r="B6" s="3" t="s">
        <v>163</v>
      </c>
      <c r="C6" s="6" t="s">
        <v>164</v>
      </c>
      <c r="D6" s="6"/>
      <c r="E6" s="6" t="s">
        <v>149</v>
      </c>
      <c r="F6">
        <v>3965</v>
      </c>
      <c r="G6" t="str">
        <f t="shared" si="0"/>
        <v>Kampong Chhnang (Cambodian province)</v>
      </c>
      <c r="H6" t="str">
        <f t="shared" si="1"/>
        <v>Kampong Chhnang</v>
      </c>
      <c r="I6" t="str">
        <f t="shared" si="2"/>
        <v>KH-4</v>
      </c>
    </row>
    <row r="7" spans="1:9" ht="29.5" thickBot="1" x14ac:dyDescent="0.4">
      <c r="A7" s="1" t="s">
        <v>165</v>
      </c>
      <c r="B7" s="3" t="s">
        <v>166</v>
      </c>
      <c r="C7" s="6" t="s">
        <v>167</v>
      </c>
      <c r="D7" s="6" t="s">
        <v>168</v>
      </c>
      <c r="E7" s="6" t="s">
        <v>149</v>
      </c>
      <c r="F7">
        <v>3965</v>
      </c>
      <c r="G7" t="str">
        <f t="shared" si="0"/>
        <v>Kampong Spueu (Cambodian province)</v>
      </c>
      <c r="H7" t="str">
        <f t="shared" si="1"/>
        <v>Kampong Spueu</v>
      </c>
      <c r="I7" t="str">
        <f t="shared" si="2"/>
        <v>KH-5</v>
      </c>
    </row>
    <row r="8" spans="1:9" ht="29.5" thickBot="1" x14ac:dyDescent="0.4">
      <c r="A8" s="1" t="s">
        <v>169</v>
      </c>
      <c r="B8" s="3" t="s">
        <v>170</v>
      </c>
      <c r="C8" s="6" t="s">
        <v>171</v>
      </c>
      <c r="D8" s="6" t="s">
        <v>172</v>
      </c>
      <c r="E8" s="6" t="s">
        <v>149</v>
      </c>
      <c r="F8">
        <v>3965</v>
      </c>
      <c r="G8" t="str">
        <f t="shared" si="0"/>
        <v>Kampong Thum (Cambodian province)</v>
      </c>
      <c r="H8" t="str">
        <f t="shared" si="1"/>
        <v>Kampong Thum</v>
      </c>
      <c r="I8" t="str">
        <f t="shared" si="2"/>
        <v>KH-6</v>
      </c>
    </row>
    <row r="9" spans="1:9" ht="15" thickBot="1" x14ac:dyDescent="0.4">
      <c r="A9" s="1" t="s">
        <v>173</v>
      </c>
      <c r="B9" s="3" t="s">
        <v>174</v>
      </c>
      <c r="C9" s="6" t="s">
        <v>175</v>
      </c>
      <c r="D9" s="6"/>
      <c r="E9" s="6" t="s">
        <v>149</v>
      </c>
      <c r="F9">
        <v>3965</v>
      </c>
      <c r="G9" t="str">
        <f t="shared" si="0"/>
        <v>Kampot (Cambodian province)</v>
      </c>
      <c r="H9" t="str">
        <f t="shared" si="1"/>
        <v>Kampot</v>
      </c>
      <c r="I9" t="str">
        <f t="shared" si="2"/>
        <v>KH-7</v>
      </c>
    </row>
    <row r="10" spans="1:9" ht="15" thickBot="1" x14ac:dyDescent="0.4">
      <c r="A10" s="1" t="s">
        <v>176</v>
      </c>
      <c r="B10" s="3" t="s">
        <v>177</v>
      </c>
      <c r="C10" s="6" t="s">
        <v>178</v>
      </c>
      <c r="D10" s="6" t="s">
        <v>179</v>
      </c>
      <c r="E10" s="6" t="s">
        <v>149</v>
      </c>
      <c r="F10">
        <v>3965</v>
      </c>
      <c r="G10" t="str">
        <f t="shared" si="0"/>
        <v>Kandaal (Cambodian province)</v>
      </c>
      <c r="H10" t="str">
        <f t="shared" si="1"/>
        <v>Kandaal</v>
      </c>
      <c r="I10" t="str">
        <f t="shared" si="2"/>
        <v>KH-8</v>
      </c>
    </row>
    <row r="11" spans="1:9" ht="29.5" thickBot="1" x14ac:dyDescent="0.4">
      <c r="A11" s="1" t="s">
        <v>180</v>
      </c>
      <c r="B11" s="3" t="s">
        <v>181</v>
      </c>
      <c r="C11" s="6" t="s">
        <v>182</v>
      </c>
      <c r="D11" s="6" t="s">
        <v>183</v>
      </c>
      <c r="E11" s="6" t="s">
        <v>149</v>
      </c>
      <c r="F11">
        <v>3965</v>
      </c>
      <c r="G11" t="str">
        <f t="shared" si="0"/>
        <v>Kaoh Kong (Cambodian province)</v>
      </c>
      <c r="H11" t="str">
        <f t="shared" si="1"/>
        <v>Kaoh Kong</v>
      </c>
      <c r="I11" t="str">
        <f t="shared" si="2"/>
        <v>KH-9</v>
      </c>
    </row>
    <row r="12" spans="1:9" ht="15" thickBot="1" x14ac:dyDescent="0.4">
      <c r="A12" s="1" t="s">
        <v>184</v>
      </c>
      <c r="B12" s="3" t="s">
        <v>185</v>
      </c>
      <c r="C12" s="6" t="s">
        <v>186</v>
      </c>
      <c r="D12" s="6" t="s">
        <v>187</v>
      </c>
      <c r="E12" s="6" t="s">
        <v>149</v>
      </c>
      <c r="F12">
        <v>3965</v>
      </c>
      <c r="G12" t="str">
        <f t="shared" si="0"/>
        <v>Kracheh (Cambodian province)</v>
      </c>
      <c r="H12" t="str">
        <f t="shared" si="1"/>
        <v>Kracheh</v>
      </c>
      <c r="I12" t="str">
        <f t="shared" si="2"/>
        <v>KH-10</v>
      </c>
    </row>
    <row r="13" spans="1:9" ht="29.5" thickBot="1" x14ac:dyDescent="0.4">
      <c r="A13" s="1" t="s">
        <v>188</v>
      </c>
      <c r="B13" s="3" t="s">
        <v>189</v>
      </c>
      <c r="C13" s="6" t="s">
        <v>190</v>
      </c>
      <c r="D13" s="6" t="s">
        <v>191</v>
      </c>
      <c r="E13" s="6" t="s">
        <v>149</v>
      </c>
      <c r="F13">
        <v>3965</v>
      </c>
      <c r="G13" t="str">
        <f t="shared" si="0"/>
        <v>Mondol Kiri (Cambodian province)</v>
      </c>
      <c r="H13" t="str">
        <f t="shared" si="1"/>
        <v>Mondol Kiri</v>
      </c>
      <c r="I13" t="str">
        <f t="shared" si="2"/>
        <v>KH-11</v>
      </c>
    </row>
    <row r="14" spans="1:9" ht="44" thickBot="1" x14ac:dyDescent="0.4">
      <c r="A14" s="1" t="s">
        <v>192</v>
      </c>
      <c r="B14" s="3" t="s">
        <v>193</v>
      </c>
      <c r="C14" s="6" t="s">
        <v>194</v>
      </c>
      <c r="D14" s="6" t="s">
        <v>195</v>
      </c>
      <c r="E14" s="6" t="s">
        <v>149</v>
      </c>
      <c r="F14">
        <v>3965</v>
      </c>
      <c r="G14" t="str">
        <f t="shared" si="0"/>
        <v>Otdar Mean Chey (Cambodian province)</v>
      </c>
      <c r="H14" t="str">
        <f t="shared" si="1"/>
        <v>Otdar Mean Chey</v>
      </c>
      <c r="I14" t="str">
        <f t="shared" si="2"/>
        <v>KH-22</v>
      </c>
    </row>
    <row r="15" spans="1:9" ht="15" thickBot="1" x14ac:dyDescent="0.4">
      <c r="A15" s="1" t="s">
        <v>196</v>
      </c>
      <c r="B15" s="3" t="s">
        <v>197</v>
      </c>
      <c r="C15" s="6" t="s">
        <v>198</v>
      </c>
      <c r="D15" s="6"/>
      <c r="E15" s="6" t="s">
        <v>149</v>
      </c>
      <c r="F15">
        <v>3965</v>
      </c>
      <c r="G15" t="str">
        <f t="shared" si="0"/>
        <v>Pailin (Cambodian province)</v>
      </c>
      <c r="H15" t="str">
        <f t="shared" si="1"/>
        <v>Pailin</v>
      </c>
      <c r="I15" t="str">
        <f t="shared" si="2"/>
        <v>KH-24</v>
      </c>
    </row>
    <row r="16" spans="1:9" ht="15" thickBot="1" x14ac:dyDescent="0.4">
      <c r="A16" s="1" t="s">
        <v>199</v>
      </c>
      <c r="B16" s="3" t="s">
        <v>200</v>
      </c>
      <c r="C16" s="6" t="s">
        <v>201</v>
      </c>
      <c r="D16" s="6" t="s">
        <v>202</v>
      </c>
      <c r="E16" s="6" t="s">
        <v>149</v>
      </c>
      <c r="F16">
        <v>3965</v>
      </c>
      <c r="G16" t="str">
        <f t="shared" si="0"/>
        <v>Pousaat (Cambodian province)</v>
      </c>
      <c r="H16" t="str">
        <f t="shared" si="1"/>
        <v>Pousaat</v>
      </c>
      <c r="I16" t="str">
        <f t="shared" si="2"/>
        <v>KH-15</v>
      </c>
    </row>
    <row r="17" spans="1:9" ht="29.5" thickBot="1" x14ac:dyDescent="0.4">
      <c r="A17" s="1" t="s">
        <v>203</v>
      </c>
      <c r="B17" s="3" t="s">
        <v>204</v>
      </c>
      <c r="C17" s="6" t="s">
        <v>205</v>
      </c>
      <c r="D17" s="6" t="s">
        <v>206</v>
      </c>
      <c r="E17" s="6" t="s">
        <v>149</v>
      </c>
      <c r="F17">
        <v>3965</v>
      </c>
      <c r="G17" t="str">
        <f t="shared" si="0"/>
        <v>Preah Sihanouk (Cambodian province)</v>
      </c>
      <c r="H17" t="str">
        <f t="shared" si="1"/>
        <v>Preah Sihanouk</v>
      </c>
      <c r="I17" t="str">
        <f t="shared" si="2"/>
        <v>KH-18</v>
      </c>
    </row>
    <row r="18" spans="1:9" ht="29.5" thickBot="1" x14ac:dyDescent="0.4">
      <c r="A18" s="1" t="s">
        <v>207</v>
      </c>
      <c r="B18" s="3" t="s">
        <v>208</v>
      </c>
      <c r="C18" s="6" t="s">
        <v>209</v>
      </c>
      <c r="D18" s="6"/>
      <c r="E18" s="6" t="s">
        <v>149</v>
      </c>
      <c r="F18">
        <v>3965</v>
      </c>
      <c r="G18" t="str">
        <f t="shared" si="0"/>
        <v>Preah Vihear (Cambodian province)</v>
      </c>
      <c r="H18" t="str">
        <f t="shared" si="1"/>
        <v>Preah Vihear</v>
      </c>
      <c r="I18" t="str">
        <f t="shared" si="2"/>
        <v>KH-13</v>
      </c>
    </row>
    <row r="19" spans="1:9" ht="29.5" thickBot="1" x14ac:dyDescent="0.4">
      <c r="A19" s="1" t="s">
        <v>210</v>
      </c>
      <c r="B19" s="3" t="s">
        <v>211</v>
      </c>
      <c r="C19" s="6" t="s">
        <v>212</v>
      </c>
      <c r="D19" s="6" t="s">
        <v>213</v>
      </c>
      <c r="E19" s="6" t="s">
        <v>149</v>
      </c>
      <c r="F19">
        <v>3965</v>
      </c>
      <c r="G19" t="str">
        <f t="shared" si="0"/>
        <v>Prey Veaeng (Cambodian province)</v>
      </c>
      <c r="H19" t="str">
        <f t="shared" si="1"/>
        <v>Prey Veaeng</v>
      </c>
      <c r="I19" t="str">
        <f t="shared" si="2"/>
        <v>KH-14</v>
      </c>
    </row>
    <row r="20" spans="1:9" ht="29.5" thickBot="1" x14ac:dyDescent="0.4">
      <c r="A20" s="1" t="s">
        <v>214</v>
      </c>
      <c r="B20" s="3" t="s">
        <v>215</v>
      </c>
      <c r="C20" s="6" t="s">
        <v>216</v>
      </c>
      <c r="D20" s="6" t="s">
        <v>217</v>
      </c>
      <c r="E20" s="6" t="s">
        <v>149</v>
      </c>
      <c r="F20">
        <v>3965</v>
      </c>
      <c r="G20" t="str">
        <f t="shared" si="0"/>
        <v>Rotanak Kiri (Cambodian province)</v>
      </c>
      <c r="H20" t="str">
        <f t="shared" si="1"/>
        <v>Rotanak Kiri</v>
      </c>
      <c r="I20" t="str">
        <f t="shared" si="2"/>
        <v>KH-16</v>
      </c>
    </row>
    <row r="21" spans="1:9" ht="29.5" thickBot="1" x14ac:dyDescent="0.4">
      <c r="A21" s="1" t="s">
        <v>218</v>
      </c>
      <c r="B21" s="3" t="s">
        <v>219</v>
      </c>
      <c r="C21" s="6" t="s">
        <v>220</v>
      </c>
      <c r="D21" s="6" t="s">
        <v>221</v>
      </c>
      <c r="E21" s="6" t="s">
        <v>149</v>
      </c>
      <c r="F21">
        <v>3965</v>
      </c>
      <c r="G21" t="str">
        <f t="shared" si="0"/>
        <v>Siem Reab (Cambodian province)</v>
      </c>
      <c r="H21" t="str">
        <f t="shared" si="1"/>
        <v>Siem Reab</v>
      </c>
      <c r="I21" t="str">
        <f t="shared" si="2"/>
        <v>KH-17</v>
      </c>
    </row>
    <row r="22" spans="1:9" ht="29.5" thickBot="1" x14ac:dyDescent="0.4">
      <c r="A22" s="1" t="s">
        <v>222</v>
      </c>
      <c r="B22" s="3" t="s">
        <v>223</v>
      </c>
      <c r="C22" s="6" t="s">
        <v>224</v>
      </c>
      <c r="D22" s="6" t="s">
        <v>225</v>
      </c>
      <c r="E22" s="6" t="s">
        <v>149</v>
      </c>
      <c r="F22">
        <v>3965</v>
      </c>
      <c r="G22" t="str">
        <f t="shared" si="0"/>
        <v>Stueng Traeng (Cambodian province)</v>
      </c>
      <c r="H22" t="str">
        <f t="shared" si="1"/>
        <v>Stueng Traeng</v>
      </c>
      <c r="I22" t="str">
        <f t="shared" si="2"/>
        <v>KH-19</v>
      </c>
    </row>
    <row r="23" spans="1:9" ht="29.5" thickBot="1" x14ac:dyDescent="0.4">
      <c r="A23" s="1" t="s">
        <v>226</v>
      </c>
      <c r="B23" s="3" t="s">
        <v>227</v>
      </c>
      <c r="C23" s="6" t="s">
        <v>228</v>
      </c>
      <c r="D23" s="6" t="s">
        <v>229</v>
      </c>
      <c r="E23" s="6" t="s">
        <v>149</v>
      </c>
      <c r="F23">
        <v>3965</v>
      </c>
      <c r="G23" t="str">
        <f t="shared" si="0"/>
        <v>Svaay Rieng (Cambodian province)</v>
      </c>
      <c r="H23" t="str">
        <f t="shared" si="1"/>
        <v>Svaay Rieng</v>
      </c>
      <c r="I23" t="str">
        <f t="shared" si="2"/>
        <v>KH-20</v>
      </c>
    </row>
    <row r="24" spans="1:9" ht="15" thickBot="1" x14ac:dyDescent="0.4">
      <c r="A24" s="1" t="s">
        <v>230</v>
      </c>
      <c r="B24" s="3" t="s">
        <v>231</v>
      </c>
      <c r="C24" s="6" t="s">
        <v>232</v>
      </c>
      <c r="D24" s="6" t="s">
        <v>233</v>
      </c>
      <c r="E24" s="6" t="s">
        <v>149</v>
      </c>
      <c r="F24">
        <v>3965</v>
      </c>
      <c r="G24" t="str">
        <f t="shared" si="0"/>
        <v>Taakaev (Cambodian province)</v>
      </c>
      <c r="H24" t="str">
        <f t="shared" si="1"/>
        <v>Taakaev</v>
      </c>
      <c r="I24" t="str">
        <f t="shared" si="2"/>
        <v>KH-21</v>
      </c>
    </row>
    <row r="25" spans="1:9" ht="29.5" thickBot="1" x14ac:dyDescent="0.4">
      <c r="A25" s="1" t="s">
        <v>234</v>
      </c>
      <c r="B25" s="3" t="s">
        <v>235</v>
      </c>
      <c r="C25" s="6" t="s">
        <v>236</v>
      </c>
      <c r="D25" s="6"/>
      <c r="E25" s="6" t="s">
        <v>149</v>
      </c>
      <c r="F25">
        <v>3965</v>
      </c>
      <c r="G25" t="str">
        <f t="shared" si="0"/>
        <v>Tbong Khmum (Cambodian province)</v>
      </c>
      <c r="H25" t="str">
        <f t="shared" si="1"/>
        <v>Tbong Khmum</v>
      </c>
      <c r="I25" t="str">
        <f t="shared" si="2"/>
        <v>KH-25</v>
      </c>
    </row>
  </sheetData>
  <hyperlinks>
    <hyperlink ref="B1" r:id="rId1" tooltip="Phnom Penh" display="https://en.wikipedia.org/wiki/Phnom_Penh" xr:uid="{B99CACB3-A6F8-4F91-A437-AA200EE31930}"/>
    <hyperlink ref="B2" r:id="rId2" tooltip="Baat Dambang province" display="https://en.wikipedia.org/wiki/Baat_Dambang_province" xr:uid="{9923185A-CBB9-4CAB-90E0-73E362D36B5B}"/>
    <hyperlink ref="B3" r:id="rId3" tooltip="Banteay Mean Chey province" display="https://en.wikipedia.org/wiki/Banteay_Mean_Chey_province" xr:uid="{9A2DD1CD-5B21-46D9-8780-4D26B2EEA21D}"/>
    <hyperlink ref="B4" r:id="rId4" tooltip="Krong Kaeb" display="https://en.wikipedia.org/wiki/Krong_Kaeb" xr:uid="{1B6F1A23-78FF-4150-AEC3-5445BE0721C0}"/>
    <hyperlink ref="B5" r:id="rId5" tooltip="Kampong Chaam province" display="https://en.wikipedia.org/wiki/Kampong_Chaam_province" xr:uid="{59D9AA49-2245-453B-81FA-60E333DAA15C}"/>
    <hyperlink ref="B6" r:id="rId6" tooltip="Kampong Chhnang province" display="https://en.wikipedia.org/wiki/Kampong_Chhnang_province" xr:uid="{E8036CDD-FBA4-4A3B-AFE1-67D89DA2C680}"/>
    <hyperlink ref="B7" r:id="rId7" tooltip="Kampong Spueu province" display="https://en.wikipedia.org/wiki/Kampong_Spueu_province" xr:uid="{45111E45-4CAB-483A-AEE0-978C0C68344D}"/>
    <hyperlink ref="B8" r:id="rId8" tooltip="Kampong Thum province" display="https://en.wikipedia.org/wiki/Kampong_Thum_province" xr:uid="{B0707891-BE89-4F08-B05A-A3455F4EF8C9}"/>
    <hyperlink ref="B9" r:id="rId9" tooltip="Kampot province" display="https://en.wikipedia.org/wiki/Kampot_province" xr:uid="{51C76594-752C-428E-BC09-29F859347FF0}"/>
    <hyperlink ref="B10" r:id="rId10" tooltip="Kandaal province" display="https://en.wikipedia.org/wiki/Kandaal_province" xr:uid="{99A9FF73-5483-4B99-9BF9-C63040C30DAB}"/>
    <hyperlink ref="B11" r:id="rId11" tooltip="Kaoh Kong province" display="https://en.wikipedia.org/wiki/Kaoh_Kong_province" xr:uid="{79788651-0CCC-4B64-B1FF-F3E10AB940F1}"/>
    <hyperlink ref="B12" r:id="rId12" tooltip="Kracheh province" display="https://en.wikipedia.org/wiki/Kracheh_province" xr:uid="{384A8E65-8418-4CB9-B9FC-ABA1391154EE}"/>
    <hyperlink ref="B13" r:id="rId13" tooltip="Mondol Kiri province" display="https://en.wikipedia.org/wiki/Mondol_Kiri_province" xr:uid="{0AE1BC9C-36DA-4C4A-9913-4C8F37D3170A}"/>
    <hyperlink ref="B14" r:id="rId14" tooltip="Otdar Mean Chey province" display="https://en.wikipedia.org/wiki/Otdar_Mean_Chey_province" xr:uid="{2A5987F0-F595-4CC7-BEA8-7FF1A61FFB34}"/>
    <hyperlink ref="B15" r:id="rId15" tooltip="Krong Pailin" display="https://en.wikipedia.org/wiki/Krong_Pailin" xr:uid="{FA962E82-AB1A-4306-A720-F58CC1EB3FFB}"/>
    <hyperlink ref="B16" r:id="rId16" tooltip="Pousaat province" display="https://en.wikipedia.org/wiki/Pousaat_province" xr:uid="{CC3ED4B6-4122-4C22-BACB-3D0923336440}"/>
    <hyperlink ref="B17" r:id="rId17" tooltip="Krong Preah Sihanouk" display="https://en.wikipedia.org/wiki/Krong_Preah_Sihanouk" xr:uid="{38FE55EF-B074-4B53-9430-ED3ECDB1C565}"/>
    <hyperlink ref="B18" r:id="rId18" tooltip="Preah Vihear province" display="https://en.wikipedia.org/wiki/Preah_Vihear_province" xr:uid="{02926E9D-BF1D-405E-BA46-DB0F8EADC063}"/>
    <hyperlink ref="B19" r:id="rId19" tooltip="Prey Veaeng province" display="https://en.wikipedia.org/wiki/Prey_Veaeng_province" xr:uid="{AFB22917-70BE-4ADE-837A-B13F9B3281F8}"/>
    <hyperlink ref="B20" r:id="rId20" tooltip="Rotanak Kiri province" display="https://en.wikipedia.org/wiki/Rotanak_Kiri_province" xr:uid="{942AB53A-F442-4756-B2E6-3C5E0F429D9D}"/>
    <hyperlink ref="B21" r:id="rId21" tooltip="Siem Reab province" display="https://en.wikipedia.org/wiki/Siem_Reab_province" xr:uid="{31916083-151B-4BC3-ABB0-9D4E0952F73D}"/>
    <hyperlink ref="B22" r:id="rId22" tooltip="Stueng Traeng province" display="https://en.wikipedia.org/wiki/Stueng_Traeng_province" xr:uid="{A11C3FB1-C9A1-452B-9188-F8B53EF87CC1}"/>
    <hyperlink ref="B23" r:id="rId23" tooltip="Svaay Rieng province" display="https://en.wikipedia.org/wiki/Svaay_Rieng_province" xr:uid="{BAB886D6-DFC2-4589-9D63-084F9CAAE5F1}"/>
    <hyperlink ref="B24" r:id="rId24" tooltip="Taakaev province" display="https://en.wikipedia.org/wiki/Taakaev_province" xr:uid="{AD91080A-30CD-47EE-94F0-664CB64FFDD3}"/>
    <hyperlink ref="B25" r:id="rId25" tooltip="Tbong Khmum province" display="https://en.wikipedia.org/wiki/Tbong_Khmum_province" xr:uid="{711CCD30-4718-4D03-A7FA-8D325D12D955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8B3BD-2EF7-4344-A165-B0C42BB5FE95}">
  <dimension ref="A1:K23"/>
  <sheetViews>
    <sheetView workbookViewId="0">
      <selection activeCell="H15" sqref="H15:K23"/>
    </sheetView>
  </sheetViews>
  <sheetFormatPr defaultRowHeight="14.5" x14ac:dyDescent="0.35"/>
  <cols>
    <col min="9" max="9" width="31.6328125" bestFit="1" customWidth="1"/>
    <col min="10" max="10" width="11.7265625" bestFit="1" customWidth="1"/>
  </cols>
  <sheetData>
    <row r="1" spans="1:11" ht="29.5" thickBot="1" x14ac:dyDescent="0.4">
      <c r="A1" s="1" t="s">
        <v>1112</v>
      </c>
      <c r="B1" s="3" t="s">
        <v>1113</v>
      </c>
      <c r="C1" s="6" t="s">
        <v>1114</v>
      </c>
      <c r="D1" s="6" t="s">
        <v>1115</v>
      </c>
      <c r="E1" s="6" t="s">
        <v>1116</v>
      </c>
      <c r="F1" s="6" t="s">
        <v>1117</v>
      </c>
      <c r="G1" s="6"/>
      <c r="H1">
        <v>3883</v>
      </c>
      <c r="I1" t="str">
        <f>_xlfn.CONCAT(B1," (South African provice)")</f>
        <v>Eastern Cape (South African provice)</v>
      </c>
      <c r="J1" t="str">
        <f>B1</f>
        <v>Eastern Cape</v>
      </c>
      <c r="K1" t="str">
        <f>A1</f>
        <v>ZA-EC</v>
      </c>
    </row>
    <row r="2" spans="1:11" x14ac:dyDescent="0.35">
      <c r="A2" s="11" t="s">
        <v>1118</v>
      </c>
      <c r="B2" s="17" t="s">
        <v>1119</v>
      </c>
      <c r="C2" s="13" t="s">
        <v>1120</v>
      </c>
      <c r="D2" s="13" t="s">
        <v>1121</v>
      </c>
      <c r="E2" s="13" t="s">
        <v>1122</v>
      </c>
      <c r="F2" s="9" t="s">
        <v>1122</v>
      </c>
      <c r="G2" s="13"/>
      <c r="H2">
        <v>3883</v>
      </c>
      <c r="I2" t="str">
        <f t="shared" ref="I2:I10" si="0">_xlfn.CONCAT(B2," (South African provice)")</f>
        <v>Free State (South African provice)</v>
      </c>
      <c r="J2" t="str">
        <f t="shared" ref="J2:J10" si="1">B2</f>
        <v>Free State</v>
      </c>
      <c r="K2" t="str">
        <f t="shared" ref="K2:K10" si="2">A2</f>
        <v>ZA-FS</v>
      </c>
    </row>
    <row r="3" spans="1:11" ht="27.5" thickBot="1" x14ac:dyDescent="0.4">
      <c r="A3" s="12"/>
      <c r="B3" s="18"/>
      <c r="C3" s="14"/>
      <c r="D3" s="14"/>
      <c r="E3" s="14"/>
      <c r="F3" s="16" t="s">
        <v>1123</v>
      </c>
      <c r="G3" s="14"/>
    </row>
    <row r="4" spans="1:11" ht="15" thickBot="1" x14ac:dyDescent="0.4">
      <c r="A4" s="1" t="s">
        <v>1124</v>
      </c>
      <c r="B4" s="3" t="s">
        <v>1125</v>
      </c>
      <c r="C4" s="6" t="s">
        <v>1125</v>
      </c>
      <c r="D4" s="6" t="s">
        <v>1126</v>
      </c>
      <c r="E4" s="6" t="s">
        <v>1125</v>
      </c>
      <c r="F4" s="6" t="s">
        <v>1127</v>
      </c>
      <c r="G4" s="6" t="s">
        <v>1125</v>
      </c>
      <c r="H4">
        <v>3883</v>
      </c>
      <c r="I4" t="str">
        <f t="shared" si="0"/>
        <v>Gauteng (South African provice)</v>
      </c>
      <c r="J4" t="str">
        <f t="shared" si="1"/>
        <v>Gauteng</v>
      </c>
      <c r="K4" t="str">
        <f t="shared" si="2"/>
        <v>ZA-GP</v>
      </c>
    </row>
    <row r="5" spans="1:11" ht="29.5" thickBot="1" x14ac:dyDescent="0.4">
      <c r="A5" s="1" t="s">
        <v>1128</v>
      </c>
      <c r="B5" s="3" t="s">
        <v>1129</v>
      </c>
      <c r="C5" s="6" t="s">
        <v>1130</v>
      </c>
      <c r="D5" s="6" t="s">
        <v>1131</v>
      </c>
      <c r="E5" s="6" t="s">
        <v>1132</v>
      </c>
      <c r="F5" s="6" t="s">
        <v>1133</v>
      </c>
      <c r="G5" s="6" t="s">
        <v>1134</v>
      </c>
      <c r="H5">
        <v>3883</v>
      </c>
      <c r="I5" t="str">
        <f t="shared" si="0"/>
        <v>Kwazulu-Natal (South African provice)</v>
      </c>
      <c r="J5" t="str">
        <f t="shared" si="1"/>
        <v>Kwazulu-Natal</v>
      </c>
      <c r="K5" t="str">
        <f t="shared" si="2"/>
        <v>ZA-KZN</v>
      </c>
    </row>
    <row r="6" spans="1:11" ht="15" thickBot="1" x14ac:dyDescent="0.4">
      <c r="A6" s="1" t="s">
        <v>1135</v>
      </c>
      <c r="B6" s="3" t="s">
        <v>1136</v>
      </c>
      <c r="C6" s="6" t="s">
        <v>1136</v>
      </c>
      <c r="D6" s="6" t="s">
        <v>1136</v>
      </c>
      <c r="E6" s="6" t="s">
        <v>1136</v>
      </c>
      <c r="F6" s="6" t="s">
        <v>1136</v>
      </c>
      <c r="G6" s="6" t="s">
        <v>1136</v>
      </c>
      <c r="H6">
        <v>3883</v>
      </c>
      <c r="I6" t="str">
        <f t="shared" si="0"/>
        <v>Limpopo (South African provice)</v>
      </c>
      <c r="J6" t="str">
        <f t="shared" si="1"/>
        <v>Limpopo</v>
      </c>
      <c r="K6" t="str">
        <f t="shared" si="2"/>
        <v>ZA-LP</v>
      </c>
    </row>
    <row r="7" spans="1:11" ht="29.5" thickBot="1" x14ac:dyDescent="0.4">
      <c r="A7" s="1" t="s">
        <v>1137</v>
      </c>
      <c r="B7" s="3" t="s">
        <v>1138</v>
      </c>
      <c r="C7" s="6" t="s">
        <v>1138</v>
      </c>
      <c r="D7" s="6" t="s">
        <v>1139</v>
      </c>
      <c r="E7" s="6" t="s">
        <v>1138</v>
      </c>
      <c r="F7" s="6" t="s">
        <v>1138</v>
      </c>
      <c r="G7" s="6" t="s">
        <v>1138</v>
      </c>
      <c r="H7">
        <v>3883</v>
      </c>
      <c r="I7" t="str">
        <f t="shared" si="0"/>
        <v>Mpumalanga (South African provice)</v>
      </c>
      <c r="J7" t="str">
        <f t="shared" si="1"/>
        <v>Mpumalanga</v>
      </c>
      <c r="K7" t="str">
        <f t="shared" si="2"/>
        <v>ZA-MP</v>
      </c>
    </row>
    <row r="8" spans="1:11" ht="29.5" thickBot="1" x14ac:dyDescent="0.4">
      <c r="A8" s="1" t="s">
        <v>1140</v>
      </c>
      <c r="B8" s="3" t="s">
        <v>1141</v>
      </c>
      <c r="C8" s="6" t="s">
        <v>1142</v>
      </c>
      <c r="D8" s="6" t="s">
        <v>1143</v>
      </c>
      <c r="E8" s="6" t="s">
        <v>1144</v>
      </c>
      <c r="F8" s="6" t="s">
        <v>1145</v>
      </c>
      <c r="G8" s="6"/>
      <c r="H8">
        <v>3883</v>
      </c>
      <c r="I8" t="str">
        <f t="shared" si="0"/>
        <v>North-West (South African provice)</v>
      </c>
      <c r="J8" t="str">
        <f t="shared" si="1"/>
        <v>North-West</v>
      </c>
      <c r="K8" t="str">
        <f t="shared" si="2"/>
        <v>ZA-NW</v>
      </c>
    </row>
    <row r="9" spans="1:11" ht="29.5" thickBot="1" x14ac:dyDescent="0.4">
      <c r="A9" s="1" t="s">
        <v>1146</v>
      </c>
      <c r="B9" s="3" t="s">
        <v>1147</v>
      </c>
      <c r="C9" s="6" t="s">
        <v>1148</v>
      </c>
      <c r="D9" s="6" t="s">
        <v>1149</v>
      </c>
      <c r="E9" s="6" t="s">
        <v>1150</v>
      </c>
      <c r="F9" s="6" t="s">
        <v>1150</v>
      </c>
      <c r="G9" s="6"/>
      <c r="H9">
        <v>3883</v>
      </c>
      <c r="I9" t="str">
        <f t="shared" si="0"/>
        <v>Northern Cape (South African provice)</v>
      </c>
      <c r="J9" t="str">
        <f t="shared" si="1"/>
        <v>Northern Cape</v>
      </c>
      <c r="K9" t="str">
        <f t="shared" si="2"/>
        <v>ZA-NC</v>
      </c>
    </row>
    <row r="10" spans="1:11" ht="29.5" thickBot="1" x14ac:dyDescent="0.4">
      <c r="A10" s="1" t="s">
        <v>1151</v>
      </c>
      <c r="B10" s="3" t="s">
        <v>1152</v>
      </c>
      <c r="C10" s="6" t="s">
        <v>1153</v>
      </c>
      <c r="D10" s="6" t="s">
        <v>1154</v>
      </c>
      <c r="E10" s="6" t="s">
        <v>1155</v>
      </c>
      <c r="F10" s="6" t="s">
        <v>1156</v>
      </c>
      <c r="G10" s="7"/>
      <c r="H10">
        <v>3883</v>
      </c>
      <c r="I10" t="str">
        <f t="shared" si="0"/>
        <v>Western Cape (South African provice)</v>
      </c>
      <c r="J10" t="str">
        <f t="shared" si="1"/>
        <v>Western Cape</v>
      </c>
      <c r="K10" t="str">
        <f t="shared" si="2"/>
        <v>ZA-WC</v>
      </c>
    </row>
    <row r="15" spans="1:11" x14ac:dyDescent="0.35">
      <c r="H15">
        <v>3883</v>
      </c>
      <c r="I15" t="s">
        <v>1157</v>
      </c>
      <c r="J15" t="s">
        <v>1113</v>
      </c>
      <c r="K15" t="s">
        <v>1112</v>
      </c>
    </row>
    <row r="16" spans="1:11" x14ac:dyDescent="0.35">
      <c r="H16">
        <v>3883</v>
      </c>
      <c r="I16" t="s">
        <v>1158</v>
      </c>
      <c r="J16" t="s">
        <v>1119</v>
      </c>
      <c r="K16" t="s">
        <v>1118</v>
      </c>
    </row>
    <row r="17" spans="8:11" x14ac:dyDescent="0.35">
      <c r="H17">
        <v>3883</v>
      </c>
      <c r="I17" t="s">
        <v>1159</v>
      </c>
      <c r="J17" t="s">
        <v>1125</v>
      </c>
      <c r="K17" t="s">
        <v>1124</v>
      </c>
    </row>
    <row r="18" spans="8:11" x14ac:dyDescent="0.35">
      <c r="H18">
        <v>3883</v>
      </c>
      <c r="I18" t="s">
        <v>1160</v>
      </c>
      <c r="J18" t="s">
        <v>1129</v>
      </c>
      <c r="K18" t="s">
        <v>1128</v>
      </c>
    </row>
    <row r="19" spans="8:11" x14ac:dyDescent="0.35">
      <c r="H19">
        <v>3883</v>
      </c>
      <c r="I19" t="s">
        <v>1161</v>
      </c>
      <c r="J19" t="s">
        <v>1136</v>
      </c>
      <c r="K19" t="s">
        <v>1135</v>
      </c>
    </row>
    <row r="20" spans="8:11" x14ac:dyDescent="0.35">
      <c r="H20">
        <v>3883</v>
      </c>
      <c r="I20" t="s">
        <v>1162</v>
      </c>
      <c r="J20" t="s">
        <v>1138</v>
      </c>
      <c r="K20" t="s">
        <v>1137</v>
      </c>
    </row>
    <row r="21" spans="8:11" x14ac:dyDescent="0.35">
      <c r="H21">
        <v>3883</v>
      </c>
      <c r="I21" t="s">
        <v>1163</v>
      </c>
      <c r="J21" t="s">
        <v>1141</v>
      </c>
      <c r="K21" t="s">
        <v>1140</v>
      </c>
    </row>
    <row r="22" spans="8:11" x14ac:dyDescent="0.35">
      <c r="H22">
        <v>3883</v>
      </c>
      <c r="I22" t="s">
        <v>1164</v>
      </c>
      <c r="J22" t="s">
        <v>1147</v>
      </c>
      <c r="K22" t="s">
        <v>1146</v>
      </c>
    </row>
    <row r="23" spans="8:11" x14ac:dyDescent="0.35">
      <c r="H23">
        <v>3883</v>
      </c>
      <c r="I23" t="s">
        <v>1165</v>
      </c>
      <c r="J23" t="s">
        <v>1152</v>
      </c>
      <c r="K23" t="s">
        <v>1151</v>
      </c>
    </row>
  </sheetData>
  <mergeCells count="6">
    <mergeCell ref="A2:A3"/>
    <mergeCell ref="B2:B3"/>
    <mergeCell ref="C2:C3"/>
    <mergeCell ref="D2:D3"/>
    <mergeCell ref="E2:E3"/>
    <mergeCell ref="G2:G3"/>
  </mergeCells>
  <hyperlinks>
    <hyperlink ref="B1" r:id="rId1" tooltip="Eastern Cape" display="https://en.wikipedia.org/wiki/Eastern_Cape" xr:uid="{3D270CA5-CEDC-48C6-B735-3DFAD197FFE6}"/>
    <hyperlink ref="B2" r:id="rId2" tooltip="Free State (South African province)" display="https://en.wikipedia.org/wiki/Free_State_(South_African_province)" xr:uid="{742DEB08-29D6-478C-86ED-46C756F523B3}"/>
    <hyperlink ref="B4" r:id="rId3" tooltip="Gauteng" display="https://en.wikipedia.org/wiki/Gauteng" xr:uid="{76012912-CB15-43C3-896E-97E09C466BD7}"/>
    <hyperlink ref="B5" r:id="rId4" tooltip="KwaZulu-Natal" display="https://en.wikipedia.org/wiki/KwaZulu-Natal" xr:uid="{2DEDA133-CDF1-4F13-B00D-FA3912E61D52}"/>
    <hyperlink ref="B6" r:id="rId5" tooltip="Limpopo" display="https://en.wikipedia.org/wiki/Limpopo" xr:uid="{9DA6A326-7247-49BC-B01B-69EF566A79F2}"/>
    <hyperlink ref="B7" r:id="rId6" tooltip="Mpumalanga" display="https://en.wikipedia.org/wiki/Mpumalanga" xr:uid="{C271492F-66EB-4A30-BF8F-0FC6559B2B28}"/>
    <hyperlink ref="B8" r:id="rId7" tooltip="North West (South African province)" display="https://en.wikipedia.org/wiki/North_West_(South_African_province)" xr:uid="{8112D37C-486A-4D33-AE69-CD242F37E2D3}"/>
    <hyperlink ref="B9" r:id="rId8" tooltip="Northern Cape" display="https://en.wikipedia.org/wiki/Northern_Cape" xr:uid="{6290B9AD-390F-4BC0-AA46-323F15E96DB4}"/>
    <hyperlink ref="B10" r:id="rId9" tooltip="Western Cape" display="https://en.wikipedia.org/wiki/Western_Cape" xr:uid="{7C459082-9D40-466B-8AE0-5EC72CFAFC03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3A0D7-CE97-45F8-9AC2-BFB257E603D5}">
  <dimension ref="A1:F10"/>
  <sheetViews>
    <sheetView workbookViewId="0">
      <selection activeCell="C1" sqref="C1:F10"/>
    </sheetView>
  </sheetViews>
  <sheetFormatPr defaultRowHeight="14.5" x14ac:dyDescent="0.35"/>
  <cols>
    <col min="3" max="3" width="4.81640625" bestFit="1" customWidth="1"/>
    <col min="4" max="4" width="23.6328125" bestFit="1" customWidth="1"/>
  </cols>
  <sheetData>
    <row r="1" spans="1:6" ht="15" thickBot="1" x14ac:dyDescent="0.4">
      <c r="A1" s="1" t="s">
        <v>1166</v>
      </c>
      <c r="B1" s="3" t="s">
        <v>1167</v>
      </c>
      <c r="C1">
        <v>3876</v>
      </c>
      <c r="D1" t="str">
        <f>_xlfn.CONCAT(B1," (Zambian province)")</f>
        <v>Central (Zambian province)</v>
      </c>
      <c r="E1" t="str">
        <f>B1</f>
        <v>Central</v>
      </c>
      <c r="F1" t="str">
        <f>A1</f>
        <v>ZM-02</v>
      </c>
    </row>
    <row r="2" spans="1:6" ht="29.5" thickBot="1" x14ac:dyDescent="0.4">
      <c r="A2" s="1" t="s">
        <v>1168</v>
      </c>
      <c r="B2" s="3" t="s">
        <v>1169</v>
      </c>
      <c r="C2">
        <v>3876</v>
      </c>
      <c r="D2" t="str">
        <f t="shared" ref="D2:D10" si="0">_xlfn.CONCAT(B2," (Zambian province)")</f>
        <v>Copperbelt (Zambian province)</v>
      </c>
      <c r="E2" t="str">
        <f t="shared" ref="E2:E10" si="1">B2</f>
        <v>Copperbelt</v>
      </c>
      <c r="F2" t="str">
        <f t="shared" ref="F2:F10" si="2">A2</f>
        <v>ZM-08</v>
      </c>
    </row>
    <row r="3" spans="1:6" ht="15" thickBot="1" x14ac:dyDescent="0.4">
      <c r="A3" s="1" t="s">
        <v>1170</v>
      </c>
      <c r="B3" s="3" t="s">
        <v>1171</v>
      </c>
      <c r="C3">
        <v>3876</v>
      </c>
      <c r="D3" t="str">
        <f t="shared" si="0"/>
        <v>Eastern (Zambian province)</v>
      </c>
      <c r="E3" t="str">
        <f t="shared" si="1"/>
        <v>Eastern</v>
      </c>
      <c r="F3" t="str">
        <f t="shared" si="2"/>
        <v>ZM-03</v>
      </c>
    </row>
    <row r="4" spans="1:6" ht="15" thickBot="1" x14ac:dyDescent="0.4">
      <c r="A4" s="1" t="s">
        <v>1172</v>
      </c>
      <c r="B4" s="3" t="s">
        <v>1173</v>
      </c>
      <c r="C4">
        <v>3876</v>
      </c>
      <c r="D4" t="str">
        <f t="shared" si="0"/>
        <v>Luapula (Zambian province)</v>
      </c>
      <c r="E4" t="str">
        <f t="shared" si="1"/>
        <v>Luapula</v>
      </c>
      <c r="F4" t="str">
        <f t="shared" si="2"/>
        <v>ZM-04</v>
      </c>
    </row>
    <row r="5" spans="1:6" ht="15" thickBot="1" x14ac:dyDescent="0.4">
      <c r="A5" s="1" t="s">
        <v>1174</v>
      </c>
      <c r="B5" s="3" t="s">
        <v>1175</v>
      </c>
      <c r="C5">
        <v>3876</v>
      </c>
      <c r="D5" t="str">
        <f t="shared" si="0"/>
        <v>Lusaka (Zambian province)</v>
      </c>
      <c r="E5" t="str">
        <f t="shared" si="1"/>
        <v>Lusaka</v>
      </c>
      <c r="F5" t="str">
        <f t="shared" si="2"/>
        <v>ZM-09</v>
      </c>
    </row>
    <row r="6" spans="1:6" ht="29.5" thickBot="1" x14ac:dyDescent="0.4">
      <c r="A6" s="1" t="s">
        <v>1176</v>
      </c>
      <c r="B6" s="3" t="s">
        <v>1177</v>
      </c>
      <c r="C6">
        <v>3876</v>
      </c>
      <c r="D6" t="str">
        <f t="shared" si="0"/>
        <v>Muchinga (Zambian province)</v>
      </c>
      <c r="E6" t="str">
        <f t="shared" si="1"/>
        <v>Muchinga</v>
      </c>
      <c r="F6" t="str">
        <f t="shared" si="2"/>
        <v>ZM-10</v>
      </c>
    </row>
    <row r="7" spans="1:6" ht="29.5" thickBot="1" x14ac:dyDescent="0.4">
      <c r="A7" s="1" t="s">
        <v>1178</v>
      </c>
      <c r="B7" s="3" t="s">
        <v>1179</v>
      </c>
      <c r="C7">
        <v>3876</v>
      </c>
      <c r="D7" t="str">
        <f t="shared" si="0"/>
        <v>North-Western (Zambian province)</v>
      </c>
      <c r="E7" t="str">
        <f t="shared" si="1"/>
        <v>North-Western</v>
      </c>
      <c r="F7" t="str">
        <f t="shared" si="2"/>
        <v>ZM-06</v>
      </c>
    </row>
    <row r="8" spans="1:6" ht="15" thickBot="1" x14ac:dyDescent="0.4">
      <c r="A8" s="1" t="s">
        <v>1180</v>
      </c>
      <c r="B8" s="3" t="s">
        <v>1181</v>
      </c>
      <c r="C8">
        <v>3876</v>
      </c>
      <c r="D8" t="str">
        <f t="shared" si="0"/>
        <v>Northern (Zambian province)</v>
      </c>
      <c r="E8" t="str">
        <f t="shared" si="1"/>
        <v>Northern</v>
      </c>
      <c r="F8" t="str">
        <f t="shared" si="2"/>
        <v>ZM-05</v>
      </c>
    </row>
    <row r="9" spans="1:6" ht="15" thickBot="1" x14ac:dyDescent="0.4">
      <c r="A9" s="1" t="s">
        <v>1182</v>
      </c>
      <c r="B9" s="3" t="s">
        <v>1183</v>
      </c>
      <c r="C9">
        <v>3876</v>
      </c>
      <c r="D9" t="str">
        <f t="shared" si="0"/>
        <v>Southern (Zambian province)</v>
      </c>
      <c r="E9" t="str">
        <f t="shared" si="1"/>
        <v>Southern</v>
      </c>
      <c r="F9" t="str">
        <f t="shared" si="2"/>
        <v>ZM-07</v>
      </c>
    </row>
    <row r="10" spans="1:6" ht="15" thickBot="1" x14ac:dyDescent="0.4">
      <c r="A10" s="1" t="s">
        <v>1184</v>
      </c>
      <c r="B10" s="3" t="s">
        <v>1185</v>
      </c>
      <c r="C10">
        <v>3876</v>
      </c>
      <c r="D10" t="str">
        <f t="shared" si="0"/>
        <v>Western (Zambian province)</v>
      </c>
      <c r="E10" t="str">
        <f t="shared" si="1"/>
        <v>Western</v>
      </c>
      <c r="F10" t="str">
        <f t="shared" si="2"/>
        <v>ZM-01</v>
      </c>
    </row>
  </sheetData>
  <hyperlinks>
    <hyperlink ref="B1" r:id="rId1" tooltip="Central Province (Zambia)" display="https://en.wikipedia.org/wiki/Central_Province_(Zambia)" xr:uid="{3A1F5AFF-0C0F-4D6C-9069-318F12D33C46}"/>
    <hyperlink ref="B2" r:id="rId2" tooltip="Copperbelt Province" display="https://en.wikipedia.org/wiki/Copperbelt_Province" xr:uid="{69BE6AA6-17B5-4281-93E7-299532259D5C}"/>
    <hyperlink ref="B3" r:id="rId3" tooltip="Eastern Province (Zambia)" display="https://en.wikipedia.org/wiki/Eastern_Province_(Zambia)" xr:uid="{A0B2F76E-26AF-4680-B8E4-AE74E2E0E489}"/>
    <hyperlink ref="B4" r:id="rId4" tooltip="Luapula Province" display="https://en.wikipedia.org/wiki/Luapula_Province" xr:uid="{67A22142-C079-44BB-ACB0-79534BC43600}"/>
    <hyperlink ref="B5" r:id="rId5" tooltip="Lusaka Province" display="https://en.wikipedia.org/wiki/Lusaka_Province" xr:uid="{47A5FAC2-8D91-4BFB-9CCA-06373CC52DAC}"/>
    <hyperlink ref="B6" r:id="rId6" tooltip="Muchinga Province (Zambia)" display="https://en.wikipedia.org/wiki/Muchinga_Province_(Zambia)" xr:uid="{48F92F73-6703-44A5-92B9-0670DC7F81B5}"/>
    <hyperlink ref="B7" r:id="rId7" tooltip="North-Western Province (Zambia)" display="https://en.wikipedia.org/wiki/North-Western_Province_(Zambia)" xr:uid="{2A0E982B-5078-4303-89C5-34A62B847E12}"/>
    <hyperlink ref="B8" r:id="rId8" tooltip="Northern Province (Zambia)" display="https://en.wikipedia.org/wiki/Northern_Province_(Zambia)" xr:uid="{1B2FD067-1064-4B80-9FD6-489882879FBC}"/>
    <hyperlink ref="B9" r:id="rId9" tooltip="Southern Province (Zambia)" display="https://en.wikipedia.org/wiki/Southern_Province_(Zambia)" xr:uid="{C6063625-B7F0-4D3A-BE65-CB9F42C08ED6}"/>
    <hyperlink ref="B10" r:id="rId10" tooltip="Western Province (Zambia)" display="https://en.wikipedia.org/wiki/Western_Province_(Zambia)" xr:uid="{0BD57217-436D-486D-ACFA-1B6CDB4829BB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197D3-D8FE-486F-8851-F72A86E2A94F}">
  <dimension ref="A1:G10"/>
  <sheetViews>
    <sheetView workbookViewId="0">
      <selection activeCell="D1" sqref="D1:G10"/>
    </sheetView>
  </sheetViews>
  <sheetFormatPr defaultRowHeight="14.5" x14ac:dyDescent="0.35"/>
  <cols>
    <col min="5" max="5" width="22.7265625" bestFit="1" customWidth="1"/>
    <col min="6" max="6" width="14.36328125" bestFit="1" customWidth="1"/>
  </cols>
  <sheetData>
    <row r="1" spans="1:7" ht="29.5" thickBot="1" x14ac:dyDescent="0.4">
      <c r="A1" s="1" t="s">
        <v>1186</v>
      </c>
      <c r="B1" s="3" t="s">
        <v>1187</v>
      </c>
      <c r="C1" s="6" t="s">
        <v>1206</v>
      </c>
      <c r="D1">
        <v>3989</v>
      </c>
      <c r="E1" t="str">
        <f>_xlfn.CONCAT(C1," (Lithuanian county)")</f>
        <v>Alytus (Lithuanian county)</v>
      </c>
      <c r="F1" t="str">
        <f>B1</f>
        <v>Alytaus apskritis</v>
      </c>
      <c r="G1" t="str">
        <f>A1</f>
        <v>LT-AL</v>
      </c>
    </row>
    <row r="2" spans="1:7" ht="29.5" thickBot="1" x14ac:dyDescent="0.4">
      <c r="A2" s="1" t="s">
        <v>1188</v>
      </c>
      <c r="B2" s="3" t="s">
        <v>1189</v>
      </c>
      <c r="C2" s="6" t="s">
        <v>1207</v>
      </c>
      <c r="D2">
        <v>3989</v>
      </c>
      <c r="E2" t="str">
        <f t="shared" ref="E2:E10" si="0">_xlfn.CONCAT(C2," (Lithuanian county)")</f>
        <v>Kaunas (Lithuanian county)</v>
      </c>
      <c r="F2" t="str">
        <f t="shared" ref="F2:F10" si="1">B2</f>
        <v>Kauno apskritis</v>
      </c>
      <c r="G2" t="str">
        <f t="shared" ref="G2:G10" si="2">A2</f>
        <v>LT-KU</v>
      </c>
    </row>
    <row r="3" spans="1:7" ht="44" thickBot="1" x14ac:dyDescent="0.4">
      <c r="A3" s="1" t="s">
        <v>1190</v>
      </c>
      <c r="B3" s="3" t="s">
        <v>1191</v>
      </c>
      <c r="C3" s="6" t="s">
        <v>1208</v>
      </c>
      <c r="D3">
        <v>3989</v>
      </c>
      <c r="E3" t="str">
        <f t="shared" si="0"/>
        <v>Klaipėda (Lithuanian county)</v>
      </c>
      <c r="F3" t="str">
        <f t="shared" si="1"/>
        <v>Klaipėdos apskritis</v>
      </c>
      <c r="G3" t="str">
        <f t="shared" si="2"/>
        <v>LT-KL</v>
      </c>
    </row>
    <row r="4" spans="1:7" ht="44" thickBot="1" x14ac:dyDescent="0.4">
      <c r="A4" s="1" t="s">
        <v>1192</v>
      </c>
      <c r="B4" s="3" t="s">
        <v>1193</v>
      </c>
      <c r="C4" s="6" t="s">
        <v>1209</v>
      </c>
      <c r="D4">
        <v>3989</v>
      </c>
      <c r="E4" t="str">
        <f t="shared" si="0"/>
        <v>Marijampolė  (Lithuanian county)</v>
      </c>
      <c r="F4" t="str">
        <f t="shared" si="1"/>
        <v>Marijampolės apskritis</v>
      </c>
      <c r="G4" t="str">
        <f t="shared" si="2"/>
        <v>LT-MR</v>
      </c>
    </row>
    <row r="5" spans="1:7" ht="44" thickBot="1" x14ac:dyDescent="0.4">
      <c r="A5" s="1" t="s">
        <v>1194</v>
      </c>
      <c r="B5" s="3" t="s">
        <v>1195</v>
      </c>
      <c r="C5" s="6" t="s">
        <v>1210</v>
      </c>
      <c r="D5">
        <v>3989</v>
      </c>
      <c r="E5" t="str">
        <f t="shared" si="0"/>
        <v>Panevėžys  (Lithuanian county)</v>
      </c>
      <c r="F5" t="str">
        <f t="shared" si="1"/>
        <v>Panevėžio apskritis</v>
      </c>
      <c r="G5" t="str">
        <f t="shared" si="2"/>
        <v>LT-PN</v>
      </c>
    </row>
    <row r="6" spans="1:7" ht="29.5" thickBot="1" x14ac:dyDescent="0.4">
      <c r="A6" s="1" t="s">
        <v>1196</v>
      </c>
      <c r="B6" s="3" t="s">
        <v>1197</v>
      </c>
      <c r="C6" s="6" t="s">
        <v>1211</v>
      </c>
      <c r="D6">
        <v>3989</v>
      </c>
      <c r="E6" t="str">
        <f t="shared" si="0"/>
        <v>Šiauliai  (Lithuanian county)</v>
      </c>
      <c r="F6" t="str">
        <f t="shared" si="1"/>
        <v>Šiaulių apskritis</v>
      </c>
      <c r="G6" t="str">
        <f t="shared" si="2"/>
        <v>LT-SA</v>
      </c>
    </row>
    <row r="7" spans="1:7" ht="29.5" thickBot="1" x14ac:dyDescent="0.4">
      <c r="A7" s="1" t="s">
        <v>1198</v>
      </c>
      <c r="B7" s="3" t="s">
        <v>1199</v>
      </c>
      <c r="C7" s="6" t="s">
        <v>1212</v>
      </c>
      <c r="D7">
        <v>3989</v>
      </c>
      <c r="E7" t="str">
        <f t="shared" si="0"/>
        <v>Tauragė  (Lithuanian county)</v>
      </c>
      <c r="F7" t="str">
        <f t="shared" si="1"/>
        <v>Tauragės apskritis</v>
      </c>
      <c r="G7" t="str">
        <f t="shared" si="2"/>
        <v>LT-TA</v>
      </c>
    </row>
    <row r="8" spans="1:7" ht="29.5" thickBot="1" x14ac:dyDescent="0.4">
      <c r="A8" s="1" t="s">
        <v>1200</v>
      </c>
      <c r="B8" s="3" t="s">
        <v>1201</v>
      </c>
      <c r="C8" s="6" t="s">
        <v>1213</v>
      </c>
      <c r="D8">
        <v>3989</v>
      </c>
      <c r="E8" t="str">
        <f t="shared" si="0"/>
        <v>Telšiai  (Lithuanian county)</v>
      </c>
      <c r="F8" t="str">
        <f t="shared" si="1"/>
        <v>Telšių apskritis</v>
      </c>
      <c r="G8" t="str">
        <f t="shared" si="2"/>
        <v>LT-TE</v>
      </c>
    </row>
    <row r="9" spans="1:7" ht="29.5" thickBot="1" x14ac:dyDescent="0.4">
      <c r="A9" s="1" t="s">
        <v>1202</v>
      </c>
      <c r="B9" s="3" t="s">
        <v>1203</v>
      </c>
      <c r="C9" s="6" t="s">
        <v>1214</v>
      </c>
      <c r="D9">
        <v>3989</v>
      </c>
      <c r="E9" t="str">
        <f t="shared" si="0"/>
        <v>Utena  (Lithuanian county)</v>
      </c>
      <c r="F9" t="str">
        <f t="shared" si="1"/>
        <v>Utenos apskritis</v>
      </c>
      <c r="G9" t="str">
        <f t="shared" si="2"/>
        <v>LT-UT</v>
      </c>
    </row>
    <row r="10" spans="1:7" ht="29.5" thickBot="1" x14ac:dyDescent="0.4">
      <c r="A10" s="1" t="s">
        <v>1204</v>
      </c>
      <c r="B10" s="3" t="s">
        <v>1205</v>
      </c>
      <c r="C10" s="6" t="s">
        <v>1215</v>
      </c>
      <c r="D10">
        <v>3989</v>
      </c>
      <c r="E10" t="str">
        <f t="shared" si="0"/>
        <v>Vilnius  (Lithuanian county)</v>
      </c>
      <c r="F10" t="str">
        <f t="shared" si="1"/>
        <v>Vilniaus apskritis</v>
      </c>
      <c r="G10" t="str">
        <f t="shared" si="2"/>
        <v>LT-VL</v>
      </c>
    </row>
  </sheetData>
  <hyperlinks>
    <hyperlink ref="B1" r:id="rId1" tooltip="Alytus County" display="https://en.wikipedia.org/wiki/Alytus_County" xr:uid="{35FAAD40-53B7-4C11-8DB2-F5402A5C1D40}"/>
    <hyperlink ref="B2" r:id="rId2" tooltip="Kaunas County" display="https://en.wikipedia.org/wiki/Kaunas_County" xr:uid="{F5E09BFF-BDBC-4E9F-B0C8-ECD727AC0B70}"/>
    <hyperlink ref="B3" r:id="rId3" tooltip="Klaipėda County" display="https://en.wikipedia.org/wiki/Klaip%C4%97da_County" xr:uid="{1E4FCE50-D167-47C5-A775-FB935DBD8974}"/>
    <hyperlink ref="B4" r:id="rId4" tooltip="Marijampolė County" display="https://en.wikipedia.org/wiki/Marijampol%C4%97_County" xr:uid="{CBC735E8-FDDA-40A8-887B-48FA7F052643}"/>
    <hyperlink ref="B5" r:id="rId5" tooltip="Panevėžys County" display="https://en.wikipedia.org/wiki/Panev%C4%97%C5%BEys_County" xr:uid="{411D0B7A-BA49-46EF-B94E-D89337218281}"/>
    <hyperlink ref="B6" r:id="rId6" tooltip="Šiauliai County" display="https://en.wikipedia.org/wiki/%C5%A0iauliai_County" xr:uid="{0E1C6BAD-D9AE-48F2-B0B1-55AC0454A909}"/>
    <hyperlink ref="B7" r:id="rId7" tooltip="Tauragė County" display="https://en.wikipedia.org/wiki/Taurag%C4%97_County" xr:uid="{97060DCC-B811-407B-A1D4-D7DA548FC19C}"/>
    <hyperlink ref="B8" r:id="rId8" tooltip="Telšiai County" display="https://en.wikipedia.org/wiki/Tel%C5%A1iai_County" xr:uid="{5441503F-D938-4869-8031-C007F4827BD3}"/>
    <hyperlink ref="B9" r:id="rId9" tooltip="Utena County" display="https://en.wikipedia.org/wiki/Utena_County" xr:uid="{24EF9874-DDF7-4DEC-BAE2-9E1E29EBAAA7}"/>
    <hyperlink ref="B10" r:id="rId10" tooltip="Vilnius County" display="https://en.wikipedia.org/wiki/Vilnius_County" xr:uid="{D0A3C161-8E17-4D0A-B775-39F6BDD296CE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DF442-6481-456A-9AD0-43F7B2473F3B}">
  <dimension ref="A1:I34"/>
  <sheetViews>
    <sheetView topLeftCell="A19" workbookViewId="0">
      <selection activeCell="F1" sqref="F1:I34"/>
    </sheetView>
  </sheetViews>
  <sheetFormatPr defaultRowHeight="14.5" x14ac:dyDescent="0.35"/>
  <cols>
    <col min="7" max="7" width="26.6328125" bestFit="1" customWidth="1"/>
    <col min="8" max="8" width="11" bestFit="1" customWidth="1"/>
  </cols>
  <sheetData>
    <row r="1" spans="1:9" ht="29.5" thickBot="1" x14ac:dyDescent="0.4">
      <c r="A1" s="1" t="s">
        <v>1216</v>
      </c>
      <c r="B1" s="3" t="s">
        <v>1217</v>
      </c>
      <c r="C1" s="6" t="s">
        <v>1218</v>
      </c>
      <c r="D1" s="6" t="s">
        <v>1219</v>
      </c>
      <c r="E1" s="6" t="s">
        <v>1219</v>
      </c>
      <c r="F1">
        <v>3950</v>
      </c>
      <c r="G1" t="str">
        <f>_xlfn.CONCAT(B1," (Afghan province)")</f>
        <v>Badakhshān (Afghan province)</v>
      </c>
      <c r="H1" t="str">
        <f>C1</f>
        <v>Badakhshan</v>
      </c>
      <c r="I1" t="str">
        <f>A1</f>
        <v>AF-BDS</v>
      </c>
    </row>
    <row r="2" spans="1:9" ht="15" thickBot="1" x14ac:dyDescent="0.4">
      <c r="A2" s="1" t="s">
        <v>1220</v>
      </c>
      <c r="B2" s="3" t="s">
        <v>1221</v>
      </c>
      <c r="C2" s="6" t="s">
        <v>1222</v>
      </c>
      <c r="D2" s="6" t="s">
        <v>1223</v>
      </c>
      <c r="E2" s="6" t="s">
        <v>1223</v>
      </c>
      <c r="F2">
        <v>3950</v>
      </c>
      <c r="G2" t="str">
        <f t="shared" ref="G2:G34" si="0">_xlfn.CONCAT(B2," (Afghan province)")</f>
        <v>Bādghīs (Afghan province)</v>
      </c>
      <c r="H2" t="str">
        <f t="shared" ref="H2:H34" si="1">C2</f>
        <v>Badghis</v>
      </c>
      <c r="I2" t="str">
        <f t="shared" ref="I2:I34" si="2">A2</f>
        <v>AF-BDG</v>
      </c>
    </row>
    <row r="3" spans="1:9" ht="15" thickBot="1" x14ac:dyDescent="0.4">
      <c r="A3" s="1" t="s">
        <v>1224</v>
      </c>
      <c r="B3" s="3" t="s">
        <v>1225</v>
      </c>
      <c r="C3" s="6" t="s">
        <v>1226</v>
      </c>
      <c r="D3" s="6" t="s">
        <v>1227</v>
      </c>
      <c r="E3" s="6" t="s">
        <v>1227</v>
      </c>
      <c r="F3">
        <v>3950</v>
      </c>
      <c r="G3" t="str">
        <f t="shared" si="0"/>
        <v>Baghlān (Afghan province)</v>
      </c>
      <c r="H3" t="str">
        <f t="shared" si="1"/>
        <v>Baghlan</v>
      </c>
      <c r="I3" t="str">
        <f t="shared" si="2"/>
        <v>AF-BGL</v>
      </c>
    </row>
    <row r="4" spans="1:9" ht="15" thickBot="1" x14ac:dyDescent="0.4">
      <c r="A4" s="1" t="s">
        <v>1228</v>
      </c>
      <c r="B4" s="3" t="s">
        <v>1229</v>
      </c>
      <c r="C4" s="6" t="s">
        <v>1229</v>
      </c>
      <c r="D4" s="6" t="s">
        <v>1230</v>
      </c>
      <c r="E4" s="6" t="s">
        <v>1230</v>
      </c>
      <c r="F4">
        <v>3950</v>
      </c>
      <c r="G4" t="str">
        <f t="shared" si="0"/>
        <v>Balkh (Afghan province)</v>
      </c>
      <c r="H4" t="str">
        <f t="shared" si="1"/>
        <v>Balkh</v>
      </c>
      <c r="I4" t="str">
        <f t="shared" si="2"/>
        <v>AF-BAL</v>
      </c>
    </row>
    <row r="5" spans="1:9" ht="15" thickBot="1" x14ac:dyDescent="0.4">
      <c r="A5" s="1" t="s">
        <v>1231</v>
      </c>
      <c r="B5" s="3" t="s">
        <v>1232</v>
      </c>
      <c r="C5" s="6" t="s">
        <v>1233</v>
      </c>
      <c r="D5" s="6" t="s">
        <v>1234</v>
      </c>
      <c r="E5" s="6" t="s">
        <v>1234</v>
      </c>
      <c r="F5">
        <v>3950</v>
      </c>
      <c r="G5" t="str">
        <f t="shared" si="0"/>
        <v>Bāmyān (Afghan province)</v>
      </c>
      <c r="H5" t="str">
        <f t="shared" si="1"/>
        <v>Bamyan</v>
      </c>
      <c r="I5" t="str">
        <f t="shared" si="2"/>
        <v>AF-BAM</v>
      </c>
    </row>
    <row r="6" spans="1:9" ht="15" thickBot="1" x14ac:dyDescent="0.4">
      <c r="A6" s="1" t="s">
        <v>1235</v>
      </c>
      <c r="B6" s="3" t="s">
        <v>1236</v>
      </c>
      <c r="C6" s="6" t="s">
        <v>1237</v>
      </c>
      <c r="D6" s="6" t="s">
        <v>1238</v>
      </c>
      <c r="E6" s="6" t="s">
        <v>1238</v>
      </c>
      <c r="F6">
        <v>3950</v>
      </c>
      <c r="G6" t="str">
        <f t="shared" si="0"/>
        <v>Dāykundī (Afghan province)</v>
      </c>
      <c r="H6" t="str">
        <f t="shared" si="1"/>
        <v>Daykundi</v>
      </c>
      <c r="I6" t="str">
        <f t="shared" si="2"/>
        <v>AF-DAY</v>
      </c>
    </row>
    <row r="7" spans="1:9" ht="15" thickBot="1" x14ac:dyDescent="0.4">
      <c r="A7" s="1" t="s">
        <v>1239</v>
      </c>
      <c r="B7" s="3" t="s">
        <v>1240</v>
      </c>
      <c r="C7" s="6" t="s">
        <v>1241</v>
      </c>
      <c r="D7" s="6" t="s">
        <v>1242</v>
      </c>
      <c r="E7" s="6" t="s">
        <v>1242</v>
      </c>
      <c r="F7">
        <v>3950</v>
      </c>
      <c r="G7" t="str">
        <f t="shared" si="0"/>
        <v>Farāh (Afghan province)</v>
      </c>
      <c r="H7" t="str">
        <f t="shared" si="1"/>
        <v>Farah</v>
      </c>
      <c r="I7" t="str">
        <f t="shared" si="2"/>
        <v>AF-FRA</v>
      </c>
    </row>
    <row r="8" spans="1:9" ht="15" thickBot="1" x14ac:dyDescent="0.4">
      <c r="A8" s="1" t="s">
        <v>1243</v>
      </c>
      <c r="B8" s="3" t="s">
        <v>1244</v>
      </c>
      <c r="C8" s="6" t="s">
        <v>1245</v>
      </c>
      <c r="D8" s="6" t="s">
        <v>1246</v>
      </c>
      <c r="E8" s="6" t="s">
        <v>1246</v>
      </c>
      <c r="F8">
        <v>3950</v>
      </c>
      <c r="G8" t="str">
        <f t="shared" si="0"/>
        <v>Fāryāb (Afghan province)</v>
      </c>
      <c r="H8" t="str">
        <f t="shared" si="1"/>
        <v>Faryab</v>
      </c>
      <c r="I8" t="str">
        <f t="shared" si="2"/>
        <v>AF-FYB</v>
      </c>
    </row>
    <row r="9" spans="1:9" ht="15" thickBot="1" x14ac:dyDescent="0.4">
      <c r="A9" s="1" t="s">
        <v>1247</v>
      </c>
      <c r="B9" s="3" t="s">
        <v>1248</v>
      </c>
      <c r="C9" s="6" t="s">
        <v>1249</v>
      </c>
      <c r="D9" s="6" t="s">
        <v>1250</v>
      </c>
      <c r="E9" s="6" t="s">
        <v>1251</v>
      </c>
      <c r="F9">
        <v>3950</v>
      </c>
      <c r="G9" t="str">
        <f t="shared" si="0"/>
        <v>Ghaznī (Afghan province)</v>
      </c>
      <c r="H9" t="str">
        <f t="shared" si="1"/>
        <v>Ghazni</v>
      </c>
      <c r="I9" t="str">
        <f t="shared" si="2"/>
        <v>AF-GHA</v>
      </c>
    </row>
    <row r="10" spans="1:9" ht="15" thickBot="1" x14ac:dyDescent="0.4">
      <c r="A10" s="1" t="s">
        <v>1252</v>
      </c>
      <c r="B10" s="3" t="s">
        <v>1253</v>
      </c>
      <c r="C10" s="6" t="s">
        <v>1253</v>
      </c>
      <c r="D10" s="6" t="s">
        <v>1254</v>
      </c>
      <c r="E10" s="6" t="s">
        <v>1254</v>
      </c>
      <c r="F10">
        <v>3950</v>
      </c>
      <c r="G10" t="str">
        <f t="shared" si="0"/>
        <v>Ghōr (Afghan province)</v>
      </c>
      <c r="H10" t="str">
        <f t="shared" si="1"/>
        <v>Ghōr</v>
      </c>
      <c r="I10" t="str">
        <f t="shared" si="2"/>
        <v>AF-GHO</v>
      </c>
    </row>
    <row r="11" spans="1:9" ht="15" thickBot="1" x14ac:dyDescent="0.4">
      <c r="A11" s="1" t="s">
        <v>1255</v>
      </c>
      <c r="B11" s="3" t="s">
        <v>1256</v>
      </c>
      <c r="C11" s="6" t="s">
        <v>1256</v>
      </c>
      <c r="D11" s="6" t="s">
        <v>1257</v>
      </c>
      <c r="E11" s="6" t="s">
        <v>1257</v>
      </c>
      <c r="F11">
        <v>3950</v>
      </c>
      <c r="G11" t="str">
        <f t="shared" si="0"/>
        <v>Helmand (Afghan province)</v>
      </c>
      <c r="H11" t="str">
        <f t="shared" si="1"/>
        <v>Helmand</v>
      </c>
      <c r="I11" t="str">
        <f t="shared" si="2"/>
        <v>AF-HEL</v>
      </c>
    </row>
    <row r="12" spans="1:9" ht="15" thickBot="1" x14ac:dyDescent="0.4">
      <c r="A12" s="1" t="s">
        <v>1258</v>
      </c>
      <c r="B12" s="3" t="s">
        <v>1259</v>
      </c>
      <c r="C12" s="6" t="s">
        <v>1260</v>
      </c>
      <c r="D12" s="6" t="s">
        <v>1261</v>
      </c>
      <c r="E12" s="6" t="s">
        <v>1261</v>
      </c>
      <c r="F12">
        <v>3950</v>
      </c>
      <c r="G12" t="str">
        <f t="shared" si="0"/>
        <v>Herāt (Afghan province)</v>
      </c>
      <c r="H12" t="str">
        <f t="shared" si="1"/>
        <v>Herat</v>
      </c>
      <c r="I12" t="str">
        <f t="shared" si="2"/>
        <v>AF-HER</v>
      </c>
    </row>
    <row r="13" spans="1:9" ht="15" thickBot="1" x14ac:dyDescent="0.4">
      <c r="A13" s="1" t="s">
        <v>1262</v>
      </c>
      <c r="B13" s="3" t="s">
        <v>1263</v>
      </c>
      <c r="C13" s="6" t="s">
        <v>1264</v>
      </c>
      <c r="D13" s="6" t="s">
        <v>1265</v>
      </c>
      <c r="E13" s="6" t="s">
        <v>1265</v>
      </c>
      <c r="F13">
        <v>3950</v>
      </c>
      <c r="G13" t="str">
        <f t="shared" si="0"/>
        <v>Jowzjān (Afghan province)</v>
      </c>
      <c r="H13" t="str">
        <f t="shared" si="1"/>
        <v>Jowzjan</v>
      </c>
      <c r="I13" t="str">
        <f t="shared" si="2"/>
        <v>AF-JOW</v>
      </c>
    </row>
    <row r="14" spans="1:9" ht="15" thickBot="1" x14ac:dyDescent="0.4">
      <c r="A14" s="1" t="s">
        <v>1266</v>
      </c>
      <c r="B14" s="3" t="s">
        <v>1267</v>
      </c>
      <c r="C14" s="6" t="s">
        <v>1268</v>
      </c>
      <c r="D14" s="6" t="s">
        <v>1269</v>
      </c>
      <c r="E14" s="6" t="s">
        <v>1269</v>
      </c>
      <c r="F14">
        <v>3950</v>
      </c>
      <c r="G14" t="str">
        <f t="shared" si="0"/>
        <v>Kābul (Afghan province)</v>
      </c>
      <c r="H14" t="str">
        <f t="shared" si="1"/>
        <v>Kabul</v>
      </c>
      <c r="I14" t="str">
        <f t="shared" si="2"/>
        <v>AF-KAB</v>
      </c>
    </row>
    <row r="15" spans="1:9" ht="29.5" thickBot="1" x14ac:dyDescent="0.4">
      <c r="A15" s="1" t="s">
        <v>1270</v>
      </c>
      <c r="B15" s="3" t="s">
        <v>1271</v>
      </c>
      <c r="C15" s="6" t="s">
        <v>1272</v>
      </c>
      <c r="D15" s="6" t="s">
        <v>1273</v>
      </c>
      <c r="E15" s="6" t="s">
        <v>1274</v>
      </c>
      <c r="F15">
        <v>3950</v>
      </c>
      <c r="G15" t="str">
        <f t="shared" si="0"/>
        <v>Kandahār (Afghan province)</v>
      </c>
      <c r="H15" t="str">
        <f t="shared" si="1"/>
        <v>Kandahar</v>
      </c>
      <c r="I15" t="str">
        <f t="shared" si="2"/>
        <v>AF-KAN</v>
      </c>
    </row>
    <row r="16" spans="1:9" ht="15" thickBot="1" x14ac:dyDescent="0.4">
      <c r="A16" s="1" t="s">
        <v>1275</v>
      </c>
      <c r="B16" s="3" t="s">
        <v>1276</v>
      </c>
      <c r="C16" s="6" t="s">
        <v>1277</v>
      </c>
      <c r="D16" s="6" t="s">
        <v>1278</v>
      </c>
      <c r="E16" s="6" t="s">
        <v>1279</v>
      </c>
      <c r="F16">
        <v>3950</v>
      </c>
      <c r="G16" t="str">
        <f t="shared" si="0"/>
        <v>Kāpīsā (Afghan province)</v>
      </c>
      <c r="H16" t="str">
        <f t="shared" si="1"/>
        <v>Kapisa</v>
      </c>
      <c r="I16" t="str">
        <f t="shared" si="2"/>
        <v>AF-KAP</v>
      </c>
    </row>
    <row r="17" spans="1:9" ht="15" thickBot="1" x14ac:dyDescent="0.4">
      <c r="A17" s="1" t="s">
        <v>1280</v>
      </c>
      <c r="B17" s="3" t="s">
        <v>1281</v>
      </c>
      <c r="C17" s="6" t="s">
        <v>1282</v>
      </c>
      <c r="D17" s="6" t="s">
        <v>1283</v>
      </c>
      <c r="E17" s="6" t="s">
        <v>1283</v>
      </c>
      <c r="F17">
        <v>3950</v>
      </c>
      <c r="G17" t="str">
        <f t="shared" si="0"/>
        <v>Khōst (Afghan province)</v>
      </c>
      <c r="H17" t="str">
        <f t="shared" si="1"/>
        <v>Khost</v>
      </c>
      <c r="I17" t="str">
        <f t="shared" si="2"/>
        <v>AF-KHO</v>
      </c>
    </row>
    <row r="18" spans="1:9" ht="15" thickBot="1" x14ac:dyDescent="0.4">
      <c r="A18" s="1" t="s">
        <v>1284</v>
      </c>
      <c r="B18" s="3" t="s">
        <v>1285</v>
      </c>
      <c r="C18" s="6" t="s">
        <v>1286</v>
      </c>
      <c r="D18" s="6" t="s">
        <v>1287</v>
      </c>
      <c r="E18" s="6" t="s">
        <v>1288</v>
      </c>
      <c r="F18">
        <v>3950</v>
      </c>
      <c r="G18" t="str">
        <f t="shared" si="0"/>
        <v>Kunaṟ (Afghan province)</v>
      </c>
      <c r="H18" t="str">
        <f t="shared" si="1"/>
        <v>Kunar</v>
      </c>
      <c r="I18" t="str">
        <f t="shared" si="2"/>
        <v>AF-KNR</v>
      </c>
    </row>
    <row r="19" spans="1:9" ht="15" thickBot="1" x14ac:dyDescent="0.4">
      <c r="A19" s="1" t="s">
        <v>1289</v>
      </c>
      <c r="B19" s="3" t="s">
        <v>1290</v>
      </c>
      <c r="C19" s="6" t="s">
        <v>1290</v>
      </c>
      <c r="D19" s="6" t="s">
        <v>1291</v>
      </c>
      <c r="E19" s="6" t="s">
        <v>1292</v>
      </c>
      <c r="F19">
        <v>3950</v>
      </c>
      <c r="G19" t="str">
        <f t="shared" si="0"/>
        <v>Kunduz (Afghan province)</v>
      </c>
      <c r="H19" t="str">
        <f t="shared" si="1"/>
        <v>Kunduz</v>
      </c>
      <c r="I19" t="str">
        <f t="shared" si="2"/>
        <v>AF-KDZ</v>
      </c>
    </row>
    <row r="20" spans="1:9" ht="15" thickBot="1" x14ac:dyDescent="0.4">
      <c r="A20" s="1" t="s">
        <v>1293</v>
      </c>
      <c r="B20" s="3" t="s">
        <v>1294</v>
      </c>
      <c r="C20" s="6" t="s">
        <v>1295</v>
      </c>
      <c r="D20" s="6" t="s">
        <v>1296</v>
      </c>
      <c r="E20" s="6" t="s">
        <v>1296</v>
      </c>
      <c r="F20">
        <v>3950</v>
      </c>
      <c r="G20" t="str">
        <f t="shared" si="0"/>
        <v>Laghmān (Afghan province)</v>
      </c>
      <c r="H20" t="str">
        <f t="shared" si="1"/>
        <v>Laghman</v>
      </c>
      <c r="I20" t="str">
        <f t="shared" si="2"/>
        <v>AF-LAG</v>
      </c>
    </row>
    <row r="21" spans="1:9" ht="15" thickBot="1" x14ac:dyDescent="0.4">
      <c r="A21" s="1" t="s">
        <v>1297</v>
      </c>
      <c r="B21" s="3" t="s">
        <v>1298</v>
      </c>
      <c r="C21" s="6" t="s">
        <v>1299</v>
      </c>
      <c r="D21" s="6" t="s">
        <v>1300</v>
      </c>
      <c r="E21" s="6" t="s">
        <v>1301</v>
      </c>
      <c r="F21">
        <v>3950</v>
      </c>
      <c r="G21" t="str">
        <f t="shared" si="0"/>
        <v>Lōgar (Afghan province)</v>
      </c>
      <c r="H21" t="str">
        <f t="shared" si="1"/>
        <v>Logar</v>
      </c>
      <c r="I21" t="str">
        <f t="shared" si="2"/>
        <v>AF-LOG</v>
      </c>
    </row>
    <row r="22" spans="1:9" ht="29.5" thickBot="1" x14ac:dyDescent="0.4">
      <c r="A22" s="1" t="s">
        <v>1302</v>
      </c>
      <c r="B22" s="3" t="s">
        <v>1303</v>
      </c>
      <c r="C22" s="6" t="s">
        <v>1304</v>
      </c>
      <c r="D22" s="6" t="s">
        <v>1305</v>
      </c>
      <c r="E22" s="6" t="s">
        <v>1306</v>
      </c>
      <c r="F22">
        <v>3950</v>
      </c>
      <c r="G22" t="str">
        <f t="shared" si="0"/>
        <v>Nangarhār (Afghan province)</v>
      </c>
      <c r="H22" t="str">
        <f t="shared" si="1"/>
        <v>Nangarhar</v>
      </c>
      <c r="I22" t="str">
        <f t="shared" si="2"/>
        <v>AF-NAN</v>
      </c>
    </row>
    <row r="23" spans="1:9" ht="15" thickBot="1" x14ac:dyDescent="0.4">
      <c r="A23" s="1" t="s">
        <v>1307</v>
      </c>
      <c r="B23" s="3" t="s">
        <v>1308</v>
      </c>
      <c r="C23" s="6" t="s">
        <v>1309</v>
      </c>
      <c r="D23" s="6" t="s">
        <v>1310</v>
      </c>
      <c r="E23" s="6" t="s">
        <v>1311</v>
      </c>
      <c r="F23">
        <v>3950</v>
      </c>
      <c r="G23" t="str">
        <f t="shared" si="0"/>
        <v>Nīmrōz (Afghan province)</v>
      </c>
      <c r="H23" t="str">
        <f t="shared" si="1"/>
        <v>Nimruz</v>
      </c>
      <c r="I23" t="str">
        <f t="shared" si="2"/>
        <v>AF-NIM</v>
      </c>
    </row>
    <row r="24" spans="1:9" ht="15" thickBot="1" x14ac:dyDescent="0.4">
      <c r="A24" s="1" t="s">
        <v>1312</v>
      </c>
      <c r="B24" s="3" t="s">
        <v>1313</v>
      </c>
      <c r="C24" s="6" t="s">
        <v>1314</v>
      </c>
      <c r="D24" s="6" t="s">
        <v>1315</v>
      </c>
      <c r="E24" s="6" t="s">
        <v>1315</v>
      </c>
      <c r="F24">
        <v>3950</v>
      </c>
      <c r="G24" t="str">
        <f t="shared" si="0"/>
        <v>Nūristān (Afghan province)</v>
      </c>
      <c r="H24" t="str">
        <f t="shared" si="1"/>
        <v>Nuristan</v>
      </c>
      <c r="I24" t="str">
        <f t="shared" si="2"/>
        <v>AF-NUR</v>
      </c>
    </row>
    <row r="25" spans="1:9" ht="15" thickBot="1" x14ac:dyDescent="0.4">
      <c r="A25" s="1" t="s">
        <v>1316</v>
      </c>
      <c r="B25" s="3" t="s">
        <v>1317</v>
      </c>
      <c r="C25" s="6" t="s">
        <v>1318</v>
      </c>
      <c r="D25" s="6" t="s">
        <v>1319</v>
      </c>
      <c r="E25" s="6" t="s">
        <v>1319</v>
      </c>
      <c r="F25">
        <v>3950</v>
      </c>
      <c r="G25" t="str">
        <f t="shared" si="0"/>
        <v>Paktīkā (Afghan province)</v>
      </c>
      <c r="H25" t="str">
        <f t="shared" si="1"/>
        <v>Paktika</v>
      </c>
      <c r="I25" t="str">
        <f t="shared" si="2"/>
        <v>AF-PKA</v>
      </c>
    </row>
    <row r="26" spans="1:9" ht="15" thickBot="1" x14ac:dyDescent="0.4">
      <c r="A26" s="1" t="s">
        <v>1320</v>
      </c>
      <c r="B26" s="3" t="s">
        <v>1321</v>
      </c>
      <c r="C26" s="6" t="s">
        <v>1322</v>
      </c>
      <c r="D26" s="6" t="s">
        <v>1323</v>
      </c>
      <c r="E26" s="6" t="s">
        <v>1323</v>
      </c>
      <c r="F26">
        <v>3950</v>
      </c>
      <c r="G26" t="str">
        <f t="shared" si="0"/>
        <v>Paktiyā (Afghan province)</v>
      </c>
      <c r="H26" t="str">
        <f t="shared" si="1"/>
        <v>Paktia</v>
      </c>
      <c r="I26" t="str">
        <f t="shared" si="2"/>
        <v>AF-PIA</v>
      </c>
    </row>
    <row r="27" spans="1:9" ht="29.5" thickBot="1" x14ac:dyDescent="0.4">
      <c r="A27" s="1" t="s">
        <v>1324</v>
      </c>
      <c r="B27" s="3" t="s">
        <v>1325</v>
      </c>
      <c r="C27" s="6" t="s">
        <v>1326</v>
      </c>
      <c r="D27" s="6" t="s">
        <v>1327</v>
      </c>
      <c r="E27" s="6" t="s">
        <v>1327</v>
      </c>
      <c r="F27">
        <v>3950</v>
      </c>
      <c r="G27" t="str">
        <f t="shared" si="0"/>
        <v>Panjshayr (Afghan province)</v>
      </c>
      <c r="H27" t="str">
        <f t="shared" si="1"/>
        <v>Panjshir</v>
      </c>
      <c r="I27" t="str">
        <f t="shared" si="2"/>
        <v>AF-PAN</v>
      </c>
    </row>
    <row r="28" spans="1:9" ht="15" thickBot="1" x14ac:dyDescent="0.4">
      <c r="A28" s="1" t="s">
        <v>1328</v>
      </c>
      <c r="B28" s="3" t="s">
        <v>1329</v>
      </c>
      <c r="C28" s="6" t="s">
        <v>1330</v>
      </c>
      <c r="D28" s="6" t="s">
        <v>1331</v>
      </c>
      <c r="E28" s="6" t="s">
        <v>1331</v>
      </c>
      <c r="F28">
        <v>3950</v>
      </c>
      <c r="G28" t="str">
        <f t="shared" si="0"/>
        <v>Parwān (Afghan province)</v>
      </c>
      <c r="H28" t="str">
        <f t="shared" si="1"/>
        <v>Parwan</v>
      </c>
      <c r="I28" t="str">
        <f t="shared" si="2"/>
        <v>AF-PAR</v>
      </c>
    </row>
    <row r="29" spans="1:9" ht="29.5" thickBot="1" x14ac:dyDescent="0.4">
      <c r="A29" s="1" t="s">
        <v>1332</v>
      </c>
      <c r="B29" s="3" t="s">
        <v>1333</v>
      </c>
      <c r="C29" s="6" t="s">
        <v>1334</v>
      </c>
      <c r="D29" s="6" t="s">
        <v>1335</v>
      </c>
      <c r="E29" s="6" t="s">
        <v>1336</v>
      </c>
      <c r="F29">
        <v>3950</v>
      </c>
      <c r="G29" t="str">
        <f t="shared" si="0"/>
        <v>Samangān (Afghan province)</v>
      </c>
      <c r="H29" t="str">
        <f t="shared" si="1"/>
        <v>Samangan</v>
      </c>
      <c r="I29" t="str">
        <f t="shared" si="2"/>
        <v>AF-SAM</v>
      </c>
    </row>
    <row r="30" spans="1:9" ht="15" thickBot="1" x14ac:dyDescent="0.4">
      <c r="A30" s="1" t="s">
        <v>1337</v>
      </c>
      <c r="B30" s="3" t="s">
        <v>1338</v>
      </c>
      <c r="C30" s="6" t="s">
        <v>1339</v>
      </c>
      <c r="D30" s="6" t="s">
        <v>1340</v>
      </c>
      <c r="E30" s="6" t="s">
        <v>1340</v>
      </c>
      <c r="F30">
        <v>3950</v>
      </c>
      <c r="G30" t="str">
        <f t="shared" si="0"/>
        <v>Sar-e Pul (Afghan province)</v>
      </c>
      <c r="H30" t="str">
        <f t="shared" si="1"/>
        <v>Sar-e Pol</v>
      </c>
      <c r="I30" t="str">
        <f t="shared" si="2"/>
        <v>AF-SAR</v>
      </c>
    </row>
    <row r="31" spans="1:9" ht="15" thickBot="1" x14ac:dyDescent="0.4">
      <c r="A31" s="1" t="s">
        <v>1341</v>
      </c>
      <c r="B31" s="3" t="s">
        <v>1342</v>
      </c>
      <c r="C31" s="6" t="s">
        <v>1343</v>
      </c>
      <c r="D31" s="6" t="s">
        <v>1344</v>
      </c>
      <c r="E31" s="6" t="s">
        <v>1344</v>
      </c>
      <c r="F31">
        <v>3950</v>
      </c>
      <c r="G31" t="str">
        <f t="shared" si="0"/>
        <v>Takhār (Afghan province)</v>
      </c>
      <c r="H31" t="str">
        <f t="shared" si="1"/>
        <v>Takhar</v>
      </c>
      <c r="I31" t="str">
        <f t="shared" si="2"/>
        <v>AF-TAK</v>
      </c>
    </row>
    <row r="32" spans="1:9" ht="15" thickBot="1" x14ac:dyDescent="0.4">
      <c r="A32" s="1" t="s">
        <v>1345</v>
      </c>
      <c r="B32" s="3" t="s">
        <v>1346</v>
      </c>
      <c r="C32" s="6" t="s">
        <v>1347</v>
      </c>
      <c r="D32" s="6" t="s">
        <v>1348</v>
      </c>
      <c r="E32" s="6" t="s">
        <v>1349</v>
      </c>
      <c r="F32">
        <v>3950</v>
      </c>
      <c r="G32" t="str">
        <f t="shared" si="0"/>
        <v>Uruzgān (Afghan province)</v>
      </c>
      <c r="H32" t="str">
        <f t="shared" si="1"/>
        <v>Urozgan</v>
      </c>
      <c r="I32" t="str">
        <f t="shared" si="2"/>
        <v>AF-URU</v>
      </c>
    </row>
    <row r="33" spans="1:9" ht="18.5" thickBot="1" x14ac:dyDescent="0.4">
      <c r="A33" s="1" t="s">
        <v>1350</v>
      </c>
      <c r="B33" s="3" t="s">
        <v>1351</v>
      </c>
      <c r="C33" s="6" t="s">
        <v>1352</v>
      </c>
      <c r="D33" s="6" t="s">
        <v>1353</v>
      </c>
      <c r="E33" s="6" t="s">
        <v>1353</v>
      </c>
      <c r="F33">
        <v>3950</v>
      </c>
      <c r="G33" t="str">
        <f t="shared" si="0"/>
        <v>Wardak (Afghan province)</v>
      </c>
      <c r="H33" t="str">
        <f t="shared" si="1"/>
        <v>Maidan Wardak</v>
      </c>
      <c r="I33" t="str">
        <f t="shared" si="2"/>
        <v>AF-WAR</v>
      </c>
    </row>
    <row r="34" spans="1:9" ht="15" thickBot="1" x14ac:dyDescent="0.4">
      <c r="A34" s="1" t="s">
        <v>1354</v>
      </c>
      <c r="B34" s="3" t="s">
        <v>1355</v>
      </c>
      <c r="C34" s="6" t="s">
        <v>1356</v>
      </c>
      <c r="D34" s="6" t="s">
        <v>1357</v>
      </c>
      <c r="E34" s="6" t="s">
        <v>1357</v>
      </c>
      <c r="F34">
        <v>3950</v>
      </c>
      <c r="G34" t="str">
        <f t="shared" si="0"/>
        <v>Zābul (Afghan province)</v>
      </c>
      <c r="H34" t="str">
        <f t="shared" si="1"/>
        <v>Zabul</v>
      </c>
      <c r="I34" t="str">
        <f t="shared" si="2"/>
        <v>AF-ZAB</v>
      </c>
    </row>
  </sheetData>
  <hyperlinks>
    <hyperlink ref="B1" r:id="rId1" tooltip="Badakhshān Province" display="https://en.wikipedia.org/wiki/Badakhsh%C4%81n_Province" xr:uid="{DA3DCBDF-DE89-4B29-9DB3-B31DD57F4CE1}"/>
    <hyperlink ref="B2" r:id="rId2" tooltip="Bādghīs Province" display="https://en.wikipedia.org/wiki/B%C4%81dgh%C4%ABs_Province" xr:uid="{F05C95D1-6B6B-4CD9-ADEE-CBCFEAE4E105}"/>
    <hyperlink ref="B3" r:id="rId3" tooltip="Baghlān Province" display="https://en.wikipedia.org/wiki/Baghl%C4%81n_Province" xr:uid="{66205AD5-9C5C-4B45-96F3-18B6062A4152}"/>
    <hyperlink ref="B4" r:id="rId4" tooltip="Balkh Province" display="https://en.wikipedia.org/wiki/Balkh_Province" xr:uid="{AC0B0AAD-9642-41ED-9A11-20698CF8FFDE}"/>
    <hyperlink ref="B5" r:id="rId5" tooltip="Bamyan Province" display="https://en.wikipedia.org/wiki/Bamyan_Province" xr:uid="{73A9549D-26EC-4D36-A0C1-77DBD7845151}"/>
    <hyperlink ref="B6" r:id="rId6" tooltip="Dāykondī Province" display="https://en.wikipedia.org/wiki/D%C4%81ykond%C4%AB_Province" xr:uid="{1B9316A9-37A5-46B7-BB42-6D36529CB4DE}"/>
    <hyperlink ref="B7" r:id="rId7" tooltip="Farāh Province" display="https://en.wikipedia.org/wiki/Far%C4%81h_Province" xr:uid="{5A03400B-FEDB-4F8C-B030-4A2FE2DC70A7}"/>
    <hyperlink ref="B8" r:id="rId8" tooltip="Fāryāb Province" display="https://en.wikipedia.org/wiki/F%C4%81ry%C4%81b_Province" xr:uid="{961DFE72-58B6-4957-B6E8-FAEDCD84FB98}"/>
    <hyperlink ref="B9" r:id="rId9" tooltip="Ghaznī Province" display="https://en.wikipedia.org/wiki/Ghazn%C4%AB_Province" xr:uid="{510BD248-1B6D-4F7F-8E6D-0FEFD98DDA75}"/>
    <hyperlink ref="B10" r:id="rId10" tooltip="Ghowr Province" display="https://en.wikipedia.org/wiki/Ghowr_Province" xr:uid="{17A28546-553D-4742-B317-FFA1279673B4}"/>
    <hyperlink ref="B11" r:id="rId11" tooltip="Helmand Province" display="https://en.wikipedia.org/wiki/Helmand_Province" xr:uid="{08713466-AB80-43E4-97F2-B9786653C3AD}"/>
    <hyperlink ref="B12" r:id="rId12" tooltip="Herāt Province" display="https://en.wikipedia.org/wiki/Her%C4%81t_Province" xr:uid="{7035F84C-9557-4324-B962-B690953559DA}"/>
    <hyperlink ref="B13" r:id="rId13" tooltip="Jowzjān Province" display="https://en.wikipedia.org/wiki/Jowzj%C4%81n_Province" xr:uid="{7CAFC5E9-67B2-4D38-B634-FECBA42953F0}"/>
    <hyperlink ref="B14" r:id="rId14" tooltip="Kābul Province" display="https://en.wikipedia.org/wiki/K%C4%81bul_Province" xr:uid="{4F8008D1-A513-4047-9155-E0DD3E2E8FEE}"/>
    <hyperlink ref="B15" r:id="rId15" tooltip="Kandahār Province" display="https://en.wikipedia.org/wiki/Kandah%C4%81r_Province" xr:uid="{C38E294F-830E-4991-B3E0-4D9F488503DD}"/>
    <hyperlink ref="B16" r:id="rId16" tooltip="Kāpīsā Province" display="https://en.wikipedia.org/wiki/K%C4%81p%C4%ABs%C4%81_Province" xr:uid="{3C1E4A0A-B903-478A-A5C4-9EF3FECC1389}"/>
    <hyperlink ref="B17" r:id="rId17" tooltip="Khowst Province" display="https://en.wikipedia.org/wiki/Khowst_Province" xr:uid="{6B127A61-5B57-4E2A-80A2-A62BCF660DAE}"/>
    <hyperlink ref="B18" r:id="rId18" tooltip="Konar Province" display="https://en.wikipedia.org/wiki/Konar_Province" xr:uid="{57DA38AD-6DE2-4FCD-8343-48924F0E2C64}"/>
    <hyperlink ref="B19" r:id="rId19" tooltip="Kondoz Province" display="https://en.wikipedia.org/wiki/Kondoz_Province" xr:uid="{7AE87C11-4791-49F8-B751-DFE1FF5A9B45}"/>
    <hyperlink ref="B20" r:id="rId20" tooltip="Laghmān Province" display="https://en.wikipedia.org/wiki/Laghm%C4%81n_Province" xr:uid="{75E6B923-9574-4884-B66E-6A9CA9BE1106}"/>
    <hyperlink ref="B21" r:id="rId21" tooltip="Logar Province" display="https://en.wikipedia.org/wiki/Logar_Province" xr:uid="{CA93F979-85DE-43A7-8B0F-EC4479DAD7F5}"/>
    <hyperlink ref="B22" r:id="rId22" tooltip="Nangarhār Province" display="https://en.wikipedia.org/wiki/Nangarh%C4%81r_Province" xr:uid="{1E197D45-FAC7-45B3-B799-D98BF2C25A29}"/>
    <hyperlink ref="B23" r:id="rId23" tooltip="Nimroz Province" display="https://en.wikipedia.org/wiki/Nimroz_Province" xr:uid="{E2739259-0D32-4AB6-BDCA-6F026DFAD426}"/>
    <hyperlink ref="B24" r:id="rId24" tooltip="Nuristan Province" display="https://en.wikipedia.org/wiki/Nuristan_Province" xr:uid="{9525E99D-46C6-421C-A6F0-E1665769BC4C}"/>
    <hyperlink ref="B25" r:id="rId25" tooltip="Paktīkā Province" display="https://en.wikipedia.org/wiki/Pakt%C4%ABk%C4%81_Province" xr:uid="{6F7A6F1C-EE87-462C-964A-3F0F52A4425A}"/>
    <hyperlink ref="B26" r:id="rId26" tooltip="Paktiya Province" display="https://en.wikipedia.org/wiki/Paktiya_Province" xr:uid="{500E3A50-9BC3-4338-BA97-DD72305D04E3}"/>
    <hyperlink ref="B27" r:id="rId27" tooltip="Panjshir Province" display="https://en.wikipedia.org/wiki/Panjshir_Province" xr:uid="{EA8C8250-666B-41D5-94AA-7D62F7BA351D}"/>
    <hyperlink ref="B28" r:id="rId28" tooltip="Parwān Province" display="https://en.wikipedia.org/wiki/Parw%C4%81n_Province" xr:uid="{C81F5F95-3FC7-42BB-B7E1-25EC06BDB887}"/>
    <hyperlink ref="B29" r:id="rId29" tooltip="Samangān Province" display="https://en.wikipedia.org/wiki/Samang%C4%81n_Province" xr:uid="{9293D36C-FDA0-4EB9-B9CC-31E0B4912510}"/>
    <hyperlink ref="B30" r:id="rId30" tooltip="Sar-e Pul Province" display="https://en.wikipedia.org/wiki/Sar-e_Pul_Province" xr:uid="{B0EE6AAC-241C-4B9F-8966-2C9F0055FE12}"/>
    <hyperlink ref="B31" r:id="rId31" tooltip="Takhār Province" display="https://en.wikipedia.org/wiki/Takh%C4%81r_Province" xr:uid="{F8134D7C-C90C-4095-9C1D-51DAD6B7D167}"/>
    <hyperlink ref="B32" r:id="rId32" tooltip="Uruzgan Province" display="https://en.wikipedia.org/wiki/Uruzgan_Province" xr:uid="{7B33222F-78FD-4472-96C9-9F3C7ABF327A}"/>
    <hyperlink ref="B33" r:id="rId33" tooltip="Wardak Province" display="https://en.wikipedia.org/wiki/Wardak_Province" xr:uid="{280CD57B-D20E-490A-AE55-C0AB124D4E7A}"/>
    <hyperlink ref="B34" r:id="rId34" tooltip="Zābul Province" display="https://en.wikipedia.org/wiki/Z%C4%81bul_Province" xr:uid="{80A0C797-D50F-4DEB-B15F-02C8B55B0B2F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D4A59-D9A2-4588-94D8-99FB7276C9E4}">
  <dimension ref="A1:G42"/>
  <sheetViews>
    <sheetView topLeftCell="A22" workbookViewId="0">
      <selection activeCell="D2" sqref="D2:G42"/>
    </sheetView>
  </sheetViews>
  <sheetFormatPr defaultRowHeight="14.5" x14ac:dyDescent="0.35"/>
  <cols>
    <col min="1" max="1" width="4.26953125" bestFit="1" customWidth="1"/>
    <col min="4" max="4" width="4.81640625" bestFit="1" customWidth="1"/>
    <col min="5" max="5" width="25.453125" bestFit="1" customWidth="1"/>
    <col min="6" max="6" width="4.54296875" bestFit="1" customWidth="1"/>
  </cols>
  <sheetData>
    <row r="1" spans="1:7" ht="15" thickBot="1" x14ac:dyDescent="0.4">
      <c r="A1" s="1" t="s">
        <v>1360</v>
      </c>
      <c r="B1" s="3" t="s">
        <v>1359</v>
      </c>
      <c r="C1" s="6" t="s">
        <v>1444</v>
      </c>
      <c r="D1">
        <v>4033</v>
      </c>
      <c r="E1" t="str">
        <f>_xlfn.CONCAT(B1," (Romanian ",C1,")")</f>
        <v>Alba (Romanian department)</v>
      </c>
      <c r="F1" t="str">
        <f>B1</f>
        <v>Alba</v>
      </c>
      <c r="G1" t="str">
        <f>A1</f>
        <v>RO-AB</v>
      </c>
    </row>
    <row r="2" spans="1:7" ht="15" thickBot="1" x14ac:dyDescent="0.4">
      <c r="A2" s="1" t="s">
        <v>1362</v>
      </c>
      <c r="B2" s="3" t="s">
        <v>1361</v>
      </c>
      <c r="C2" s="6" t="s">
        <v>1444</v>
      </c>
      <c r="D2">
        <v>4033</v>
      </c>
      <c r="E2" t="str">
        <f t="shared" ref="E2:E42" si="0">_xlfn.CONCAT(B2," (Romanian ",C2,")")</f>
        <v>Arad (Romanian department)</v>
      </c>
      <c r="F2" t="str">
        <f t="shared" ref="F2:F42" si="1">B2</f>
        <v>Arad</v>
      </c>
      <c r="G2" t="str">
        <f t="shared" ref="G2:G42" si="2">A2</f>
        <v>RO-AR</v>
      </c>
    </row>
    <row r="3" spans="1:7" ht="15" thickBot="1" x14ac:dyDescent="0.4">
      <c r="A3" s="1" t="s">
        <v>1363</v>
      </c>
      <c r="B3" s="3" t="s">
        <v>1445</v>
      </c>
      <c r="C3" s="6" t="s">
        <v>1444</v>
      </c>
      <c r="D3">
        <v>4033</v>
      </c>
      <c r="E3" t="str">
        <f t="shared" si="0"/>
        <v>Argeș (Romanian department)</v>
      </c>
      <c r="F3" t="str">
        <f t="shared" si="1"/>
        <v>Argeș</v>
      </c>
      <c r="G3" t="str">
        <f t="shared" si="2"/>
        <v>RO-AG</v>
      </c>
    </row>
    <row r="4" spans="1:7" ht="15" thickBot="1" x14ac:dyDescent="0.4">
      <c r="A4" s="1" t="s">
        <v>1364</v>
      </c>
      <c r="B4" s="3" t="s">
        <v>1446</v>
      </c>
      <c r="C4" s="6" t="s">
        <v>1444</v>
      </c>
      <c r="D4">
        <v>4033</v>
      </c>
      <c r="E4" t="str">
        <f t="shared" si="0"/>
        <v>Bacău (Romanian department)</v>
      </c>
      <c r="F4" t="str">
        <f t="shared" si="1"/>
        <v>Bacău</v>
      </c>
      <c r="G4" t="str">
        <f t="shared" si="2"/>
        <v>RO-BC</v>
      </c>
    </row>
    <row r="5" spans="1:7" ht="15" thickBot="1" x14ac:dyDescent="0.4">
      <c r="A5" s="1" t="s">
        <v>1366</v>
      </c>
      <c r="B5" s="3" t="s">
        <v>1365</v>
      </c>
      <c r="C5" s="6" t="s">
        <v>1444</v>
      </c>
      <c r="D5">
        <v>4033</v>
      </c>
      <c r="E5" t="str">
        <f t="shared" si="0"/>
        <v>Bihor (Romanian department)</v>
      </c>
      <c r="F5" t="str">
        <f t="shared" si="1"/>
        <v>Bihor</v>
      </c>
      <c r="G5" t="str">
        <f t="shared" si="2"/>
        <v>RO-BH</v>
      </c>
    </row>
    <row r="6" spans="1:7" ht="29.5" thickBot="1" x14ac:dyDescent="0.4">
      <c r="A6" s="1" t="s">
        <v>1367</v>
      </c>
      <c r="B6" s="3" t="s">
        <v>1447</v>
      </c>
      <c r="C6" s="6" t="s">
        <v>1444</v>
      </c>
      <c r="D6">
        <v>4033</v>
      </c>
      <c r="E6" t="str">
        <f t="shared" si="0"/>
        <v>Bistrița-Năsăud (Romanian department)</v>
      </c>
      <c r="F6" t="str">
        <f t="shared" si="1"/>
        <v>Bistrița-Năsăud</v>
      </c>
      <c r="G6" t="str">
        <f t="shared" si="2"/>
        <v>RO-BN</v>
      </c>
    </row>
    <row r="7" spans="1:7" ht="15" thickBot="1" x14ac:dyDescent="0.4">
      <c r="A7" s="1" t="s">
        <v>1368</v>
      </c>
      <c r="B7" s="3" t="s">
        <v>1448</v>
      </c>
      <c r="C7" s="6" t="s">
        <v>1444</v>
      </c>
      <c r="D7">
        <v>4033</v>
      </c>
      <c r="E7" t="str">
        <f t="shared" si="0"/>
        <v>Botoșani (Romanian department)</v>
      </c>
      <c r="F7" t="str">
        <f t="shared" si="1"/>
        <v>Botoșani</v>
      </c>
      <c r="G7" t="str">
        <f t="shared" si="2"/>
        <v>RO-BT</v>
      </c>
    </row>
    <row r="8" spans="1:7" ht="15" thickBot="1" x14ac:dyDescent="0.4">
      <c r="A8" s="1" t="s">
        <v>1369</v>
      </c>
      <c r="B8" s="3" t="s">
        <v>1449</v>
      </c>
      <c r="C8" s="6" t="s">
        <v>1444</v>
      </c>
      <c r="D8">
        <v>4033</v>
      </c>
      <c r="E8" t="str">
        <f t="shared" si="0"/>
        <v>Brașov (Romanian department)</v>
      </c>
      <c r="F8" t="str">
        <f t="shared" si="1"/>
        <v>Brașov</v>
      </c>
      <c r="G8" t="str">
        <f t="shared" si="2"/>
        <v>RO-BV</v>
      </c>
    </row>
    <row r="9" spans="1:7" ht="15" thickBot="1" x14ac:dyDescent="0.4">
      <c r="A9" s="1" t="s">
        <v>1370</v>
      </c>
      <c r="B9" s="3" t="s">
        <v>1450</v>
      </c>
      <c r="C9" s="6" t="s">
        <v>1444</v>
      </c>
      <c r="D9">
        <v>4033</v>
      </c>
      <c r="E9" t="str">
        <f t="shared" si="0"/>
        <v>Brăila (Romanian department)</v>
      </c>
      <c r="F9" t="str">
        <f t="shared" si="1"/>
        <v>Brăila</v>
      </c>
      <c r="G9" t="str">
        <f t="shared" si="2"/>
        <v>RO-BR</v>
      </c>
    </row>
    <row r="10" spans="1:7" ht="15" thickBot="1" x14ac:dyDescent="0.4">
      <c r="A10" s="1" t="s">
        <v>1371</v>
      </c>
      <c r="B10" s="3" t="s">
        <v>1451</v>
      </c>
      <c r="C10" s="6" t="s">
        <v>1444</v>
      </c>
      <c r="D10">
        <v>4033</v>
      </c>
      <c r="E10" t="str">
        <f t="shared" si="0"/>
        <v>Buzău (Romanian department)</v>
      </c>
      <c r="F10" t="str">
        <f t="shared" si="1"/>
        <v>Buzău</v>
      </c>
      <c r="G10" t="str">
        <f t="shared" si="2"/>
        <v>RO-BZ</v>
      </c>
    </row>
    <row r="11" spans="1:7" ht="29.5" thickBot="1" x14ac:dyDescent="0.4">
      <c r="A11" s="1" t="s">
        <v>1372</v>
      </c>
      <c r="B11" s="3" t="s">
        <v>1452</v>
      </c>
      <c r="C11" s="6" t="s">
        <v>1444</v>
      </c>
      <c r="D11">
        <v>4033</v>
      </c>
      <c r="E11" t="str">
        <f t="shared" si="0"/>
        <v>Caraș-Severin (Romanian department)</v>
      </c>
      <c r="F11" t="str">
        <f t="shared" si="1"/>
        <v>Caraș-Severin</v>
      </c>
      <c r="G11" t="str">
        <f t="shared" si="2"/>
        <v>RO-CS</v>
      </c>
    </row>
    <row r="12" spans="1:7" ht="15" thickBot="1" x14ac:dyDescent="0.4">
      <c r="A12" s="1" t="s">
        <v>1373</v>
      </c>
      <c r="B12" s="3" t="s">
        <v>483</v>
      </c>
      <c r="C12" s="6" t="s">
        <v>1444</v>
      </c>
      <c r="D12">
        <v>4033</v>
      </c>
      <c r="E12" t="str">
        <f t="shared" si="0"/>
        <v>Călărași (Romanian department)</v>
      </c>
      <c r="F12" t="str">
        <f t="shared" si="1"/>
        <v>Călărași</v>
      </c>
      <c r="G12" t="str">
        <f t="shared" si="2"/>
        <v>RO-CL</v>
      </c>
    </row>
    <row r="13" spans="1:7" ht="15" thickBot="1" x14ac:dyDescent="0.4">
      <c r="A13" s="1" t="s">
        <v>1375</v>
      </c>
      <c r="B13" s="3" t="s">
        <v>1374</v>
      </c>
      <c r="C13" s="6" t="s">
        <v>1444</v>
      </c>
      <c r="D13">
        <v>4033</v>
      </c>
      <c r="E13" t="str">
        <f t="shared" si="0"/>
        <v>Cluj (Romanian department)</v>
      </c>
      <c r="F13" t="str">
        <f t="shared" si="1"/>
        <v>Cluj</v>
      </c>
      <c r="G13" t="str">
        <f t="shared" si="2"/>
        <v>RO-CJ</v>
      </c>
    </row>
    <row r="14" spans="1:7" ht="29.5" thickBot="1" x14ac:dyDescent="0.4">
      <c r="A14" s="1" t="s">
        <v>1376</v>
      </c>
      <c r="B14" s="3" t="s">
        <v>1453</v>
      </c>
      <c r="C14" s="6" t="s">
        <v>1444</v>
      </c>
      <c r="D14">
        <v>4033</v>
      </c>
      <c r="E14" t="str">
        <f t="shared" si="0"/>
        <v>Constanța (Romanian department)</v>
      </c>
      <c r="F14" t="str">
        <f t="shared" si="1"/>
        <v>Constanța</v>
      </c>
      <c r="G14" t="str">
        <f t="shared" si="2"/>
        <v>RO-CT</v>
      </c>
    </row>
    <row r="15" spans="1:7" ht="15" thickBot="1" x14ac:dyDescent="0.4">
      <c r="A15" s="1" t="s">
        <v>1378</v>
      </c>
      <c r="B15" s="3" t="s">
        <v>1377</v>
      </c>
      <c r="C15" s="6" t="s">
        <v>1444</v>
      </c>
      <c r="D15">
        <v>4033</v>
      </c>
      <c r="E15" t="str">
        <f t="shared" si="0"/>
        <v>Covasna (Romanian department)</v>
      </c>
      <c r="F15" t="str">
        <f t="shared" si="1"/>
        <v>Covasna</v>
      </c>
      <c r="G15" t="str">
        <f t="shared" si="2"/>
        <v>RO-CV</v>
      </c>
    </row>
    <row r="16" spans="1:7" ht="29.5" thickBot="1" x14ac:dyDescent="0.4">
      <c r="A16" s="1" t="s">
        <v>1379</v>
      </c>
      <c r="B16" s="3" t="s">
        <v>1454</v>
      </c>
      <c r="C16" s="6" t="s">
        <v>1444</v>
      </c>
      <c r="D16">
        <v>4033</v>
      </c>
      <c r="E16" t="str">
        <f t="shared" si="0"/>
        <v>Dâmbovița (Romanian department)</v>
      </c>
      <c r="F16" t="str">
        <f t="shared" si="1"/>
        <v>Dâmbovița</v>
      </c>
      <c r="G16" t="str">
        <f t="shared" si="2"/>
        <v>RO-DB</v>
      </c>
    </row>
    <row r="17" spans="1:7" ht="15" thickBot="1" x14ac:dyDescent="0.4">
      <c r="A17" s="1" t="s">
        <v>1381</v>
      </c>
      <c r="B17" s="3" t="s">
        <v>1380</v>
      </c>
      <c r="C17" s="6" t="s">
        <v>1444</v>
      </c>
      <c r="D17">
        <v>4033</v>
      </c>
      <c r="E17" t="str">
        <f t="shared" si="0"/>
        <v>Dolj (Romanian department)</v>
      </c>
      <c r="F17" t="str">
        <f t="shared" si="1"/>
        <v>Dolj</v>
      </c>
      <c r="G17" t="str">
        <f t="shared" si="2"/>
        <v>RO-DJ</v>
      </c>
    </row>
    <row r="18" spans="1:7" ht="15" thickBot="1" x14ac:dyDescent="0.4">
      <c r="A18" s="1" t="s">
        <v>1382</v>
      </c>
      <c r="B18" s="3" t="s">
        <v>1455</v>
      </c>
      <c r="C18" s="6" t="s">
        <v>1444</v>
      </c>
      <c r="D18">
        <v>4033</v>
      </c>
      <c r="E18" t="str">
        <f t="shared" si="0"/>
        <v>Galați (Romanian department)</v>
      </c>
      <c r="F18" t="str">
        <f t="shared" si="1"/>
        <v>Galați</v>
      </c>
      <c r="G18" t="str">
        <f t="shared" si="2"/>
        <v>RO-GL</v>
      </c>
    </row>
    <row r="19" spans="1:7" ht="15" thickBot="1" x14ac:dyDescent="0.4">
      <c r="A19" s="1" t="s">
        <v>1384</v>
      </c>
      <c r="B19" s="3" t="s">
        <v>1383</v>
      </c>
      <c r="C19" s="6" t="s">
        <v>1444</v>
      </c>
      <c r="D19">
        <v>4033</v>
      </c>
      <c r="E19" t="str">
        <f t="shared" si="0"/>
        <v>Giurgiu (Romanian department)</v>
      </c>
      <c r="F19" t="str">
        <f t="shared" si="1"/>
        <v>Giurgiu</v>
      </c>
      <c r="G19" t="str">
        <f t="shared" si="2"/>
        <v>RO-GR</v>
      </c>
    </row>
    <row r="20" spans="1:7" ht="15" thickBot="1" x14ac:dyDescent="0.4">
      <c r="A20" s="1" t="s">
        <v>1386</v>
      </c>
      <c r="B20" s="3" t="s">
        <v>1385</v>
      </c>
      <c r="C20" s="6" t="s">
        <v>1444</v>
      </c>
      <c r="D20">
        <v>4033</v>
      </c>
      <c r="E20" t="str">
        <f t="shared" si="0"/>
        <v>Gorj (Romanian department)</v>
      </c>
      <c r="F20" t="str">
        <f t="shared" si="1"/>
        <v>Gorj</v>
      </c>
      <c r="G20" t="str">
        <f t="shared" si="2"/>
        <v>RO-GJ</v>
      </c>
    </row>
    <row r="21" spans="1:7" ht="15" thickBot="1" x14ac:dyDescent="0.4">
      <c r="A21" s="1" t="s">
        <v>1388</v>
      </c>
      <c r="B21" s="3" t="s">
        <v>1387</v>
      </c>
      <c r="C21" s="6" t="s">
        <v>1444</v>
      </c>
      <c r="D21">
        <v>4033</v>
      </c>
      <c r="E21" t="str">
        <f t="shared" si="0"/>
        <v>Harghita (Romanian department)</v>
      </c>
      <c r="F21" t="str">
        <f t="shared" si="1"/>
        <v>Harghita</v>
      </c>
      <c r="G21" t="str">
        <f t="shared" si="2"/>
        <v>RO-HR</v>
      </c>
    </row>
    <row r="22" spans="1:7" ht="29.5" thickBot="1" x14ac:dyDescent="0.4">
      <c r="A22" s="1" t="s">
        <v>1390</v>
      </c>
      <c r="B22" s="3" t="s">
        <v>1389</v>
      </c>
      <c r="C22" s="6" t="s">
        <v>1444</v>
      </c>
      <c r="D22">
        <v>4033</v>
      </c>
      <c r="E22" t="str">
        <f t="shared" si="0"/>
        <v>Hunedoara (Romanian department)</v>
      </c>
      <c r="F22" t="str">
        <f t="shared" si="1"/>
        <v>Hunedoara</v>
      </c>
      <c r="G22" t="str">
        <f t="shared" si="2"/>
        <v>RO-HD</v>
      </c>
    </row>
    <row r="23" spans="1:7" ht="15" thickBot="1" x14ac:dyDescent="0.4">
      <c r="A23" s="1" t="s">
        <v>1391</v>
      </c>
      <c r="B23" s="3" t="s">
        <v>1456</v>
      </c>
      <c r="C23" s="6" t="s">
        <v>1444</v>
      </c>
      <c r="D23">
        <v>4033</v>
      </c>
      <c r="E23" t="str">
        <f t="shared" si="0"/>
        <v>Ialomița (Romanian department)</v>
      </c>
      <c r="F23" t="str">
        <f t="shared" si="1"/>
        <v>Ialomița</v>
      </c>
      <c r="G23" t="str">
        <f t="shared" si="2"/>
        <v>RO-IL</v>
      </c>
    </row>
    <row r="24" spans="1:7" ht="15" thickBot="1" x14ac:dyDescent="0.4">
      <c r="A24" s="1" t="s">
        <v>1392</v>
      </c>
      <c r="B24" s="3" t="s">
        <v>1457</v>
      </c>
      <c r="C24" s="6" t="s">
        <v>1444</v>
      </c>
      <c r="D24">
        <v>4033</v>
      </c>
      <c r="E24" t="str">
        <f t="shared" si="0"/>
        <v>Iași (Romanian department)</v>
      </c>
      <c r="F24" t="str">
        <f t="shared" si="1"/>
        <v>Iași</v>
      </c>
      <c r="G24" t="str">
        <f t="shared" si="2"/>
        <v>RO-IS</v>
      </c>
    </row>
    <row r="25" spans="1:7" ht="15" thickBot="1" x14ac:dyDescent="0.4">
      <c r="A25" s="1" t="s">
        <v>1394</v>
      </c>
      <c r="B25" s="3" t="s">
        <v>1393</v>
      </c>
      <c r="C25" s="6" t="s">
        <v>1444</v>
      </c>
      <c r="D25">
        <v>4033</v>
      </c>
      <c r="E25" t="str">
        <f t="shared" si="0"/>
        <v>Ilfov (Romanian department)</v>
      </c>
      <c r="F25" t="str">
        <f t="shared" si="1"/>
        <v>Ilfov</v>
      </c>
      <c r="G25" t="str">
        <f t="shared" si="2"/>
        <v>RO-IF</v>
      </c>
    </row>
    <row r="26" spans="1:7" ht="29.5" thickBot="1" x14ac:dyDescent="0.4">
      <c r="A26" s="1" t="s">
        <v>1395</v>
      </c>
      <c r="B26" s="3" t="s">
        <v>1458</v>
      </c>
      <c r="C26" s="6" t="s">
        <v>1444</v>
      </c>
      <c r="D26">
        <v>4033</v>
      </c>
      <c r="E26" t="str">
        <f t="shared" si="0"/>
        <v>Maramureș (Romanian department)</v>
      </c>
      <c r="F26" t="str">
        <f t="shared" si="1"/>
        <v>Maramureș</v>
      </c>
      <c r="G26" t="str">
        <f t="shared" si="2"/>
        <v>RO-MM</v>
      </c>
    </row>
    <row r="27" spans="1:7" ht="29.5" thickBot="1" x14ac:dyDescent="0.4">
      <c r="A27" s="1" t="s">
        <v>1396</v>
      </c>
      <c r="B27" s="3" t="s">
        <v>1459</v>
      </c>
      <c r="C27" s="6" t="s">
        <v>1444</v>
      </c>
      <c r="D27">
        <v>4033</v>
      </c>
      <c r="E27" t="str">
        <f t="shared" si="0"/>
        <v>Mehedinți (Romanian department)</v>
      </c>
      <c r="F27" t="str">
        <f t="shared" si="1"/>
        <v>Mehedinți</v>
      </c>
      <c r="G27" t="str">
        <f t="shared" si="2"/>
        <v>RO-MH</v>
      </c>
    </row>
    <row r="28" spans="1:7" ht="15" thickBot="1" x14ac:dyDescent="0.4">
      <c r="A28" s="1" t="s">
        <v>1397</v>
      </c>
      <c r="B28" s="3" t="s">
        <v>1460</v>
      </c>
      <c r="C28" s="6" t="s">
        <v>1444</v>
      </c>
      <c r="D28">
        <v>4033</v>
      </c>
      <c r="E28" t="str">
        <f t="shared" si="0"/>
        <v>Mureș (Romanian department)</v>
      </c>
      <c r="F28" t="str">
        <f t="shared" si="1"/>
        <v>Mureș</v>
      </c>
      <c r="G28" t="str">
        <f t="shared" si="2"/>
        <v>RO-MS</v>
      </c>
    </row>
    <row r="29" spans="1:7" ht="15" thickBot="1" x14ac:dyDescent="0.4">
      <c r="A29" s="1" t="s">
        <v>1398</v>
      </c>
      <c r="B29" s="3" t="s">
        <v>1461</v>
      </c>
      <c r="C29" s="6" t="s">
        <v>1444</v>
      </c>
      <c r="D29">
        <v>4033</v>
      </c>
      <c r="E29" t="str">
        <f t="shared" si="0"/>
        <v>Neamț (Romanian department)</v>
      </c>
      <c r="F29" t="str">
        <f t="shared" si="1"/>
        <v>Neamț</v>
      </c>
      <c r="G29" t="str">
        <f t="shared" si="2"/>
        <v>RO-NT</v>
      </c>
    </row>
    <row r="30" spans="1:7" ht="15" thickBot="1" x14ac:dyDescent="0.4">
      <c r="A30" s="1" t="s">
        <v>1400</v>
      </c>
      <c r="B30" s="3" t="s">
        <v>1399</v>
      </c>
      <c r="C30" s="6" t="s">
        <v>1444</v>
      </c>
      <c r="D30">
        <v>4033</v>
      </c>
      <c r="E30" t="str">
        <f t="shared" si="0"/>
        <v>Olt (Romanian department)</v>
      </c>
      <c r="F30" t="str">
        <f t="shared" si="1"/>
        <v>Olt</v>
      </c>
      <c r="G30" t="str">
        <f t="shared" si="2"/>
        <v>RO-OT</v>
      </c>
    </row>
    <row r="31" spans="1:7" ht="15" thickBot="1" x14ac:dyDescent="0.4">
      <c r="A31" s="1" t="s">
        <v>1402</v>
      </c>
      <c r="B31" s="3" t="s">
        <v>1401</v>
      </c>
      <c r="C31" s="6" t="s">
        <v>1444</v>
      </c>
      <c r="D31">
        <v>4033</v>
      </c>
      <c r="E31" t="str">
        <f t="shared" si="0"/>
        <v>Prahova (Romanian department)</v>
      </c>
      <c r="F31" t="str">
        <f t="shared" si="1"/>
        <v>Prahova</v>
      </c>
      <c r="G31" t="str">
        <f t="shared" si="2"/>
        <v>RO-PH</v>
      </c>
    </row>
    <row r="32" spans="1:7" ht="29.5" thickBot="1" x14ac:dyDescent="0.4">
      <c r="A32" s="1" t="s">
        <v>1404</v>
      </c>
      <c r="B32" s="3" t="s">
        <v>1403</v>
      </c>
      <c r="C32" s="6" t="s">
        <v>1444</v>
      </c>
      <c r="D32">
        <v>4033</v>
      </c>
      <c r="E32" t="str">
        <f t="shared" si="0"/>
        <v>Satu Mare (Romanian department)</v>
      </c>
      <c r="F32" t="str">
        <f t="shared" si="1"/>
        <v>Satu Mare</v>
      </c>
      <c r="G32" t="str">
        <f t="shared" si="2"/>
        <v>RO-SM</v>
      </c>
    </row>
    <row r="33" spans="1:7" ht="15" thickBot="1" x14ac:dyDescent="0.4">
      <c r="A33" s="1" t="s">
        <v>1405</v>
      </c>
      <c r="B33" s="3" t="s">
        <v>1462</v>
      </c>
      <c r="C33" s="6" t="s">
        <v>1444</v>
      </c>
      <c r="D33">
        <v>4033</v>
      </c>
      <c r="E33" t="str">
        <f t="shared" si="0"/>
        <v>Sălaj (Romanian department)</v>
      </c>
      <c r="F33" t="str">
        <f t="shared" si="1"/>
        <v>Sălaj</v>
      </c>
      <c r="G33" t="str">
        <f t="shared" si="2"/>
        <v>RO-SJ</v>
      </c>
    </row>
    <row r="34" spans="1:7" ht="15" thickBot="1" x14ac:dyDescent="0.4">
      <c r="A34" s="1" t="s">
        <v>1407</v>
      </c>
      <c r="B34" s="3" t="s">
        <v>1406</v>
      </c>
      <c r="C34" s="6" t="s">
        <v>1444</v>
      </c>
      <c r="D34">
        <v>4033</v>
      </c>
      <c r="E34" t="str">
        <f t="shared" si="0"/>
        <v>Sibiu (Romanian department)</v>
      </c>
      <c r="F34" t="str">
        <f t="shared" si="1"/>
        <v>Sibiu</v>
      </c>
      <c r="G34" t="str">
        <f t="shared" si="2"/>
        <v>RO-SB</v>
      </c>
    </row>
    <row r="35" spans="1:7" ht="15" thickBot="1" x14ac:dyDescent="0.4">
      <c r="A35" s="1" t="s">
        <v>1409</v>
      </c>
      <c r="B35" s="3" t="s">
        <v>1408</v>
      </c>
      <c r="C35" s="6" t="s">
        <v>1444</v>
      </c>
      <c r="D35">
        <v>4033</v>
      </c>
      <c r="E35" t="str">
        <f t="shared" si="0"/>
        <v>Suceava (Romanian department)</v>
      </c>
      <c r="F35" t="str">
        <f t="shared" si="1"/>
        <v>Suceava</v>
      </c>
      <c r="G35" t="str">
        <f t="shared" si="2"/>
        <v>RO-SV</v>
      </c>
    </row>
    <row r="36" spans="1:7" ht="29.5" thickBot="1" x14ac:dyDescent="0.4">
      <c r="A36" s="1" t="s">
        <v>1410</v>
      </c>
      <c r="B36" s="3" t="s">
        <v>1463</v>
      </c>
      <c r="C36" s="6" t="s">
        <v>1444</v>
      </c>
      <c r="D36">
        <v>4033</v>
      </c>
      <c r="E36" t="str">
        <f t="shared" si="0"/>
        <v>Teleorman (Romanian department)</v>
      </c>
      <c r="F36" t="str">
        <f t="shared" si="1"/>
        <v>Teleorman</v>
      </c>
      <c r="G36" t="str">
        <f t="shared" si="2"/>
        <v>RO-TR</v>
      </c>
    </row>
    <row r="37" spans="1:7" ht="15" thickBot="1" x14ac:dyDescent="0.4">
      <c r="A37" s="1" t="s">
        <v>1411</v>
      </c>
      <c r="B37" s="3" t="s">
        <v>1464</v>
      </c>
      <c r="C37" s="6" t="s">
        <v>1444</v>
      </c>
      <c r="D37">
        <v>4033</v>
      </c>
      <c r="E37" t="str">
        <f t="shared" si="0"/>
        <v>Timiș (Romanian department)</v>
      </c>
      <c r="F37" t="str">
        <f t="shared" si="1"/>
        <v>Timiș</v>
      </c>
      <c r="G37" t="str">
        <f t="shared" si="2"/>
        <v>RO-TM</v>
      </c>
    </row>
    <row r="38" spans="1:7" ht="15" thickBot="1" x14ac:dyDescent="0.4">
      <c r="A38" s="1" t="s">
        <v>1413</v>
      </c>
      <c r="B38" s="3" t="s">
        <v>1412</v>
      </c>
      <c r="C38" s="6" t="s">
        <v>1444</v>
      </c>
      <c r="D38">
        <v>4033</v>
      </c>
      <c r="E38" t="str">
        <f t="shared" si="0"/>
        <v>Tulcea (Romanian department)</v>
      </c>
      <c r="F38" t="str">
        <f t="shared" si="1"/>
        <v>Tulcea</v>
      </c>
      <c r="G38" t="str">
        <f t="shared" si="2"/>
        <v>RO-TL</v>
      </c>
    </row>
    <row r="39" spans="1:7" ht="15" thickBot="1" x14ac:dyDescent="0.4">
      <c r="A39" s="1" t="s">
        <v>1415</v>
      </c>
      <c r="B39" s="3" t="s">
        <v>1414</v>
      </c>
      <c r="C39" s="6" t="s">
        <v>1444</v>
      </c>
      <c r="D39">
        <v>4033</v>
      </c>
      <c r="E39" t="str">
        <f t="shared" si="0"/>
        <v>Vaslui (Romanian department)</v>
      </c>
      <c r="F39" t="str">
        <f t="shared" si="1"/>
        <v>Vaslui</v>
      </c>
      <c r="G39" t="str">
        <f t="shared" si="2"/>
        <v>RO-VS</v>
      </c>
    </row>
    <row r="40" spans="1:7" ht="15" thickBot="1" x14ac:dyDescent="0.4">
      <c r="A40" s="1" t="s">
        <v>1417</v>
      </c>
      <c r="B40" s="3" t="s">
        <v>1416</v>
      </c>
      <c r="C40" s="6" t="s">
        <v>1444</v>
      </c>
      <c r="D40">
        <v>4033</v>
      </c>
      <c r="E40" t="str">
        <f t="shared" si="0"/>
        <v>Vâlcea (Romanian department)</v>
      </c>
      <c r="F40" t="str">
        <f t="shared" si="1"/>
        <v>Vâlcea</v>
      </c>
      <c r="G40" t="str">
        <f t="shared" si="2"/>
        <v>RO-VL</v>
      </c>
    </row>
    <row r="41" spans="1:7" ht="15" thickBot="1" x14ac:dyDescent="0.4">
      <c r="A41" s="1" t="s">
        <v>1419</v>
      </c>
      <c r="B41" s="3" t="s">
        <v>1418</v>
      </c>
      <c r="C41" s="6" t="s">
        <v>1444</v>
      </c>
      <c r="D41">
        <v>4033</v>
      </c>
      <c r="E41" t="str">
        <f t="shared" si="0"/>
        <v>Vrancea (Romanian department)</v>
      </c>
      <c r="F41" t="str">
        <f t="shared" si="1"/>
        <v>Vrancea</v>
      </c>
      <c r="G41" t="str">
        <f t="shared" si="2"/>
        <v>RO-VN</v>
      </c>
    </row>
    <row r="42" spans="1:7" ht="15" thickBot="1" x14ac:dyDescent="0.4">
      <c r="A42" s="1" t="s">
        <v>1420</v>
      </c>
      <c r="B42" s="3" t="s">
        <v>1465</v>
      </c>
      <c r="C42" s="6" t="s">
        <v>344</v>
      </c>
      <c r="D42">
        <v>4033</v>
      </c>
      <c r="E42" t="str">
        <f t="shared" si="0"/>
        <v>București (Romanian municipality)</v>
      </c>
      <c r="F42" t="str">
        <f t="shared" si="1"/>
        <v>București</v>
      </c>
      <c r="G42" t="str">
        <f t="shared" si="2"/>
        <v>RO-B</v>
      </c>
    </row>
  </sheetData>
  <hyperlinks>
    <hyperlink ref="B1" r:id="rId1" tooltip="Alba County" display="https://en.wikipedia.org/wiki/Alba_County" xr:uid="{7A238F96-EC11-4399-A5C6-8E8FAD8F7C8C}"/>
    <hyperlink ref="B2" r:id="rId2" tooltip="Arad County" display="https://en.wikipedia.org/wiki/Arad_County" xr:uid="{9D6F3709-284F-40A4-908A-5B118B62BD01}"/>
    <hyperlink ref="B3" r:id="rId3" tooltip="Argeș County" display="https://en.wikipedia.org/wiki/Arge%C8%99_County" xr:uid="{F87B7880-1EEE-430A-8846-AD7764DC28EF}"/>
    <hyperlink ref="B4" r:id="rId4" tooltip="Bacău County" display="https://en.wikipedia.org/wiki/Bac%C4%83u_County" xr:uid="{C370A043-0FFC-46B1-BE71-722B94B9C04B}"/>
    <hyperlink ref="B5" r:id="rId5" tooltip="Bihor County" display="https://en.wikipedia.org/wiki/Bihor_County" xr:uid="{EF8AD002-640A-4E69-A09B-AAF0E39D0B74}"/>
    <hyperlink ref="B6" r:id="rId6" tooltip="Bistrița-Năsăud County" display="https://en.wikipedia.org/wiki/Bistri%C8%9Ba-N%C4%83s%C4%83ud_County" xr:uid="{81235666-93D9-420E-B9CA-E55766024A6D}"/>
    <hyperlink ref="B7" r:id="rId7" tooltip="Botoșani County" display="https://en.wikipedia.org/wiki/Boto%C8%99ani_County" xr:uid="{732DACD1-911F-41BB-BF54-2D62F96E3941}"/>
    <hyperlink ref="B8" r:id="rId8" tooltip="Brașov County" display="https://en.wikipedia.org/wiki/Bra%C8%99ov_County" xr:uid="{08D2D71E-78A5-46A5-9955-45308F4F5539}"/>
    <hyperlink ref="B9" r:id="rId9" tooltip="Brăila County" display="https://en.wikipedia.org/wiki/Br%C4%83ila_County" xr:uid="{409C0CB0-4795-4CD8-A47C-A37BEA34A98F}"/>
    <hyperlink ref="B10" r:id="rId10" tooltip="Buzău County" display="https://en.wikipedia.org/wiki/Buz%C4%83u_County" xr:uid="{F4C26CCF-6E27-4442-8244-B4242E6A2183}"/>
    <hyperlink ref="B11" r:id="rId11" tooltip="Caraș-Severin County" display="https://en.wikipedia.org/wiki/Cara%C8%99-Severin_County" xr:uid="{5254C550-FFDC-4B9A-80B2-E746270C26AE}"/>
    <hyperlink ref="B12" r:id="rId12" tooltip="Călărași County" display="https://en.wikipedia.org/wiki/C%C4%83l%C4%83ra%C8%99i_County" xr:uid="{7130E9D1-459A-4410-A0FA-177FE25AFBA2}"/>
    <hyperlink ref="B13" r:id="rId13" tooltip="Cluj County" display="https://en.wikipedia.org/wiki/Cluj_County" xr:uid="{37C41930-CD77-44EE-9BBC-33C307BE698E}"/>
    <hyperlink ref="B14" r:id="rId14" tooltip="Constanța County" display="https://en.wikipedia.org/wiki/Constan%C8%9Ba_County" xr:uid="{95047CC5-E0AA-4AA9-8359-0038E35AE741}"/>
    <hyperlink ref="B15" r:id="rId15" tooltip="Covasna County" display="https://en.wikipedia.org/wiki/Covasna_County" xr:uid="{EB2700F8-6CFB-40AE-85B8-A03D31D3D97B}"/>
    <hyperlink ref="B16" r:id="rId16" tooltip="Dâmbovița County" display="https://en.wikipedia.org/wiki/D%C3%A2mbovi%C8%9Ba_County" xr:uid="{D974EE50-7D46-4832-ABA3-35B2C987BB16}"/>
    <hyperlink ref="B17" r:id="rId17" tooltip="Dolj County" display="https://en.wikipedia.org/wiki/Dolj_County" xr:uid="{3B16AB97-BB78-4298-BE42-31CCA9D19FA1}"/>
    <hyperlink ref="B18" r:id="rId18" tooltip="Galați County" display="https://en.wikipedia.org/wiki/Gala%C8%9Bi_County" xr:uid="{69AD5214-BAB4-46DB-9B90-AF12AC7131F0}"/>
    <hyperlink ref="B19" r:id="rId19" tooltip="Giurgiu County" display="https://en.wikipedia.org/wiki/Giurgiu_County" xr:uid="{73A26C65-F490-4475-B4EC-1BD8C31E2AD8}"/>
    <hyperlink ref="B20" r:id="rId20" tooltip="Gorj County" display="https://en.wikipedia.org/wiki/Gorj_County" xr:uid="{F0C58E0F-6AB4-45D0-BB3E-0B61138E645D}"/>
    <hyperlink ref="B21" r:id="rId21" tooltip="Harghita County" display="https://en.wikipedia.org/wiki/Harghita_County" xr:uid="{0F3F698B-57F5-408C-A289-FE0E46CB11B3}"/>
    <hyperlink ref="B22" r:id="rId22" tooltip="Hunedoara County" display="https://en.wikipedia.org/wiki/Hunedoara_County" xr:uid="{FEB42226-28A3-4EF1-9649-6352DFCB65C5}"/>
    <hyperlink ref="B23" r:id="rId23" tooltip="Ialomița County" display="https://en.wikipedia.org/wiki/Ialomi%C8%9Ba_County" xr:uid="{840FCC74-5B02-4A72-AAEC-C48240904227}"/>
    <hyperlink ref="B24" r:id="rId24" tooltip="Iași County" display="https://en.wikipedia.org/wiki/Ia%C8%99i_County" xr:uid="{F563CA26-0F83-4857-B14B-75E8C2491D6F}"/>
    <hyperlink ref="B25" r:id="rId25" tooltip="Ilfov County" display="https://en.wikipedia.org/wiki/Ilfov_County" xr:uid="{D96B3AF7-94E5-4F16-8344-2264126C62D1}"/>
    <hyperlink ref="B26" r:id="rId26" tooltip="Maramureș County" display="https://en.wikipedia.org/wiki/Maramure%C8%99_County" xr:uid="{D487B72D-31D9-4B59-86C0-21C57AFCD231}"/>
    <hyperlink ref="B27" r:id="rId27" tooltip="Mehedinți County" display="https://en.wikipedia.org/wiki/Mehedin%C8%9Bi_County" xr:uid="{AC32EF75-1072-48F5-A30F-FFADBAA2F7E8}"/>
    <hyperlink ref="B28" r:id="rId28" tooltip="Mureș County" display="https://en.wikipedia.org/wiki/Mure%C8%99_County" xr:uid="{4F4D0582-8408-4378-9851-0278E7640E87}"/>
    <hyperlink ref="B29" r:id="rId29" tooltip="Neamț County" display="https://en.wikipedia.org/wiki/Neam%C8%9B_County" xr:uid="{91F9D9BC-F802-45FE-A956-123A9185387C}"/>
    <hyperlink ref="B30" r:id="rId30" tooltip="Olt County" display="https://en.wikipedia.org/wiki/Olt_County" xr:uid="{179BC9E6-F7A9-40C7-82EE-6A8E9EAC948F}"/>
    <hyperlink ref="B31" r:id="rId31" tooltip="Prahova County" display="https://en.wikipedia.org/wiki/Prahova_County" xr:uid="{4175D08C-D02B-40DE-B1D4-10C392202569}"/>
    <hyperlink ref="B32" r:id="rId32" tooltip="Satu Mare County" display="https://en.wikipedia.org/wiki/Satu_Mare_County" xr:uid="{23F89F23-A2E2-44AF-8836-7C374ADB483A}"/>
    <hyperlink ref="B33" r:id="rId33" tooltip="Sălaj County" display="https://en.wikipedia.org/wiki/S%C4%83laj_County" xr:uid="{FEB68EC3-803A-4DEC-B4EB-3C4846AD9408}"/>
    <hyperlink ref="B34" r:id="rId34" tooltip="Sibiu County" display="https://en.wikipedia.org/wiki/Sibiu_County" xr:uid="{5B209B54-4DA5-47F7-9770-51F97ACB6D77}"/>
    <hyperlink ref="B35" r:id="rId35" tooltip="Suceava County" display="https://en.wikipedia.org/wiki/Suceava_County" xr:uid="{3FF6F064-E732-4E52-8F1E-ED28A53E86B7}"/>
    <hyperlink ref="B36" r:id="rId36" tooltip="Teleorman County" display="https://en.wikipedia.org/wiki/Teleorman_County" xr:uid="{9DB4DE8D-2113-43E8-9916-FFB1FD12DF97}"/>
    <hyperlink ref="B37" r:id="rId37" tooltip="Timiș County" display="https://en.wikipedia.org/wiki/Timi%C8%99_County" xr:uid="{3AF37C44-0EF2-4CF9-85FC-5E4FD47066A0}"/>
    <hyperlink ref="B38" r:id="rId38" tooltip="Tulcea County" display="https://en.wikipedia.org/wiki/Tulcea_County" xr:uid="{167A10CF-F593-478A-97C9-5A54A55B82C7}"/>
    <hyperlink ref="B39" r:id="rId39" tooltip="Vaslui County" display="https://en.wikipedia.org/wiki/Vaslui_County" xr:uid="{5269381F-1B23-4C6E-9B34-200323B2D9F5}"/>
    <hyperlink ref="B40" r:id="rId40" tooltip="Vâlcea County" display="https://en.wikipedia.org/wiki/V%C3%A2lcea_County" xr:uid="{B17070E5-DB65-4C41-A5F2-BD3D6916AF09}"/>
    <hyperlink ref="B41" r:id="rId41" tooltip="Vrancea County" display="https://en.wikipedia.org/wiki/Vrancea_County" xr:uid="{A61FDD15-70B3-4E5C-BD02-3B09A951D423}"/>
    <hyperlink ref="B42" r:id="rId42" tooltip="București" display="https://en.wikipedia.org/wiki/Bucure%C8%99ti" xr:uid="{5FFA83D9-1220-4DB1-A969-87BB7E5DD733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9B2A4-1FAC-4CE6-9A0D-8467FA4F51E1}">
  <dimension ref="A1:G8"/>
  <sheetViews>
    <sheetView workbookViewId="0">
      <selection activeCell="D1" sqref="D1:G8"/>
    </sheetView>
  </sheetViews>
  <sheetFormatPr defaultRowHeight="14.5" x14ac:dyDescent="0.35"/>
  <cols>
    <col min="4" max="4" width="4.81640625" bestFit="1" customWidth="1"/>
    <col min="5" max="5" width="39.08984375" bestFit="1" customWidth="1"/>
    <col min="6" max="6" width="11.36328125" bestFit="1" customWidth="1"/>
  </cols>
  <sheetData>
    <row r="1" spans="1:7" ht="29.5" thickBot="1" x14ac:dyDescent="0.4">
      <c r="A1" s="1" t="s">
        <v>1466</v>
      </c>
      <c r="B1" s="3" t="s">
        <v>1467</v>
      </c>
      <c r="C1" s="6" t="s">
        <v>1468</v>
      </c>
      <c r="D1">
        <v>4073</v>
      </c>
      <c r="E1" t="str">
        <f>_xlfn.CONCAT(B1," (",C1," of Antigua and Barbuda)")</f>
        <v>Saint George (parish of Antigua and Barbuda)</v>
      </c>
      <c r="F1" t="str">
        <f>B1</f>
        <v>Saint George</v>
      </c>
      <c r="G1" t="str">
        <f>A1</f>
        <v>AG-03</v>
      </c>
    </row>
    <row r="2" spans="1:7" ht="29.5" thickBot="1" x14ac:dyDescent="0.4">
      <c r="A2" s="1" t="s">
        <v>1469</v>
      </c>
      <c r="B2" s="3" t="s">
        <v>1470</v>
      </c>
      <c r="C2" s="6" t="s">
        <v>1468</v>
      </c>
      <c r="D2">
        <v>4073</v>
      </c>
      <c r="E2" t="str">
        <f t="shared" ref="E2:E8" si="0">_xlfn.CONCAT(B2," (",C2," of Antigua and Barbuda)")</f>
        <v>Saint John (parish of Antigua and Barbuda)</v>
      </c>
      <c r="F2" t="str">
        <f t="shared" ref="F2:F8" si="1">B2</f>
        <v>Saint John</v>
      </c>
      <c r="G2" t="str">
        <f t="shared" ref="G2:G8" si="2">A2</f>
        <v>AG-04</v>
      </c>
    </row>
    <row r="3" spans="1:7" ht="29.5" thickBot="1" x14ac:dyDescent="0.4">
      <c r="A3" s="1" t="s">
        <v>1471</v>
      </c>
      <c r="B3" s="3" t="s">
        <v>1442</v>
      </c>
      <c r="C3" s="6" t="s">
        <v>1468</v>
      </c>
      <c r="D3">
        <v>4073</v>
      </c>
      <c r="E3" t="str">
        <f t="shared" si="0"/>
        <v>Saint Mary (parish of Antigua and Barbuda)</v>
      </c>
      <c r="F3" t="str">
        <f t="shared" si="1"/>
        <v>Saint Mary</v>
      </c>
      <c r="G3" t="str">
        <f t="shared" si="2"/>
        <v>AG-05</v>
      </c>
    </row>
    <row r="4" spans="1:7" ht="29.5" thickBot="1" x14ac:dyDescent="0.4">
      <c r="A4" s="1" t="s">
        <v>1472</v>
      </c>
      <c r="B4" s="3" t="s">
        <v>1473</v>
      </c>
      <c r="C4" s="6" t="s">
        <v>1468</v>
      </c>
      <c r="D4">
        <v>4073</v>
      </c>
      <c r="E4" t="str">
        <f t="shared" si="0"/>
        <v>Saint Paul (parish of Antigua and Barbuda)</v>
      </c>
      <c r="F4" t="str">
        <f t="shared" si="1"/>
        <v>Saint Paul</v>
      </c>
      <c r="G4" t="str">
        <f t="shared" si="2"/>
        <v>AG-06</v>
      </c>
    </row>
    <row r="5" spans="1:7" ht="29.5" thickBot="1" x14ac:dyDescent="0.4">
      <c r="A5" s="1" t="s">
        <v>1474</v>
      </c>
      <c r="B5" s="3" t="s">
        <v>1475</v>
      </c>
      <c r="C5" s="6" t="s">
        <v>1468</v>
      </c>
      <c r="D5">
        <v>4073</v>
      </c>
      <c r="E5" t="str">
        <f t="shared" si="0"/>
        <v>Saint Peter (parish of Antigua and Barbuda)</v>
      </c>
      <c r="F5" t="str">
        <f t="shared" si="1"/>
        <v>Saint Peter</v>
      </c>
      <c r="G5" t="str">
        <f t="shared" si="2"/>
        <v>AG-07</v>
      </c>
    </row>
    <row r="6" spans="1:7" ht="29.5" thickBot="1" x14ac:dyDescent="0.4">
      <c r="A6" s="1" t="s">
        <v>1476</v>
      </c>
      <c r="B6" s="3" t="s">
        <v>1477</v>
      </c>
      <c r="C6" s="6" t="s">
        <v>1468</v>
      </c>
      <c r="D6">
        <v>4073</v>
      </c>
      <c r="E6" t="str">
        <f t="shared" si="0"/>
        <v>Saint Philip (parish of Antigua and Barbuda)</v>
      </c>
      <c r="F6" t="str">
        <f t="shared" si="1"/>
        <v>Saint Philip</v>
      </c>
      <c r="G6" t="str">
        <f t="shared" si="2"/>
        <v>AG-08</v>
      </c>
    </row>
    <row r="7" spans="1:7" ht="15" thickBot="1" x14ac:dyDescent="0.4">
      <c r="A7" s="1" t="s">
        <v>1478</v>
      </c>
      <c r="B7" s="3" t="s">
        <v>1479</v>
      </c>
      <c r="C7" s="6" t="s">
        <v>1480</v>
      </c>
      <c r="D7">
        <v>4073</v>
      </c>
      <c r="E7" t="str">
        <f t="shared" si="0"/>
        <v>Barbuda (dependency of Antigua and Barbuda)</v>
      </c>
      <c r="F7" t="str">
        <f t="shared" si="1"/>
        <v>Barbuda</v>
      </c>
      <c r="G7" t="str">
        <f t="shared" si="2"/>
        <v>AG-10</v>
      </c>
    </row>
    <row r="8" spans="1:7" ht="15" thickBot="1" x14ac:dyDescent="0.4">
      <c r="A8" s="1" t="s">
        <v>1481</v>
      </c>
      <c r="B8" s="3" t="s">
        <v>1482</v>
      </c>
      <c r="C8" s="6" t="s">
        <v>1480</v>
      </c>
      <c r="D8">
        <v>4073</v>
      </c>
      <c r="E8" t="str">
        <f t="shared" si="0"/>
        <v>Redonda (dependency of Antigua and Barbuda)</v>
      </c>
      <c r="F8" t="str">
        <f t="shared" si="1"/>
        <v>Redonda</v>
      </c>
      <c r="G8" t="str">
        <f t="shared" si="2"/>
        <v>AG-11</v>
      </c>
    </row>
  </sheetData>
  <hyperlinks>
    <hyperlink ref="B1" r:id="rId1" tooltip="Saint George Parish (Antigua and Barbuda)" display="https://en.wikipedia.org/wiki/Saint_George_Parish_(Antigua_and_Barbuda)" xr:uid="{47D99305-ECE7-4A1C-8F02-5EBF6E53CA44}"/>
    <hyperlink ref="B2" r:id="rId2" tooltip="Saint John Parish (Antigua and Barbuda)" display="https://en.wikipedia.org/wiki/Saint_John_Parish_(Antigua_and_Barbuda)" xr:uid="{A9723FD4-860E-4359-B8E4-608E59233596}"/>
    <hyperlink ref="B3" r:id="rId3" tooltip="Saint Mary Parish (Antigua and Barbuda)" display="https://en.wikipedia.org/wiki/Saint_Mary_Parish_(Antigua_and_Barbuda)" xr:uid="{3C1AE3AE-5BA7-4BA8-A9CA-59D6100A2985}"/>
    <hyperlink ref="B4" r:id="rId4" tooltip="Saint Paul Parish (Antigua and Barbuda)" display="https://en.wikipedia.org/wiki/Saint_Paul_Parish_(Antigua_and_Barbuda)" xr:uid="{3056722A-7E18-4620-9A62-C5612E606CBB}"/>
    <hyperlink ref="B5" r:id="rId5" tooltip="Saint Peter Parish (Antigua and Barbuda)" display="https://en.wikipedia.org/wiki/Saint_Peter_Parish_(Antigua_and_Barbuda)" xr:uid="{B90935E9-19F0-4984-9E99-D43DCAC6FCBC}"/>
    <hyperlink ref="B6" r:id="rId6" tooltip="Saint Philip Parish (Antigua and Barbuda)" display="https://en.wikipedia.org/wiki/Saint_Philip_Parish_(Antigua_and_Barbuda)" xr:uid="{058FF456-DEE8-4BC3-AB5E-DC24A9967EF1}"/>
    <hyperlink ref="B7" r:id="rId7" tooltip="Barbuda" display="https://en.wikipedia.org/wiki/Barbuda" xr:uid="{9413A291-8FE2-43E3-94B3-964F19795867}"/>
    <hyperlink ref="B8" r:id="rId8" tooltip="Redonda" display="https://en.wikipedia.org/wiki/Redonda" xr:uid="{C68A4F0E-D50F-48EB-8C7B-4E66D7497F4D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F48DE-2FDE-4DC7-8845-D549C2A92D8B}">
  <dimension ref="A1:G18"/>
  <sheetViews>
    <sheetView workbookViewId="0">
      <selection activeCell="D1" sqref="D1:G18"/>
    </sheetView>
  </sheetViews>
  <sheetFormatPr defaultRowHeight="14.5" x14ac:dyDescent="0.35"/>
  <cols>
    <col min="5" max="5" width="22.453125" bestFit="1" customWidth="1"/>
  </cols>
  <sheetData>
    <row r="1" spans="1:7" ht="15" thickBot="1" x14ac:dyDescent="0.4">
      <c r="A1" s="1" t="s">
        <v>1483</v>
      </c>
      <c r="B1" s="3" t="s">
        <v>1484</v>
      </c>
      <c r="C1" s="6"/>
      <c r="D1">
        <v>3852</v>
      </c>
      <c r="E1" t="str">
        <f>_xlfn.CONCAT(B1," (Angolan province)")</f>
        <v>Bengo (Angolan province)</v>
      </c>
      <c r="F1" t="str">
        <f>B1</f>
        <v>Bengo</v>
      </c>
      <c r="G1" t="str">
        <f>A1</f>
        <v>AO-BGO</v>
      </c>
    </row>
    <row r="2" spans="1:7" ht="15" thickBot="1" x14ac:dyDescent="0.4">
      <c r="A2" s="1" t="s">
        <v>1485</v>
      </c>
      <c r="B2" s="3" t="s">
        <v>1486</v>
      </c>
      <c r="C2" s="6"/>
      <c r="D2">
        <v>3852</v>
      </c>
      <c r="E2" t="str">
        <f t="shared" ref="E2:E18" si="0">_xlfn.CONCAT(B2," (Angolan province)")</f>
        <v>Benguela (Angolan province)</v>
      </c>
      <c r="F2" t="str">
        <f t="shared" ref="F2:F18" si="1">B2</f>
        <v>Benguela</v>
      </c>
      <c r="G2" t="str">
        <f t="shared" ref="G2:G18" si="2">A2</f>
        <v>AO-BGU</v>
      </c>
    </row>
    <row r="3" spans="1:7" ht="15" thickBot="1" x14ac:dyDescent="0.4">
      <c r="A3" s="1" t="s">
        <v>1487</v>
      </c>
      <c r="B3" s="3" t="s">
        <v>1488</v>
      </c>
      <c r="C3" s="6"/>
      <c r="D3">
        <v>3852</v>
      </c>
      <c r="E3" t="str">
        <f t="shared" si="0"/>
        <v>Bié (Angolan province)</v>
      </c>
      <c r="F3" t="str">
        <f t="shared" si="1"/>
        <v>Bié</v>
      </c>
      <c r="G3" t="str">
        <f t="shared" si="2"/>
        <v>AO-BIE</v>
      </c>
    </row>
    <row r="4" spans="1:7" ht="15" thickBot="1" x14ac:dyDescent="0.4">
      <c r="A4" s="1" t="s">
        <v>1489</v>
      </c>
      <c r="B4" s="3" t="s">
        <v>1490</v>
      </c>
      <c r="C4" s="6"/>
      <c r="D4">
        <v>3852</v>
      </c>
      <c r="E4" t="str">
        <f t="shared" si="0"/>
        <v>Cabinda (Angolan province)</v>
      </c>
      <c r="F4" t="str">
        <f t="shared" si="1"/>
        <v>Cabinda</v>
      </c>
      <c r="G4" t="str">
        <f t="shared" si="2"/>
        <v>AO-CAB</v>
      </c>
    </row>
    <row r="5" spans="1:7" ht="29.5" thickBot="1" x14ac:dyDescent="0.4">
      <c r="A5" s="1" t="s">
        <v>1491</v>
      </c>
      <c r="B5" s="3" t="s">
        <v>1492</v>
      </c>
      <c r="C5" s="6" t="s">
        <v>1493</v>
      </c>
      <c r="D5">
        <v>3852</v>
      </c>
      <c r="E5" t="str">
        <f t="shared" si="0"/>
        <v>Cuando Cubango (Angolan province)</v>
      </c>
      <c r="F5" t="str">
        <f t="shared" si="1"/>
        <v>Cuando Cubango</v>
      </c>
      <c r="G5" t="str">
        <f t="shared" si="2"/>
        <v>AO-CCU</v>
      </c>
    </row>
    <row r="6" spans="1:7" ht="29.5" thickBot="1" x14ac:dyDescent="0.4">
      <c r="A6" s="1" t="s">
        <v>1494</v>
      </c>
      <c r="B6" s="3" t="s">
        <v>1495</v>
      </c>
      <c r="C6" s="6" t="s">
        <v>1496</v>
      </c>
      <c r="D6">
        <v>3852</v>
      </c>
      <c r="E6" t="str">
        <f t="shared" si="0"/>
        <v>Cuanza-Norte (Angolan province)</v>
      </c>
      <c r="F6" t="str">
        <f t="shared" si="1"/>
        <v>Cuanza-Norte</v>
      </c>
      <c r="G6" t="str">
        <f t="shared" si="2"/>
        <v>AO-CNO</v>
      </c>
    </row>
    <row r="7" spans="1:7" ht="29.5" thickBot="1" x14ac:dyDescent="0.4">
      <c r="A7" s="1" t="s">
        <v>1497</v>
      </c>
      <c r="B7" s="3" t="s">
        <v>1498</v>
      </c>
      <c r="C7" s="6" t="s">
        <v>1499</v>
      </c>
      <c r="D7">
        <v>3852</v>
      </c>
      <c r="E7" t="str">
        <f t="shared" si="0"/>
        <v>Cuanza-Sul (Angolan province)</v>
      </c>
      <c r="F7" t="str">
        <f t="shared" si="1"/>
        <v>Cuanza-Sul</v>
      </c>
      <c r="G7" t="str">
        <f t="shared" si="2"/>
        <v>AO-CUS</v>
      </c>
    </row>
    <row r="8" spans="1:7" ht="15" thickBot="1" x14ac:dyDescent="0.4">
      <c r="A8" s="1" t="s">
        <v>1500</v>
      </c>
      <c r="B8" s="3" t="s">
        <v>1501</v>
      </c>
      <c r="C8" s="6"/>
      <c r="D8">
        <v>3852</v>
      </c>
      <c r="E8" t="str">
        <f t="shared" si="0"/>
        <v>Cunene (Angolan province)</v>
      </c>
      <c r="F8" t="str">
        <f t="shared" si="1"/>
        <v>Cunene</v>
      </c>
      <c r="G8" t="str">
        <f t="shared" si="2"/>
        <v>AO-CNN</v>
      </c>
    </row>
    <row r="9" spans="1:7" ht="15" thickBot="1" x14ac:dyDescent="0.4">
      <c r="A9" s="1" t="s">
        <v>1502</v>
      </c>
      <c r="B9" s="3" t="s">
        <v>1503</v>
      </c>
      <c r="C9" s="6"/>
      <c r="D9">
        <v>3852</v>
      </c>
      <c r="E9" t="str">
        <f t="shared" si="0"/>
        <v>Huambo (Angolan province)</v>
      </c>
      <c r="F9" t="str">
        <f t="shared" si="1"/>
        <v>Huambo</v>
      </c>
      <c r="G9" t="str">
        <f t="shared" si="2"/>
        <v>AO-HUA</v>
      </c>
    </row>
    <row r="10" spans="1:7" ht="15" thickBot="1" x14ac:dyDescent="0.4">
      <c r="A10" s="1" t="s">
        <v>1504</v>
      </c>
      <c r="B10" s="3" t="s">
        <v>1505</v>
      </c>
      <c r="C10" s="6"/>
      <c r="D10">
        <v>3852</v>
      </c>
      <c r="E10" t="str">
        <f t="shared" si="0"/>
        <v>Huíla (Angolan province)</v>
      </c>
      <c r="F10" t="str">
        <f t="shared" si="1"/>
        <v>Huíla</v>
      </c>
      <c r="G10" t="str">
        <f t="shared" si="2"/>
        <v>AO-HUI</v>
      </c>
    </row>
    <row r="11" spans="1:7" ht="15" thickBot="1" x14ac:dyDescent="0.4">
      <c r="A11" s="1" t="s">
        <v>1506</v>
      </c>
      <c r="B11" s="3" t="s">
        <v>1507</v>
      </c>
      <c r="C11" s="6"/>
      <c r="D11">
        <v>3852</v>
      </c>
      <c r="E11" t="str">
        <f t="shared" si="0"/>
        <v>Luanda (Angolan province)</v>
      </c>
      <c r="F11" t="str">
        <f t="shared" si="1"/>
        <v>Luanda</v>
      </c>
      <c r="G11" t="str">
        <f t="shared" si="2"/>
        <v>AO-LUA</v>
      </c>
    </row>
    <row r="12" spans="1:7" ht="29.5" thickBot="1" x14ac:dyDescent="0.4">
      <c r="A12" s="1" t="s">
        <v>1508</v>
      </c>
      <c r="B12" s="3" t="s">
        <v>1509</v>
      </c>
      <c r="C12" s="6"/>
      <c r="D12">
        <v>3852</v>
      </c>
      <c r="E12" t="str">
        <f t="shared" si="0"/>
        <v>Lunda-Norte (Angolan province)</v>
      </c>
      <c r="F12" t="str">
        <f t="shared" si="1"/>
        <v>Lunda-Norte</v>
      </c>
      <c r="G12" t="str">
        <f t="shared" si="2"/>
        <v>AO-LNO</v>
      </c>
    </row>
    <row r="13" spans="1:7" ht="29.5" thickBot="1" x14ac:dyDescent="0.4">
      <c r="A13" s="1" t="s">
        <v>1510</v>
      </c>
      <c r="B13" s="3" t="s">
        <v>1511</v>
      </c>
      <c r="C13" s="6"/>
      <c r="D13">
        <v>3852</v>
      </c>
      <c r="E13" t="str">
        <f t="shared" si="0"/>
        <v>Lunda-Sul (Angolan province)</v>
      </c>
      <c r="F13" t="str">
        <f t="shared" si="1"/>
        <v>Lunda-Sul</v>
      </c>
      <c r="G13" t="str">
        <f t="shared" si="2"/>
        <v>AO-LSU</v>
      </c>
    </row>
    <row r="14" spans="1:7" ht="15" thickBot="1" x14ac:dyDescent="0.4">
      <c r="A14" s="1" t="s">
        <v>1512</v>
      </c>
      <c r="B14" s="3" t="s">
        <v>1513</v>
      </c>
      <c r="C14" s="6"/>
      <c r="D14">
        <v>3852</v>
      </c>
      <c r="E14" t="str">
        <f t="shared" si="0"/>
        <v>Malange (Angolan province)</v>
      </c>
      <c r="F14" t="str">
        <f t="shared" si="1"/>
        <v>Malange</v>
      </c>
      <c r="G14" t="str">
        <f t="shared" si="2"/>
        <v>AO-MAL</v>
      </c>
    </row>
    <row r="15" spans="1:7" ht="15" thickBot="1" x14ac:dyDescent="0.4">
      <c r="A15" s="1" t="s">
        <v>1514</v>
      </c>
      <c r="B15" s="3" t="s">
        <v>1515</v>
      </c>
      <c r="C15" s="6"/>
      <c r="D15">
        <v>3852</v>
      </c>
      <c r="E15" t="str">
        <f t="shared" si="0"/>
        <v>Moxico (Angolan province)</v>
      </c>
      <c r="F15" t="str">
        <f t="shared" si="1"/>
        <v>Moxico</v>
      </c>
      <c r="G15" t="str">
        <f t="shared" si="2"/>
        <v>AO-MOX</v>
      </c>
    </row>
    <row r="16" spans="1:7" ht="15" thickBot="1" x14ac:dyDescent="0.4">
      <c r="A16" s="1" t="s">
        <v>1516</v>
      </c>
      <c r="B16" s="3" t="s">
        <v>1517</v>
      </c>
      <c r="C16" s="6"/>
      <c r="D16">
        <v>3852</v>
      </c>
      <c r="E16" t="str">
        <f t="shared" si="0"/>
        <v>Namibe (Angolan province)</v>
      </c>
      <c r="F16" t="str">
        <f t="shared" si="1"/>
        <v>Namibe</v>
      </c>
      <c r="G16" t="str">
        <f t="shared" si="2"/>
        <v>AO-NAM</v>
      </c>
    </row>
    <row r="17" spans="1:7" ht="15" thickBot="1" x14ac:dyDescent="0.4">
      <c r="A17" s="1" t="s">
        <v>1518</v>
      </c>
      <c r="B17" s="3" t="s">
        <v>1519</v>
      </c>
      <c r="C17" s="6"/>
      <c r="D17">
        <v>3852</v>
      </c>
      <c r="E17" t="str">
        <f t="shared" si="0"/>
        <v>Uíge (Angolan province)</v>
      </c>
      <c r="F17" t="str">
        <f t="shared" si="1"/>
        <v>Uíge</v>
      </c>
      <c r="G17" t="str">
        <f t="shared" si="2"/>
        <v>AO-UIG</v>
      </c>
    </row>
    <row r="18" spans="1:7" ht="15" thickBot="1" x14ac:dyDescent="0.4">
      <c r="A18" s="1" t="s">
        <v>1520</v>
      </c>
      <c r="B18" s="3" t="s">
        <v>1521</v>
      </c>
      <c r="C18" s="7"/>
      <c r="D18">
        <v>3852</v>
      </c>
      <c r="E18" t="str">
        <f t="shared" si="0"/>
        <v>Zaire (Angolan province)</v>
      </c>
      <c r="F18" t="str">
        <f t="shared" si="1"/>
        <v>Zaire</v>
      </c>
      <c r="G18" t="str">
        <f t="shared" si="2"/>
        <v>AO-ZAI</v>
      </c>
    </row>
  </sheetData>
  <hyperlinks>
    <hyperlink ref="B1" r:id="rId1" tooltip="Bengo Province" display="https://en.wikipedia.org/wiki/Bengo_Province" xr:uid="{ACF71BA6-5E74-4191-83A5-C819A5259B40}"/>
    <hyperlink ref="B2" r:id="rId2" tooltip="Benguela Province" display="https://en.wikipedia.org/wiki/Benguela_Province" xr:uid="{5AF09F4B-0D69-403E-9B09-7A7B58E6DF13}"/>
    <hyperlink ref="B3" r:id="rId3" tooltip="Bié Province" display="https://en.wikipedia.org/wiki/Bi%C3%A9_Province" xr:uid="{E3BABAC2-8E5C-4CF5-A8D6-7926D9692AE6}"/>
    <hyperlink ref="B4" r:id="rId4" tooltip="Cabinda Province" display="https://en.wikipedia.org/wiki/Cabinda_Province" xr:uid="{51E17800-DD69-4B00-BDEE-E21D8A95D4B9}"/>
    <hyperlink ref="B5" r:id="rId5" tooltip="Cuando Cubango Province" display="https://en.wikipedia.org/wiki/Cuando_Cubango_Province" xr:uid="{20EF3E7C-CD86-413D-AA1A-4514CC09839A}"/>
    <hyperlink ref="B6" r:id="rId6" tooltip="Cuanza Norte Province" display="https://en.wikipedia.org/wiki/Cuanza_Norte_Province" xr:uid="{DD63D0DB-1405-4CF4-9F07-9936364DE448}"/>
    <hyperlink ref="B7" r:id="rId7" tooltip="Cuanza Sul Province" display="https://en.wikipedia.org/wiki/Cuanza_Sul_Province" xr:uid="{5F131286-F1DC-4019-9AE8-DFB6D7762D81}"/>
    <hyperlink ref="B8" r:id="rId8" tooltip="Cunene Province" display="https://en.wikipedia.org/wiki/Cunene_Province" xr:uid="{0C0D03FF-EB53-4929-88FD-A5960BF7D498}"/>
    <hyperlink ref="B9" r:id="rId9" tooltip="Huambo Province" display="https://en.wikipedia.org/wiki/Huambo_Province" xr:uid="{44E95160-65DD-456C-B2EE-82469F9EBAA6}"/>
    <hyperlink ref="B10" r:id="rId10" tooltip="Huíla Province" display="https://en.wikipedia.org/wiki/Hu%C3%ADla_Province" xr:uid="{CEDCD8C5-6FBF-456C-92C8-6F62B77F4EF6}"/>
    <hyperlink ref="B11" r:id="rId11" tooltip="Luanda Province" display="https://en.wikipedia.org/wiki/Luanda_Province" xr:uid="{41C86F2A-8A96-4F5A-8420-96E173C9E0C4}"/>
    <hyperlink ref="B12" r:id="rId12" tooltip="Lunda Norte Province" display="https://en.wikipedia.org/wiki/Lunda_Norte_Province" xr:uid="{0AE1B1A2-67DF-463E-A01D-ECBF25136D05}"/>
    <hyperlink ref="B13" r:id="rId13" tooltip="Lunda Sul Province" display="https://en.wikipedia.org/wiki/Lunda_Sul_Province" xr:uid="{98780691-2B97-48CA-904D-AE0F7487B3EE}"/>
    <hyperlink ref="B14" r:id="rId14" tooltip="Malange Province" display="https://en.wikipedia.org/wiki/Malange_Province" xr:uid="{B8D94E75-1A4D-4C13-9F83-863F75854A12}"/>
    <hyperlink ref="B15" r:id="rId15" tooltip="Moxico Province" display="https://en.wikipedia.org/wiki/Moxico_Province" xr:uid="{3DF26BA9-B5FB-4B3F-921A-5DC23BA129C8}"/>
    <hyperlink ref="B16" r:id="rId16" tooltip="Namibe Province" display="https://en.wikipedia.org/wiki/Namibe_Province" xr:uid="{866A84ED-C77C-4FAD-A38B-3F8F6EE6AF78}"/>
    <hyperlink ref="B17" r:id="rId17" tooltip="Uíge Province" display="https://en.wikipedia.org/wiki/U%C3%ADge_Province" xr:uid="{3F391830-7C3A-4BF1-9804-9B991EADFEC8}"/>
    <hyperlink ref="B18" r:id="rId18" tooltip="Zaire Province" display="https://en.wikipedia.org/wiki/Zaire_Province" xr:uid="{541B8691-5C37-436E-9555-EF0EC7F01A97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15B47-C4DC-4662-BDE2-C7A57A168B2F}">
  <dimension ref="A1:G24"/>
  <sheetViews>
    <sheetView topLeftCell="A22" workbookViewId="0">
      <selection activeCell="D1" sqref="D1:G24"/>
    </sheetView>
  </sheetViews>
  <sheetFormatPr defaultRowHeight="14.5" x14ac:dyDescent="0.35"/>
  <cols>
    <col min="4" max="4" width="8.90625" customWidth="1"/>
    <col min="5" max="5" width="45.6328125" bestFit="1" customWidth="1"/>
    <col min="6" max="6" width="30.6328125" bestFit="1" customWidth="1"/>
    <col min="7" max="7" width="4.81640625" bestFit="1" customWidth="1"/>
  </cols>
  <sheetData>
    <row r="1" spans="1:7" ht="73" thickBot="1" x14ac:dyDescent="0.4">
      <c r="A1" s="1" t="s">
        <v>1522</v>
      </c>
      <c r="B1" s="3" t="s">
        <v>1523</v>
      </c>
      <c r="C1" s="6" t="s">
        <v>466</v>
      </c>
      <c r="D1">
        <v>3921</v>
      </c>
      <c r="E1" t="str">
        <f>_xlfn.CONCAT(B1," (Argentinian ",C1,")")</f>
        <v> Ciudad Autónoma de Buenos Aires (Argentinian city)</v>
      </c>
      <c r="F1" t="str">
        <f>B1</f>
        <v> Ciudad Autónoma de Buenos Aires</v>
      </c>
      <c r="G1" t="str">
        <f>A1</f>
        <v>AR-C</v>
      </c>
    </row>
    <row r="2" spans="1:7" ht="29.5" thickBot="1" x14ac:dyDescent="0.4">
      <c r="A2" s="1" t="s">
        <v>1524</v>
      </c>
      <c r="B2" s="3" t="s">
        <v>1525</v>
      </c>
      <c r="C2" s="6" t="s">
        <v>149</v>
      </c>
      <c r="D2">
        <v>3921</v>
      </c>
      <c r="E2" t="str">
        <f t="shared" ref="E2:E24" si="0">_xlfn.CONCAT(B2," (Argentinian ",C2,")")</f>
        <v> Buenos Aires (Argentinian province)</v>
      </c>
      <c r="F2" t="str">
        <f t="shared" ref="F2:F24" si="1">B2</f>
        <v> Buenos Aires</v>
      </c>
      <c r="G2" t="str">
        <f t="shared" ref="G2:G24" si="2">A2</f>
        <v>AR-B</v>
      </c>
    </row>
    <row r="3" spans="1:7" ht="29.5" thickBot="1" x14ac:dyDescent="0.4">
      <c r="A3" s="1" t="s">
        <v>1526</v>
      </c>
      <c r="B3" s="3" t="s">
        <v>1527</v>
      </c>
      <c r="C3" s="6" t="s">
        <v>149</v>
      </c>
      <c r="D3">
        <v>3921</v>
      </c>
      <c r="E3" t="str">
        <f t="shared" si="0"/>
        <v> Catamarca (Argentinian province)</v>
      </c>
      <c r="F3" t="str">
        <f t="shared" si="1"/>
        <v> Catamarca</v>
      </c>
      <c r="G3" t="str">
        <f t="shared" si="2"/>
        <v>AR-K</v>
      </c>
    </row>
    <row r="4" spans="1:7" ht="15" thickBot="1" x14ac:dyDescent="0.4">
      <c r="A4" s="1" t="s">
        <v>1528</v>
      </c>
      <c r="B4" s="3" t="s">
        <v>1529</v>
      </c>
      <c r="C4" s="6" t="s">
        <v>149</v>
      </c>
      <c r="D4">
        <v>3921</v>
      </c>
      <c r="E4" t="str">
        <f t="shared" si="0"/>
        <v> Chaco (Argentinian province)</v>
      </c>
      <c r="F4" t="str">
        <f t="shared" si="1"/>
        <v> Chaco</v>
      </c>
      <c r="G4" t="str">
        <f t="shared" si="2"/>
        <v>AR-H</v>
      </c>
    </row>
    <row r="5" spans="1:7" ht="15" thickBot="1" x14ac:dyDescent="0.4">
      <c r="A5" s="1" t="s">
        <v>1530</v>
      </c>
      <c r="B5" s="3" t="s">
        <v>1531</v>
      </c>
      <c r="C5" s="6" t="s">
        <v>149</v>
      </c>
      <c r="D5">
        <v>3921</v>
      </c>
      <c r="E5" t="str">
        <f t="shared" si="0"/>
        <v> Chubut (Argentinian province)</v>
      </c>
      <c r="F5" t="str">
        <f t="shared" si="1"/>
        <v> Chubut</v>
      </c>
      <c r="G5" t="str">
        <f t="shared" si="2"/>
        <v>AR-U</v>
      </c>
    </row>
    <row r="6" spans="1:7" ht="15" thickBot="1" x14ac:dyDescent="0.4">
      <c r="A6" s="1" t="s">
        <v>1532</v>
      </c>
      <c r="B6" s="3" t="s">
        <v>1533</v>
      </c>
      <c r="C6" s="6" t="s">
        <v>149</v>
      </c>
      <c r="D6">
        <v>3921</v>
      </c>
      <c r="E6" t="str">
        <f t="shared" si="0"/>
        <v> Córdoba (Argentinian province)</v>
      </c>
      <c r="F6" t="str">
        <f t="shared" si="1"/>
        <v> Córdoba</v>
      </c>
      <c r="G6" t="str">
        <f t="shared" si="2"/>
        <v>AR-X</v>
      </c>
    </row>
    <row r="7" spans="1:7" ht="29.5" thickBot="1" x14ac:dyDescent="0.4">
      <c r="A7" s="1" t="s">
        <v>1534</v>
      </c>
      <c r="B7" s="3" t="s">
        <v>1535</v>
      </c>
      <c r="C7" s="6" t="s">
        <v>149</v>
      </c>
      <c r="D7">
        <v>3921</v>
      </c>
      <c r="E7" t="str">
        <f t="shared" si="0"/>
        <v> Corrientes (Argentinian province)</v>
      </c>
      <c r="F7" t="str">
        <f t="shared" si="1"/>
        <v> Corrientes</v>
      </c>
      <c r="G7" t="str">
        <f t="shared" si="2"/>
        <v>AR-W</v>
      </c>
    </row>
    <row r="8" spans="1:7" ht="29.5" thickBot="1" x14ac:dyDescent="0.4">
      <c r="A8" s="1" t="s">
        <v>1536</v>
      </c>
      <c r="B8" s="3" t="s">
        <v>1537</v>
      </c>
      <c r="C8" s="6" t="s">
        <v>149</v>
      </c>
      <c r="D8">
        <v>3921</v>
      </c>
      <c r="E8" t="str">
        <f t="shared" si="0"/>
        <v> Entre Ríos (Argentinian province)</v>
      </c>
      <c r="F8" t="str">
        <f t="shared" si="1"/>
        <v> Entre Ríos</v>
      </c>
      <c r="G8" t="str">
        <f t="shared" si="2"/>
        <v>AR-E</v>
      </c>
    </row>
    <row r="9" spans="1:7" ht="15" thickBot="1" x14ac:dyDescent="0.4">
      <c r="A9" s="1" t="s">
        <v>1538</v>
      </c>
      <c r="B9" s="3" t="s">
        <v>1539</v>
      </c>
      <c r="C9" s="6" t="s">
        <v>149</v>
      </c>
      <c r="D9">
        <v>3921</v>
      </c>
      <c r="E9" t="str">
        <f t="shared" si="0"/>
        <v> Formosa (Argentinian province)</v>
      </c>
      <c r="F9" t="str">
        <f t="shared" si="1"/>
        <v> Formosa</v>
      </c>
      <c r="G9" t="str">
        <f t="shared" si="2"/>
        <v>AR-P</v>
      </c>
    </row>
    <row r="10" spans="1:7" ht="15" thickBot="1" x14ac:dyDescent="0.4">
      <c r="A10" s="1" t="s">
        <v>1540</v>
      </c>
      <c r="B10" s="3" t="s">
        <v>1541</v>
      </c>
      <c r="C10" s="6" t="s">
        <v>149</v>
      </c>
      <c r="D10">
        <v>3921</v>
      </c>
      <c r="E10" t="str">
        <f t="shared" si="0"/>
        <v> Jujuy (Argentinian province)</v>
      </c>
      <c r="F10" t="str">
        <f t="shared" si="1"/>
        <v> Jujuy</v>
      </c>
      <c r="G10" t="str">
        <f t="shared" si="2"/>
        <v>AR-Y</v>
      </c>
    </row>
    <row r="11" spans="1:7" ht="29.5" thickBot="1" x14ac:dyDescent="0.4">
      <c r="A11" s="1" t="s">
        <v>1542</v>
      </c>
      <c r="B11" s="3" t="s">
        <v>1543</v>
      </c>
      <c r="C11" s="6" t="s">
        <v>149</v>
      </c>
      <c r="D11">
        <v>3921</v>
      </c>
      <c r="E11" t="str">
        <f t="shared" si="0"/>
        <v> La Pampa (Argentinian province)</v>
      </c>
      <c r="F11" t="str">
        <f t="shared" si="1"/>
        <v> La Pampa</v>
      </c>
      <c r="G11" t="str">
        <f t="shared" si="2"/>
        <v>AR-L</v>
      </c>
    </row>
    <row r="12" spans="1:7" ht="15" thickBot="1" x14ac:dyDescent="0.4">
      <c r="A12" s="1" t="s">
        <v>1544</v>
      </c>
      <c r="B12" s="3" t="s">
        <v>1545</v>
      </c>
      <c r="C12" s="6" t="s">
        <v>149</v>
      </c>
      <c r="D12">
        <v>3921</v>
      </c>
      <c r="E12" t="str">
        <f t="shared" si="0"/>
        <v> La Rioja (Argentinian province)</v>
      </c>
      <c r="F12" t="str">
        <f t="shared" si="1"/>
        <v> La Rioja</v>
      </c>
      <c r="G12" t="str">
        <f t="shared" si="2"/>
        <v>AR-F</v>
      </c>
    </row>
    <row r="13" spans="1:7" ht="29.5" thickBot="1" x14ac:dyDescent="0.4">
      <c r="A13" s="1" t="s">
        <v>1546</v>
      </c>
      <c r="B13" s="3" t="s">
        <v>1547</v>
      </c>
      <c r="C13" s="6" t="s">
        <v>149</v>
      </c>
      <c r="D13">
        <v>3921</v>
      </c>
      <c r="E13" t="str">
        <f t="shared" si="0"/>
        <v> Mendoza (Argentinian province)</v>
      </c>
      <c r="F13" t="str">
        <f t="shared" si="1"/>
        <v> Mendoza</v>
      </c>
      <c r="G13" t="str">
        <f t="shared" si="2"/>
        <v>AR-M</v>
      </c>
    </row>
    <row r="14" spans="1:7" ht="15" thickBot="1" x14ac:dyDescent="0.4">
      <c r="A14" s="1" t="s">
        <v>1548</v>
      </c>
      <c r="B14" s="3" t="s">
        <v>1550</v>
      </c>
      <c r="C14" s="6" t="s">
        <v>149</v>
      </c>
      <c r="D14">
        <v>3921</v>
      </c>
      <c r="E14" t="str">
        <f t="shared" si="0"/>
        <v> Misiones (Argentinian province)</v>
      </c>
      <c r="F14" t="str">
        <f t="shared" si="1"/>
        <v> Misiones</v>
      </c>
      <c r="G14" t="str">
        <f t="shared" si="2"/>
        <v>AR-N</v>
      </c>
    </row>
    <row r="15" spans="1:7" ht="29.5" thickBot="1" x14ac:dyDescent="0.4">
      <c r="A15" s="1" t="s">
        <v>1551</v>
      </c>
      <c r="B15" s="3" t="s">
        <v>1552</v>
      </c>
      <c r="C15" s="6" t="s">
        <v>149</v>
      </c>
      <c r="D15">
        <v>3921</v>
      </c>
      <c r="E15" t="str">
        <f t="shared" si="0"/>
        <v> Neuquén (Argentinian province)</v>
      </c>
      <c r="F15" t="str">
        <f t="shared" si="1"/>
        <v> Neuquén</v>
      </c>
      <c r="G15" t="str">
        <f t="shared" si="2"/>
        <v>AR-Q</v>
      </c>
    </row>
    <row r="16" spans="1:7" ht="29.5" thickBot="1" x14ac:dyDescent="0.4">
      <c r="A16" s="1" t="s">
        <v>1553</v>
      </c>
      <c r="B16" s="3" t="s">
        <v>1554</v>
      </c>
      <c r="C16" s="6" t="s">
        <v>149</v>
      </c>
      <c r="D16">
        <v>3921</v>
      </c>
      <c r="E16" t="str">
        <f t="shared" si="0"/>
        <v> Río Negro (Argentinian province)</v>
      </c>
      <c r="F16" t="str">
        <f t="shared" si="1"/>
        <v> Río Negro</v>
      </c>
      <c r="G16" t="str">
        <f t="shared" si="2"/>
        <v>AR-R</v>
      </c>
    </row>
    <row r="17" spans="1:7" ht="15" thickBot="1" x14ac:dyDescent="0.4">
      <c r="A17" s="1" t="s">
        <v>1555</v>
      </c>
      <c r="B17" s="3" t="s">
        <v>1556</v>
      </c>
      <c r="C17" s="6" t="s">
        <v>149</v>
      </c>
      <c r="D17">
        <v>3921</v>
      </c>
      <c r="E17" t="str">
        <f t="shared" si="0"/>
        <v> Salta (Argentinian province)</v>
      </c>
      <c r="F17" t="str">
        <f t="shared" si="1"/>
        <v> Salta</v>
      </c>
      <c r="G17" t="str">
        <f t="shared" si="2"/>
        <v>AR-A</v>
      </c>
    </row>
    <row r="18" spans="1:7" ht="15" thickBot="1" x14ac:dyDescent="0.4">
      <c r="A18" s="1" t="s">
        <v>1557</v>
      </c>
      <c r="B18" s="3" t="s">
        <v>1558</v>
      </c>
      <c r="C18" s="6" t="s">
        <v>149</v>
      </c>
      <c r="D18">
        <v>3921</v>
      </c>
      <c r="E18" t="str">
        <f t="shared" si="0"/>
        <v> San Juan (Argentinian province)</v>
      </c>
      <c r="F18" t="str">
        <f t="shared" si="1"/>
        <v> San Juan</v>
      </c>
      <c r="G18" t="str">
        <f t="shared" si="2"/>
        <v>AR-J</v>
      </c>
    </row>
    <row r="19" spans="1:7" ht="15" thickBot="1" x14ac:dyDescent="0.4">
      <c r="A19" s="1" t="s">
        <v>1559</v>
      </c>
      <c r="B19" s="3" t="s">
        <v>1560</v>
      </c>
      <c r="C19" s="6" t="s">
        <v>149</v>
      </c>
      <c r="D19">
        <v>3921</v>
      </c>
      <c r="E19" t="str">
        <f t="shared" si="0"/>
        <v> San Luis (Argentinian province)</v>
      </c>
      <c r="F19" t="str">
        <f t="shared" si="1"/>
        <v> San Luis</v>
      </c>
      <c r="G19" t="str">
        <f t="shared" si="2"/>
        <v>AR-D</v>
      </c>
    </row>
    <row r="20" spans="1:7" ht="29.5" thickBot="1" x14ac:dyDescent="0.4">
      <c r="A20" s="1" t="s">
        <v>1561</v>
      </c>
      <c r="B20" s="3" t="s">
        <v>1562</v>
      </c>
      <c r="C20" s="6" t="s">
        <v>149</v>
      </c>
      <c r="D20">
        <v>3921</v>
      </c>
      <c r="E20" t="str">
        <f t="shared" si="0"/>
        <v> Santa Cruz (Argentinian province)</v>
      </c>
      <c r="F20" t="str">
        <f t="shared" si="1"/>
        <v> Santa Cruz</v>
      </c>
      <c r="G20" t="str">
        <f t="shared" si="2"/>
        <v>AR-Z</v>
      </c>
    </row>
    <row r="21" spans="1:7" ht="15" thickBot="1" x14ac:dyDescent="0.4">
      <c r="A21" s="1" t="s">
        <v>1563</v>
      </c>
      <c r="B21" s="3" t="s">
        <v>1564</v>
      </c>
      <c r="C21" s="6" t="s">
        <v>149</v>
      </c>
      <c r="D21">
        <v>3921</v>
      </c>
      <c r="E21" t="str">
        <f t="shared" si="0"/>
        <v> Santa Fe (Argentinian province)</v>
      </c>
      <c r="F21" t="str">
        <f t="shared" si="1"/>
        <v> Santa Fe</v>
      </c>
      <c r="G21" t="str">
        <f t="shared" si="2"/>
        <v>AR-S</v>
      </c>
    </row>
    <row r="22" spans="1:7" ht="44" thickBot="1" x14ac:dyDescent="0.4">
      <c r="A22" s="1" t="s">
        <v>1565</v>
      </c>
      <c r="B22" s="3" t="s">
        <v>1566</v>
      </c>
      <c r="C22" s="6" t="s">
        <v>149</v>
      </c>
      <c r="D22">
        <v>3921</v>
      </c>
      <c r="E22" t="str">
        <f t="shared" si="0"/>
        <v> Santiago del Estero (Argentinian province)</v>
      </c>
      <c r="F22" t="str">
        <f t="shared" si="1"/>
        <v> Santiago del Estero</v>
      </c>
      <c r="G22" t="str">
        <f t="shared" si="2"/>
        <v>AR-G</v>
      </c>
    </row>
    <row r="23" spans="1:7" ht="44" thickBot="1" x14ac:dyDescent="0.4">
      <c r="A23" s="1" t="s">
        <v>1567</v>
      </c>
      <c r="B23" s="3" t="s">
        <v>1568</v>
      </c>
      <c r="C23" s="6" t="s">
        <v>149</v>
      </c>
      <c r="D23">
        <v>3921</v>
      </c>
      <c r="E23" t="str">
        <f t="shared" si="0"/>
        <v> Tierra del Fuego (Argentinian province)</v>
      </c>
      <c r="F23" t="str">
        <f t="shared" si="1"/>
        <v> Tierra del Fuego</v>
      </c>
      <c r="G23" t="str">
        <f t="shared" si="2"/>
        <v>AR-V</v>
      </c>
    </row>
    <row r="24" spans="1:7" ht="29.5" thickBot="1" x14ac:dyDescent="0.4">
      <c r="A24" s="1" t="s">
        <v>1569</v>
      </c>
      <c r="B24" s="3" t="s">
        <v>1570</v>
      </c>
      <c r="C24" s="6" t="s">
        <v>149</v>
      </c>
      <c r="D24">
        <v>3921</v>
      </c>
      <c r="E24" t="str">
        <f t="shared" si="0"/>
        <v> Tucumán (Argentinian province)</v>
      </c>
      <c r="F24" t="str">
        <f t="shared" si="1"/>
        <v> Tucumán</v>
      </c>
      <c r="G24" t="str">
        <f t="shared" si="2"/>
        <v>AR-T</v>
      </c>
    </row>
  </sheetData>
  <hyperlinks>
    <hyperlink ref="B1" r:id="rId1" tooltip="Buenos Aires" display="https://en.wikipedia.org/wiki/Buenos_Aires" xr:uid="{D8050D3B-61FE-460E-B373-B66F44082F8A}"/>
    <hyperlink ref="B2" r:id="rId2" tooltip="Buenos Aires Province" display="https://en.wikipedia.org/wiki/Buenos_Aires_Province" xr:uid="{4FA2AA3F-9925-4CBA-9121-944976B0C6E9}"/>
    <hyperlink ref="B3" r:id="rId3" tooltip="Catamarca Province" display="https://en.wikipedia.org/wiki/Catamarca_Province" xr:uid="{B9CB7CE1-8B5E-4589-A7A3-37606681A76F}"/>
    <hyperlink ref="B4" r:id="rId4" tooltip="Chaco Province" display="https://en.wikipedia.org/wiki/Chaco_Province" xr:uid="{A04E49F1-C69F-4ACE-A415-00910233BE72}"/>
    <hyperlink ref="B5" r:id="rId5" tooltip="Chubut Province" display="https://en.wikipedia.org/wiki/Chubut_Province" xr:uid="{D013798E-7E8B-48D3-AF27-0554CB910C78}"/>
    <hyperlink ref="B6" r:id="rId6" tooltip="Córdoba Province, Argentina" display="https://en.wikipedia.org/wiki/C%C3%B3rdoba_Province,_Argentina" xr:uid="{8E6616C4-6C4A-4450-834A-48533DD3BA07}"/>
    <hyperlink ref="B7" r:id="rId7" tooltip="Corrientes Province" display="https://en.wikipedia.org/wiki/Corrientes_Province" xr:uid="{7F6A3DC9-8072-46C4-94E5-012F9014F902}"/>
    <hyperlink ref="B8" r:id="rId8" tooltip="Entre Ríos Province" display="https://en.wikipedia.org/wiki/Entre_R%C3%ADos_Province" xr:uid="{EC92DA42-FAE7-4A15-BA46-356D1CDE3FCF}"/>
    <hyperlink ref="B9" r:id="rId9" tooltip="Formosa Province" display="https://en.wikipedia.org/wiki/Formosa_Province" xr:uid="{A0AE5806-FBC8-4DE1-B0E0-E27E4E454C12}"/>
    <hyperlink ref="B10" r:id="rId10" tooltip="Jujuy Province" display="https://en.wikipedia.org/wiki/Jujuy_Province" xr:uid="{60C8989E-9E8E-4531-83FC-49D6AD620A11}"/>
    <hyperlink ref="B11" r:id="rId11" tooltip="La Pampa Province" display="https://en.wikipedia.org/wiki/La_Pampa_Province" xr:uid="{C6DCF495-B11E-4680-B0C8-C0F48571A6F9}"/>
    <hyperlink ref="B12" r:id="rId12" tooltip="La Rioja Province, Argentina" display="https://en.wikipedia.org/wiki/La_Rioja_Province,_Argentina" xr:uid="{73B616E9-F8BB-4296-A38B-512DA32A6BE6}"/>
    <hyperlink ref="B13" r:id="rId13" tooltip="Mendoza Province" display="https://en.wikipedia.org/wiki/Mendoza_Province" xr:uid="{2DA7756F-DD47-4DF0-879B-E3A33D6079E3}"/>
    <hyperlink ref="B14" r:id="rId14" tooltip="Misiones Province" display="https://en.wikipedia.org/wiki/Misiones_Province" xr:uid="{F4C1E69D-725E-4427-B855-C1904107CE26}"/>
    <hyperlink ref="B15" r:id="rId15" tooltip="Neuquén Province" display="https://en.wikipedia.org/wiki/Neuqu%C3%A9n_Province" xr:uid="{D74189B1-DF67-481D-9004-CCBF4761C53C}"/>
    <hyperlink ref="B16" r:id="rId16" tooltip="Río Negro Province" display="https://en.wikipedia.org/wiki/R%C3%ADo_Negro_Province" xr:uid="{15A6365B-2EEB-4F17-9DBA-7C0886A3E6AC}"/>
    <hyperlink ref="B17" r:id="rId17" tooltip="Salta Province" display="https://en.wikipedia.org/wiki/Salta_Province" xr:uid="{39674696-6232-4058-918F-565ECE8E5EE6}"/>
    <hyperlink ref="B18" r:id="rId18" tooltip="San Juan Province, Argentina" display="https://en.wikipedia.org/wiki/San_Juan_Province,_Argentina" xr:uid="{259558EE-6949-4F87-AD2D-F09683E39D37}"/>
    <hyperlink ref="B19" r:id="rId19" tooltip="San Luis Province" display="https://en.wikipedia.org/wiki/San_Luis_Province" xr:uid="{C275E2F1-3561-4345-97D4-9ADE43D6CB51}"/>
    <hyperlink ref="B20" r:id="rId20" tooltip="Santa Cruz Province, Argentina" display="https://en.wikipedia.org/wiki/Santa_Cruz_Province,_Argentina" xr:uid="{7ED0662B-E3DD-492A-8B51-0B2D76799E6F}"/>
    <hyperlink ref="B21" r:id="rId21" tooltip="Santa Fe Province" display="https://en.wikipedia.org/wiki/Santa_Fe_Province" xr:uid="{36055B99-6635-43B3-9A1A-05BA6D868A54}"/>
    <hyperlink ref="B22" r:id="rId22" tooltip="Santiago del Estero Province" display="https://en.wikipedia.org/wiki/Santiago_del_Estero_Province" xr:uid="{90014FE5-46F5-4877-8AB9-82C79A53418F}"/>
    <hyperlink ref="B23" r:id="rId23" tooltip="Tierra del Fuego Province, Argentina" display="https://en.wikipedia.org/wiki/Tierra_del_Fuego_Province,_Argentina" xr:uid="{EB2C4542-830C-4118-991F-180C1B6047D8}"/>
    <hyperlink ref="B24" r:id="rId24" tooltip="Tucumán Province" display="https://en.wikipedia.org/wiki/Tucum%C3%A1n_Province" xr:uid="{733BCA2F-73B5-403E-A08A-187A6BE355F4}"/>
  </hyperlinks>
  <pageMargins left="0.7" right="0.7" top="0.75" bottom="0.75" header="0.3" footer="0.3"/>
  <drawing r:id="rId2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4364-8E27-4A9A-A9AE-4435BE29DCD0}">
  <dimension ref="A1:F11"/>
  <sheetViews>
    <sheetView workbookViewId="0">
      <selection activeCell="C1" sqref="C1:F11"/>
    </sheetView>
  </sheetViews>
  <sheetFormatPr defaultRowHeight="14.5" x14ac:dyDescent="0.35"/>
  <cols>
    <col min="4" max="4" width="28.26953125" bestFit="1" customWidth="1"/>
    <col min="5" max="5" width="12" bestFit="1" customWidth="1"/>
  </cols>
  <sheetData>
    <row r="1" spans="1:6" ht="29.5" thickBot="1" x14ac:dyDescent="0.4">
      <c r="A1" s="1" t="s">
        <v>1571</v>
      </c>
      <c r="B1" s="3" t="s">
        <v>1572</v>
      </c>
      <c r="C1">
        <v>3893</v>
      </c>
      <c r="D1" t="str">
        <f>_xlfn.CONCAT(B1," (Barbadian parish)")</f>
        <v>Christ Church (Barbadian parish)</v>
      </c>
      <c r="E1" t="str">
        <f>B1</f>
        <v>Christ Church</v>
      </c>
      <c r="F1" t="str">
        <f>A1</f>
        <v>BB-01</v>
      </c>
    </row>
    <row r="2" spans="1:6" ht="29.5" thickBot="1" x14ac:dyDescent="0.4">
      <c r="A2" s="1" t="s">
        <v>1573</v>
      </c>
      <c r="B2" s="3" t="s">
        <v>1440</v>
      </c>
      <c r="C2">
        <v>3893</v>
      </c>
      <c r="D2" t="str">
        <f t="shared" ref="D2:D11" si="0">_xlfn.CONCAT(B2," (Barbadian parish)")</f>
        <v>Saint Andrew (Barbadian parish)</v>
      </c>
      <c r="E2" t="str">
        <f t="shared" ref="E2:E11" si="1">B2</f>
        <v>Saint Andrew</v>
      </c>
      <c r="F2" t="str">
        <f t="shared" ref="F2:F11" si="2">A2</f>
        <v>BB-02</v>
      </c>
    </row>
    <row r="3" spans="1:6" ht="29.5" thickBot="1" x14ac:dyDescent="0.4">
      <c r="A3" s="1" t="s">
        <v>1574</v>
      </c>
      <c r="B3" s="3" t="s">
        <v>1467</v>
      </c>
      <c r="C3">
        <v>3893</v>
      </c>
      <c r="D3" t="str">
        <f t="shared" si="0"/>
        <v>Saint George (Barbadian parish)</v>
      </c>
      <c r="E3" t="str">
        <f t="shared" si="1"/>
        <v>Saint George</v>
      </c>
      <c r="F3" t="str">
        <f t="shared" si="2"/>
        <v>BB-03</v>
      </c>
    </row>
    <row r="4" spans="1:6" ht="29.5" thickBot="1" x14ac:dyDescent="0.4">
      <c r="A4" s="1" t="s">
        <v>1575</v>
      </c>
      <c r="B4" s="3" t="s">
        <v>1441</v>
      </c>
      <c r="C4">
        <v>3893</v>
      </c>
      <c r="D4" t="str">
        <f t="shared" si="0"/>
        <v>Saint James (Barbadian parish)</v>
      </c>
      <c r="E4" t="str">
        <f t="shared" si="1"/>
        <v>Saint James</v>
      </c>
      <c r="F4" t="str">
        <f t="shared" si="2"/>
        <v>BB-04</v>
      </c>
    </row>
    <row r="5" spans="1:6" ht="29.5" thickBot="1" x14ac:dyDescent="0.4">
      <c r="A5" s="1" t="s">
        <v>1576</v>
      </c>
      <c r="B5" s="3" t="s">
        <v>1470</v>
      </c>
      <c r="C5">
        <v>3893</v>
      </c>
      <c r="D5" t="str">
        <f t="shared" si="0"/>
        <v>Saint John (Barbadian parish)</v>
      </c>
      <c r="E5" t="str">
        <f t="shared" si="1"/>
        <v>Saint John</v>
      </c>
      <c r="F5" t="str">
        <f t="shared" si="2"/>
        <v>BB-05</v>
      </c>
    </row>
    <row r="6" spans="1:6" ht="29.5" thickBot="1" x14ac:dyDescent="0.4">
      <c r="A6" s="1" t="s">
        <v>1577</v>
      </c>
      <c r="B6" s="3" t="s">
        <v>1578</v>
      </c>
      <c r="C6">
        <v>3893</v>
      </c>
      <c r="D6" t="str">
        <f t="shared" si="0"/>
        <v>Saint Joseph (Barbadian parish)</v>
      </c>
      <c r="E6" t="str">
        <f t="shared" si="1"/>
        <v>Saint Joseph</v>
      </c>
      <c r="F6" t="str">
        <f t="shared" si="2"/>
        <v>BB-06</v>
      </c>
    </row>
    <row r="7" spans="1:6" ht="29.5" thickBot="1" x14ac:dyDescent="0.4">
      <c r="A7" s="1" t="s">
        <v>1579</v>
      </c>
      <c r="B7" s="3" t="s">
        <v>1580</v>
      </c>
      <c r="C7">
        <v>3893</v>
      </c>
      <c r="D7" t="str">
        <f t="shared" si="0"/>
        <v>Saint Lucy (Barbadian parish)</v>
      </c>
      <c r="E7" t="str">
        <f t="shared" si="1"/>
        <v>Saint Lucy</v>
      </c>
      <c r="F7" t="str">
        <f t="shared" si="2"/>
        <v>BB-07</v>
      </c>
    </row>
    <row r="8" spans="1:6" ht="29.5" thickBot="1" x14ac:dyDescent="0.4">
      <c r="A8" s="1" t="s">
        <v>1581</v>
      </c>
      <c r="B8" s="3" t="s">
        <v>1582</v>
      </c>
      <c r="C8">
        <v>3893</v>
      </c>
      <c r="D8" t="str">
        <f t="shared" si="0"/>
        <v>Saint Michael (Barbadian parish)</v>
      </c>
      <c r="E8" t="str">
        <f t="shared" si="1"/>
        <v>Saint Michael</v>
      </c>
      <c r="F8" t="str">
        <f t="shared" si="2"/>
        <v>BB-08</v>
      </c>
    </row>
    <row r="9" spans="1:6" ht="29.5" thickBot="1" x14ac:dyDescent="0.4">
      <c r="A9" s="1" t="s">
        <v>1583</v>
      </c>
      <c r="B9" s="3" t="s">
        <v>1475</v>
      </c>
      <c r="C9">
        <v>3893</v>
      </c>
      <c r="D9" t="str">
        <f t="shared" si="0"/>
        <v>Saint Peter (Barbadian parish)</v>
      </c>
      <c r="E9" t="str">
        <f t="shared" si="1"/>
        <v>Saint Peter</v>
      </c>
      <c r="F9" t="str">
        <f t="shared" si="2"/>
        <v>BB-09</v>
      </c>
    </row>
    <row r="10" spans="1:6" ht="29.5" thickBot="1" x14ac:dyDescent="0.4">
      <c r="A10" s="1" t="s">
        <v>1584</v>
      </c>
      <c r="B10" s="3" t="s">
        <v>1477</v>
      </c>
      <c r="C10">
        <v>3893</v>
      </c>
      <c r="D10" t="str">
        <f t="shared" si="0"/>
        <v>Saint Philip (Barbadian parish)</v>
      </c>
      <c r="E10" t="str">
        <f t="shared" si="1"/>
        <v>Saint Philip</v>
      </c>
      <c r="F10" t="str">
        <f t="shared" si="2"/>
        <v>BB-10</v>
      </c>
    </row>
    <row r="11" spans="1:6" ht="29.5" thickBot="1" x14ac:dyDescent="0.4">
      <c r="A11" s="1" t="s">
        <v>1585</v>
      </c>
      <c r="B11" s="3" t="s">
        <v>1443</v>
      </c>
      <c r="C11">
        <v>3893</v>
      </c>
      <c r="D11" t="str">
        <f t="shared" si="0"/>
        <v>Saint Thomas (Barbadian parish)</v>
      </c>
      <c r="E11" t="str">
        <f t="shared" si="1"/>
        <v>Saint Thomas</v>
      </c>
      <c r="F11" t="str">
        <f t="shared" si="2"/>
        <v>BB-11</v>
      </c>
    </row>
  </sheetData>
  <hyperlinks>
    <hyperlink ref="B1" r:id="rId1" tooltip="Christ Church, Barbados" display="https://en.wikipedia.org/wiki/Christ_Church,_Barbados" xr:uid="{81A96271-9DDC-40B3-96B4-90CBCDFCFD49}"/>
    <hyperlink ref="B2" r:id="rId2" tooltip="Saint Andrew, Barbados" display="https://en.wikipedia.org/wiki/Saint_Andrew,_Barbados" xr:uid="{FA0E82FF-3D62-468B-98B0-80D478A2D586}"/>
    <hyperlink ref="B3" r:id="rId3" tooltip="Saint George, Barbados" display="https://en.wikipedia.org/wiki/Saint_George,_Barbados" xr:uid="{D9CEFBF0-F9F6-440E-8A8D-924E8D54567A}"/>
    <hyperlink ref="B4" r:id="rId4" tooltip="Saint James, Barbados" display="https://en.wikipedia.org/wiki/Saint_James,_Barbados" xr:uid="{3E7CD98F-6E79-4D89-85D1-6A8BDB502B7F}"/>
    <hyperlink ref="B5" r:id="rId5" tooltip="Saint John, Barbados" display="https://en.wikipedia.org/wiki/Saint_John,_Barbados" xr:uid="{E53EBD96-8E4C-4BB5-999A-4E056573E4B2}"/>
    <hyperlink ref="B6" r:id="rId6" tooltip="Saint Joseph, Barbados" display="https://en.wikipedia.org/wiki/Saint_Joseph,_Barbados" xr:uid="{F9D00FBF-CA4F-498F-8831-70F1927C8F30}"/>
    <hyperlink ref="B7" r:id="rId7" tooltip="Saint Lucy, Barbados" display="https://en.wikipedia.org/wiki/Saint_Lucy,_Barbados" xr:uid="{F62DBABA-4D81-4346-BCDA-5FA96E46F507}"/>
    <hyperlink ref="B8" r:id="rId8" tooltip="Saint Michael, Barbados" display="https://en.wikipedia.org/wiki/Saint_Michael,_Barbados" xr:uid="{95E33B61-5879-4D06-9938-10B30BCA28C9}"/>
    <hyperlink ref="B9" r:id="rId9" tooltip="Saint Peter, Barbados" display="https://en.wikipedia.org/wiki/Saint_Peter,_Barbados" xr:uid="{EE6418E6-BA84-40B9-9043-C067E6DD3342}"/>
    <hyperlink ref="B10" r:id="rId10" tooltip="Saint Philip, Barbados" display="https://en.wikipedia.org/wiki/Saint_Philip,_Barbados" xr:uid="{CCE7E5E6-A693-41AE-93C2-D73FF7282F09}"/>
    <hyperlink ref="B11" r:id="rId11" tooltip="Saint Thomas, Barbados" display="https://en.wikipedia.org/wiki/Saint_Thomas,_Barbados" xr:uid="{8E73E80C-2B61-4BF9-AAB6-93467720BCF9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A6CE0-D558-45BE-8365-C2E4B6416A85}">
  <dimension ref="A1:I4"/>
  <sheetViews>
    <sheetView workbookViewId="0">
      <selection activeCell="F1" sqref="F1:I4"/>
    </sheetView>
  </sheetViews>
  <sheetFormatPr defaultRowHeight="14.5" x14ac:dyDescent="0.35"/>
  <cols>
    <col min="7" max="7" width="30.6328125" bestFit="1" customWidth="1"/>
    <col min="8" max="8" width="17.7265625" bestFit="1" customWidth="1"/>
  </cols>
  <sheetData>
    <row r="1" spans="1:9" ht="29.5" thickBot="1" x14ac:dyDescent="0.4">
      <c r="A1" s="1" t="s">
        <v>1586</v>
      </c>
      <c r="B1" s="3" t="s">
        <v>1587</v>
      </c>
      <c r="C1" s="6" t="s">
        <v>1588</v>
      </c>
      <c r="D1" s="6" t="s">
        <v>1589</v>
      </c>
      <c r="E1" s="6" t="s">
        <v>1590</v>
      </c>
      <c r="F1">
        <v>3937</v>
      </c>
      <c r="G1" t="str">
        <f>_xlfn.CONCAT(B1," (Bahrainian gouvernate)")</f>
        <v>Al ‘Āşimah (Bahrainian gouvernate)</v>
      </c>
      <c r="H1" t="str">
        <f>B1</f>
        <v>Al ‘Āşimah</v>
      </c>
      <c r="I1" t="str">
        <f>A1</f>
        <v>BH-13</v>
      </c>
    </row>
    <row r="2" spans="1:9" ht="44" thickBot="1" x14ac:dyDescent="0.4">
      <c r="A2" s="1" t="s">
        <v>1591</v>
      </c>
      <c r="B2" s="3" t="s">
        <v>1592</v>
      </c>
      <c r="C2" s="6"/>
      <c r="D2" s="6" t="s">
        <v>1593</v>
      </c>
      <c r="E2" s="6" t="s">
        <v>1594</v>
      </c>
      <c r="F2">
        <v>3937</v>
      </c>
      <c r="G2" t="str">
        <f t="shared" ref="G2:G4" si="0">_xlfn.CONCAT(B2," (Bahrainian gouvernate)")</f>
        <v>Al Janūbīyah (Bahrainian gouvernate)</v>
      </c>
      <c r="H2" t="str">
        <f t="shared" ref="H2:H4" si="1">B2</f>
        <v>Al Janūbīyah</v>
      </c>
      <c r="I2" t="str">
        <f t="shared" ref="I2:I4" si="2">A2</f>
        <v>BH-14</v>
      </c>
    </row>
    <row r="3" spans="1:9" ht="44" thickBot="1" x14ac:dyDescent="0.4">
      <c r="A3" s="1" t="s">
        <v>1595</v>
      </c>
      <c r="B3" s="3" t="s">
        <v>1596</v>
      </c>
      <c r="C3" s="6"/>
      <c r="D3" s="6" t="s">
        <v>1597</v>
      </c>
      <c r="E3" s="6" t="s">
        <v>1598</v>
      </c>
      <c r="F3">
        <v>3937</v>
      </c>
      <c r="G3" t="str">
        <f t="shared" si="0"/>
        <v>Al Muḩarraq (Bahrainian gouvernate)</v>
      </c>
      <c r="H3" t="str">
        <f t="shared" si="1"/>
        <v>Al Muḩarraq</v>
      </c>
      <c r="I3" t="str">
        <f t="shared" si="2"/>
        <v>BH-15</v>
      </c>
    </row>
    <row r="4" spans="1:9" ht="44" thickBot="1" x14ac:dyDescent="0.4">
      <c r="A4" s="1" t="s">
        <v>1599</v>
      </c>
      <c r="B4" s="3" t="s">
        <v>1600</v>
      </c>
      <c r="C4" s="6"/>
      <c r="D4" s="6" t="s">
        <v>1601</v>
      </c>
      <c r="E4" s="6" t="s">
        <v>1602</v>
      </c>
      <c r="F4">
        <v>3937</v>
      </c>
      <c r="G4" t="str">
        <f t="shared" si="0"/>
        <v>Ash Shamālīyah (Bahrainian gouvernate)</v>
      </c>
      <c r="H4" t="str">
        <f t="shared" si="1"/>
        <v>Ash Shamālīyah</v>
      </c>
      <c r="I4" t="str">
        <f t="shared" si="2"/>
        <v>BH-17</v>
      </c>
    </row>
  </sheetData>
  <hyperlinks>
    <hyperlink ref="B1" r:id="rId1" tooltip="Capital Governorate, Bahrain" display="https://en.wikipedia.org/wiki/Capital_Governorate,_Bahrain" xr:uid="{359C2E71-5B9C-4883-8940-FA44F721AB42}"/>
    <hyperlink ref="B2" r:id="rId2" tooltip="Al Janūbīyah Governorate (Bahrain)" display="https://en.wikipedia.org/wiki/Al_Jan%C5%ABb%C4%AByah_Governorate_(Bahrain)" xr:uid="{A64B8EA0-8C91-4185-B553-1788B306FDAB}"/>
    <hyperlink ref="B3" r:id="rId3" tooltip="Al Muḩarraq Governorate" display="https://en.wikipedia.org/wiki/Al_Mu%E1%B8%A9arraq_Governorate" xr:uid="{1AA19BE5-05B1-4100-AF1C-935618E1F7B5}"/>
    <hyperlink ref="B4" r:id="rId4" tooltip="Ash Shamālīyah Governorate" display="https://en.wikipedia.org/wiki/Ash_Sham%C4%81l%C4%AByah_Governorate" xr:uid="{6A357FB3-ED1E-4AF2-84C4-9D3DDBE6704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62E09-55F9-4DF3-AE18-0EDFFCBBEC24}">
  <dimension ref="A1:I17"/>
  <sheetViews>
    <sheetView workbookViewId="0">
      <selection activeCell="I17" sqref="F1:I17"/>
    </sheetView>
  </sheetViews>
  <sheetFormatPr defaultRowHeight="14.5" x14ac:dyDescent="0.35"/>
  <cols>
    <col min="7" max="7" width="28" bestFit="1" customWidth="1"/>
  </cols>
  <sheetData>
    <row r="1" spans="1:9" ht="18.5" thickBot="1" x14ac:dyDescent="0.4">
      <c r="A1" s="1" t="s">
        <v>237</v>
      </c>
      <c r="B1" s="3" t="s">
        <v>238</v>
      </c>
      <c r="C1" s="6" t="s">
        <v>239</v>
      </c>
      <c r="D1" s="6" t="s">
        <v>238</v>
      </c>
      <c r="E1" s="6" t="s">
        <v>240</v>
      </c>
      <c r="F1">
        <v>3978</v>
      </c>
      <c r="G1" t="str">
        <f>_xlfn.CONCAT(B1," (South Korean ",E1,")")</f>
        <v>Seoul (South Korean special city)</v>
      </c>
      <c r="H1" t="str">
        <f>B1</f>
        <v>Seoul</v>
      </c>
      <c r="I1" t="str">
        <f>A1</f>
        <v>KR-11</v>
      </c>
    </row>
    <row r="2" spans="1:9" ht="18.5" thickBot="1" x14ac:dyDescent="0.4">
      <c r="A2" s="1" t="s">
        <v>241</v>
      </c>
      <c r="B2" s="3" t="s">
        <v>242</v>
      </c>
      <c r="C2" s="6" t="s">
        <v>243</v>
      </c>
      <c r="D2" s="6" t="s">
        <v>242</v>
      </c>
      <c r="E2" s="6" t="s">
        <v>244</v>
      </c>
      <c r="F2">
        <v>3978</v>
      </c>
      <c r="G2" t="str">
        <f t="shared" ref="G2:G17" si="0">_xlfn.CONCAT(B2," (South Korean ",E2,")")</f>
        <v>Busan (South Korean metropolitan city)</v>
      </c>
      <c r="H2" t="str">
        <f t="shared" ref="H2:H17" si="1">B2</f>
        <v>Busan</v>
      </c>
      <c r="I2" t="str">
        <f t="shared" ref="I2:I17" si="2">A2</f>
        <v>KR-26</v>
      </c>
    </row>
    <row r="3" spans="1:9" ht="18.5" thickBot="1" x14ac:dyDescent="0.4">
      <c r="A3" s="1" t="s">
        <v>245</v>
      </c>
      <c r="B3" s="3" t="s">
        <v>246</v>
      </c>
      <c r="C3" s="6" t="s">
        <v>247</v>
      </c>
      <c r="D3" s="6" t="s">
        <v>246</v>
      </c>
      <c r="E3" s="6" t="s">
        <v>244</v>
      </c>
      <c r="F3">
        <v>3978</v>
      </c>
      <c r="G3" t="str">
        <f t="shared" si="0"/>
        <v>Daegu (South Korean metropolitan city)</v>
      </c>
      <c r="H3" t="str">
        <f t="shared" si="1"/>
        <v>Daegu</v>
      </c>
      <c r="I3" t="str">
        <f t="shared" si="2"/>
        <v>KR-27</v>
      </c>
    </row>
    <row r="4" spans="1:9" ht="18.5" thickBot="1" x14ac:dyDescent="0.4">
      <c r="A4" s="1" t="s">
        <v>248</v>
      </c>
      <c r="B4" s="3" t="s">
        <v>249</v>
      </c>
      <c r="C4" s="6" t="s">
        <v>250</v>
      </c>
      <c r="D4" s="6" t="s">
        <v>249</v>
      </c>
      <c r="E4" s="6" t="s">
        <v>244</v>
      </c>
      <c r="F4">
        <v>3978</v>
      </c>
      <c r="G4" t="str">
        <f t="shared" si="0"/>
        <v>Daejeon (South Korean metropolitan city)</v>
      </c>
      <c r="H4" t="str">
        <f t="shared" si="1"/>
        <v>Daejeon</v>
      </c>
      <c r="I4" t="str">
        <f t="shared" si="2"/>
        <v>KR-30</v>
      </c>
    </row>
    <row r="5" spans="1:9" ht="18.5" thickBot="1" x14ac:dyDescent="0.4">
      <c r="A5" s="1" t="s">
        <v>251</v>
      </c>
      <c r="B5" s="3" t="s">
        <v>252</v>
      </c>
      <c r="C5" s="6" t="s">
        <v>253</v>
      </c>
      <c r="D5" s="6" t="s">
        <v>252</v>
      </c>
      <c r="E5" s="6" t="s">
        <v>244</v>
      </c>
      <c r="F5">
        <v>3978</v>
      </c>
      <c r="G5" t="str">
        <f t="shared" si="0"/>
        <v>Gwangju (South Korean metropolitan city)</v>
      </c>
      <c r="H5" t="str">
        <f t="shared" si="1"/>
        <v>Gwangju</v>
      </c>
      <c r="I5" t="str">
        <f t="shared" si="2"/>
        <v>KR-29</v>
      </c>
    </row>
    <row r="6" spans="1:9" ht="18.5" thickBot="1" x14ac:dyDescent="0.4">
      <c r="A6" s="1" t="s">
        <v>254</v>
      </c>
      <c r="B6" s="3" t="s">
        <v>255</v>
      </c>
      <c r="C6" s="6" t="s">
        <v>256</v>
      </c>
      <c r="D6" s="6" t="s">
        <v>255</v>
      </c>
      <c r="E6" s="6" t="s">
        <v>244</v>
      </c>
      <c r="F6">
        <v>3978</v>
      </c>
      <c r="G6" t="str">
        <f t="shared" si="0"/>
        <v>Incheon (South Korean metropolitan city)</v>
      </c>
      <c r="H6" t="str">
        <f t="shared" si="1"/>
        <v>Incheon</v>
      </c>
      <c r="I6" t="str">
        <f t="shared" si="2"/>
        <v>KR-28</v>
      </c>
    </row>
    <row r="7" spans="1:9" ht="18.5" thickBot="1" x14ac:dyDescent="0.4">
      <c r="A7" s="1" t="s">
        <v>257</v>
      </c>
      <c r="B7" s="3" t="s">
        <v>258</v>
      </c>
      <c r="C7" s="6" t="s">
        <v>259</v>
      </c>
      <c r="D7" s="6" t="s">
        <v>258</v>
      </c>
      <c r="E7" s="6" t="s">
        <v>244</v>
      </c>
      <c r="F7">
        <v>3978</v>
      </c>
      <c r="G7" t="str">
        <f t="shared" si="0"/>
        <v>Ulsan (South Korean metropolitan city)</v>
      </c>
      <c r="H7" t="str">
        <f t="shared" si="1"/>
        <v>Ulsan</v>
      </c>
      <c r="I7" t="str">
        <f t="shared" si="2"/>
        <v>KR-31</v>
      </c>
    </row>
    <row r="8" spans="1:9" ht="44" thickBot="1" x14ac:dyDescent="0.4">
      <c r="A8" s="1" t="s">
        <v>260</v>
      </c>
      <c r="B8" s="3" t="s">
        <v>261</v>
      </c>
      <c r="C8" s="6" t="s">
        <v>262</v>
      </c>
      <c r="D8" s="6" t="s">
        <v>263</v>
      </c>
      <c r="E8" s="6" t="s">
        <v>149</v>
      </c>
      <c r="F8">
        <v>3978</v>
      </c>
      <c r="G8" t="str">
        <f t="shared" si="0"/>
        <v>North Chungcheong (South Korean province)</v>
      </c>
      <c r="H8" t="str">
        <f t="shared" si="1"/>
        <v>North Chungcheong</v>
      </c>
      <c r="I8" t="str">
        <f t="shared" si="2"/>
        <v>KR-43</v>
      </c>
    </row>
    <row r="9" spans="1:9" ht="44" thickBot="1" x14ac:dyDescent="0.4">
      <c r="A9" s="1" t="s">
        <v>264</v>
      </c>
      <c r="B9" s="3" t="s">
        <v>265</v>
      </c>
      <c r="C9" s="6" t="s">
        <v>266</v>
      </c>
      <c r="D9" s="6" t="s">
        <v>267</v>
      </c>
      <c r="E9" s="6" t="s">
        <v>149</v>
      </c>
      <c r="F9">
        <v>3978</v>
      </c>
      <c r="G9" t="str">
        <f t="shared" si="0"/>
        <v>South Chungcheong (South Korean province)</v>
      </c>
      <c r="H9" t="str">
        <f t="shared" si="1"/>
        <v>South Chungcheong</v>
      </c>
      <c r="I9" t="str">
        <f t="shared" si="2"/>
        <v>KR-44</v>
      </c>
    </row>
    <row r="10" spans="1:9" ht="15" thickBot="1" x14ac:dyDescent="0.4">
      <c r="A10" s="1" t="s">
        <v>268</v>
      </c>
      <c r="B10" s="3" t="s">
        <v>269</v>
      </c>
      <c r="C10" s="6" t="s">
        <v>270</v>
      </c>
      <c r="D10" s="6" t="s">
        <v>269</v>
      </c>
      <c r="E10" s="6" t="s">
        <v>149</v>
      </c>
      <c r="F10">
        <v>3978</v>
      </c>
      <c r="G10" t="str">
        <f t="shared" si="0"/>
        <v>Gangwon (South Korean province)</v>
      </c>
      <c r="H10" t="str">
        <f t="shared" si="1"/>
        <v>Gangwon</v>
      </c>
      <c r="I10" t="str">
        <f t="shared" si="2"/>
        <v>KR-42</v>
      </c>
    </row>
    <row r="11" spans="1:9" ht="15" thickBot="1" x14ac:dyDescent="0.4">
      <c r="A11" s="1" t="s">
        <v>271</v>
      </c>
      <c r="B11" s="3" t="s">
        <v>272</v>
      </c>
      <c r="C11" s="6" t="s">
        <v>273</v>
      </c>
      <c r="D11" s="6" t="s">
        <v>272</v>
      </c>
      <c r="E11" s="6" t="s">
        <v>149</v>
      </c>
      <c r="F11">
        <v>3978</v>
      </c>
      <c r="G11" t="str">
        <f t="shared" si="0"/>
        <v>Gyeonggi (South Korean province)</v>
      </c>
      <c r="H11" t="str">
        <f t="shared" si="1"/>
        <v>Gyeonggi</v>
      </c>
      <c r="I11" t="str">
        <f t="shared" si="2"/>
        <v>KR-41</v>
      </c>
    </row>
    <row r="12" spans="1:9" ht="44" thickBot="1" x14ac:dyDescent="0.4">
      <c r="A12" s="1" t="s">
        <v>274</v>
      </c>
      <c r="B12" s="3" t="s">
        <v>275</v>
      </c>
      <c r="C12" s="6" t="s">
        <v>276</v>
      </c>
      <c r="D12" s="6" t="s">
        <v>277</v>
      </c>
      <c r="E12" s="6" t="s">
        <v>149</v>
      </c>
      <c r="F12">
        <v>3978</v>
      </c>
      <c r="G12" t="str">
        <f t="shared" si="0"/>
        <v>North Gyeongsang (South Korean province)</v>
      </c>
      <c r="H12" t="str">
        <f t="shared" si="1"/>
        <v>North Gyeongsang</v>
      </c>
      <c r="I12" t="str">
        <f t="shared" si="2"/>
        <v>KR-47</v>
      </c>
    </row>
    <row r="13" spans="1:9" ht="44" thickBot="1" x14ac:dyDescent="0.4">
      <c r="A13" s="1" t="s">
        <v>278</v>
      </c>
      <c r="B13" s="3" t="s">
        <v>279</v>
      </c>
      <c r="C13" s="6" t="s">
        <v>280</v>
      </c>
      <c r="D13" s="6" t="s">
        <v>281</v>
      </c>
      <c r="E13" s="6" t="s">
        <v>149</v>
      </c>
      <c r="F13">
        <v>3978</v>
      </c>
      <c r="G13" t="str">
        <f t="shared" si="0"/>
        <v>South Gyeongsang (South Korean province)</v>
      </c>
      <c r="H13" t="str">
        <f t="shared" si="1"/>
        <v>South Gyeongsang</v>
      </c>
      <c r="I13" t="str">
        <f t="shared" si="2"/>
        <v>KR-48</v>
      </c>
    </row>
    <row r="14" spans="1:9" ht="29.5" thickBot="1" x14ac:dyDescent="0.4">
      <c r="A14" s="1" t="s">
        <v>282</v>
      </c>
      <c r="B14" s="3" t="s">
        <v>283</v>
      </c>
      <c r="C14" s="6" t="s">
        <v>284</v>
      </c>
      <c r="D14" s="6" t="s">
        <v>285</v>
      </c>
      <c r="E14" s="6" t="s">
        <v>149</v>
      </c>
      <c r="F14">
        <v>3978</v>
      </c>
      <c r="G14" t="str">
        <f t="shared" si="0"/>
        <v>North Jeolla (South Korean province)</v>
      </c>
      <c r="H14" t="str">
        <f t="shared" si="1"/>
        <v>North Jeolla</v>
      </c>
      <c r="I14" t="str">
        <f t="shared" si="2"/>
        <v>KR-45</v>
      </c>
    </row>
    <row r="15" spans="1:9" ht="29.5" thickBot="1" x14ac:dyDescent="0.4">
      <c r="A15" s="1" t="s">
        <v>286</v>
      </c>
      <c r="B15" s="3" t="s">
        <v>287</v>
      </c>
      <c r="C15" s="6" t="s">
        <v>288</v>
      </c>
      <c r="D15" s="6" t="s">
        <v>289</v>
      </c>
      <c r="E15" s="6" t="s">
        <v>149</v>
      </c>
      <c r="F15">
        <v>3978</v>
      </c>
      <c r="G15" t="str">
        <f t="shared" si="0"/>
        <v>South Jeolla (South Korean province)</v>
      </c>
      <c r="H15" t="str">
        <f t="shared" si="1"/>
        <v>South Jeolla</v>
      </c>
      <c r="I15" t="str">
        <f t="shared" si="2"/>
        <v>KR-46</v>
      </c>
    </row>
    <row r="16" spans="1:9" ht="27.5" thickBot="1" x14ac:dyDescent="0.4">
      <c r="A16" s="1" t="s">
        <v>290</v>
      </c>
      <c r="B16" s="3" t="s">
        <v>291</v>
      </c>
      <c r="C16" s="6" t="s">
        <v>292</v>
      </c>
      <c r="D16" s="6" t="s">
        <v>291</v>
      </c>
      <c r="E16" s="6" t="s">
        <v>293</v>
      </c>
      <c r="F16">
        <v>3978</v>
      </c>
      <c r="G16" t="str">
        <f t="shared" si="0"/>
        <v>Jeju (South Korean special self-governing province)</v>
      </c>
      <c r="H16" t="str">
        <f t="shared" si="1"/>
        <v>Jeju</v>
      </c>
      <c r="I16" t="str">
        <f t="shared" si="2"/>
        <v>KR-49</v>
      </c>
    </row>
    <row r="17" spans="1:9" ht="18.5" thickBot="1" x14ac:dyDescent="0.4">
      <c r="A17" s="1" t="s">
        <v>294</v>
      </c>
      <c r="B17" s="3" t="s">
        <v>295</v>
      </c>
      <c r="C17" s="6" t="s">
        <v>295</v>
      </c>
      <c r="D17" s="6"/>
      <c r="E17" s="6" t="s">
        <v>296</v>
      </c>
      <c r="F17">
        <v>3978</v>
      </c>
      <c r="G17" t="str">
        <f t="shared" si="0"/>
        <v>Sejong (South Korean special self-governing city)</v>
      </c>
      <c r="H17" t="str">
        <f t="shared" si="1"/>
        <v>Sejong</v>
      </c>
      <c r="I17" t="str">
        <f t="shared" si="2"/>
        <v>KR-50</v>
      </c>
    </row>
  </sheetData>
  <hyperlinks>
    <hyperlink ref="B1" r:id="rId1" tooltip="Seoul" display="https://en.wikipedia.org/wiki/Seoul" xr:uid="{B2B694C5-1DC6-4460-BB08-116BFE5CD30C}"/>
    <hyperlink ref="B2" r:id="rId2" tooltip="Busan" display="https://en.wikipedia.org/wiki/Busan" xr:uid="{B4E4B0B7-A353-4B80-B9EA-05A313403B89}"/>
    <hyperlink ref="B3" r:id="rId3" tooltip="Daegu" display="https://en.wikipedia.org/wiki/Daegu" xr:uid="{669FB041-50CD-4845-9477-ABDC23AFA65D}"/>
    <hyperlink ref="B4" r:id="rId4" tooltip="Daejeon" display="https://en.wikipedia.org/wiki/Daejeon" xr:uid="{DF9CFBA4-EBFD-415B-94F6-57FABB995F70}"/>
    <hyperlink ref="B5" r:id="rId5" tooltip="Gwangju" display="https://en.wikipedia.org/wiki/Gwangju" xr:uid="{825851B5-934B-4E2D-8A12-EA6AA18D9A3B}"/>
    <hyperlink ref="B6" r:id="rId6" tooltip="Incheon" display="https://en.wikipedia.org/wiki/Incheon" xr:uid="{AEA1BA79-005D-4FBB-B107-BB8C74043A99}"/>
    <hyperlink ref="B7" r:id="rId7" tooltip="Ulsan" display="https://en.wikipedia.org/wiki/Ulsan" xr:uid="{3D6FB800-A4B5-4964-9B15-40666AB6DBF9}"/>
    <hyperlink ref="B8" r:id="rId8" tooltip="North Chungcheong Province" display="https://en.wikipedia.org/wiki/North_Chungcheong_Province" xr:uid="{5F572C45-0795-49D3-A6B3-19D1EA160BA4}"/>
    <hyperlink ref="B9" r:id="rId9" tooltip="South Chungcheong Province" display="https://en.wikipedia.org/wiki/South_Chungcheong_Province" xr:uid="{9CDA0DC2-FA0E-4861-8288-C69E0B687F01}"/>
    <hyperlink ref="B10" r:id="rId10" tooltip="Gangwon Province (South Korea)" display="https://en.wikipedia.org/wiki/Gangwon_Province_(South_Korea)" xr:uid="{EECC6365-6864-4D9B-8204-509CC9BFCA3A}"/>
    <hyperlink ref="B11" r:id="rId11" tooltip="Gyeonggi Province" display="https://en.wikipedia.org/wiki/Gyeonggi_Province" xr:uid="{68E32B7F-3D19-4BA9-B005-ED30825E9A3D}"/>
    <hyperlink ref="B12" r:id="rId12" tooltip="North Gyeongsang Province" display="https://en.wikipedia.org/wiki/North_Gyeongsang_Province" xr:uid="{BD307F32-B763-4133-BB1E-2579B53C2271}"/>
    <hyperlink ref="B13" r:id="rId13" tooltip="South Gyeongsang Province" display="https://en.wikipedia.org/wiki/South_Gyeongsang_Province" xr:uid="{7E4AF0B3-3C94-45CB-9216-71093E672988}"/>
    <hyperlink ref="B14" r:id="rId14" tooltip="North Jeolla Province" display="https://en.wikipedia.org/wiki/North_Jeolla_Province" xr:uid="{0E6F5F29-A93A-4F97-8972-496E3836EA82}"/>
    <hyperlink ref="B15" r:id="rId15" tooltip="South Jeolla Province" display="https://en.wikipedia.org/wiki/South_Jeolla_Province" xr:uid="{4A4BDE14-E49F-4B2B-8657-E0B5A8F61BC7}"/>
    <hyperlink ref="B16" r:id="rId16" tooltip="Jeju Province" display="https://en.wikipedia.org/wiki/Jeju_Province" xr:uid="{0E1A885A-B71E-46B7-9AEB-415D76800327}"/>
    <hyperlink ref="B17" r:id="rId17" tooltip="Sejong City" display="https://en.wikipedia.org/wiki/Sejong_City" xr:uid="{42C31885-1A19-40AC-9904-DBA454604B65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B8EDF-9A39-4377-8A35-02E83BCCBCED}">
  <dimension ref="A1:F18"/>
  <sheetViews>
    <sheetView workbookViewId="0">
      <selection activeCell="D1" sqref="D1:D18"/>
    </sheetView>
  </sheetViews>
  <sheetFormatPr defaultRowHeight="14.5" x14ac:dyDescent="0.35"/>
  <cols>
    <col min="4" max="4" width="24.26953125" bestFit="1" customWidth="1"/>
    <col min="5" max="5" width="8" bestFit="1" customWidth="1"/>
  </cols>
  <sheetData>
    <row r="1" spans="1:6" ht="15" thickBot="1" x14ac:dyDescent="0.4">
      <c r="A1" s="1" t="s">
        <v>1603</v>
      </c>
      <c r="B1" s="3" t="s">
        <v>1604</v>
      </c>
      <c r="C1">
        <v>3861</v>
      </c>
      <c r="D1" t="str">
        <f>_xlfn.CONCAT(B1," (Burundian province)")</f>
        <v>Bubanza (Burundian province)</v>
      </c>
      <c r="E1" t="str">
        <f>B1</f>
        <v>Bubanza</v>
      </c>
      <c r="F1" t="str">
        <f>A1</f>
        <v>BI-BB</v>
      </c>
    </row>
    <row r="2" spans="1:6" ht="29.5" thickBot="1" x14ac:dyDescent="0.4">
      <c r="A2" s="1" t="s">
        <v>1605</v>
      </c>
      <c r="B2" s="3" t="s">
        <v>1606</v>
      </c>
      <c r="C2">
        <v>3861</v>
      </c>
      <c r="D2" t="str">
        <f t="shared" ref="D2:D18" si="0">_xlfn.CONCAT(B2," (Burundian province)")</f>
        <v>Bujumbura Mairie (Burundian province)</v>
      </c>
      <c r="E2" t="str">
        <f t="shared" ref="E2:E18" si="1">B2</f>
        <v>Bujumbura Mairie</v>
      </c>
      <c r="F2" t="str">
        <f t="shared" ref="F2:F18" si="2">A2</f>
        <v>BI-BM</v>
      </c>
    </row>
    <row r="3" spans="1:6" ht="29.5" thickBot="1" x14ac:dyDescent="0.4">
      <c r="A3" s="1" t="s">
        <v>1607</v>
      </c>
      <c r="B3" s="3" t="s">
        <v>1608</v>
      </c>
      <c r="C3">
        <v>3861</v>
      </c>
      <c r="D3" t="str">
        <f t="shared" si="0"/>
        <v>Bujumbura Rural (Burundian province)</v>
      </c>
      <c r="E3" t="str">
        <f t="shared" si="1"/>
        <v>Bujumbura Rural</v>
      </c>
      <c r="F3" t="str">
        <f t="shared" si="2"/>
        <v>BI-BL</v>
      </c>
    </row>
    <row r="4" spans="1:6" ht="15" thickBot="1" x14ac:dyDescent="0.4">
      <c r="A4" s="1" t="s">
        <v>1609</v>
      </c>
      <c r="B4" s="3" t="s">
        <v>1610</v>
      </c>
      <c r="C4">
        <v>3861</v>
      </c>
      <c r="D4" t="str">
        <f t="shared" si="0"/>
        <v>Bururi (Burundian province)</v>
      </c>
      <c r="E4" t="str">
        <f t="shared" si="1"/>
        <v>Bururi</v>
      </c>
      <c r="F4" t="str">
        <f t="shared" si="2"/>
        <v>BI-BR</v>
      </c>
    </row>
    <row r="5" spans="1:6" ht="15" thickBot="1" x14ac:dyDescent="0.4">
      <c r="A5" s="1" t="s">
        <v>1611</v>
      </c>
      <c r="B5" s="3" t="s">
        <v>1612</v>
      </c>
      <c r="C5">
        <v>3861</v>
      </c>
      <c r="D5" t="str">
        <f t="shared" si="0"/>
        <v>Cankuzo (Burundian province)</v>
      </c>
      <c r="E5" t="str">
        <f t="shared" si="1"/>
        <v>Cankuzo</v>
      </c>
      <c r="F5" t="str">
        <f t="shared" si="2"/>
        <v>BI-CA</v>
      </c>
    </row>
    <row r="6" spans="1:6" ht="15" thickBot="1" x14ac:dyDescent="0.4">
      <c r="A6" s="1" t="s">
        <v>1613</v>
      </c>
      <c r="B6" s="3" t="s">
        <v>1614</v>
      </c>
      <c r="C6">
        <v>3861</v>
      </c>
      <c r="D6" t="str">
        <f t="shared" si="0"/>
        <v>Cibitoke (Burundian province)</v>
      </c>
      <c r="E6" t="str">
        <f t="shared" si="1"/>
        <v>Cibitoke</v>
      </c>
      <c r="F6" t="str">
        <f t="shared" si="2"/>
        <v>BI-CI</v>
      </c>
    </row>
    <row r="7" spans="1:6" ht="15" thickBot="1" x14ac:dyDescent="0.4">
      <c r="A7" s="1" t="s">
        <v>1615</v>
      </c>
      <c r="B7" s="3" t="s">
        <v>1616</v>
      </c>
      <c r="C7">
        <v>3861</v>
      </c>
      <c r="D7" t="str">
        <f t="shared" si="0"/>
        <v>Gitega (Burundian province)</v>
      </c>
      <c r="E7" t="str">
        <f t="shared" si="1"/>
        <v>Gitega</v>
      </c>
      <c r="F7" t="str">
        <f t="shared" si="2"/>
        <v>BI-GI</v>
      </c>
    </row>
    <row r="8" spans="1:6" ht="15" thickBot="1" x14ac:dyDescent="0.4">
      <c r="A8" s="1" t="s">
        <v>1617</v>
      </c>
      <c r="B8" s="3" t="s">
        <v>1618</v>
      </c>
      <c r="C8">
        <v>3861</v>
      </c>
      <c r="D8" t="str">
        <f t="shared" si="0"/>
        <v>Karuzi (Burundian province)</v>
      </c>
      <c r="E8" t="str">
        <f t="shared" si="1"/>
        <v>Karuzi</v>
      </c>
      <c r="F8" t="str">
        <f t="shared" si="2"/>
        <v>BI-KR</v>
      </c>
    </row>
    <row r="9" spans="1:6" ht="15" thickBot="1" x14ac:dyDescent="0.4">
      <c r="A9" s="1" t="s">
        <v>1619</v>
      </c>
      <c r="B9" s="3" t="s">
        <v>1620</v>
      </c>
      <c r="C9">
        <v>3861</v>
      </c>
      <c r="D9" t="str">
        <f t="shared" si="0"/>
        <v>Kayanza (Burundian province)</v>
      </c>
      <c r="E9" t="str">
        <f t="shared" si="1"/>
        <v>Kayanza</v>
      </c>
      <c r="F9" t="str">
        <f t="shared" si="2"/>
        <v>BI-KY</v>
      </c>
    </row>
    <row r="10" spans="1:6" ht="15" thickBot="1" x14ac:dyDescent="0.4">
      <c r="A10" s="1" t="s">
        <v>1621</v>
      </c>
      <c r="B10" s="3" t="s">
        <v>1622</v>
      </c>
      <c r="C10">
        <v>3861</v>
      </c>
      <c r="D10" t="str">
        <f t="shared" si="0"/>
        <v>Kirundo (Burundian province)</v>
      </c>
      <c r="E10" t="str">
        <f t="shared" si="1"/>
        <v>Kirundo</v>
      </c>
      <c r="F10" t="str">
        <f t="shared" si="2"/>
        <v>BI-KI</v>
      </c>
    </row>
    <row r="11" spans="1:6" ht="29.5" thickBot="1" x14ac:dyDescent="0.4">
      <c r="A11" s="1" t="s">
        <v>1623</v>
      </c>
      <c r="B11" s="3" t="s">
        <v>1624</v>
      </c>
      <c r="C11">
        <v>3861</v>
      </c>
      <c r="D11" t="str">
        <f t="shared" si="0"/>
        <v>Makamba (Burundian province)</v>
      </c>
      <c r="E11" t="str">
        <f t="shared" si="1"/>
        <v>Makamba</v>
      </c>
      <c r="F11" t="str">
        <f t="shared" si="2"/>
        <v>BI-MA</v>
      </c>
    </row>
    <row r="12" spans="1:6" ht="29.5" thickBot="1" x14ac:dyDescent="0.4">
      <c r="A12" s="1" t="s">
        <v>1625</v>
      </c>
      <c r="B12" s="3" t="s">
        <v>1626</v>
      </c>
      <c r="C12">
        <v>3861</v>
      </c>
      <c r="D12" t="str">
        <f t="shared" si="0"/>
        <v>Muramvya (Burundian province)</v>
      </c>
      <c r="E12" t="str">
        <f t="shared" si="1"/>
        <v>Muramvya</v>
      </c>
      <c r="F12" t="str">
        <f t="shared" si="2"/>
        <v>BI-MU</v>
      </c>
    </row>
    <row r="13" spans="1:6" ht="15" thickBot="1" x14ac:dyDescent="0.4">
      <c r="A13" s="1" t="s">
        <v>1627</v>
      </c>
      <c r="B13" s="3" t="s">
        <v>1628</v>
      </c>
      <c r="C13">
        <v>3861</v>
      </c>
      <c r="D13" t="str">
        <f t="shared" si="0"/>
        <v>Muyinga (Burundian province)</v>
      </c>
      <c r="E13" t="str">
        <f t="shared" si="1"/>
        <v>Muyinga</v>
      </c>
      <c r="F13" t="str">
        <f t="shared" si="2"/>
        <v>BI-MY</v>
      </c>
    </row>
    <row r="14" spans="1:6" ht="15" thickBot="1" x14ac:dyDescent="0.4">
      <c r="A14" s="1" t="s">
        <v>1629</v>
      </c>
      <c r="B14" s="3" t="s">
        <v>1630</v>
      </c>
      <c r="C14">
        <v>3861</v>
      </c>
      <c r="D14" t="str">
        <f t="shared" si="0"/>
        <v>Mwaro (Burundian province)</v>
      </c>
      <c r="E14" t="str">
        <f t="shared" si="1"/>
        <v>Mwaro</v>
      </c>
      <c r="F14" t="str">
        <f t="shared" si="2"/>
        <v>BI-MW</v>
      </c>
    </row>
    <row r="15" spans="1:6" ht="15" thickBot="1" x14ac:dyDescent="0.4">
      <c r="A15" s="1" t="s">
        <v>1631</v>
      </c>
      <c r="B15" s="3" t="s">
        <v>1632</v>
      </c>
      <c r="C15">
        <v>3861</v>
      </c>
      <c r="D15" t="str">
        <f t="shared" si="0"/>
        <v>Ngozi (Burundian province)</v>
      </c>
      <c r="E15" t="str">
        <f t="shared" si="1"/>
        <v>Ngozi</v>
      </c>
      <c r="F15" t="str">
        <f t="shared" si="2"/>
        <v>BI-NG</v>
      </c>
    </row>
    <row r="16" spans="1:6" ht="15" thickBot="1" x14ac:dyDescent="0.4">
      <c r="A16" s="1" t="s">
        <v>1633</v>
      </c>
      <c r="B16" s="3" t="s">
        <v>1634</v>
      </c>
      <c r="C16">
        <v>3861</v>
      </c>
      <c r="D16" t="str">
        <f t="shared" si="0"/>
        <v>Rumonge (Burundian province)</v>
      </c>
      <c r="E16" t="str">
        <f t="shared" si="1"/>
        <v>Rumonge</v>
      </c>
      <c r="F16" t="str">
        <f t="shared" si="2"/>
        <v>BI-RM</v>
      </c>
    </row>
    <row r="17" spans="1:6" ht="15" thickBot="1" x14ac:dyDescent="0.4">
      <c r="A17" s="1" t="s">
        <v>1635</v>
      </c>
      <c r="B17" s="3" t="s">
        <v>1636</v>
      </c>
      <c r="C17">
        <v>3861</v>
      </c>
      <c r="D17" t="str">
        <f t="shared" si="0"/>
        <v>Rutana (Burundian province)</v>
      </c>
      <c r="E17" t="str">
        <f t="shared" si="1"/>
        <v>Rutana</v>
      </c>
      <c r="F17" t="str">
        <f t="shared" si="2"/>
        <v>BI-RT</v>
      </c>
    </row>
    <row r="18" spans="1:6" ht="15" thickBot="1" x14ac:dyDescent="0.4">
      <c r="A18" s="1" t="s">
        <v>1637</v>
      </c>
      <c r="B18" s="3" t="s">
        <v>1638</v>
      </c>
      <c r="C18">
        <v>3861</v>
      </c>
      <c r="D18" t="str">
        <f t="shared" si="0"/>
        <v>Ruyigi (Burundian province)</v>
      </c>
      <c r="E18" t="str">
        <f t="shared" si="1"/>
        <v>Ruyigi</v>
      </c>
      <c r="F18" t="str">
        <f t="shared" si="2"/>
        <v>BI-RY</v>
      </c>
    </row>
  </sheetData>
  <hyperlinks>
    <hyperlink ref="B1" r:id="rId1" tooltip="Bubanza Province" display="https://en.wikipedia.org/wiki/Bubanza_Province" xr:uid="{763F2AAD-2720-4358-83B2-2F5BF2B34CB7}"/>
    <hyperlink ref="B2" r:id="rId2" tooltip="Bujumbura Mairie Province" display="https://en.wikipedia.org/wiki/Bujumbura_Mairie_Province" xr:uid="{C4581B48-B703-4BC4-8BC6-BDEEFED63B0F}"/>
    <hyperlink ref="B3" r:id="rId3" tooltip="Bujumbura Rural Province" display="https://en.wikipedia.org/wiki/Bujumbura_Rural_Province" xr:uid="{4063C039-5859-46B8-903C-B77E6AD32AFC}"/>
    <hyperlink ref="B4" r:id="rId4" tooltip="Bururi Province" display="https://en.wikipedia.org/wiki/Bururi_Province" xr:uid="{9BB95693-3572-4A12-A81C-814EB98851C8}"/>
    <hyperlink ref="B5" r:id="rId5" tooltip="Cankuzo Province" display="https://en.wikipedia.org/wiki/Cankuzo_Province" xr:uid="{D9BE96D4-86B4-460C-9CF6-988F956AD16F}"/>
    <hyperlink ref="B6" r:id="rId6" tooltip="Cibitoke Province" display="https://en.wikipedia.org/wiki/Cibitoke_Province" xr:uid="{9A7C8980-15AF-40F6-903A-C8F0D6A8A8E5}"/>
    <hyperlink ref="B7" r:id="rId7" tooltip="Gitega Province" display="https://en.wikipedia.org/wiki/Gitega_Province" xr:uid="{EB8BA7F9-62D3-4E77-8805-A114FD00612E}"/>
    <hyperlink ref="B8" r:id="rId8" tooltip="Karuzi Province" display="https://en.wikipedia.org/wiki/Karuzi_Province" xr:uid="{5EDD057F-D80B-46CA-AE16-37663016D7F5}"/>
    <hyperlink ref="B9" r:id="rId9" tooltip="Kayanza Province" display="https://en.wikipedia.org/wiki/Kayanza_Province" xr:uid="{E93BC7EE-02D4-41DE-9013-F5CE7720908A}"/>
    <hyperlink ref="B10" r:id="rId10" tooltip="Kirundo Province" display="https://en.wikipedia.org/wiki/Kirundo_Province" xr:uid="{3C094F85-2D98-42C7-B91E-8390EBEE7591}"/>
    <hyperlink ref="B11" r:id="rId11" tooltip="Makamba Province" display="https://en.wikipedia.org/wiki/Makamba_Province" xr:uid="{7AACBD06-0816-484B-B059-ADA24F812175}"/>
    <hyperlink ref="B12" r:id="rId12" tooltip="Muramvya Province" display="https://en.wikipedia.org/wiki/Muramvya_Province" xr:uid="{3A2970A7-D2EE-4E09-A8F0-8D4C4FB2E130}"/>
    <hyperlink ref="B13" r:id="rId13" tooltip="Muyinga Province" display="https://en.wikipedia.org/wiki/Muyinga_Province" xr:uid="{ABCE12A0-E3E1-428D-89E6-A0382BA2A82E}"/>
    <hyperlink ref="B14" r:id="rId14" tooltip="Mwaro Province" display="https://en.wikipedia.org/wiki/Mwaro_Province" xr:uid="{A90E7419-2108-4A66-9814-3763307FB034}"/>
    <hyperlink ref="B15" r:id="rId15" tooltip="Ngozi Province" display="https://en.wikipedia.org/wiki/Ngozi_Province" xr:uid="{21F29715-57E9-4380-8568-498041611CC4}"/>
    <hyperlink ref="B16" r:id="rId16" tooltip="Rumonge Province" display="https://en.wikipedia.org/wiki/Rumonge_Province" xr:uid="{D2EAB396-7017-4C56-BB50-E222770227CB}"/>
    <hyperlink ref="B17" r:id="rId17" tooltip="Rutana Province" display="https://en.wikipedia.org/wiki/Rutana_Province" xr:uid="{8C644F27-117B-42E3-A638-A8A2F9736E4A}"/>
    <hyperlink ref="B18" r:id="rId18" tooltip="Ruyigi Province" display="https://en.wikipedia.org/wiki/Ruyigi_Province" xr:uid="{0A22BB40-F9F4-46F6-8377-951E857D22E8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3EE0C-BDCB-4DDF-9580-33441573EF83}">
  <dimension ref="A1:G14"/>
  <sheetViews>
    <sheetView workbookViewId="0">
      <selection activeCell="D1" sqref="D1:G14"/>
    </sheetView>
  </sheetViews>
  <sheetFormatPr defaultRowHeight="14.5" x14ac:dyDescent="0.35"/>
  <cols>
    <col min="4" max="4" width="4.81640625" bestFit="1" customWidth="1"/>
    <col min="5" max="5" width="38.81640625" bestFit="1" customWidth="1"/>
  </cols>
  <sheetData>
    <row r="1" spans="1:7" ht="18.5" thickBot="1" x14ac:dyDescent="0.4">
      <c r="A1" s="1" t="s">
        <v>1974</v>
      </c>
      <c r="B1" s="3" t="s">
        <v>1975</v>
      </c>
      <c r="C1" s="6" t="s">
        <v>1976</v>
      </c>
      <c r="D1">
        <v>3839</v>
      </c>
      <c r="E1" t="str">
        <f>_xlfn.CONCAT(B1," (Côte d'Ivoirian ",C1,")")</f>
        <v>Abidjan (Côte d'Ivoirian autonomous district)</v>
      </c>
      <c r="F1" t="str">
        <f>B1</f>
        <v>Abidjan</v>
      </c>
      <c r="G1" t="str">
        <f>A1</f>
        <v>CI-AB</v>
      </c>
    </row>
    <row r="2" spans="1:7" ht="44" thickBot="1" x14ac:dyDescent="0.4">
      <c r="A2" s="1" t="s">
        <v>1977</v>
      </c>
      <c r="B2" s="3" t="s">
        <v>1978</v>
      </c>
      <c r="C2" s="6" t="s">
        <v>473</v>
      </c>
      <c r="D2">
        <v>3839</v>
      </c>
      <c r="E2" t="str">
        <f t="shared" ref="E2:E14" si="0">_xlfn.CONCAT(B2," (Côte d'Ivoirian ",C2,")")</f>
        <v>Bas-Sassandra (Côte d'Ivoirian district)</v>
      </c>
      <c r="F2" t="str">
        <f t="shared" ref="F2:F14" si="1">B2</f>
        <v>Bas-Sassandra</v>
      </c>
      <c r="G2" t="str">
        <f t="shared" ref="G2:G14" si="2">A2</f>
        <v>CI-BS</v>
      </c>
    </row>
    <row r="3" spans="1:7" ht="15" thickBot="1" x14ac:dyDescent="0.4">
      <c r="A3" s="1" t="s">
        <v>1979</v>
      </c>
      <c r="B3" s="3" t="s">
        <v>1980</v>
      </c>
      <c r="C3" s="6" t="s">
        <v>473</v>
      </c>
      <c r="D3">
        <v>3839</v>
      </c>
      <c r="E3" t="str">
        <f t="shared" si="0"/>
        <v>Comoé (Côte d'Ivoirian district)</v>
      </c>
      <c r="F3" t="str">
        <f t="shared" si="1"/>
        <v>Comoé</v>
      </c>
      <c r="G3" t="str">
        <f t="shared" si="2"/>
        <v>CI-CM</v>
      </c>
    </row>
    <row r="4" spans="1:7" ht="15" thickBot="1" x14ac:dyDescent="0.4">
      <c r="A4" s="1" t="s">
        <v>1981</v>
      </c>
      <c r="B4" s="3" t="s">
        <v>1982</v>
      </c>
      <c r="C4" s="6" t="s">
        <v>473</v>
      </c>
      <c r="D4">
        <v>3839</v>
      </c>
      <c r="E4" t="str">
        <f t="shared" si="0"/>
        <v>Denguélé (Côte d'Ivoirian district)</v>
      </c>
      <c r="F4" t="str">
        <f t="shared" si="1"/>
        <v>Denguélé</v>
      </c>
      <c r="G4" t="str">
        <f t="shared" si="2"/>
        <v>CI-DN</v>
      </c>
    </row>
    <row r="5" spans="1:7" ht="29.5" thickBot="1" x14ac:dyDescent="0.4">
      <c r="A5" s="1" t="s">
        <v>1983</v>
      </c>
      <c r="B5" s="3" t="s">
        <v>1984</v>
      </c>
      <c r="C5" s="6" t="s">
        <v>473</v>
      </c>
      <c r="D5">
        <v>3839</v>
      </c>
      <c r="E5" t="str">
        <f t="shared" si="0"/>
        <v>Gôh-Djiboua (Côte d'Ivoirian district)</v>
      </c>
      <c r="F5" t="str">
        <f t="shared" si="1"/>
        <v>Gôh-Djiboua</v>
      </c>
      <c r="G5" t="str">
        <f t="shared" si="2"/>
        <v>CI-GD</v>
      </c>
    </row>
    <row r="6" spans="1:7" ht="15" thickBot="1" x14ac:dyDescent="0.4">
      <c r="A6" s="1" t="s">
        <v>1985</v>
      </c>
      <c r="B6" s="3" t="s">
        <v>1986</v>
      </c>
      <c r="C6" s="6" t="s">
        <v>473</v>
      </c>
      <c r="D6">
        <v>3839</v>
      </c>
      <c r="E6" t="str">
        <f t="shared" si="0"/>
        <v>Lacs (Côte d'Ivoirian district)</v>
      </c>
      <c r="F6" t="str">
        <f t="shared" si="1"/>
        <v>Lacs</v>
      </c>
      <c r="G6" t="str">
        <f t="shared" si="2"/>
        <v>CI-LC</v>
      </c>
    </row>
    <row r="7" spans="1:7" ht="15" thickBot="1" x14ac:dyDescent="0.4">
      <c r="A7" s="1" t="s">
        <v>1987</v>
      </c>
      <c r="B7" s="3" t="s">
        <v>1988</v>
      </c>
      <c r="C7" s="6" t="s">
        <v>473</v>
      </c>
      <c r="D7">
        <v>3839</v>
      </c>
      <c r="E7" t="str">
        <f t="shared" si="0"/>
        <v>Lagunes (Côte d'Ivoirian district)</v>
      </c>
      <c r="F7" t="str">
        <f t="shared" si="1"/>
        <v>Lagunes</v>
      </c>
      <c r="G7" t="str">
        <f t="shared" si="2"/>
        <v>CI-LG</v>
      </c>
    </row>
    <row r="8" spans="1:7" ht="29.5" thickBot="1" x14ac:dyDescent="0.4">
      <c r="A8" s="1" t="s">
        <v>1989</v>
      </c>
      <c r="B8" s="3" t="s">
        <v>1990</v>
      </c>
      <c r="C8" s="6" t="s">
        <v>473</v>
      </c>
      <c r="D8">
        <v>3839</v>
      </c>
      <c r="E8" t="str">
        <f t="shared" si="0"/>
        <v>Montagnes (Côte d'Ivoirian district)</v>
      </c>
      <c r="F8" t="str">
        <f t="shared" si="1"/>
        <v>Montagnes</v>
      </c>
      <c r="G8" t="str">
        <f t="shared" si="2"/>
        <v>CI-MG</v>
      </c>
    </row>
    <row r="9" spans="1:7" ht="58.5" thickBot="1" x14ac:dyDescent="0.4">
      <c r="A9" s="1" t="s">
        <v>1991</v>
      </c>
      <c r="B9" s="3" t="s">
        <v>1992</v>
      </c>
      <c r="C9" s="6" t="s">
        <v>473</v>
      </c>
      <c r="D9">
        <v>3839</v>
      </c>
      <c r="E9" t="str">
        <f t="shared" si="0"/>
        <v>Sassandra-Marahoué (Côte d'Ivoirian district)</v>
      </c>
      <c r="F9" t="str">
        <f t="shared" si="1"/>
        <v>Sassandra-Marahoué</v>
      </c>
      <c r="G9" t="str">
        <f t="shared" si="2"/>
        <v>CI-SM</v>
      </c>
    </row>
    <row r="10" spans="1:7" ht="15" thickBot="1" x14ac:dyDescent="0.4">
      <c r="A10" s="1" t="s">
        <v>1993</v>
      </c>
      <c r="B10" s="3" t="s">
        <v>1994</v>
      </c>
      <c r="C10" s="6" t="s">
        <v>473</v>
      </c>
      <c r="D10">
        <v>3839</v>
      </c>
      <c r="E10" t="str">
        <f t="shared" si="0"/>
        <v>Savanes (Côte d'Ivoirian district)</v>
      </c>
      <c r="F10" t="str">
        <f t="shared" si="1"/>
        <v>Savanes</v>
      </c>
      <c r="G10" t="str">
        <f t="shared" si="2"/>
        <v>CI-SV</v>
      </c>
    </row>
    <row r="11" spans="1:7" ht="44" thickBot="1" x14ac:dyDescent="0.4">
      <c r="A11" s="1" t="s">
        <v>1995</v>
      </c>
      <c r="B11" s="3" t="s">
        <v>1996</v>
      </c>
      <c r="C11" s="6" t="s">
        <v>473</v>
      </c>
      <c r="D11">
        <v>3839</v>
      </c>
      <c r="E11" t="str">
        <f t="shared" si="0"/>
        <v>Vallée du Bandama (Côte d'Ivoirian district)</v>
      </c>
      <c r="F11" t="str">
        <f t="shared" si="1"/>
        <v>Vallée du Bandama</v>
      </c>
      <c r="G11" t="str">
        <f t="shared" si="2"/>
        <v>CI-VB</v>
      </c>
    </row>
    <row r="12" spans="1:7" ht="15" thickBot="1" x14ac:dyDescent="0.4">
      <c r="A12" s="1" t="s">
        <v>1997</v>
      </c>
      <c r="B12" s="3" t="s">
        <v>1998</v>
      </c>
      <c r="C12" s="6" t="s">
        <v>473</v>
      </c>
      <c r="D12">
        <v>3839</v>
      </c>
      <c r="E12" t="str">
        <f t="shared" si="0"/>
        <v>Woroba (Côte d'Ivoirian district)</v>
      </c>
      <c r="F12" t="str">
        <f t="shared" si="1"/>
        <v>Woroba</v>
      </c>
      <c r="G12" t="str">
        <f t="shared" si="2"/>
        <v>CI-WR</v>
      </c>
    </row>
    <row r="13" spans="1:7" ht="29.5" thickBot="1" x14ac:dyDescent="0.4">
      <c r="A13" s="1" t="s">
        <v>1999</v>
      </c>
      <c r="B13" s="3" t="s">
        <v>2000</v>
      </c>
      <c r="C13" s="6" t="s">
        <v>1976</v>
      </c>
      <c r="D13">
        <v>3839</v>
      </c>
      <c r="E13" t="str">
        <f t="shared" si="0"/>
        <v>Yamoussoukro (Côte d'Ivoirian autonomous district)</v>
      </c>
      <c r="F13" t="str">
        <f t="shared" si="1"/>
        <v>Yamoussoukro</v>
      </c>
      <c r="G13" t="str">
        <f t="shared" si="2"/>
        <v>CI-YM</v>
      </c>
    </row>
    <row r="14" spans="1:7" ht="15" thickBot="1" x14ac:dyDescent="0.4">
      <c r="A14" s="1" t="s">
        <v>2001</v>
      </c>
      <c r="B14" s="3" t="s">
        <v>2002</v>
      </c>
      <c r="C14" s="6" t="s">
        <v>473</v>
      </c>
      <c r="D14">
        <v>3839</v>
      </c>
      <c r="E14" t="str">
        <f t="shared" si="0"/>
        <v>Zanzan (Côte d'Ivoirian district)</v>
      </c>
      <c r="F14" t="str">
        <f t="shared" si="1"/>
        <v>Zanzan</v>
      </c>
      <c r="G14" t="str">
        <f t="shared" si="2"/>
        <v>CI-ZZ</v>
      </c>
    </row>
  </sheetData>
  <hyperlinks>
    <hyperlink ref="B1" r:id="rId1" tooltip="Abidjan" display="https://en.wikipedia.org/wiki/Abidjan" xr:uid="{EA3B9CF0-FC14-4DAB-92A1-93BCEBAAB9BF}"/>
    <hyperlink ref="B2" r:id="rId2" tooltip="Bas-Sassandra District" display="https://en.wikipedia.org/wiki/Bas-Sassandra_District" xr:uid="{416E1515-F5E4-415C-B628-C4DFBF4A4585}"/>
    <hyperlink ref="B3" r:id="rId3" tooltip="Comoé District" display="https://en.wikipedia.org/wiki/Como%C3%A9_District" xr:uid="{4D778067-6BED-4B7A-898F-B9C01E0995BC}"/>
    <hyperlink ref="B4" r:id="rId4" tooltip="Denguélé District" display="https://en.wikipedia.org/wiki/Dengu%C3%A9l%C3%A9_District" xr:uid="{F094D767-4729-4C69-B1C7-B5AF8A3346E7}"/>
    <hyperlink ref="B5" r:id="rId5" tooltip="Gôh-Djiboua District" display="https://en.wikipedia.org/wiki/G%C3%B4h-Djiboua_District" xr:uid="{4B1B7168-6372-4C94-A5B8-2BED97BD56A2}"/>
    <hyperlink ref="B6" r:id="rId6" tooltip="Lacs District" display="https://en.wikipedia.org/wiki/Lacs_District" xr:uid="{6301DCD9-DE21-4EE5-96C7-E4F962379462}"/>
    <hyperlink ref="B7" r:id="rId7" tooltip="Lagunes District" display="https://en.wikipedia.org/wiki/Lagunes_District" xr:uid="{2D8BA150-39E1-41D7-9BB1-253184583074}"/>
    <hyperlink ref="B8" r:id="rId8" tooltip="Montagnes District" display="https://en.wikipedia.org/wiki/Montagnes_District" xr:uid="{56538CDE-193D-4D3B-BDBD-8C19E33CDA33}"/>
    <hyperlink ref="B9" r:id="rId9" tooltip="Sassandra-Marahoué District" display="https://en.wikipedia.org/wiki/Sassandra-Marahou%C3%A9_District" xr:uid="{1106B5E0-183E-450A-8D69-2779D2FC2426}"/>
    <hyperlink ref="B10" r:id="rId10" tooltip="Savanes District" display="https://en.wikipedia.org/wiki/Savanes_District" xr:uid="{FB776271-6DFA-4BAA-A731-3FEB08B76A63}"/>
    <hyperlink ref="B11" r:id="rId11" tooltip="Vallée du Bandama District" display="https://en.wikipedia.org/wiki/Vall%C3%A9e_du_Bandama_District" xr:uid="{2D9C4E75-4DAA-4603-8458-A322A927EC94}"/>
    <hyperlink ref="B12" r:id="rId12" tooltip="Woroba District" display="https://en.wikipedia.org/wiki/Woroba_District" xr:uid="{47B0CA7D-4ABA-4795-9F29-18F5C88ED434}"/>
    <hyperlink ref="B13" r:id="rId13" tooltip="Yamoussoukro" display="https://en.wikipedia.org/wiki/Yamoussoukro" xr:uid="{A83F1B28-3B68-4D86-BFD4-B55041C65BEC}"/>
    <hyperlink ref="B14" r:id="rId14" tooltip="Zanzan District" display="https://en.wikipedia.org/wiki/Zanzan_District" xr:uid="{1C1AAD82-0570-41C3-A231-558DDC42370A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2A86B-B593-4026-A29C-F54E15FBCEAD}">
  <dimension ref="A1:G10"/>
  <sheetViews>
    <sheetView workbookViewId="0">
      <selection activeCell="D1" sqref="D1:G10"/>
    </sheetView>
  </sheetViews>
  <sheetFormatPr defaultRowHeight="14.5" x14ac:dyDescent="0.35"/>
  <cols>
    <col min="5" max="5" width="29" bestFit="1" customWidth="1"/>
    <col min="6" max="6" width="9.90625" bestFit="1" customWidth="1"/>
  </cols>
  <sheetData>
    <row r="1" spans="1:7" ht="29.5" thickBot="1" x14ac:dyDescent="0.4">
      <c r="A1" s="1" t="s">
        <v>2003</v>
      </c>
      <c r="B1" s="3" t="s">
        <v>2004</v>
      </c>
      <c r="C1" s="6" t="s">
        <v>2004</v>
      </c>
      <c r="D1">
        <v>3853</v>
      </c>
      <c r="E1" t="str">
        <f>_xlfn.CONCAT(B1," (Cameroonian region)")</f>
        <v>Adamaoua (Cameroonian region)</v>
      </c>
      <c r="F1" t="str">
        <f>B1</f>
        <v>Adamaoua</v>
      </c>
      <c r="G1" t="str">
        <f>A1</f>
        <v>CM-AD</v>
      </c>
    </row>
    <row r="2" spans="1:7" ht="15" thickBot="1" x14ac:dyDescent="0.4">
      <c r="A2" s="1" t="s">
        <v>2005</v>
      </c>
      <c r="B2" s="3" t="s">
        <v>2006</v>
      </c>
      <c r="C2" s="6" t="s">
        <v>2006</v>
      </c>
      <c r="D2">
        <v>3853</v>
      </c>
      <c r="E2" t="str">
        <f t="shared" ref="E2:E10" si="0">_xlfn.CONCAT(B2," (Cameroonian region)")</f>
        <v>Centre (Cameroonian region)</v>
      </c>
      <c r="F2" t="str">
        <f t="shared" ref="F2:F10" si="1">B2</f>
        <v>Centre</v>
      </c>
      <c r="G2" t="str">
        <f t="shared" ref="G2:G10" si="2">A2</f>
        <v>CM-CE</v>
      </c>
    </row>
    <row r="3" spans="1:7" ht="15" thickBot="1" x14ac:dyDescent="0.4">
      <c r="A3" s="1" t="s">
        <v>2007</v>
      </c>
      <c r="B3" s="3" t="s">
        <v>2008</v>
      </c>
      <c r="C3" s="6" t="s">
        <v>2009</v>
      </c>
      <c r="D3">
        <v>3853</v>
      </c>
      <c r="E3" t="str">
        <f t="shared" si="0"/>
        <v>East (Cameroonian region)</v>
      </c>
      <c r="F3" t="str">
        <f t="shared" si="1"/>
        <v>East</v>
      </c>
      <c r="G3" t="str">
        <f t="shared" si="2"/>
        <v>CM-ES</v>
      </c>
    </row>
    <row r="4" spans="1:7" ht="15" thickBot="1" x14ac:dyDescent="0.4">
      <c r="A4" s="1" t="s">
        <v>2010</v>
      </c>
      <c r="B4" s="3" t="s">
        <v>2011</v>
      </c>
      <c r="C4" s="6" t="s">
        <v>2012</v>
      </c>
      <c r="D4">
        <v>3853</v>
      </c>
      <c r="E4" t="str">
        <f t="shared" si="0"/>
        <v>Far North (Cameroonian region)</v>
      </c>
      <c r="F4" t="str">
        <f t="shared" si="1"/>
        <v>Far North</v>
      </c>
      <c r="G4" t="str">
        <f t="shared" si="2"/>
        <v>CM-EN</v>
      </c>
    </row>
    <row r="5" spans="1:7" ht="15" thickBot="1" x14ac:dyDescent="0.4">
      <c r="A5" s="1" t="s">
        <v>2013</v>
      </c>
      <c r="B5" s="3" t="s">
        <v>1654</v>
      </c>
      <c r="C5" s="6" t="s">
        <v>1654</v>
      </c>
      <c r="D5">
        <v>3853</v>
      </c>
      <c r="E5" t="str">
        <f t="shared" si="0"/>
        <v>Littoral (Cameroonian region)</v>
      </c>
      <c r="F5" t="str">
        <f t="shared" si="1"/>
        <v>Littoral</v>
      </c>
      <c r="G5" t="str">
        <f t="shared" si="2"/>
        <v>CM-LT</v>
      </c>
    </row>
    <row r="6" spans="1:7" ht="15" thickBot="1" x14ac:dyDescent="0.4">
      <c r="A6" s="1" t="s">
        <v>2014</v>
      </c>
      <c r="B6" s="3" t="s">
        <v>2015</v>
      </c>
      <c r="C6" s="6" t="s">
        <v>2016</v>
      </c>
      <c r="D6">
        <v>3853</v>
      </c>
      <c r="E6" t="str">
        <f t="shared" si="0"/>
        <v>North (Cameroonian region)</v>
      </c>
      <c r="F6" t="str">
        <f t="shared" si="1"/>
        <v>North</v>
      </c>
      <c r="G6" t="str">
        <f t="shared" si="2"/>
        <v>CM-NO</v>
      </c>
    </row>
    <row r="7" spans="1:7" ht="29.5" thickBot="1" x14ac:dyDescent="0.4">
      <c r="A7" s="1" t="s">
        <v>2017</v>
      </c>
      <c r="B7" s="3" t="s">
        <v>1141</v>
      </c>
      <c r="C7" s="6" t="s">
        <v>2018</v>
      </c>
      <c r="D7">
        <v>3853</v>
      </c>
      <c r="E7" t="str">
        <f t="shared" si="0"/>
        <v>North-West (Cameroonian region)</v>
      </c>
      <c r="F7" t="str">
        <f t="shared" si="1"/>
        <v>North-West</v>
      </c>
      <c r="G7" t="str">
        <f t="shared" si="2"/>
        <v>CM-NW</v>
      </c>
    </row>
    <row r="8" spans="1:7" ht="15" thickBot="1" x14ac:dyDescent="0.4">
      <c r="A8" s="1" t="s">
        <v>2019</v>
      </c>
      <c r="B8" s="3" t="s">
        <v>2020</v>
      </c>
      <c r="C8" s="6" t="s">
        <v>2021</v>
      </c>
      <c r="D8">
        <v>3853</v>
      </c>
      <c r="E8" t="str">
        <f t="shared" si="0"/>
        <v>South (Cameroonian region)</v>
      </c>
      <c r="F8" t="str">
        <f t="shared" si="1"/>
        <v>South</v>
      </c>
      <c r="G8" t="str">
        <f t="shared" si="2"/>
        <v>CM-SU</v>
      </c>
    </row>
    <row r="9" spans="1:7" ht="29.5" thickBot="1" x14ac:dyDescent="0.4">
      <c r="A9" s="1" t="s">
        <v>2022</v>
      </c>
      <c r="B9" s="3" t="s">
        <v>2023</v>
      </c>
      <c r="C9" s="6" t="s">
        <v>2024</v>
      </c>
      <c r="D9">
        <v>3853</v>
      </c>
      <c r="E9" t="str">
        <f t="shared" si="0"/>
        <v>South-West (Cameroonian region)</v>
      </c>
      <c r="F9" t="str">
        <f t="shared" si="1"/>
        <v>South-West</v>
      </c>
      <c r="G9" t="str">
        <f t="shared" si="2"/>
        <v>CM-SW</v>
      </c>
    </row>
    <row r="10" spans="1:7" ht="15" thickBot="1" x14ac:dyDescent="0.4">
      <c r="A10" s="1" t="s">
        <v>2025</v>
      </c>
      <c r="B10" s="3" t="s">
        <v>2026</v>
      </c>
      <c r="C10" s="6" t="s">
        <v>2027</v>
      </c>
      <c r="D10">
        <v>3853</v>
      </c>
      <c r="E10" t="str">
        <f t="shared" si="0"/>
        <v>West (Cameroonian region)</v>
      </c>
      <c r="F10" t="str">
        <f t="shared" si="1"/>
        <v>West</v>
      </c>
      <c r="G10" t="str">
        <f t="shared" si="2"/>
        <v>CM-OU</v>
      </c>
    </row>
  </sheetData>
  <hyperlinks>
    <hyperlink ref="B1" r:id="rId1" tooltip="Adamawa Region" display="https://en.wikipedia.org/wiki/Adamawa_Region" xr:uid="{5281785D-80EC-458C-9466-4E11A3EDE572}"/>
    <hyperlink ref="B2" r:id="rId2" tooltip="Centre Region (Cameroon)" display="https://en.wikipedia.org/wiki/Centre_Region_(Cameroon)" xr:uid="{F4A48390-CF33-4688-90C7-28C10C6CE193}"/>
    <hyperlink ref="B3" r:id="rId3" tooltip="East Region (Cameroon)" display="https://en.wikipedia.org/wiki/East_Region_(Cameroon)" xr:uid="{4EDC6A3B-ADF1-4F16-9B14-A87AA22E1064}"/>
    <hyperlink ref="B4" r:id="rId4" tooltip="Far North Region, Cameroon" display="https://en.wikipedia.org/wiki/Far_North_Region,_Cameroon" xr:uid="{26FF86BA-54D7-456B-8BDE-FABC62CD336F}"/>
    <hyperlink ref="B5" r:id="rId5" tooltip="Littoral Region (Cameroon)" display="https://en.wikipedia.org/wiki/Littoral_Region_(Cameroon)" xr:uid="{209A1B89-5F5E-4057-B334-E3A460415217}"/>
    <hyperlink ref="B6" r:id="rId6" tooltip="North Region (Cameroon)" display="https://en.wikipedia.org/wiki/North_Region_(Cameroon)" xr:uid="{D6DE136D-ED8F-4A88-9637-C0E89AA6241C}"/>
    <hyperlink ref="B7" r:id="rId7" tooltip="Northwest Region (Cameroon)" display="https://en.wikipedia.org/wiki/Northwest_Region_(Cameroon)" xr:uid="{44982A56-6205-43B8-BF28-571139835E3B}"/>
    <hyperlink ref="B8" r:id="rId8" tooltip="South Region (Cameroon)" display="https://en.wikipedia.org/wiki/South_Region_(Cameroon)" xr:uid="{3AC731D4-DF7C-47E4-ACE0-FA094E6FA4E2}"/>
    <hyperlink ref="B9" r:id="rId9" tooltip="Southwest Region (Cameroon)" display="https://en.wikipedia.org/wiki/Southwest_Region_(Cameroon)" xr:uid="{D296FDE7-FE0B-4D26-804C-F30410FAF0C5}"/>
    <hyperlink ref="B10" r:id="rId10" tooltip="West Region (Cameroon)" display="https://en.wikipedia.org/wiki/West_Region_(Cameroon)" xr:uid="{408CA76D-C340-45D9-9DF6-4967FA3FA1FC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FB990-15A9-4119-A296-1E5519353D12}">
  <dimension ref="A1:F7"/>
  <sheetViews>
    <sheetView workbookViewId="0">
      <selection activeCell="C1" sqref="C1:F7"/>
    </sheetView>
  </sheetViews>
  <sheetFormatPr defaultRowHeight="14.5" x14ac:dyDescent="0.35"/>
  <cols>
    <col min="3" max="3" width="4.81640625" bestFit="1" customWidth="1"/>
    <col min="4" max="4" width="26.7265625" bestFit="1" customWidth="1"/>
    <col min="5" max="5" width="7.453125" bestFit="1" customWidth="1"/>
  </cols>
  <sheetData>
    <row r="1" spans="1:6" ht="15" thickBot="1" x14ac:dyDescent="0.4">
      <c r="A1" s="1" t="s">
        <v>2028</v>
      </c>
      <c r="B1" s="3" t="s">
        <v>2029</v>
      </c>
      <c r="C1">
        <v>3897</v>
      </c>
      <c r="D1" t="str">
        <f>_xlfn.CONCAT(B1," (Costa Rican province)")</f>
        <v>Alajuela (Costa Rican province)</v>
      </c>
      <c r="E1" t="str">
        <f>B1</f>
        <v>Alajuela</v>
      </c>
      <c r="F1" t="str">
        <f>A1</f>
        <v>CR-A</v>
      </c>
    </row>
    <row r="2" spans="1:6" ht="15" thickBot="1" x14ac:dyDescent="0.4">
      <c r="A2" s="1" t="s">
        <v>2030</v>
      </c>
      <c r="B2" s="3" t="s">
        <v>2031</v>
      </c>
      <c r="C2">
        <v>3897</v>
      </c>
      <c r="D2" t="str">
        <f t="shared" ref="D2:D7" si="0">_xlfn.CONCAT(B2," (Costa Rican province)")</f>
        <v>Cartago (Costa Rican province)</v>
      </c>
      <c r="E2" t="str">
        <f t="shared" ref="E2:E7" si="1">B2</f>
        <v>Cartago</v>
      </c>
      <c r="F2" t="str">
        <f t="shared" ref="F2:F7" si="2">A2</f>
        <v>CR-C</v>
      </c>
    </row>
    <row r="3" spans="1:6" ht="29.5" thickBot="1" x14ac:dyDescent="0.4">
      <c r="A3" s="1" t="s">
        <v>2032</v>
      </c>
      <c r="B3" s="3" t="s">
        <v>2033</v>
      </c>
      <c r="C3">
        <v>3897</v>
      </c>
      <c r="D3" t="str">
        <f t="shared" si="0"/>
        <v>Guanacaste (Costa Rican province)</v>
      </c>
      <c r="E3" t="str">
        <f t="shared" si="1"/>
        <v>Guanacaste</v>
      </c>
      <c r="F3" t="str">
        <f t="shared" si="2"/>
        <v>CR-G</v>
      </c>
    </row>
    <row r="4" spans="1:6" ht="15" thickBot="1" x14ac:dyDescent="0.4">
      <c r="A4" s="1" t="s">
        <v>2034</v>
      </c>
      <c r="B4" s="3" t="s">
        <v>2035</v>
      </c>
      <c r="C4">
        <v>3897</v>
      </c>
      <c r="D4" t="str">
        <f t="shared" si="0"/>
        <v>Heredia (Costa Rican province)</v>
      </c>
      <c r="E4" t="str">
        <f t="shared" si="1"/>
        <v>Heredia</v>
      </c>
      <c r="F4" t="str">
        <f t="shared" si="2"/>
        <v>CR-H</v>
      </c>
    </row>
    <row r="5" spans="1:6" ht="15" thickBot="1" x14ac:dyDescent="0.4">
      <c r="A5" s="1" t="s">
        <v>2036</v>
      </c>
      <c r="B5" s="3" t="s">
        <v>2037</v>
      </c>
      <c r="C5">
        <v>3897</v>
      </c>
      <c r="D5" t="str">
        <f t="shared" si="0"/>
        <v>Limón (Costa Rican province)</v>
      </c>
      <c r="E5" t="str">
        <f t="shared" si="1"/>
        <v>Limón</v>
      </c>
      <c r="F5" t="str">
        <f t="shared" si="2"/>
        <v>CR-L</v>
      </c>
    </row>
    <row r="6" spans="1:6" ht="29.5" thickBot="1" x14ac:dyDescent="0.4">
      <c r="A6" s="1" t="s">
        <v>2038</v>
      </c>
      <c r="B6" s="3" t="s">
        <v>2039</v>
      </c>
      <c r="C6">
        <v>3897</v>
      </c>
      <c r="D6" t="str">
        <f t="shared" si="0"/>
        <v>Puntarenas (Costa Rican province)</v>
      </c>
      <c r="E6" t="str">
        <f t="shared" si="1"/>
        <v>Puntarenas</v>
      </c>
      <c r="F6" t="str">
        <f t="shared" si="2"/>
        <v>CR-P</v>
      </c>
    </row>
    <row r="7" spans="1:6" ht="15" thickBot="1" x14ac:dyDescent="0.4">
      <c r="A7" s="1" t="s">
        <v>2040</v>
      </c>
      <c r="B7" s="3" t="s">
        <v>2041</v>
      </c>
      <c r="C7">
        <v>3897</v>
      </c>
      <c r="D7" t="str">
        <f t="shared" si="0"/>
        <v>San José (Costa Rican province)</v>
      </c>
      <c r="E7" t="str">
        <f t="shared" si="1"/>
        <v>San José</v>
      </c>
      <c r="F7" t="str">
        <f t="shared" si="2"/>
        <v>CR-SJ</v>
      </c>
    </row>
  </sheetData>
  <hyperlinks>
    <hyperlink ref="B1" r:id="rId1" tooltip="Alajuela Province" display="https://en.wikipedia.org/wiki/Alajuela_Province" xr:uid="{3C03AF1E-4FB7-43FD-B175-C1A9CD17D343}"/>
    <hyperlink ref="B2" r:id="rId2" tooltip="Cartago Province" display="https://en.wikipedia.org/wiki/Cartago_Province" xr:uid="{48CD4EF5-5C77-46B1-9D18-7D8171EE4B5B}"/>
    <hyperlink ref="B3" r:id="rId3" tooltip="Guanacaste Province" display="https://en.wikipedia.org/wiki/Guanacaste_Province" xr:uid="{7FB28840-CFE2-4C7A-9D83-8DF3825662E7}"/>
    <hyperlink ref="B4" r:id="rId4" tooltip="Heredia Province" display="https://en.wikipedia.org/wiki/Heredia_Province" xr:uid="{437C5B0F-7EE7-4AAB-825D-165F1EB4AB98}"/>
    <hyperlink ref="B5" r:id="rId5" tooltip="Limón Province" display="https://en.wikipedia.org/wiki/Lim%C3%B3n_Province" xr:uid="{8C8D3FC0-D3C3-4498-8A68-0C093D712AD3}"/>
    <hyperlink ref="B6" r:id="rId6" tooltip="Puntarenas Province" display="https://en.wikipedia.org/wiki/Puntarenas_Province" xr:uid="{D78E82B3-E461-4BF2-9EA4-32606140FF83}"/>
    <hyperlink ref="B7" r:id="rId7" tooltip="San José Province" display="https://en.wikipedia.org/wiki/San_Jos%C3%A9_Province" xr:uid="{E79C07E1-D641-464D-ACC6-510B26E18FC5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8B2E9-6AB2-49B8-8FC6-B2B48B80BA14}">
  <dimension ref="A1:G16"/>
  <sheetViews>
    <sheetView workbookViewId="0">
      <selection activeCell="D1" sqref="D1:G17"/>
    </sheetView>
  </sheetViews>
  <sheetFormatPr defaultRowHeight="14.5" x14ac:dyDescent="0.35"/>
  <sheetData>
    <row r="1" spans="1:7" ht="15" thickBot="1" x14ac:dyDescent="0.4">
      <c r="A1" s="1" t="s">
        <v>2042</v>
      </c>
      <c r="B1" s="3" t="s">
        <v>2043</v>
      </c>
      <c r="C1" s="6" t="s">
        <v>149</v>
      </c>
      <c r="D1">
        <v>3898</v>
      </c>
      <c r="E1" t="str">
        <f>_xlfn.CONCAT(B1," (Cuban ",C1,")")</f>
        <v>Artemisa (Cuban province)</v>
      </c>
      <c r="F1" t="str">
        <f>B1</f>
        <v>Artemisa</v>
      </c>
      <c r="G1" t="str">
        <f>A1</f>
        <v>CU-15</v>
      </c>
    </row>
    <row r="2" spans="1:7" ht="29.5" thickBot="1" x14ac:dyDescent="0.4">
      <c r="A2" s="1" t="s">
        <v>2044</v>
      </c>
      <c r="B2" s="3" t="s">
        <v>2045</v>
      </c>
      <c r="C2" s="6" t="s">
        <v>149</v>
      </c>
      <c r="D2">
        <v>3898</v>
      </c>
      <c r="E2" t="str">
        <f t="shared" ref="E2:E16" si="0">_xlfn.CONCAT(B2," (Cuban ",C2,")")</f>
        <v>Camagüey (Cuban province)</v>
      </c>
      <c r="F2" t="str">
        <f t="shared" ref="F2:F16" si="1">B2</f>
        <v>Camagüey</v>
      </c>
      <c r="G2" t="str">
        <f t="shared" ref="G2:G16" si="2">A2</f>
        <v>CU-09</v>
      </c>
    </row>
    <row r="3" spans="1:7" ht="29.5" thickBot="1" x14ac:dyDescent="0.4">
      <c r="A3" s="1" t="s">
        <v>2046</v>
      </c>
      <c r="B3" s="3" t="s">
        <v>2047</v>
      </c>
      <c r="C3" s="6" t="s">
        <v>149</v>
      </c>
      <c r="D3">
        <v>3898</v>
      </c>
      <c r="E3" t="str">
        <f t="shared" si="0"/>
        <v>Ciego de Ávila (Cuban province)</v>
      </c>
      <c r="F3" t="str">
        <f t="shared" si="1"/>
        <v>Ciego de Ávila</v>
      </c>
      <c r="G3" t="str">
        <f t="shared" si="2"/>
        <v>CU-08</v>
      </c>
    </row>
    <row r="4" spans="1:7" ht="29.5" thickBot="1" x14ac:dyDescent="0.4">
      <c r="A4" s="1" t="s">
        <v>2048</v>
      </c>
      <c r="B4" s="3" t="s">
        <v>2049</v>
      </c>
      <c r="C4" s="6" t="s">
        <v>149</v>
      </c>
      <c r="D4">
        <v>3898</v>
      </c>
      <c r="E4" t="str">
        <f t="shared" si="0"/>
        <v>Cienfuegos (Cuban province)</v>
      </c>
      <c r="F4" t="str">
        <f t="shared" si="1"/>
        <v>Cienfuegos</v>
      </c>
      <c r="G4" t="str">
        <f t="shared" si="2"/>
        <v>CU-06</v>
      </c>
    </row>
    <row r="5" spans="1:7" ht="15" thickBot="1" x14ac:dyDescent="0.4">
      <c r="A5" s="1" t="s">
        <v>2050</v>
      </c>
      <c r="B5" s="3" t="s">
        <v>2051</v>
      </c>
      <c r="C5" s="6" t="s">
        <v>149</v>
      </c>
      <c r="D5">
        <v>3898</v>
      </c>
      <c r="E5" t="str">
        <f t="shared" si="0"/>
        <v>Granma (Cuban province)</v>
      </c>
      <c r="F5" t="str">
        <f t="shared" si="1"/>
        <v>Granma</v>
      </c>
      <c r="G5" t="str">
        <f t="shared" si="2"/>
        <v>CU-12</v>
      </c>
    </row>
    <row r="6" spans="1:7" ht="29.5" thickBot="1" x14ac:dyDescent="0.4">
      <c r="A6" s="1" t="s">
        <v>2052</v>
      </c>
      <c r="B6" s="3" t="s">
        <v>2053</v>
      </c>
      <c r="C6" s="6" t="s">
        <v>149</v>
      </c>
      <c r="D6">
        <v>3898</v>
      </c>
      <c r="E6" t="str">
        <f t="shared" si="0"/>
        <v>Guantánamo (Cuban province)</v>
      </c>
      <c r="F6" t="str">
        <f t="shared" si="1"/>
        <v>Guantánamo</v>
      </c>
      <c r="G6" t="str">
        <f t="shared" si="2"/>
        <v>CU-14</v>
      </c>
    </row>
    <row r="7" spans="1:7" ht="15" thickBot="1" x14ac:dyDescent="0.4">
      <c r="A7" s="1" t="s">
        <v>2054</v>
      </c>
      <c r="B7" s="3" t="s">
        <v>2055</v>
      </c>
      <c r="C7" s="6" t="s">
        <v>149</v>
      </c>
      <c r="D7">
        <v>3898</v>
      </c>
      <c r="E7" t="str">
        <f t="shared" si="0"/>
        <v>Holguín (Cuban province)</v>
      </c>
      <c r="F7" t="str">
        <f t="shared" si="1"/>
        <v>Holguín</v>
      </c>
      <c r="G7" t="str">
        <f t="shared" si="2"/>
        <v>CU-11</v>
      </c>
    </row>
    <row r="8" spans="1:7" ht="29.5" thickBot="1" x14ac:dyDescent="0.4">
      <c r="A8" s="1" t="s">
        <v>2056</v>
      </c>
      <c r="B8" s="3" t="s">
        <v>2057</v>
      </c>
      <c r="C8" s="6" t="s">
        <v>149</v>
      </c>
      <c r="D8">
        <v>3898</v>
      </c>
      <c r="E8" t="str">
        <f t="shared" si="0"/>
        <v>La Habana (Cuban province)</v>
      </c>
      <c r="F8" t="str">
        <f t="shared" si="1"/>
        <v>La Habana</v>
      </c>
      <c r="G8" t="str">
        <f t="shared" si="2"/>
        <v>CU-03</v>
      </c>
    </row>
    <row r="9" spans="1:7" ht="29.5" thickBot="1" x14ac:dyDescent="0.4">
      <c r="A9" s="1" t="s">
        <v>2058</v>
      </c>
      <c r="B9" s="3" t="s">
        <v>2059</v>
      </c>
      <c r="C9" s="6" t="s">
        <v>149</v>
      </c>
      <c r="D9">
        <v>3898</v>
      </c>
      <c r="E9" t="str">
        <f t="shared" si="0"/>
        <v>Las Tunas (Cuban province)</v>
      </c>
      <c r="F9" t="str">
        <f t="shared" si="1"/>
        <v>Las Tunas</v>
      </c>
      <c r="G9" t="str">
        <f t="shared" si="2"/>
        <v>CU-10</v>
      </c>
    </row>
    <row r="10" spans="1:7" ht="29.5" thickBot="1" x14ac:dyDescent="0.4">
      <c r="A10" s="1" t="s">
        <v>2060</v>
      </c>
      <c r="B10" s="3" t="s">
        <v>2061</v>
      </c>
      <c r="C10" s="6" t="s">
        <v>149</v>
      </c>
      <c r="D10">
        <v>3898</v>
      </c>
      <c r="E10" t="str">
        <f t="shared" si="0"/>
        <v>Matanzas (Cuban province)</v>
      </c>
      <c r="F10" t="str">
        <f t="shared" si="1"/>
        <v>Matanzas</v>
      </c>
      <c r="G10" t="str">
        <f t="shared" si="2"/>
        <v>CU-04</v>
      </c>
    </row>
    <row r="11" spans="1:7" ht="29.5" thickBot="1" x14ac:dyDescent="0.4">
      <c r="A11" s="1" t="s">
        <v>2062</v>
      </c>
      <c r="B11" s="3" t="s">
        <v>2063</v>
      </c>
      <c r="C11" s="6" t="s">
        <v>149</v>
      </c>
      <c r="D11">
        <v>3898</v>
      </c>
      <c r="E11" t="str">
        <f t="shared" si="0"/>
        <v>Mayabeque (Cuban province)</v>
      </c>
      <c r="F11" t="str">
        <f t="shared" si="1"/>
        <v>Mayabeque</v>
      </c>
      <c r="G11" t="str">
        <f t="shared" si="2"/>
        <v>CU-16</v>
      </c>
    </row>
    <row r="12" spans="1:7" ht="29.5" thickBot="1" x14ac:dyDescent="0.4">
      <c r="A12" s="1" t="s">
        <v>2064</v>
      </c>
      <c r="B12" s="3" t="s">
        <v>2065</v>
      </c>
      <c r="C12" s="6" t="s">
        <v>149</v>
      </c>
      <c r="D12">
        <v>3898</v>
      </c>
      <c r="E12" t="str">
        <f t="shared" si="0"/>
        <v>Pinar del Río (Cuban province)</v>
      </c>
      <c r="F12" t="str">
        <f t="shared" si="1"/>
        <v>Pinar del Río</v>
      </c>
      <c r="G12" t="str">
        <f t="shared" si="2"/>
        <v>CU-01</v>
      </c>
    </row>
    <row r="13" spans="1:7" ht="29.5" thickBot="1" x14ac:dyDescent="0.4">
      <c r="A13" s="1" t="s">
        <v>2066</v>
      </c>
      <c r="B13" s="3" t="s">
        <v>2067</v>
      </c>
      <c r="C13" s="6" t="s">
        <v>149</v>
      </c>
      <c r="D13">
        <v>3898</v>
      </c>
      <c r="E13" t="str">
        <f t="shared" si="0"/>
        <v>Sancti Spíritus (Cuban province)</v>
      </c>
      <c r="F13" t="str">
        <f t="shared" si="1"/>
        <v>Sancti Spíritus</v>
      </c>
      <c r="G13" t="str">
        <f t="shared" si="2"/>
        <v>CU-07</v>
      </c>
    </row>
    <row r="14" spans="1:7" ht="29.5" thickBot="1" x14ac:dyDescent="0.4">
      <c r="A14" s="1" t="s">
        <v>2068</v>
      </c>
      <c r="B14" s="3" t="s">
        <v>2069</v>
      </c>
      <c r="C14" s="6" t="s">
        <v>149</v>
      </c>
      <c r="D14">
        <v>3898</v>
      </c>
      <c r="E14" t="str">
        <f t="shared" si="0"/>
        <v>Santiago de Cuba (Cuban province)</v>
      </c>
      <c r="F14" t="str">
        <f t="shared" si="1"/>
        <v>Santiago de Cuba</v>
      </c>
      <c r="G14" t="str">
        <f t="shared" si="2"/>
        <v>CU-13</v>
      </c>
    </row>
    <row r="15" spans="1:7" ht="29.5" thickBot="1" x14ac:dyDescent="0.4">
      <c r="A15" s="1" t="s">
        <v>2070</v>
      </c>
      <c r="B15" s="3" t="s">
        <v>2071</v>
      </c>
      <c r="C15" s="6" t="s">
        <v>149</v>
      </c>
      <c r="D15">
        <v>3898</v>
      </c>
      <c r="E15" t="str">
        <f t="shared" si="0"/>
        <v>Villa Clara (Cuban province)</v>
      </c>
      <c r="F15" t="str">
        <f t="shared" si="1"/>
        <v>Villa Clara</v>
      </c>
      <c r="G15" t="str">
        <f t="shared" si="2"/>
        <v>CU-05</v>
      </c>
    </row>
    <row r="16" spans="1:7" ht="29.5" thickBot="1" x14ac:dyDescent="0.4">
      <c r="A16" s="1" t="s">
        <v>2072</v>
      </c>
      <c r="B16" s="3" t="s">
        <v>2073</v>
      </c>
      <c r="C16" s="6" t="s">
        <v>1003</v>
      </c>
      <c r="D16">
        <v>3898</v>
      </c>
      <c r="E16" t="str">
        <f t="shared" si="0"/>
        <v>Isla de la Juventud (Cuban special municipality)</v>
      </c>
      <c r="F16" t="str">
        <f t="shared" si="1"/>
        <v>Isla de la Juventud</v>
      </c>
      <c r="G16" t="str">
        <f t="shared" si="2"/>
        <v>CU-99</v>
      </c>
    </row>
  </sheetData>
  <hyperlinks>
    <hyperlink ref="B1" r:id="rId1" tooltip="Artemisa Province" display="https://en.wikipedia.org/wiki/Artemisa_Province" xr:uid="{16814317-3D1D-450D-B869-89BDBAF27DBA}"/>
    <hyperlink ref="B2" r:id="rId2" tooltip="Camagüey Province" display="https://en.wikipedia.org/wiki/Camag%C3%BCey_Province" xr:uid="{25DE3B90-795C-49B6-A05B-8BA23581FFC0}"/>
    <hyperlink ref="B3" r:id="rId3" tooltip="Ciego de Ávila Province" display="https://en.wikipedia.org/wiki/Ciego_de_%C3%81vila_Province" xr:uid="{7CA157F4-FDCA-4222-A4F4-004D07C187D7}"/>
    <hyperlink ref="B4" r:id="rId4" tooltip="Cienfuegos Province" display="https://en.wikipedia.org/wiki/Cienfuegos_Province" xr:uid="{643F3BA8-4363-401A-BB53-348CD9EE9A28}"/>
    <hyperlink ref="B5" r:id="rId5" tooltip="Granma Province" display="https://en.wikipedia.org/wiki/Granma_Province" xr:uid="{5311F2E4-804D-449F-9C08-BEE0BCA26DE8}"/>
    <hyperlink ref="B6" r:id="rId6" tooltip="Guantánamo Province" display="https://en.wikipedia.org/wiki/Guant%C3%A1namo_Province" xr:uid="{F0409A2C-909B-4F5C-9FA2-45B8CB67A64C}"/>
    <hyperlink ref="B7" r:id="rId7" tooltip="Holguín Province" display="https://en.wikipedia.org/wiki/Holgu%C3%ADn_Province" xr:uid="{3F0FBA86-B702-41C1-987A-775C8B31A271}"/>
    <hyperlink ref="B8" r:id="rId8" tooltip="Ciudad de La Habana Province" display="https://en.wikipedia.org/wiki/Ciudad_de_La_Habana_Province" xr:uid="{BF4B727D-7D41-4DBD-8F76-F8FF9CA285B5}"/>
    <hyperlink ref="B9" r:id="rId9" tooltip="Las Tunas Province" display="https://en.wikipedia.org/wiki/Las_Tunas_Province" xr:uid="{669EB5DD-2B8C-4907-A862-7249D861A509}"/>
    <hyperlink ref="B10" r:id="rId10" tooltip="Matanzas Province" display="https://en.wikipedia.org/wiki/Matanzas_Province" xr:uid="{808C9026-6602-4468-9C19-1F26B017A60F}"/>
    <hyperlink ref="B11" r:id="rId11" tooltip="Mayabeque Province" display="https://en.wikipedia.org/wiki/Mayabeque_Province" xr:uid="{351661F9-F3CD-4562-ACB6-95094C5322EA}"/>
    <hyperlink ref="B12" r:id="rId12" tooltip="Pinar del Río Province" display="https://en.wikipedia.org/wiki/Pinar_del_R%C3%ADo_Province" xr:uid="{06A6704F-8076-4632-BD82-C40400EE1EA4}"/>
    <hyperlink ref="B13" r:id="rId13" tooltip="Sancti Spíritus Province" display="https://en.wikipedia.org/wiki/Sancti_Sp%C3%ADritus_Province" xr:uid="{A81A8589-FB5B-4557-A1BB-807E2F5BB4EA}"/>
    <hyperlink ref="B14" r:id="rId14" tooltip="Santiago de Cuba Province" display="https://en.wikipedia.org/wiki/Santiago_de_Cuba_Province" xr:uid="{C0FAB45E-5AA1-45AB-8448-C27C1ECA9898}"/>
    <hyperlink ref="B15" r:id="rId15" tooltip="Villa Clara Province" display="https://en.wikipedia.org/wiki/Villa_Clara_Province" xr:uid="{969CC2F5-F0B8-4DF2-BF3E-E9C5A6224B62}"/>
    <hyperlink ref="B16" r:id="rId16" tooltip="Isla de la Juventud" display="https://en.wikipedia.org/wiki/Isla_de_la_Juventud" xr:uid="{41793829-BEC1-49CA-955E-E8D8658CBB88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10833-8879-49F1-9840-899750130DE8}">
  <dimension ref="A1:I6"/>
  <sheetViews>
    <sheetView workbookViewId="0">
      <selection activeCell="F1" sqref="F1:I6"/>
    </sheetView>
  </sheetViews>
  <sheetFormatPr defaultRowHeight="14.5" x14ac:dyDescent="0.35"/>
  <cols>
    <col min="7" max="7" width="23.90625" bestFit="1" customWidth="1"/>
    <col min="8" max="8" width="9.81640625" bestFit="1" customWidth="1"/>
  </cols>
  <sheetData>
    <row r="1" spans="1:9" ht="29.5" thickBot="1" x14ac:dyDescent="0.4">
      <c r="A1" s="1" t="s">
        <v>2074</v>
      </c>
      <c r="B1" s="6" t="s">
        <v>2075</v>
      </c>
      <c r="C1" s="6" t="s">
        <v>2076</v>
      </c>
      <c r="D1" s="6" t="s">
        <v>2077</v>
      </c>
      <c r="E1" s="3" t="s">
        <v>2078</v>
      </c>
      <c r="F1">
        <v>4002</v>
      </c>
      <c r="G1" t="str">
        <f>_xlfn.CONCAT(E1," (Cypriot district)")</f>
        <v>Famagusta (Cypriot district)</v>
      </c>
      <c r="H1" t="str">
        <f>E1</f>
        <v>Famagusta</v>
      </c>
      <c r="I1" t="str">
        <f>A1</f>
        <v>CY-04</v>
      </c>
    </row>
    <row r="2" spans="1:9" ht="15" thickBot="1" x14ac:dyDescent="0.4">
      <c r="A2" s="1" t="s">
        <v>2079</v>
      </c>
      <c r="B2" s="6" t="s">
        <v>2080</v>
      </c>
      <c r="C2" s="6" t="s">
        <v>2081</v>
      </c>
      <c r="D2" s="6" t="s">
        <v>2082</v>
      </c>
      <c r="E2" s="3" t="s">
        <v>2083</v>
      </c>
      <c r="F2">
        <v>4002</v>
      </c>
      <c r="G2" t="str">
        <f t="shared" ref="G2:G6" si="0">_xlfn.CONCAT(E2," (Cypriot district)")</f>
        <v>Kyrenia (Cypriot district)</v>
      </c>
      <c r="H2" t="str">
        <f t="shared" ref="H2:H6" si="1">E2</f>
        <v>Kyrenia</v>
      </c>
      <c r="I2" t="str">
        <f t="shared" ref="I2:I6" si="2">A2</f>
        <v>CY-06</v>
      </c>
    </row>
    <row r="3" spans="1:9" ht="15" thickBot="1" x14ac:dyDescent="0.4">
      <c r="A3" s="1" t="s">
        <v>2084</v>
      </c>
      <c r="B3" s="6" t="s">
        <v>2085</v>
      </c>
      <c r="C3" s="6" t="s">
        <v>2086</v>
      </c>
      <c r="D3" s="6" t="s">
        <v>2085</v>
      </c>
      <c r="E3" s="3" t="s">
        <v>2087</v>
      </c>
      <c r="F3">
        <v>4002</v>
      </c>
      <c r="G3" t="str">
        <f t="shared" si="0"/>
        <v>Larnaca (Cypriot district)</v>
      </c>
      <c r="H3" t="str">
        <f t="shared" si="1"/>
        <v>Larnaca</v>
      </c>
      <c r="I3" t="str">
        <f t="shared" si="2"/>
        <v>CY-03</v>
      </c>
    </row>
    <row r="4" spans="1:9" ht="15" thickBot="1" x14ac:dyDescent="0.4">
      <c r="A4" s="1" t="s">
        <v>2088</v>
      </c>
      <c r="B4" s="6" t="s">
        <v>2089</v>
      </c>
      <c r="C4" s="6" t="s">
        <v>2090</v>
      </c>
      <c r="D4" s="6" t="s">
        <v>2091</v>
      </c>
      <c r="E4" s="3" t="s">
        <v>2092</v>
      </c>
      <c r="F4">
        <v>4002</v>
      </c>
      <c r="G4" t="str">
        <f t="shared" si="0"/>
        <v>Nicosia (Cypriot district)</v>
      </c>
      <c r="H4" t="str">
        <f t="shared" si="1"/>
        <v>Nicosia</v>
      </c>
      <c r="I4" t="str">
        <f t="shared" si="2"/>
        <v>CY-01</v>
      </c>
    </row>
    <row r="5" spans="1:9" ht="15" thickBot="1" x14ac:dyDescent="0.4">
      <c r="A5" s="1" t="s">
        <v>2093</v>
      </c>
      <c r="B5" s="6" t="s">
        <v>2094</v>
      </c>
      <c r="C5" s="6" t="s">
        <v>2095</v>
      </c>
      <c r="D5" s="6" t="s">
        <v>2096</v>
      </c>
      <c r="E5" s="3" t="s">
        <v>2097</v>
      </c>
      <c r="F5">
        <v>4002</v>
      </c>
      <c r="G5" t="str">
        <f t="shared" si="0"/>
        <v>Limassol (Cypriot district)</v>
      </c>
      <c r="H5" t="str">
        <f t="shared" si="1"/>
        <v>Limassol</v>
      </c>
      <c r="I5" t="str">
        <f t="shared" si="2"/>
        <v>CY-02</v>
      </c>
    </row>
    <row r="6" spans="1:9" ht="15" thickBot="1" x14ac:dyDescent="0.4">
      <c r="A6" s="1" t="s">
        <v>2098</v>
      </c>
      <c r="B6" s="6" t="s">
        <v>2099</v>
      </c>
      <c r="C6" s="6" t="s">
        <v>2100</v>
      </c>
      <c r="D6" s="6" t="s">
        <v>2101</v>
      </c>
      <c r="E6" s="3" t="s">
        <v>2102</v>
      </c>
      <c r="F6">
        <v>4002</v>
      </c>
      <c r="G6" t="str">
        <f t="shared" si="0"/>
        <v>Paphos (Cypriot district)</v>
      </c>
      <c r="H6" t="str">
        <f t="shared" si="1"/>
        <v>Paphos</v>
      </c>
      <c r="I6" t="str">
        <f t="shared" si="2"/>
        <v>CY-05</v>
      </c>
    </row>
  </sheetData>
  <hyperlinks>
    <hyperlink ref="E1" r:id="rId1" tooltip="Famagusta District" display="https://en.wikipedia.org/wiki/Famagusta_District" xr:uid="{8946E78A-120E-493B-9A17-0DE90C9E8E91}"/>
    <hyperlink ref="E2" r:id="rId2" tooltip="Kyrenia District" display="https://en.wikipedia.org/wiki/Kyrenia_District" xr:uid="{777304F0-C821-4F34-A9AE-05158B879A2F}"/>
    <hyperlink ref="E3" r:id="rId3" tooltip="Larnaca District" display="https://en.wikipedia.org/wiki/Larnaca_District" xr:uid="{4FB10357-F0E8-4B4F-BFDF-545F3C97DF0E}"/>
    <hyperlink ref="E4" r:id="rId4" tooltip="Nicosia District" display="https://en.wikipedia.org/wiki/Nicosia_District" xr:uid="{803694FB-7955-4B01-B52A-62CCCD57770A}"/>
    <hyperlink ref="E5" r:id="rId5" tooltip="Limassol District" display="https://en.wikipedia.org/wiki/Limassol_District" xr:uid="{8FD46485-5279-458F-BC7F-C3D5FBEE5502}"/>
    <hyperlink ref="E6" r:id="rId6" tooltip="Paphos District" display="https://en.wikipedia.org/wiki/Paphos_District" xr:uid="{C7AB2E27-A549-4F6D-A27C-E2DA093114F4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70ED0-50D6-4E74-863E-4C6D42DE8F75}">
  <dimension ref="A1:H6"/>
  <sheetViews>
    <sheetView workbookViewId="0">
      <selection activeCell="F1" sqref="F1:F6"/>
    </sheetView>
  </sheetViews>
  <sheetFormatPr defaultRowHeight="14.5" x14ac:dyDescent="0.35"/>
  <cols>
    <col min="6" max="6" width="24.6328125" bestFit="1" customWidth="1"/>
  </cols>
  <sheetData>
    <row r="1" spans="1:8" ht="29.5" thickBot="1" x14ac:dyDescent="0.4">
      <c r="A1" s="1" t="s">
        <v>2103</v>
      </c>
      <c r="B1" s="3" t="s">
        <v>2104</v>
      </c>
      <c r="C1" s="6" t="s">
        <v>2105</v>
      </c>
      <c r="D1" s="6" t="s">
        <v>1036</v>
      </c>
      <c r="E1">
        <v>3864</v>
      </c>
      <c r="F1" t="str">
        <f>_xlfn.CONCAT(B1," (Djiboutian ",D1,")")</f>
        <v>Ali Sabieh (Djiboutian region)</v>
      </c>
      <c r="G1" t="str">
        <f>B1</f>
        <v>Ali Sabieh</v>
      </c>
      <c r="H1" t="str">
        <f>A1</f>
        <v>DJ-AS</v>
      </c>
    </row>
    <row r="2" spans="1:8" ht="15" thickBot="1" x14ac:dyDescent="0.4">
      <c r="A2" s="1" t="s">
        <v>2106</v>
      </c>
      <c r="B2" s="3" t="s">
        <v>2107</v>
      </c>
      <c r="C2" s="6" t="s">
        <v>2108</v>
      </c>
      <c r="D2" s="6" t="s">
        <v>1036</v>
      </c>
      <c r="E2">
        <v>3864</v>
      </c>
      <c r="F2" t="str">
        <f t="shared" ref="F2:F6" si="0">_xlfn.CONCAT(B2," (Djiboutian ",D2,")")</f>
        <v>Arta (Djiboutian region)</v>
      </c>
      <c r="G2" t="str">
        <f t="shared" ref="G2:G6" si="1">B2</f>
        <v>Arta</v>
      </c>
      <c r="H2" t="str">
        <f t="shared" ref="H2:H6" si="2">A2</f>
        <v>DJ-AR</v>
      </c>
    </row>
    <row r="3" spans="1:8" ht="15" thickBot="1" x14ac:dyDescent="0.4">
      <c r="A3" s="1" t="s">
        <v>2109</v>
      </c>
      <c r="B3" s="3" t="s">
        <v>2110</v>
      </c>
      <c r="C3" s="6" t="s">
        <v>2111</v>
      </c>
      <c r="D3" s="6" t="s">
        <v>1036</v>
      </c>
      <c r="E3">
        <v>3864</v>
      </c>
      <c r="F3" t="str">
        <f t="shared" si="0"/>
        <v>Dikhil (Djiboutian region)</v>
      </c>
      <c r="G3" t="str">
        <f t="shared" si="1"/>
        <v>Dikhil</v>
      </c>
      <c r="H3" t="str">
        <f t="shared" si="2"/>
        <v>DJ-DI</v>
      </c>
    </row>
    <row r="4" spans="1:8" ht="15" thickBot="1" x14ac:dyDescent="0.4">
      <c r="A4" s="1" t="s">
        <v>2112</v>
      </c>
      <c r="B4" s="3" t="s">
        <v>2113</v>
      </c>
      <c r="C4" s="6" t="s">
        <v>2114</v>
      </c>
      <c r="D4" s="6" t="s">
        <v>1036</v>
      </c>
      <c r="E4">
        <v>3864</v>
      </c>
      <c r="F4" t="str">
        <f t="shared" si="0"/>
        <v>Obock (Djiboutian region)</v>
      </c>
      <c r="G4" t="str">
        <f t="shared" si="1"/>
        <v>Obock</v>
      </c>
      <c r="H4" t="str">
        <f t="shared" si="2"/>
        <v>DJ-OB</v>
      </c>
    </row>
    <row r="5" spans="1:8" ht="29.5" thickBot="1" x14ac:dyDescent="0.4">
      <c r="A5" s="1" t="s">
        <v>2115</v>
      </c>
      <c r="B5" s="3" t="s">
        <v>2116</v>
      </c>
      <c r="C5" s="6" t="s">
        <v>2117</v>
      </c>
      <c r="D5" s="6" t="s">
        <v>1036</v>
      </c>
      <c r="E5">
        <v>3864</v>
      </c>
      <c r="F5" t="str">
        <f t="shared" si="0"/>
        <v>Tadjourah (Djiboutian region)</v>
      </c>
      <c r="G5" t="str">
        <f t="shared" si="1"/>
        <v>Tadjourah</v>
      </c>
      <c r="H5" t="str">
        <f t="shared" si="2"/>
        <v>DJ-TA</v>
      </c>
    </row>
    <row r="6" spans="1:8" ht="15" thickBot="1" x14ac:dyDescent="0.4">
      <c r="A6" s="1" t="s">
        <v>2118</v>
      </c>
      <c r="B6" s="3" t="s">
        <v>2119</v>
      </c>
      <c r="C6" s="6" t="s">
        <v>2120</v>
      </c>
      <c r="D6" s="6" t="s">
        <v>466</v>
      </c>
      <c r="E6">
        <v>3864</v>
      </c>
      <c r="F6" t="str">
        <f t="shared" si="0"/>
        <v>Djibouti (Djiboutian city)</v>
      </c>
      <c r="G6" t="str">
        <f t="shared" si="1"/>
        <v>Djibouti</v>
      </c>
      <c r="H6" t="str">
        <f t="shared" si="2"/>
        <v>DJ-DJ</v>
      </c>
    </row>
  </sheetData>
  <hyperlinks>
    <hyperlink ref="B1" r:id="rId1" tooltip="Ali Sabieh Region" display="https://en.wikipedia.org/wiki/Ali_Sabieh_Region" xr:uid="{DC6A52C5-727F-4259-B716-264FF29B93A4}"/>
    <hyperlink ref="B2" r:id="rId2" tooltip="Arta Region" display="https://en.wikipedia.org/wiki/Arta_Region" xr:uid="{4A3D9066-7B57-4F86-B715-C70B488274C8}"/>
    <hyperlink ref="B3" r:id="rId3" tooltip="Dikhil Region" display="https://en.wikipedia.org/wiki/Dikhil_Region" xr:uid="{0566FDB5-2593-47E3-94D6-05B8272018E8}"/>
    <hyperlink ref="B4" r:id="rId4" tooltip="Obock Region" display="https://en.wikipedia.org/wiki/Obock_Region" xr:uid="{7D374030-54AF-49F9-92A9-9FD90E41066E}"/>
    <hyperlink ref="B5" r:id="rId5" tooltip="Tadjourah Region" display="https://en.wikipedia.org/wiki/Tadjourah_Region" xr:uid="{F4502376-261F-4E0E-BEA9-CC0EE89D68AB}"/>
    <hyperlink ref="B6" r:id="rId6" tooltip="Djibouti (city)" display="https://en.wikipedia.org/wiki/Djibouti_(city)" xr:uid="{6D41DC67-1774-421A-9A7D-3DFD40E89C02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A8EF4-087D-44C6-A830-61E261802902}">
  <dimension ref="A1:F10"/>
  <sheetViews>
    <sheetView workbookViewId="0">
      <selection activeCell="C1" sqref="C1:F10"/>
    </sheetView>
  </sheetViews>
  <sheetFormatPr defaultRowHeight="14.5" x14ac:dyDescent="0.35"/>
  <sheetData>
    <row r="1" spans="1:6" ht="29.5" thickBot="1" x14ac:dyDescent="0.4">
      <c r="A1" s="1" t="s">
        <v>2121</v>
      </c>
      <c r="B1" s="3" t="s">
        <v>1440</v>
      </c>
      <c r="C1">
        <v>3899</v>
      </c>
      <c r="D1" t="str">
        <f>_xlfn.CONCAT(B1," (Dominican parish)")</f>
        <v>Saint Andrew (Dominican parish)</v>
      </c>
      <c r="E1" t="str">
        <f>B1</f>
        <v>Saint Andrew</v>
      </c>
      <c r="F1" t="str">
        <f>A1</f>
        <v>DM-02</v>
      </c>
    </row>
    <row r="2" spans="1:6" ht="29.5" thickBot="1" x14ac:dyDescent="0.4">
      <c r="A2" s="1" t="s">
        <v>2122</v>
      </c>
      <c r="B2" s="3" t="s">
        <v>2123</v>
      </c>
      <c r="C2">
        <v>3899</v>
      </c>
      <c r="D2" t="str">
        <f t="shared" ref="D2:D10" si="0">_xlfn.CONCAT(B2," (Dominican parish)")</f>
        <v>Saint David (Dominican parish)</v>
      </c>
      <c r="E2" t="str">
        <f t="shared" ref="E2:E10" si="1">B2</f>
        <v>Saint David</v>
      </c>
      <c r="F2" t="str">
        <f t="shared" ref="F2:F10" si="2">A2</f>
        <v>DM-03</v>
      </c>
    </row>
    <row r="3" spans="1:6" ht="29.5" thickBot="1" x14ac:dyDescent="0.4">
      <c r="A3" s="1" t="s">
        <v>2124</v>
      </c>
      <c r="B3" s="3" t="s">
        <v>1467</v>
      </c>
      <c r="C3">
        <v>3899</v>
      </c>
      <c r="D3" t="str">
        <f t="shared" si="0"/>
        <v>Saint George (Dominican parish)</v>
      </c>
      <c r="E3" t="str">
        <f t="shared" si="1"/>
        <v>Saint George</v>
      </c>
      <c r="F3" t="str">
        <f t="shared" si="2"/>
        <v>DM-04</v>
      </c>
    </row>
    <row r="4" spans="1:6" ht="29.5" thickBot="1" x14ac:dyDescent="0.4">
      <c r="A4" s="1" t="s">
        <v>2125</v>
      </c>
      <c r="B4" s="3" t="s">
        <v>1470</v>
      </c>
      <c r="C4">
        <v>3899</v>
      </c>
      <c r="D4" t="str">
        <f t="shared" si="0"/>
        <v>Saint John (Dominican parish)</v>
      </c>
      <c r="E4" t="str">
        <f t="shared" si="1"/>
        <v>Saint John</v>
      </c>
      <c r="F4" t="str">
        <f t="shared" si="2"/>
        <v>DM-05</v>
      </c>
    </row>
    <row r="5" spans="1:6" ht="29.5" thickBot="1" x14ac:dyDescent="0.4">
      <c r="A5" s="1" t="s">
        <v>2126</v>
      </c>
      <c r="B5" s="3" t="s">
        <v>1578</v>
      </c>
      <c r="C5">
        <v>3899</v>
      </c>
      <c r="D5" t="str">
        <f t="shared" si="0"/>
        <v>Saint Joseph (Dominican parish)</v>
      </c>
      <c r="E5" t="str">
        <f t="shared" si="1"/>
        <v>Saint Joseph</v>
      </c>
      <c r="F5" t="str">
        <f t="shared" si="2"/>
        <v>DM-06</v>
      </c>
    </row>
    <row r="6" spans="1:6" ht="29.5" thickBot="1" x14ac:dyDescent="0.4">
      <c r="A6" s="1" t="s">
        <v>2127</v>
      </c>
      <c r="B6" s="3" t="s">
        <v>2128</v>
      </c>
      <c r="C6">
        <v>3899</v>
      </c>
      <c r="D6" t="str">
        <f t="shared" si="0"/>
        <v>Saint Luke (Dominican parish)</v>
      </c>
      <c r="E6" t="str">
        <f t="shared" si="1"/>
        <v>Saint Luke</v>
      </c>
      <c r="F6" t="str">
        <f t="shared" si="2"/>
        <v>DM-07</v>
      </c>
    </row>
    <row r="7" spans="1:6" ht="29.5" thickBot="1" x14ac:dyDescent="0.4">
      <c r="A7" s="1" t="s">
        <v>2129</v>
      </c>
      <c r="B7" s="3" t="s">
        <v>2130</v>
      </c>
      <c r="C7">
        <v>3899</v>
      </c>
      <c r="D7" t="str">
        <f t="shared" si="0"/>
        <v>Saint Mark (Dominican parish)</v>
      </c>
      <c r="E7" t="str">
        <f t="shared" si="1"/>
        <v>Saint Mark</v>
      </c>
      <c r="F7" t="str">
        <f t="shared" si="2"/>
        <v>DM-08</v>
      </c>
    </row>
    <row r="8" spans="1:6" ht="29.5" thickBot="1" x14ac:dyDescent="0.4">
      <c r="A8" s="1" t="s">
        <v>2131</v>
      </c>
      <c r="B8" s="3" t="s">
        <v>2132</v>
      </c>
      <c r="C8">
        <v>3899</v>
      </c>
      <c r="D8" t="str">
        <f t="shared" si="0"/>
        <v>Saint Patrick (Dominican parish)</v>
      </c>
      <c r="E8" t="str">
        <f t="shared" si="1"/>
        <v>Saint Patrick</v>
      </c>
      <c r="F8" t="str">
        <f t="shared" si="2"/>
        <v>DM-09</v>
      </c>
    </row>
    <row r="9" spans="1:6" ht="29.5" thickBot="1" x14ac:dyDescent="0.4">
      <c r="A9" s="1" t="s">
        <v>2133</v>
      </c>
      <c r="B9" s="3" t="s">
        <v>1473</v>
      </c>
      <c r="C9">
        <v>3899</v>
      </c>
      <c r="D9" t="str">
        <f t="shared" si="0"/>
        <v>Saint Paul (Dominican parish)</v>
      </c>
      <c r="E9" t="str">
        <f t="shared" si="1"/>
        <v>Saint Paul</v>
      </c>
      <c r="F9" t="str">
        <f t="shared" si="2"/>
        <v>DM-10</v>
      </c>
    </row>
    <row r="10" spans="1:6" ht="29.5" thickBot="1" x14ac:dyDescent="0.4">
      <c r="A10" s="1" t="s">
        <v>2134</v>
      </c>
      <c r="B10" s="3" t="s">
        <v>1475</v>
      </c>
      <c r="C10">
        <v>3899</v>
      </c>
      <c r="D10" t="str">
        <f t="shared" si="0"/>
        <v>Saint Peter (Dominican parish)</v>
      </c>
      <c r="E10" t="str">
        <f t="shared" si="1"/>
        <v>Saint Peter</v>
      </c>
      <c r="F10" t="str">
        <f t="shared" si="2"/>
        <v>DM-11</v>
      </c>
    </row>
  </sheetData>
  <hyperlinks>
    <hyperlink ref="B1" r:id="rId1" tooltip="Saint Andrew Parish (Dominica)" display="https://en.wikipedia.org/wiki/Saint_Andrew_Parish_(Dominica)" xr:uid="{681C749C-C4C3-4335-98FB-B1E31BAE391E}"/>
    <hyperlink ref="B2" r:id="rId2" tooltip="Saint David Parish (Dominica)" display="https://en.wikipedia.org/wiki/Saint_David_Parish_(Dominica)" xr:uid="{57326D10-7FA2-4EB5-96CF-2E3C9A7BB872}"/>
    <hyperlink ref="B3" r:id="rId3" tooltip="Saint George Parish (Dominica)" display="https://en.wikipedia.org/wiki/Saint_George_Parish_(Dominica)" xr:uid="{97D7A690-F84D-470A-84BD-3FE912E07BC7}"/>
    <hyperlink ref="B4" r:id="rId4" tooltip="Saint John Parish (Dominica)" display="https://en.wikipedia.org/wiki/Saint_John_Parish_(Dominica)" xr:uid="{2CFCF0F4-25A9-43FA-83F6-4E66791EF4AD}"/>
    <hyperlink ref="B5" r:id="rId5" tooltip="Saint Joseph Parish (Dominica)" display="https://en.wikipedia.org/wiki/Saint_Joseph_Parish_(Dominica)" xr:uid="{CF118E22-9B6B-4F29-9715-39406B000426}"/>
    <hyperlink ref="B6" r:id="rId6" tooltip="Saint Luke Parish" display="https://en.wikipedia.org/wiki/Saint_Luke_Parish" xr:uid="{CB7027DF-D54F-4250-8396-0ABB78E75E53}"/>
    <hyperlink ref="B7" r:id="rId7" tooltip="Saint Mark Parish (Dominica)" display="https://en.wikipedia.org/wiki/Saint_Mark_Parish_(Dominica)" xr:uid="{1A6A2229-6E08-44F8-909B-5D474ECD9D27}"/>
    <hyperlink ref="B8" r:id="rId8" tooltip="Saint Patrick Parish (Dominica)" display="https://en.wikipedia.org/wiki/Saint_Patrick_Parish_(Dominica)" xr:uid="{D58B2D65-04C9-478D-A4D7-3FDB1D1727C5}"/>
    <hyperlink ref="B9" r:id="rId9" tooltip="Saint Paul Parish (Dominica)" display="https://en.wikipedia.org/wiki/Saint_Paul_Parish_(Dominica)" xr:uid="{DD53ADD1-25A6-4771-9610-18B61F31DDDF}"/>
    <hyperlink ref="B10" r:id="rId10" tooltip="Saint Peter Parish (Dominica)" display="https://en.wikipedia.org/wiki/Saint_Peter_Parish_(Dominica)" xr:uid="{E49ACECC-5883-4ADD-9CE4-3EE7B1817FDB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BE26B-17A5-4699-9AFB-04A40924864B}">
  <dimension ref="A1:G58"/>
  <sheetViews>
    <sheetView topLeftCell="A43" workbookViewId="0">
      <selection activeCell="D1" sqref="D1:G58"/>
    </sheetView>
  </sheetViews>
  <sheetFormatPr defaultRowHeight="14.5" x14ac:dyDescent="0.35"/>
  <sheetData>
    <row r="1" spans="1:7" ht="15" thickBot="1" x14ac:dyDescent="0.4">
      <c r="A1" s="1" t="s">
        <v>2135</v>
      </c>
      <c r="B1" s="3" t="s">
        <v>2136</v>
      </c>
      <c r="C1" s="6" t="s">
        <v>2137</v>
      </c>
      <c r="D1">
        <v>3829</v>
      </c>
      <c r="E1" t="str">
        <f>_xlfn.CONCAT(B1," (Algerian province)")</f>
        <v>Adrar (Algerian province)</v>
      </c>
      <c r="F1" t="str">
        <f>B1</f>
        <v>Adrar</v>
      </c>
      <c r="G1" t="str">
        <f>A1</f>
        <v>DZ-01</v>
      </c>
    </row>
    <row r="2" spans="1:7" ht="15" thickBot="1" x14ac:dyDescent="0.4">
      <c r="A2" s="1" t="s">
        <v>2138</v>
      </c>
      <c r="B2" s="3" t="s">
        <v>2139</v>
      </c>
      <c r="C2" s="6" t="s">
        <v>2140</v>
      </c>
      <c r="D2">
        <v>3829</v>
      </c>
      <c r="E2" t="str">
        <f t="shared" ref="E2:E58" si="0">_xlfn.CONCAT(B2," (Algerian province)")</f>
        <v>Aïn Defla (Algerian province)</v>
      </c>
      <c r="F2" t="str">
        <f t="shared" ref="F2:F58" si="1">B2</f>
        <v>Aïn Defla</v>
      </c>
      <c r="G2" t="str">
        <f t="shared" ref="G2:G58" si="2">A2</f>
        <v>DZ-44</v>
      </c>
    </row>
    <row r="3" spans="1:7" ht="44" thickBot="1" x14ac:dyDescent="0.4">
      <c r="A3" s="1" t="s">
        <v>2141</v>
      </c>
      <c r="B3" s="3" t="s">
        <v>2142</v>
      </c>
      <c r="C3" s="6" t="s">
        <v>2143</v>
      </c>
      <c r="D3">
        <v>3829</v>
      </c>
      <c r="E3" t="str">
        <f t="shared" si="0"/>
        <v>Aïn Témouchent (Algerian province)</v>
      </c>
      <c r="F3" t="str">
        <f t="shared" si="1"/>
        <v>Aïn Témouchent</v>
      </c>
      <c r="G3" t="str">
        <f t="shared" si="2"/>
        <v>DZ-46</v>
      </c>
    </row>
    <row r="4" spans="1:7" ht="15" thickBot="1" x14ac:dyDescent="0.4">
      <c r="A4" s="1" t="s">
        <v>2144</v>
      </c>
      <c r="B4" s="3" t="s">
        <v>2145</v>
      </c>
      <c r="C4" s="6" t="s">
        <v>2146</v>
      </c>
      <c r="D4">
        <v>3829</v>
      </c>
      <c r="E4" t="str">
        <f t="shared" si="0"/>
        <v>Alger (Algerian province)</v>
      </c>
      <c r="F4" t="str">
        <f t="shared" si="1"/>
        <v>Alger</v>
      </c>
      <c r="G4" t="str">
        <f t="shared" si="2"/>
        <v>DZ-16</v>
      </c>
    </row>
    <row r="5" spans="1:7" ht="15" thickBot="1" x14ac:dyDescent="0.4">
      <c r="A5" s="1" t="s">
        <v>2147</v>
      </c>
      <c r="B5" s="3" t="s">
        <v>2148</v>
      </c>
      <c r="C5" s="6" t="s">
        <v>2149</v>
      </c>
      <c r="D5">
        <v>3829</v>
      </c>
      <c r="E5" t="str">
        <f t="shared" si="0"/>
        <v>Annaba (Algerian province)</v>
      </c>
      <c r="F5" t="str">
        <f t="shared" si="1"/>
        <v>Annaba</v>
      </c>
      <c r="G5" t="str">
        <f t="shared" si="2"/>
        <v>DZ-23</v>
      </c>
    </row>
    <row r="6" spans="1:7" ht="15" thickBot="1" x14ac:dyDescent="0.4">
      <c r="A6" s="1" t="s">
        <v>2150</v>
      </c>
      <c r="B6" s="3" t="s">
        <v>2151</v>
      </c>
      <c r="C6" s="6" t="s">
        <v>2152</v>
      </c>
      <c r="D6">
        <v>3829</v>
      </c>
      <c r="E6" t="str">
        <f t="shared" si="0"/>
        <v>Batna (Algerian province)</v>
      </c>
      <c r="F6" t="str">
        <f t="shared" si="1"/>
        <v>Batna</v>
      </c>
      <c r="G6" t="str">
        <f t="shared" si="2"/>
        <v>DZ-05</v>
      </c>
    </row>
    <row r="7" spans="1:7" ht="15" thickBot="1" x14ac:dyDescent="0.4">
      <c r="A7" s="1" t="s">
        <v>2153</v>
      </c>
      <c r="B7" s="3" t="s">
        <v>2154</v>
      </c>
      <c r="C7" s="6" t="s">
        <v>2155</v>
      </c>
      <c r="D7">
        <v>3829</v>
      </c>
      <c r="E7" t="str">
        <f t="shared" si="0"/>
        <v>Béchar (Algerian province)</v>
      </c>
      <c r="F7" t="str">
        <f t="shared" si="1"/>
        <v>Béchar</v>
      </c>
      <c r="G7" t="str">
        <f t="shared" si="2"/>
        <v>DZ-08</v>
      </c>
    </row>
    <row r="8" spans="1:7" ht="15" thickBot="1" x14ac:dyDescent="0.4">
      <c r="A8" s="1" t="s">
        <v>2156</v>
      </c>
      <c r="B8" s="3" t="s">
        <v>2157</v>
      </c>
      <c r="C8" s="6" t="s">
        <v>2158</v>
      </c>
      <c r="D8">
        <v>3829</v>
      </c>
      <c r="E8" t="str">
        <f t="shared" si="0"/>
        <v>Béjaïa (Algerian province)</v>
      </c>
      <c r="F8" t="str">
        <f t="shared" si="1"/>
        <v>Béjaïa</v>
      </c>
      <c r="G8" t="str">
        <f t="shared" si="2"/>
        <v>DZ-06</v>
      </c>
    </row>
    <row r="9" spans="1:7" ht="29.5" thickBot="1" x14ac:dyDescent="0.4">
      <c r="A9" s="1" t="s">
        <v>2159</v>
      </c>
      <c r="B9" s="3" t="s">
        <v>2160</v>
      </c>
      <c r="C9" s="6" t="s">
        <v>2161</v>
      </c>
      <c r="D9">
        <v>3829</v>
      </c>
      <c r="E9" t="str">
        <f t="shared" si="0"/>
        <v>Béni Abbès (Algerian province)</v>
      </c>
      <c r="F9" t="str">
        <f t="shared" si="1"/>
        <v>Béni Abbès</v>
      </c>
      <c r="G9" t="str">
        <f t="shared" si="2"/>
        <v>DZ-52</v>
      </c>
    </row>
    <row r="10" spans="1:7" ht="15" thickBot="1" x14ac:dyDescent="0.4">
      <c r="A10" s="1" t="s">
        <v>2162</v>
      </c>
      <c r="B10" s="3" t="s">
        <v>2163</v>
      </c>
      <c r="C10" s="6" t="s">
        <v>2164</v>
      </c>
      <c r="D10">
        <v>3829</v>
      </c>
      <c r="E10" t="str">
        <f t="shared" si="0"/>
        <v>Biskra (Algerian province)</v>
      </c>
      <c r="F10" t="str">
        <f t="shared" si="1"/>
        <v>Biskra</v>
      </c>
      <c r="G10" t="str">
        <f t="shared" si="2"/>
        <v>DZ-07</v>
      </c>
    </row>
    <row r="11" spans="1:7" ht="15" thickBot="1" x14ac:dyDescent="0.4">
      <c r="A11" s="1" t="s">
        <v>2165</v>
      </c>
      <c r="B11" s="3" t="s">
        <v>2166</v>
      </c>
      <c r="C11" s="6" t="s">
        <v>2167</v>
      </c>
      <c r="D11">
        <v>3829</v>
      </c>
      <c r="E11" t="str">
        <f t="shared" si="0"/>
        <v>Blida (Algerian province)</v>
      </c>
      <c r="F11" t="str">
        <f t="shared" si="1"/>
        <v>Blida</v>
      </c>
      <c r="G11" t="str">
        <f t="shared" si="2"/>
        <v>DZ-09</v>
      </c>
    </row>
    <row r="12" spans="1:7" ht="44" thickBot="1" x14ac:dyDescent="0.4">
      <c r="A12" s="1" t="s">
        <v>2168</v>
      </c>
      <c r="B12" s="3" t="s">
        <v>2169</v>
      </c>
      <c r="C12" s="6" t="s">
        <v>2170</v>
      </c>
      <c r="D12">
        <v>3829</v>
      </c>
      <c r="E12" t="str">
        <f t="shared" si="0"/>
        <v>Bordj Badji Mokhtar (Algerian province)</v>
      </c>
      <c r="F12" t="str">
        <f t="shared" si="1"/>
        <v>Bordj Badji Mokhtar</v>
      </c>
      <c r="G12" t="str">
        <f t="shared" si="2"/>
        <v>DZ-50</v>
      </c>
    </row>
    <row r="13" spans="1:7" ht="44" thickBot="1" x14ac:dyDescent="0.4">
      <c r="A13" s="1" t="s">
        <v>2171</v>
      </c>
      <c r="B13" s="3" t="s">
        <v>2172</v>
      </c>
      <c r="C13" s="6" t="s">
        <v>2173</v>
      </c>
      <c r="D13">
        <v>3829</v>
      </c>
      <c r="E13" t="str">
        <f t="shared" si="0"/>
        <v>Bordj Bou Arréridj (Algerian province)</v>
      </c>
      <c r="F13" t="str">
        <f t="shared" si="1"/>
        <v>Bordj Bou Arréridj</v>
      </c>
      <c r="G13" t="str">
        <f t="shared" si="2"/>
        <v>DZ-34</v>
      </c>
    </row>
    <row r="14" spans="1:7" ht="15" thickBot="1" x14ac:dyDescent="0.4">
      <c r="A14" s="1" t="s">
        <v>2174</v>
      </c>
      <c r="B14" s="3" t="s">
        <v>2175</v>
      </c>
      <c r="C14" s="6" t="s">
        <v>2176</v>
      </c>
      <c r="D14">
        <v>3829</v>
      </c>
      <c r="E14" t="str">
        <f t="shared" si="0"/>
        <v>Bouira (Algerian province)</v>
      </c>
      <c r="F14" t="str">
        <f t="shared" si="1"/>
        <v>Bouira</v>
      </c>
      <c r="G14" t="str">
        <f t="shared" si="2"/>
        <v>DZ-10</v>
      </c>
    </row>
    <row r="15" spans="1:7" ht="29.5" thickBot="1" x14ac:dyDescent="0.4">
      <c r="A15" s="1" t="s">
        <v>2177</v>
      </c>
      <c r="B15" s="3" t="s">
        <v>2178</v>
      </c>
      <c r="C15" s="6" t="s">
        <v>2179</v>
      </c>
      <c r="D15">
        <v>3829</v>
      </c>
      <c r="E15" t="str">
        <f t="shared" si="0"/>
        <v>Boumerdès (Algerian province)</v>
      </c>
      <c r="F15" t="str">
        <f t="shared" si="1"/>
        <v>Boumerdès</v>
      </c>
      <c r="G15" t="str">
        <f t="shared" si="2"/>
        <v>DZ-35</v>
      </c>
    </row>
    <row r="16" spans="1:7" ht="15" thickBot="1" x14ac:dyDescent="0.4">
      <c r="A16" s="1" t="s">
        <v>2180</v>
      </c>
      <c r="B16" s="3" t="s">
        <v>2181</v>
      </c>
      <c r="C16" s="6" t="s">
        <v>2182</v>
      </c>
      <c r="D16">
        <v>3829</v>
      </c>
      <c r="E16" t="str">
        <f t="shared" si="0"/>
        <v>Chlef (Algerian province)</v>
      </c>
      <c r="F16" t="str">
        <f t="shared" si="1"/>
        <v>Chlef</v>
      </c>
      <c r="G16" t="str">
        <f t="shared" si="2"/>
        <v>DZ-02</v>
      </c>
    </row>
    <row r="17" spans="1:7" ht="29.5" thickBot="1" x14ac:dyDescent="0.4">
      <c r="A17" s="1" t="s">
        <v>2183</v>
      </c>
      <c r="B17" s="3" t="s">
        <v>2184</v>
      </c>
      <c r="C17" s="6" t="s">
        <v>2185</v>
      </c>
      <c r="D17">
        <v>3829</v>
      </c>
      <c r="E17" t="str">
        <f t="shared" si="0"/>
        <v>Constantine (Algerian province)</v>
      </c>
      <c r="F17" t="str">
        <f t="shared" si="1"/>
        <v>Constantine</v>
      </c>
      <c r="G17" t="str">
        <f t="shared" si="2"/>
        <v>DZ-25</v>
      </c>
    </row>
    <row r="18" spans="1:7" ht="15" thickBot="1" x14ac:dyDescent="0.4">
      <c r="A18" s="1" t="s">
        <v>2186</v>
      </c>
      <c r="B18" s="3" t="s">
        <v>2187</v>
      </c>
      <c r="C18" s="6" t="s">
        <v>2188</v>
      </c>
      <c r="D18">
        <v>3829</v>
      </c>
      <c r="E18" t="str">
        <f t="shared" si="0"/>
        <v>Djanet (Algerian province)</v>
      </c>
      <c r="F18" t="str">
        <f t="shared" si="1"/>
        <v>Djanet</v>
      </c>
      <c r="G18" t="str">
        <f t="shared" si="2"/>
        <v>DZ-56</v>
      </c>
    </row>
    <row r="19" spans="1:7" ht="15" thickBot="1" x14ac:dyDescent="0.4">
      <c r="A19" s="1" t="s">
        <v>2189</v>
      </c>
      <c r="B19" s="3" t="s">
        <v>2190</v>
      </c>
      <c r="C19" s="6" t="s">
        <v>2191</v>
      </c>
      <c r="D19">
        <v>3829</v>
      </c>
      <c r="E19" t="str">
        <f t="shared" si="0"/>
        <v>Djelfa (Algerian province)</v>
      </c>
      <c r="F19" t="str">
        <f t="shared" si="1"/>
        <v>Djelfa</v>
      </c>
      <c r="G19" t="str">
        <f t="shared" si="2"/>
        <v>DZ-17</v>
      </c>
    </row>
    <row r="20" spans="1:7" ht="29.5" thickBot="1" x14ac:dyDescent="0.4">
      <c r="A20" s="1" t="s">
        <v>2192</v>
      </c>
      <c r="B20" s="3" t="s">
        <v>2193</v>
      </c>
      <c r="C20" s="6" t="s">
        <v>2194</v>
      </c>
      <c r="D20">
        <v>3829</v>
      </c>
      <c r="E20" t="str">
        <f t="shared" si="0"/>
        <v>El Bayadh (Algerian province)</v>
      </c>
      <c r="F20" t="str">
        <f t="shared" si="1"/>
        <v>El Bayadh</v>
      </c>
      <c r="G20" t="str">
        <f t="shared" si="2"/>
        <v>DZ-32</v>
      </c>
    </row>
    <row r="21" spans="1:7" ht="29.5" thickBot="1" x14ac:dyDescent="0.4">
      <c r="A21" s="1" t="s">
        <v>2195</v>
      </c>
      <c r="B21" s="3" t="s">
        <v>2196</v>
      </c>
      <c r="C21" s="6" t="s">
        <v>2197</v>
      </c>
      <c r="D21">
        <v>3829</v>
      </c>
      <c r="E21" t="str">
        <f t="shared" si="0"/>
        <v>El Meghaier (Algerian province)</v>
      </c>
      <c r="F21" t="str">
        <f t="shared" si="1"/>
        <v>El Meghaier</v>
      </c>
      <c r="G21" t="str">
        <f t="shared" si="2"/>
        <v>DZ-57</v>
      </c>
    </row>
    <row r="22" spans="1:7" ht="29.5" thickBot="1" x14ac:dyDescent="0.4">
      <c r="A22" s="1" t="s">
        <v>2198</v>
      </c>
      <c r="B22" s="3" t="s">
        <v>2199</v>
      </c>
      <c r="C22" s="6" t="s">
        <v>2200</v>
      </c>
      <c r="D22">
        <v>3829</v>
      </c>
      <c r="E22" t="str">
        <f t="shared" si="0"/>
        <v>El Meniaa (Algerian province)</v>
      </c>
      <c r="F22" t="str">
        <f t="shared" si="1"/>
        <v>El Meniaa</v>
      </c>
      <c r="G22" t="str">
        <f t="shared" si="2"/>
        <v>DZ-58</v>
      </c>
    </row>
    <row r="23" spans="1:7" ht="15" thickBot="1" x14ac:dyDescent="0.4">
      <c r="A23" s="1" t="s">
        <v>2201</v>
      </c>
      <c r="B23" s="3" t="s">
        <v>2202</v>
      </c>
      <c r="C23" s="6" t="s">
        <v>2203</v>
      </c>
      <c r="D23">
        <v>3829</v>
      </c>
      <c r="E23" t="str">
        <f t="shared" si="0"/>
        <v>El Oued (Algerian province)</v>
      </c>
      <c r="F23" t="str">
        <f t="shared" si="1"/>
        <v>El Oued</v>
      </c>
      <c r="G23" t="str">
        <f t="shared" si="2"/>
        <v>DZ-39</v>
      </c>
    </row>
    <row r="24" spans="1:7" ht="15" thickBot="1" x14ac:dyDescent="0.4">
      <c r="A24" s="1" t="s">
        <v>2204</v>
      </c>
      <c r="B24" s="3" t="s">
        <v>2205</v>
      </c>
      <c r="C24" s="6" t="s">
        <v>2206</v>
      </c>
      <c r="D24">
        <v>3829</v>
      </c>
      <c r="E24" t="str">
        <f t="shared" si="0"/>
        <v>El Tarf (Algerian province)</v>
      </c>
      <c r="F24" t="str">
        <f t="shared" si="1"/>
        <v>El Tarf</v>
      </c>
      <c r="G24" t="str">
        <f t="shared" si="2"/>
        <v>DZ-36</v>
      </c>
    </row>
    <row r="25" spans="1:7" ht="15" thickBot="1" x14ac:dyDescent="0.4">
      <c r="A25" s="1" t="s">
        <v>2207</v>
      </c>
      <c r="B25" s="3" t="s">
        <v>2208</v>
      </c>
      <c r="C25" s="6" t="s">
        <v>2209</v>
      </c>
      <c r="D25">
        <v>3829</v>
      </c>
      <c r="E25" t="str">
        <f t="shared" si="0"/>
        <v>Ghardaïa (Algerian province)</v>
      </c>
      <c r="F25" t="str">
        <f t="shared" si="1"/>
        <v>Ghardaïa</v>
      </c>
      <c r="G25" t="str">
        <f t="shared" si="2"/>
        <v>DZ-47</v>
      </c>
    </row>
    <row r="26" spans="1:7" ht="15" thickBot="1" x14ac:dyDescent="0.4">
      <c r="A26" s="1" t="s">
        <v>2210</v>
      </c>
      <c r="B26" s="3" t="s">
        <v>2211</v>
      </c>
      <c r="C26" s="6" t="s">
        <v>2212</v>
      </c>
      <c r="D26">
        <v>3829</v>
      </c>
      <c r="E26" t="str">
        <f t="shared" si="0"/>
        <v>Guelma (Algerian province)</v>
      </c>
      <c r="F26" t="str">
        <f t="shared" si="1"/>
        <v>Guelma</v>
      </c>
      <c r="G26" t="str">
        <f t="shared" si="2"/>
        <v>DZ-24</v>
      </c>
    </row>
    <row r="27" spans="1:7" ht="15" thickBot="1" x14ac:dyDescent="0.4">
      <c r="A27" s="1" t="s">
        <v>2213</v>
      </c>
      <c r="B27" s="3" t="s">
        <v>2214</v>
      </c>
      <c r="C27" s="6" t="s">
        <v>2215</v>
      </c>
      <c r="D27">
        <v>3829</v>
      </c>
      <c r="E27" t="str">
        <f t="shared" si="0"/>
        <v>Illizi (Algerian province)</v>
      </c>
      <c r="F27" t="str">
        <f t="shared" si="1"/>
        <v>Illizi</v>
      </c>
      <c r="G27" t="str">
        <f t="shared" si="2"/>
        <v>DZ-33</v>
      </c>
    </row>
    <row r="28" spans="1:7" ht="29.5" thickBot="1" x14ac:dyDescent="0.4">
      <c r="A28" s="1" t="s">
        <v>2216</v>
      </c>
      <c r="B28" s="3" t="s">
        <v>2217</v>
      </c>
      <c r="C28" s="6" t="s">
        <v>2218</v>
      </c>
      <c r="D28">
        <v>3829</v>
      </c>
      <c r="E28" t="str">
        <f t="shared" si="0"/>
        <v>In Guezzam (Algerian province)</v>
      </c>
      <c r="F28" t="str">
        <f t="shared" si="1"/>
        <v>In Guezzam</v>
      </c>
      <c r="G28" t="str">
        <f t="shared" si="2"/>
        <v>DZ-54</v>
      </c>
    </row>
    <row r="29" spans="1:7" ht="15" thickBot="1" x14ac:dyDescent="0.4">
      <c r="A29" s="1" t="s">
        <v>2219</v>
      </c>
      <c r="B29" s="3" t="s">
        <v>2220</v>
      </c>
      <c r="C29" s="6" t="s">
        <v>2221</v>
      </c>
      <c r="D29">
        <v>3829</v>
      </c>
      <c r="E29" t="str">
        <f t="shared" si="0"/>
        <v>In Salah (Algerian province)</v>
      </c>
      <c r="F29" t="str">
        <f t="shared" si="1"/>
        <v>In Salah</v>
      </c>
      <c r="G29" t="str">
        <f t="shared" si="2"/>
        <v>DZ-53</v>
      </c>
    </row>
    <row r="30" spans="1:7" ht="15" thickBot="1" x14ac:dyDescent="0.4">
      <c r="A30" s="1" t="s">
        <v>2222</v>
      </c>
      <c r="B30" s="3" t="s">
        <v>2223</v>
      </c>
      <c r="C30" s="6" t="s">
        <v>2224</v>
      </c>
      <c r="D30">
        <v>3829</v>
      </c>
      <c r="E30" t="str">
        <f t="shared" si="0"/>
        <v>Jijel (Algerian province)</v>
      </c>
      <c r="F30" t="str">
        <f t="shared" si="1"/>
        <v>Jijel</v>
      </c>
      <c r="G30" t="str">
        <f t="shared" si="2"/>
        <v>DZ-18</v>
      </c>
    </row>
    <row r="31" spans="1:7" ht="29.5" thickBot="1" x14ac:dyDescent="0.4">
      <c r="A31" s="1" t="s">
        <v>2225</v>
      </c>
      <c r="B31" s="3" t="s">
        <v>2226</v>
      </c>
      <c r="C31" s="6" t="s">
        <v>2227</v>
      </c>
      <c r="D31">
        <v>3829</v>
      </c>
      <c r="E31" t="str">
        <f t="shared" si="0"/>
        <v>Khenchela (Algerian province)</v>
      </c>
      <c r="F31" t="str">
        <f t="shared" si="1"/>
        <v>Khenchela</v>
      </c>
      <c r="G31" t="str">
        <f t="shared" si="2"/>
        <v>DZ-40</v>
      </c>
    </row>
    <row r="32" spans="1:7" ht="15" thickBot="1" x14ac:dyDescent="0.4">
      <c r="A32" s="1" t="s">
        <v>2228</v>
      </c>
      <c r="B32" s="3" t="s">
        <v>2229</v>
      </c>
      <c r="C32" s="6" t="s">
        <v>2230</v>
      </c>
      <c r="D32">
        <v>3829</v>
      </c>
      <c r="E32" t="str">
        <f t="shared" si="0"/>
        <v>Laghouat (Algerian province)</v>
      </c>
      <c r="F32" t="str">
        <f t="shared" si="1"/>
        <v>Laghouat</v>
      </c>
      <c r="G32" t="str">
        <f t="shared" si="2"/>
        <v>DZ-03</v>
      </c>
    </row>
    <row r="33" spans="1:7" ht="15" thickBot="1" x14ac:dyDescent="0.4">
      <c r="A33" s="1" t="s">
        <v>2231</v>
      </c>
      <c r="B33" s="3" t="s">
        <v>2232</v>
      </c>
      <c r="C33" s="6" t="s">
        <v>2233</v>
      </c>
      <c r="D33">
        <v>3829</v>
      </c>
      <c r="E33" t="str">
        <f t="shared" si="0"/>
        <v>M'sila (Algerian province)</v>
      </c>
      <c r="F33" t="str">
        <f t="shared" si="1"/>
        <v>M'sila</v>
      </c>
      <c r="G33" t="str">
        <f t="shared" si="2"/>
        <v>DZ-28</v>
      </c>
    </row>
    <row r="34" spans="1:7" ht="15" thickBot="1" x14ac:dyDescent="0.4">
      <c r="A34" s="1" t="s">
        <v>2234</v>
      </c>
      <c r="B34" s="3" t="s">
        <v>2235</v>
      </c>
      <c r="C34" s="6" t="s">
        <v>2236</v>
      </c>
      <c r="D34">
        <v>3829</v>
      </c>
      <c r="E34" t="str">
        <f t="shared" si="0"/>
        <v>Mascara (Algerian province)</v>
      </c>
      <c r="F34" t="str">
        <f t="shared" si="1"/>
        <v>Mascara</v>
      </c>
      <c r="G34" t="str">
        <f t="shared" si="2"/>
        <v>DZ-29</v>
      </c>
    </row>
    <row r="35" spans="1:7" ht="15" thickBot="1" x14ac:dyDescent="0.4">
      <c r="A35" s="1" t="s">
        <v>2237</v>
      </c>
      <c r="B35" s="3" t="s">
        <v>2238</v>
      </c>
      <c r="C35" s="6" t="s">
        <v>2239</v>
      </c>
      <c r="D35">
        <v>3829</v>
      </c>
      <c r="E35" t="str">
        <f t="shared" si="0"/>
        <v>Médéa (Algerian province)</v>
      </c>
      <c r="F35" t="str">
        <f t="shared" si="1"/>
        <v>Médéa</v>
      </c>
      <c r="G35" t="str">
        <f t="shared" si="2"/>
        <v>DZ-26</v>
      </c>
    </row>
    <row r="36" spans="1:7" ht="15" thickBot="1" x14ac:dyDescent="0.4">
      <c r="A36" s="1" t="s">
        <v>2240</v>
      </c>
      <c r="B36" s="3" t="s">
        <v>2241</v>
      </c>
      <c r="C36" s="6" t="s">
        <v>2242</v>
      </c>
      <c r="D36">
        <v>3829</v>
      </c>
      <c r="E36" t="str">
        <f t="shared" si="0"/>
        <v>Mila (Algerian province)</v>
      </c>
      <c r="F36" t="str">
        <f t="shared" si="1"/>
        <v>Mila</v>
      </c>
      <c r="G36" t="str">
        <f t="shared" si="2"/>
        <v>DZ-43</v>
      </c>
    </row>
    <row r="37" spans="1:7" ht="29.5" thickBot="1" x14ac:dyDescent="0.4">
      <c r="A37" s="1" t="s">
        <v>2243</v>
      </c>
      <c r="B37" s="3" t="s">
        <v>2244</v>
      </c>
      <c r="C37" s="6" t="s">
        <v>2245</v>
      </c>
      <c r="D37">
        <v>3829</v>
      </c>
      <c r="E37" t="str">
        <f t="shared" si="0"/>
        <v>Mostaganem (Algerian province)</v>
      </c>
      <c r="F37" t="str">
        <f t="shared" si="1"/>
        <v>Mostaganem</v>
      </c>
      <c r="G37" t="str">
        <f t="shared" si="2"/>
        <v>DZ-27</v>
      </c>
    </row>
    <row r="38" spans="1:7" ht="15" thickBot="1" x14ac:dyDescent="0.4">
      <c r="A38" s="1" t="s">
        <v>2246</v>
      </c>
      <c r="B38" s="3" t="s">
        <v>2247</v>
      </c>
      <c r="C38" s="6" t="s">
        <v>2248</v>
      </c>
      <c r="D38">
        <v>3829</v>
      </c>
      <c r="E38" t="str">
        <f t="shared" si="0"/>
        <v>Naama (Algerian province)</v>
      </c>
      <c r="F38" t="str">
        <f t="shared" si="1"/>
        <v>Naama</v>
      </c>
      <c r="G38" t="str">
        <f t="shared" si="2"/>
        <v>DZ-45</v>
      </c>
    </row>
    <row r="39" spans="1:7" ht="15" thickBot="1" x14ac:dyDescent="0.4">
      <c r="A39" s="1" t="s">
        <v>2249</v>
      </c>
      <c r="B39" s="3" t="s">
        <v>2250</v>
      </c>
      <c r="C39" s="6" t="s">
        <v>2251</v>
      </c>
      <c r="D39">
        <v>3829</v>
      </c>
      <c r="E39" t="str">
        <f t="shared" si="0"/>
        <v>Oran (Algerian province)</v>
      </c>
      <c r="F39" t="str">
        <f t="shared" si="1"/>
        <v>Oran</v>
      </c>
      <c r="G39" t="str">
        <f t="shared" si="2"/>
        <v>DZ-31</v>
      </c>
    </row>
    <row r="40" spans="1:7" ht="15" thickBot="1" x14ac:dyDescent="0.4">
      <c r="A40" s="1" t="s">
        <v>2252</v>
      </c>
      <c r="B40" s="3" t="s">
        <v>2253</v>
      </c>
      <c r="C40" s="6" t="s">
        <v>2254</v>
      </c>
      <c r="D40">
        <v>3829</v>
      </c>
      <c r="E40" t="str">
        <f t="shared" si="0"/>
        <v>Ouargla (Algerian province)</v>
      </c>
      <c r="F40" t="str">
        <f t="shared" si="1"/>
        <v>Ouargla</v>
      </c>
      <c r="G40" t="str">
        <f t="shared" si="2"/>
        <v>DZ-30</v>
      </c>
    </row>
    <row r="41" spans="1:7" ht="29.5" thickBot="1" x14ac:dyDescent="0.4">
      <c r="A41" s="1" t="s">
        <v>2255</v>
      </c>
      <c r="B41" s="3" t="s">
        <v>2256</v>
      </c>
      <c r="C41" s="6" t="s">
        <v>2257</v>
      </c>
      <c r="D41">
        <v>3829</v>
      </c>
      <c r="E41" t="str">
        <f t="shared" si="0"/>
        <v>Ouled Djellal (Algerian province)</v>
      </c>
      <c r="F41" t="str">
        <f t="shared" si="1"/>
        <v>Ouled Djellal</v>
      </c>
      <c r="G41" t="str">
        <f t="shared" si="2"/>
        <v>DZ-51</v>
      </c>
    </row>
    <row r="42" spans="1:7" ht="29.5" thickBot="1" x14ac:dyDescent="0.4">
      <c r="A42" s="1" t="s">
        <v>2258</v>
      </c>
      <c r="B42" s="3" t="s">
        <v>2259</v>
      </c>
      <c r="C42" s="6" t="s">
        <v>2260</v>
      </c>
      <c r="D42">
        <v>3829</v>
      </c>
      <c r="E42" t="str">
        <f t="shared" si="0"/>
        <v>Oum el Bouaghi (Algerian province)</v>
      </c>
      <c r="F42" t="str">
        <f t="shared" si="1"/>
        <v>Oum el Bouaghi</v>
      </c>
      <c r="G42" t="str">
        <f t="shared" si="2"/>
        <v>DZ-04</v>
      </c>
    </row>
    <row r="43" spans="1:7" ht="15" thickBot="1" x14ac:dyDescent="0.4">
      <c r="A43" s="1" t="s">
        <v>2261</v>
      </c>
      <c r="B43" s="3" t="s">
        <v>2262</v>
      </c>
      <c r="C43" s="6" t="s">
        <v>2263</v>
      </c>
      <c r="D43">
        <v>3829</v>
      </c>
      <c r="E43" t="str">
        <f t="shared" si="0"/>
        <v>Relizane (Algerian province)</v>
      </c>
      <c r="F43" t="str">
        <f t="shared" si="1"/>
        <v>Relizane</v>
      </c>
      <c r="G43" t="str">
        <f t="shared" si="2"/>
        <v>DZ-48</v>
      </c>
    </row>
    <row r="44" spans="1:7" ht="15" thickBot="1" x14ac:dyDescent="0.4">
      <c r="A44" s="1" t="s">
        <v>2264</v>
      </c>
      <c r="B44" s="3" t="s">
        <v>2265</v>
      </c>
      <c r="C44" s="6" t="s">
        <v>2266</v>
      </c>
      <c r="D44">
        <v>3829</v>
      </c>
      <c r="E44" t="str">
        <f t="shared" si="0"/>
        <v>Saïda (Algerian province)</v>
      </c>
      <c r="F44" t="str">
        <f t="shared" si="1"/>
        <v>Saïda</v>
      </c>
      <c r="G44" t="str">
        <f t="shared" si="2"/>
        <v>DZ-20</v>
      </c>
    </row>
    <row r="45" spans="1:7" ht="15" thickBot="1" x14ac:dyDescent="0.4">
      <c r="A45" s="1" t="s">
        <v>2267</v>
      </c>
      <c r="B45" s="3" t="s">
        <v>2268</v>
      </c>
      <c r="C45" s="6" t="s">
        <v>2269</v>
      </c>
      <c r="D45">
        <v>3829</v>
      </c>
      <c r="E45" t="str">
        <f t="shared" si="0"/>
        <v>Sétif (Algerian province)</v>
      </c>
      <c r="F45" t="str">
        <f t="shared" si="1"/>
        <v>Sétif</v>
      </c>
      <c r="G45" t="str">
        <f t="shared" si="2"/>
        <v>DZ-19</v>
      </c>
    </row>
    <row r="46" spans="1:7" ht="29.5" thickBot="1" x14ac:dyDescent="0.4">
      <c r="A46" s="1" t="s">
        <v>2270</v>
      </c>
      <c r="B46" s="3" t="s">
        <v>2271</v>
      </c>
      <c r="C46" s="6" t="s">
        <v>2272</v>
      </c>
      <c r="D46">
        <v>3829</v>
      </c>
      <c r="E46" t="str">
        <f t="shared" si="0"/>
        <v>Sidi Bel Abbès (Algerian province)</v>
      </c>
      <c r="F46" t="str">
        <f t="shared" si="1"/>
        <v>Sidi Bel Abbès</v>
      </c>
      <c r="G46" t="str">
        <f t="shared" si="2"/>
        <v>DZ-22</v>
      </c>
    </row>
    <row r="47" spans="1:7" ht="15" thickBot="1" x14ac:dyDescent="0.4">
      <c r="A47" s="1" t="s">
        <v>2273</v>
      </c>
      <c r="B47" s="3" t="s">
        <v>2274</v>
      </c>
      <c r="C47" s="6" t="s">
        <v>2275</v>
      </c>
      <c r="D47">
        <v>3829</v>
      </c>
      <c r="E47" t="str">
        <f t="shared" si="0"/>
        <v>Skikda (Algerian province)</v>
      </c>
      <c r="F47" t="str">
        <f t="shared" si="1"/>
        <v>Skikda</v>
      </c>
      <c r="G47" t="str">
        <f t="shared" si="2"/>
        <v>DZ-21</v>
      </c>
    </row>
    <row r="48" spans="1:7" ht="29.5" thickBot="1" x14ac:dyDescent="0.4">
      <c r="A48" s="1" t="s">
        <v>2276</v>
      </c>
      <c r="B48" s="3" t="s">
        <v>2277</v>
      </c>
      <c r="C48" s="6" t="s">
        <v>2278</v>
      </c>
      <c r="D48">
        <v>3829</v>
      </c>
      <c r="E48" t="str">
        <f t="shared" si="0"/>
        <v>Souk Ahras (Algerian province)</v>
      </c>
      <c r="F48" t="str">
        <f t="shared" si="1"/>
        <v>Souk Ahras</v>
      </c>
      <c r="G48" t="str">
        <f t="shared" si="2"/>
        <v>DZ-41</v>
      </c>
    </row>
    <row r="49" spans="1:7" ht="29.5" thickBot="1" x14ac:dyDescent="0.4">
      <c r="A49" s="1" t="s">
        <v>2279</v>
      </c>
      <c r="B49" s="3" t="s">
        <v>2280</v>
      </c>
      <c r="C49" s="6" t="s">
        <v>2281</v>
      </c>
      <c r="D49">
        <v>3829</v>
      </c>
      <c r="E49" t="str">
        <f t="shared" si="0"/>
        <v>Tamanrasset (Algerian province)</v>
      </c>
      <c r="F49" t="str">
        <f t="shared" si="1"/>
        <v>Tamanrasset</v>
      </c>
      <c r="G49" t="str">
        <f t="shared" si="2"/>
        <v>DZ-11</v>
      </c>
    </row>
    <row r="50" spans="1:7" ht="15" thickBot="1" x14ac:dyDescent="0.4">
      <c r="A50" s="1" t="s">
        <v>2282</v>
      </c>
      <c r="B50" s="3" t="s">
        <v>2283</v>
      </c>
      <c r="C50" s="6" t="s">
        <v>2284</v>
      </c>
      <c r="D50">
        <v>3829</v>
      </c>
      <c r="E50" t="str">
        <f t="shared" si="0"/>
        <v>Tébessa (Algerian province)</v>
      </c>
      <c r="F50" t="str">
        <f t="shared" si="1"/>
        <v>Tébessa</v>
      </c>
      <c r="G50" t="str">
        <f t="shared" si="2"/>
        <v>DZ-12</v>
      </c>
    </row>
    <row r="51" spans="1:7" ht="15" thickBot="1" x14ac:dyDescent="0.4">
      <c r="A51" s="1" t="s">
        <v>2285</v>
      </c>
      <c r="B51" s="3" t="s">
        <v>2286</v>
      </c>
      <c r="C51" s="6" t="s">
        <v>2287</v>
      </c>
      <c r="D51">
        <v>3829</v>
      </c>
      <c r="E51" t="str">
        <f t="shared" si="0"/>
        <v>Tiaret (Algerian province)</v>
      </c>
      <c r="F51" t="str">
        <f t="shared" si="1"/>
        <v>Tiaret</v>
      </c>
      <c r="G51" t="str">
        <f t="shared" si="2"/>
        <v>DZ-14</v>
      </c>
    </row>
    <row r="52" spans="1:7" ht="29.5" thickBot="1" x14ac:dyDescent="0.4">
      <c r="A52" s="1" t="s">
        <v>2288</v>
      </c>
      <c r="B52" s="3" t="s">
        <v>2289</v>
      </c>
      <c r="C52" s="6" t="s">
        <v>2290</v>
      </c>
      <c r="D52">
        <v>3829</v>
      </c>
      <c r="E52" t="str">
        <f t="shared" si="0"/>
        <v>Timimoun (Algerian province)</v>
      </c>
      <c r="F52" t="str">
        <f t="shared" si="1"/>
        <v>Timimoun</v>
      </c>
      <c r="G52" t="str">
        <f t="shared" si="2"/>
        <v>DZ-49</v>
      </c>
    </row>
    <row r="53" spans="1:7" ht="15" thickBot="1" x14ac:dyDescent="0.4">
      <c r="A53" s="1" t="s">
        <v>2291</v>
      </c>
      <c r="B53" s="3" t="s">
        <v>2292</v>
      </c>
      <c r="C53" s="6" t="s">
        <v>2293</v>
      </c>
      <c r="D53">
        <v>3829</v>
      </c>
      <c r="E53" t="str">
        <f t="shared" si="0"/>
        <v>Tindouf (Algerian province)</v>
      </c>
      <c r="F53" t="str">
        <f t="shared" si="1"/>
        <v>Tindouf</v>
      </c>
      <c r="G53" t="str">
        <f t="shared" si="2"/>
        <v>DZ-37</v>
      </c>
    </row>
    <row r="54" spans="1:7" ht="15" thickBot="1" x14ac:dyDescent="0.4">
      <c r="A54" s="1" t="s">
        <v>2294</v>
      </c>
      <c r="B54" s="3" t="s">
        <v>2295</v>
      </c>
      <c r="C54" s="6" t="s">
        <v>2296</v>
      </c>
      <c r="D54">
        <v>3829</v>
      </c>
      <c r="E54" t="str">
        <f t="shared" si="0"/>
        <v>Tipaza (Algerian province)</v>
      </c>
      <c r="F54" t="str">
        <f t="shared" si="1"/>
        <v>Tipaza</v>
      </c>
      <c r="G54" t="str">
        <f t="shared" si="2"/>
        <v>DZ-42</v>
      </c>
    </row>
    <row r="55" spans="1:7" ht="29.5" thickBot="1" x14ac:dyDescent="0.4">
      <c r="A55" s="1" t="s">
        <v>2297</v>
      </c>
      <c r="B55" s="3" t="s">
        <v>2298</v>
      </c>
      <c r="C55" s="6" t="s">
        <v>2299</v>
      </c>
      <c r="D55">
        <v>3829</v>
      </c>
      <c r="E55" t="str">
        <f t="shared" si="0"/>
        <v>Tissemsilt (Algerian province)</v>
      </c>
      <c r="F55" t="str">
        <f t="shared" si="1"/>
        <v>Tissemsilt</v>
      </c>
      <c r="G55" t="str">
        <f t="shared" si="2"/>
        <v>DZ-38</v>
      </c>
    </row>
    <row r="56" spans="1:7" ht="29.5" thickBot="1" x14ac:dyDescent="0.4">
      <c r="A56" s="1" t="s">
        <v>2300</v>
      </c>
      <c r="B56" s="3" t="s">
        <v>2301</v>
      </c>
      <c r="C56" s="6" t="s">
        <v>2302</v>
      </c>
      <c r="D56">
        <v>3829</v>
      </c>
      <c r="E56" t="str">
        <f t="shared" si="0"/>
        <v>Tizi Ouzou (Algerian province)</v>
      </c>
      <c r="F56" t="str">
        <f t="shared" si="1"/>
        <v>Tizi Ouzou</v>
      </c>
      <c r="G56" t="str">
        <f t="shared" si="2"/>
        <v>DZ-15</v>
      </c>
    </row>
    <row r="57" spans="1:7" ht="15" thickBot="1" x14ac:dyDescent="0.4">
      <c r="A57" s="1" t="s">
        <v>2303</v>
      </c>
      <c r="B57" s="3" t="s">
        <v>2304</v>
      </c>
      <c r="C57" s="6" t="s">
        <v>2305</v>
      </c>
      <c r="D57">
        <v>3829</v>
      </c>
      <c r="E57" t="str">
        <f t="shared" si="0"/>
        <v>Tlemcen (Algerian province)</v>
      </c>
      <c r="F57" t="str">
        <f t="shared" si="1"/>
        <v>Tlemcen</v>
      </c>
      <c r="G57" t="str">
        <f t="shared" si="2"/>
        <v>DZ-13</v>
      </c>
    </row>
    <row r="58" spans="1:7" ht="29.5" thickBot="1" x14ac:dyDescent="0.4">
      <c r="A58" s="1" t="s">
        <v>2306</v>
      </c>
      <c r="B58" s="3" t="s">
        <v>2307</v>
      </c>
      <c r="C58" s="6" t="s">
        <v>2308</v>
      </c>
      <c r="D58">
        <v>3829</v>
      </c>
      <c r="E58" t="str">
        <f t="shared" si="0"/>
        <v>Touggourt (Algerian province)</v>
      </c>
      <c r="F58" t="str">
        <f t="shared" si="1"/>
        <v>Touggourt</v>
      </c>
      <c r="G58" t="str">
        <f t="shared" si="2"/>
        <v>DZ-55</v>
      </c>
    </row>
  </sheetData>
  <hyperlinks>
    <hyperlink ref="B1" r:id="rId1" tooltip="Adrar Province" display="https://en.wikipedia.org/wiki/Adrar_Province" xr:uid="{B2400768-E142-4FB0-966F-82FB598696FC}"/>
    <hyperlink ref="B2" r:id="rId2" tooltip="Aïn Defla Province" display="https://en.wikipedia.org/wiki/A%C3%AFn_Defla_Province" xr:uid="{AC5FEFDE-6774-448D-8ED7-4B5C865ACF09}"/>
    <hyperlink ref="B3" r:id="rId3" tooltip="Aïn Témouchent Province" display="https://en.wikipedia.org/wiki/A%C3%AFn_T%C3%A9mouchent_Province" xr:uid="{4E40BD84-D5CC-4561-94AC-E2730D91D09B}"/>
    <hyperlink ref="B4" r:id="rId4" tooltip="Alger Province" display="https://en.wikipedia.org/wiki/Alger_Province" xr:uid="{C63E4AD9-40DA-4B25-A840-0BF6A22E3F3D}"/>
    <hyperlink ref="B5" r:id="rId5" tooltip="Annaba Province" display="https://en.wikipedia.org/wiki/Annaba_Province" xr:uid="{8D1DEEA4-468F-44D7-9121-B1BE1E27D0AA}"/>
    <hyperlink ref="B6" r:id="rId6" tooltip="Batna Province" display="https://en.wikipedia.org/wiki/Batna_Province" xr:uid="{A6DD66E1-6D14-4516-A568-EEA39103781F}"/>
    <hyperlink ref="B7" r:id="rId7" tooltip="Béchar Province" display="https://en.wikipedia.org/wiki/B%C3%A9char_Province" xr:uid="{8D97B0A4-6295-49F0-8134-96EB4A747044}"/>
    <hyperlink ref="B8" r:id="rId8" tooltip="Béjaïa Province" display="https://en.wikipedia.org/wiki/B%C3%A9ja%C3%AFa_Province" xr:uid="{244A6507-CFF0-4A2C-AE1F-6B9984ADD603}"/>
    <hyperlink ref="B9" r:id="rId9" tooltip="Béni Abbès Province" display="https://en.wikipedia.org/wiki/B%C3%A9ni_Abb%C3%A8s_Province" xr:uid="{10C28898-05B4-45C5-AA9E-799B3B48A2B3}"/>
    <hyperlink ref="B10" r:id="rId10" tooltip="Biskra Province" display="https://en.wikipedia.org/wiki/Biskra_Province" xr:uid="{F7A5FCF2-F410-4EF6-A2D0-11137D08E990}"/>
    <hyperlink ref="B11" r:id="rId11" tooltip="Blida Province" display="https://en.wikipedia.org/wiki/Blida_Province" xr:uid="{7D93A20E-AA6D-4324-A295-DD6C59CD5071}"/>
    <hyperlink ref="B12" r:id="rId12" tooltip="Bordj Baji Mokhtar Province" display="https://en.wikipedia.org/wiki/Bordj_Baji_Mokhtar_Province" xr:uid="{719B5019-C06C-4AF2-A118-BE76A7B9DD12}"/>
    <hyperlink ref="B13" r:id="rId13" tooltip="Bordj Bou Arréridj Province" display="https://en.wikipedia.org/wiki/Bordj_Bou_Arr%C3%A9ridj_Province" xr:uid="{A72A8E3A-6C30-4080-9B82-45BA9DAAE879}"/>
    <hyperlink ref="B14" r:id="rId14" tooltip="Bouira Province" display="https://en.wikipedia.org/wiki/Bouira_Province" xr:uid="{97827783-BF6F-47F1-86FF-78680976A3F3}"/>
    <hyperlink ref="B15" r:id="rId15" tooltip="Boumerdès Province" display="https://en.wikipedia.org/wiki/Boumerd%C3%A8s_Province" xr:uid="{86A1D025-E1D2-4ED7-B1E8-A3E2E0630115}"/>
    <hyperlink ref="B16" r:id="rId16" tooltip="Chlef Province" display="https://en.wikipedia.org/wiki/Chlef_Province" xr:uid="{1CF6B825-5AE3-4900-A520-5743CEAD937B}"/>
    <hyperlink ref="B17" r:id="rId17" tooltip="Constantine Province" display="https://en.wikipedia.org/wiki/Constantine_Province" xr:uid="{9FAD82E0-6900-426F-A5AF-2DB05FEB3C1B}"/>
    <hyperlink ref="B18" r:id="rId18" tooltip="Djanet Province" display="https://en.wikipedia.org/wiki/Djanet_Province" xr:uid="{BA84A140-5A96-4026-9939-6958161DFBD5}"/>
    <hyperlink ref="B19" r:id="rId19" tooltip="Djelfa Province" display="https://en.wikipedia.org/wiki/Djelfa_Province" xr:uid="{7337477D-C1F3-4F5E-8856-45E819C0B554}"/>
    <hyperlink ref="B20" r:id="rId20" tooltip="El Bayadh Province" display="https://en.wikipedia.org/wiki/El_Bayadh_Province" xr:uid="{03C3FEB6-EA45-4309-ABF6-79A71F9C271B}"/>
    <hyperlink ref="B21" r:id="rId21" tooltip="El M'Ghair Province" display="https://en.wikipedia.org/wiki/El_M%27Ghair_Province" xr:uid="{BB37B582-7269-4D82-9BD6-6A3E49CAAE60}"/>
    <hyperlink ref="B22" r:id="rId22" tooltip="El Menia Province" display="https://en.wikipedia.org/wiki/El_Menia_Province" xr:uid="{7AA1272A-9BD5-4A2E-B429-B4A1EF461F58}"/>
    <hyperlink ref="B23" r:id="rId23" tooltip="El Oued Province" display="https://en.wikipedia.org/wiki/El_Oued_Province" xr:uid="{C04F30CD-2108-4E41-B845-91EE375E9068}"/>
    <hyperlink ref="B24" r:id="rId24" tooltip="El Tarf Province" display="https://en.wikipedia.org/wiki/El_Tarf_Province" xr:uid="{8443FEC7-5C9A-46DE-875E-EB94AB80E803}"/>
    <hyperlink ref="B25" r:id="rId25" tooltip="Ghardaïa Province" display="https://en.wikipedia.org/wiki/Gharda%C3%AFa_Province" xr:uid="{0DBF899C-FE8C-46AB-97B9-4D41826251CF}"/>
    <hyperlink ref="B26" r:id="rId26" tooltip="Guelma Province" display="https://en.wikipedia.org/wiki/Guelma_Province" xr:uid="{156D18D0-C451-4FE9-8E06-17E3166AB492}"/>
    <hyperlink ref="B27" r:id="rId27" tooltip="Illizi Province" display="https://en.wikipedia.org/wiki/Illizi_Province" xr:uid="{89C53E8C-5F23-4CAC-94C9-C8464BD8A852}"/>
    <hyperlink ref="B28" r:id="rId28" tooltip="In Guezzam Province" display="https://en.wikipedia.org/wiki/In_Guezzam_Province" xr:uid="{DDC42D8B-0867-4D60-B7C5-ABDF4477E85D}"/>
    <hyperlink ref="B29" r:id="rId29" tooltip="In Salah Province" display="https://en.wikipedia.org/wiki/In_Salah_Province" xr:uid="{330A368A-E112-4E64-8EE1-A039B2A56273}"/>
    <hyperlink ref="B30" r:id="rId30" tooltip="Jijel Province" display="https://en.wikipedia.org/wiki/Jijel_Province" xr:uid="{97652CBC-D7F9-4B8C-8A88-07F22F0A0B26}"/>
    <hyperlink ref="B31" r:id="rId31" tooltip="Khenchela Province" display="https://en.wikipedia.org/wiki/Khenchela_Province" xr:uid="{A153DCE4-A222-4DCC-A2A4-BB377F995C2E}"/>
    <hyperlink ref="B32" r:id="rId32" tooltip="Laghouat Province" display="https://en.wikipedia.org/wiki/Laghouat_Province" xr:uid="{47AC9EF1-8257-42BA-A8F7-AD39C88BE6B5}"/>
    <hyperlink ref="B33" r:id="rId33" tooltip="Msila Province" display="https://en.wikipedia.org/wiki/Msila_Province" xr:uid="{F4E4B417-5594-4B53-BF98-B7CEBC7E57D0}"/>
    <hyperlink ref="B34" r:id="rId34" tooltip="Mascara Province" display="https://en.wikipedia.org/wiki/Mascara_Province" xr:uid="{F2879E9E-5798-48E7-AF03-E082CF464E8D}"/>
    <hyperlink ref="B35" r:id="rId35" tooltip="Médéa Province" display="https://en.wikipedia.org/wiki/M%C3%A9d%C3%A9a_Province" xr:uid="{13A68B66-18CE-4F7E-9D41-E1FA108B58A8}"/>
    <hyperlink ref="B36" r:id="rId36" tooltip="Mila Province" display="https://en.wikipedia.org/wiki/Mila_Province" xr:uid="{914C0AE0-1B38-4AB6-83CB-4781258499F7}"/>
    <hyperlink ref="B37" r:id="rId37" tooltip="Mostaganem Province" display="https://en.wikipedia.org/wiki/Mostaganem_Province" xr:uid="{0BFC137D-74DF-43BE-80AA-CE2E9E7BA363}"/>
    <hyperlink ref="B38" r:id="rId38" tooltip="Naama Province" display="https://en.wikipedia.org/wiki/Naama_Province" xr:uid="{9CE2C114-E8D8-4C74-A378-305FC8B16025}"/>
    <hyperlink ref="B39" r:id="rId39" tooltip="Oran Province" display="https://en.wikipedia.org/wiki/Oran_Province" xr:uid="{C6785A83-F220-4A16-A80E-57A254FDC267}"/>
    <hyperlink ref="B40" r:id="rId40" tooltip="Ouargla Province" display="https://en.wikipedia.org/wiki/Ouargla_Province" xr:uid="{61990844-103A-46ED-B64E-81775AC38E51}"/>
    <hyperlink ref="B41" r:id="rId41" tooltip="Ouled Djellal Province" display="https://en.wikipedia.org/wiki/Ouled_Djellal_Province" xr:uid="{94CB34F6-EE5B-44B7-A782-E30214ACE9DC}"/>
    <hyperlink ref="B42" r:id="rId42" tooltip="Oum el Bouaghi Province" display="https://en.wikipedia.org/wiki/Oum_el_Bouaghi_Province" xr:uid="{64CB58DE-1168-4BF8-8CD2-59F964B5B5BF}"/>
    <hyperlink ref="B43" r:id="rId43" tooltip="Relizane Province" display="https://en.wikipedia.org/wiki/Relizane_Province" xr:uid="{3D96AEE9-A619-4106-BD1F-E8F302844410}"/>
    <hyperlink ref="B44" r:id="rId44" tooltip="Saïda Province" display="https://en.wikipedia.org/wiki/Sa%C3%AFda_Province" xr:uid="{58E42C2A-882B-448E-AF7F-5365FC5869D1}"/>
    <hyperlink ref="B45" r:id="rId45" tooltip="Sétif Province" display="https://en.wikipedia.org/wiki/S%C3%A9tif_Province" xr:uid="{ECA78327-5E4B-408B-BD4C-6C3D486CA885}"/>
    <hyperlink ref="B46" r:id="rId46" tooltip="Sidi Bel Abbès Province" display="https://en.wikipedia.org/wiki/Sidi_Bel_Abb%C3%A8s_Province" xr:uid="{7E08E360-58AD-4225-BFE4-8533D47F1BCA}"/>
    <hyperlink ref="B47" r:id="rId47" tooltip="Skikda Province" display="https://en.wikipedia.org/wiki/Skikda_Province" xr:uid="{213FBC73-C978-4EBD-B7E1-ECAF6B7CEF08}"/>
    <hyperlink ref="B48" r:id="rId48" tooltip="Souk Ahras Province" display="https://en.wikipedia.org/wiki/Souk_Ahras_Province" xr:uid="{27570214-64E7-4AE7-BF86-09791B8F6F7B}"/>
    <hyperlink ref="B49" r:id="rId49" tooltip="Tamanrasset Province" display="https://en.wikipedia.org/wiki/Tamanrasset_Province" xr:uid="{600D8886-EB29-417D-9C26-CDC55A45F4CD}"/>
    <hyperlink ref="B50" r:id="rId50" tooltip="Tébessa Province" display="https://en.wikipedia.org/wiki/T%C3%A9bessa_Province" xr:uid="{AAFF6D4B-46BD-42D6-B182-92BF1BEEEA48}"/>
    <hyperlink ref="B51" r:id="rId51" tooltip="Tiaret Province" display="https://en.wikipedia.org/wiki/Tiaret_Province" xr:uid="{F0E5DFC2-3D80-4094-A9AF-3FB25876F4B5}"/>
    <hyperlink ref="B52" r:id="rId52" tooltip="Timimoun Province" display="https://en.wikipedia.org/wiki/Timimoun_Province" xr:uid="{0F02AE5A-3537-4822-952B-94DBF9D5A44D}"/>
    <hyperlink ref="B53" r:id="rId53" tooltip="Tindouf Province" display="https://en.wikipedia.org/wiki/Tindouf_Province" xr:uid="{5365529E-229F-481C-AE54-6132A217EBD9}"/>
    <hyperlink ref="B54" r:id="rId54" tooltip="Tipasa Province" display="https://en.wikipedia.org/wiki/Tipasa_Province" xr:uid="{41C3CC1E-C3FF-41F3-B52D-D85A7519A4D0}"/>
    <hyperlink ref="B55" r:id="rId55" tooltip="Tissemsilt Province" display="https://en.wikipedia.org/wiki/Tissemsilt_Province" xr:uid="{ED52A2C8-4B0A-4D2C-A052-1EE2AF9F8DD7}"/>
    <hyperlink ref="B56" r:id="rId56" tooltip="Tizi Ouzou Province" display="https://en.wikipedia.org/wiki/Tizi_Ouzou_Province" xr:uid="{3D821CC4-BED2-47FA-91D1-A8343569F810}"/>
    <hyperlink ref="B57" r:id="rId57" tooltip="Tlemcen Province" display="https://en.wikipedia.org/wiki/Tlemcen_Province" xr:uid="{91A75FFA-8244-4C96-8D09-89ACED63040C}"/>
    <hyperlink ref="B58" r:id="rId58" tooltip="Touggourt Province" display="https://en.wikipedia.org/wiki/Touggourt_Province" xr:uid="{8C46E096-8AC0-4284-AE1B-9F4C9C16ED09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36FF7-021B-4AC2-BE3F-B0BC803B4A55}">
  <dimension ref="A1:F24"/>
  <sheetViews>
    <sheetView topLeftCell="A10" workbookViewId="0">
      <selection activeCell="C1" sqref="C1:F24"/>
    </sheetView>
  </sheetViews>
  <sheetFormatPr defaultRowHeight="14.5" x14ac:dyDescent="0.35"/>
  <sheetData>
    <row r="1" spans="1:6" ht="15" thickBot="1" x14ac:dyDescent="0.4">
      <c r="A1" s="1" t="s">
        <v>2309</v>
      </c>
      <c r="B1" s="3" t="s">
        <v>2310</v>
      </c>
      <c r="C1">
        <v>3926</v>
      </c>
      <c r="D1" t="str">
        <f>_xlfn.CONCAT(B1," (Ecuadoran province)")</f>
        <v>Azuay (Ecuadoran province)</v>
      </c>
      <c r="E1" t="str">
        <f>B1</f>
        <v>Azuay</v>
      </c>
      <c r="F1" t="str">
        <f>A1</f>
        <v>EC-A</v>
      </c>
    </row>
    <row r="2" spans="1:6" ht="15" thickBot="1" x14ac:dyDescent="0.4">
      <c r="A2" s="1" t="s">
        <v>2311</v>
      </c>
      <c r="B2" s="3" t="s">
        <v>1428</v>
      </c>
      <c r="C2">
        <v>3926</v>
      </c>
      <c r="D2" t="str">
        <f t="shared" ref="D2:D24" si="0">_xlfn.CONCAT(B2," (Ecuadoran province)")</f>
        <v>Bolívar (Ecuadoran province)</v>
      </c>
      <c r="E2" t="str">
        <f t="shared" ref="E2:E24" si="1">B2</f>
        <v>Bolívar</v>
      </c>
      <c r="F2" t="str">
        <f t="shared" ref="F2:F24" si="2">A2</f>
        <v>EC-B</v>
      </c>
    </row>
    <row r="3" spans="1:6" ht="15" thickBot="1" x14ac:dyDescent="0.4">
      <c r="A3" s="1" t="s">
        <v>2312</v>
      </c>
      <c r="B3" s="3" t="s">
        <v>2313</v>
      </c>
      <c r="C3">
        <v>3926</v>
      </c>
      <c r="D3" t="str">
        <f t="shared" si="0"/>
        <v>Cañar (Ecuadoran province)</v>
      </c>
      <c r="E3" t="str">
        <f t="shared" si="1"/>
        <v>Cañar</v>
      </c>
      <c r="F3" t="str">
        <f t="shared" si="2"/>
        <v>EC-F</v>
      </c>
    </row>
    <row r="4" spans="1:6" ht="15" thickBot="1" x14ac:dyDescent="0.4">
      <c r="A4" s="1" t="s">
        <v>2314</v>
      </c>
      <c r="B4" s="3" t="s">
        <v>2315</v>
      </c>
      <c r="C4">
        <v>3926</v>
      </c>
      <c r="D4" t="str">
        <f t="shared" si="0"/>
        <v>Carchi (Ecuadoran province)</v>
      </c>
      <c r="E4" t="str">
        <f t="shared" si="1"/>
        <v>Carchi</v>
      </c>
      <c r="F4" t="str">
        <f t="shared" si="2"/>
        <v>EC-C</v>
      </c>
    </row>
    <row r="5" spans="1:6" ht="29.5" thickBot="1" x14ac:dyDescent="0.4">
      <c r="A5" s="1" t="s">
        <v>2316</v>
      </c>
      <c r="B5" s="3" t="s">
        <v>2317</v>
      </c>
      <c r="C5">
        <v>3926</v>
      </c>
      <c r="D5" t="str">
        <f t="shared" si="0"/>
        <v>Chimborazo (Ecuadoran province)</v>
      </c>
      <c r="E5" t="str">
        <f t="shared" si="1"/>
        <v>Chimborazo</v>
      </c>
      <c r="F5" t="str">
        <f t="shared" si="2"/>
        <v>EC-H</v>
      </c>
    </row>
    <row r="6" spans="1:6" ht="15" thickBot="1" x14ac:dyDescent="0.4">
      <c r="A6" s="1" t="s">
        <v>2318</v>
      </c>
      <c r="B6" s="3" t="s">
        <v>2319</v>
      </c>
      <c r="C6">
        <v>3926</v>
      </c>
      <c r="D6" t="str">
        <f t="shared" si="0"/>
        <v>Cotopaxi (Ecuadoran province)</v>
      </c>
      <c r="E6" t="str">
        <f t="shared" si="1"/>
        <v>Cotopaxi</v>
      </c>
      <c r="F6" t="str">
        <f t="shared" si="2"/>
        <v>EC-X</v>
      </c>
    </row>
    <row r="7" spans="1:6" ht="15" thickBot="1" x14ac:dyDescent="0.4">
      <c r="A7" s="1" t="s">
        <v>2320</v>
      </c>
      <c r="B7" s="3" t="s">
        <v>2321</v>
      </c>
      <c r="C7">
        <v>3926</v>
      </c>
      <c r="D7" t="str">
        <f t="shared" si="0"/>
        <v>El Oro (Ecuadoran province)</v>
      </c>
      <c r="E7" t="str">
        <f t="shared" si="1"/>
        <v>El Oro</v>
      </c>
      <c r="F7" t="str">
        <f t="shared" si="2"/>
        <v>EC-O</v>
      </c>
    </row>
    <row r="8" spans="1:6" ht="29.5" thickBot="1" x14ac:dyDescent="0.4">
      <c r="A8" s="1" t="s">
        <v>2322</v>
      </c>
      <c r="B8" s="3" t="s">
        <v>2323</v>
      </c>
      <c r="C8">
        <v>3926</v>
      </c>
      <c r="D8" t="str">
        <f t="shared" si="0"/>
        <v>Esmeraldas (Ecuadoran province)</v>
      </c>
      <c r="E8" t="str">
        <f t="shared" si="1"/>
        <v>Esmeraldas</v>
      </c>
      <c r="F8" t="str">
        <f t="shared" si="2"/>
        <v>EC-E</v>
      </c>
    </row>
    <row r="9" spans="1:6" ht="29.5" thickBot="1" x14ac:dyDescent="0.4">
      <c r="A9" s="1" t="s">
        <v>2324</v>
      </c>
      <c r="B9" s="3" t="s">
        <v>2325</v>
      </c>
      <c r="C9">
        <v>3926</v>
      </c>
      <c r="D9" t="str">
        <f t="shared" si="0"/>
        <v>Galápagos (Ecuadoran province)</v>
      </c>
      <c r="E9" t="str">
        <f t="shared" si="1"/>
        <v>Galápagos</v>
      </c>
      <c r="F9" t="str">
        <f t="shared" si="2"/>
        <v>EC-W</v>
      </c>
    </row>
    <row r="10" spans="1:6" ht="15" thickBot="1" x14ac:dyDescent="0.4">
      <c r="A10" s="1" t="s">
        <v>2326</v>
      </c>
      <c r="B10" s="3" t="s">
        <v>2327</v>
      </c>
      <c r="C10">
        <v>3926</v>
      </c>
      <c r="D10" t="str">
        <f t="shared" si="0"/>
        <v>Guayas (Ecuadoran province)</v>
      </c>
      <c r="E10" t="str">
        <f t="shared" si="1"/>
        <v>Guayas</v>
      </c>
      <c r="F10" t="str">
        <f t="shared" si="2"/>
        <v>EC-G</v>
      </c>
    </row>
    <row r="11" spans="1:6" ht="29.5" thickBot="1" x14ac:dyDescent="0.4">
      <c r="A11" s="1" t="s">
        <v>2328</v>
      </c>
      <c r="B11" s="3" t="s">
        <v>2329</v>
      </c>
      <c r="C11">
        <v>3926</v>
      </c>
      <c r="D11" t="str">
        <f t="shared" si="0"/>
        <v>Imbabura (Ecuadoran province)</v>
      </c>
      <c r="E11" t="str">
        <f t="shared" si="1"/>
        <v>Imbabura</v>
      </c>
      <c r="F11" t="str">
        <f t="shared" si="2"/>
        <v>EC-I</v>
      </c>
    </row>
    <row r="12" spans="1:6" ht="15" thickBot="1" x14ac:dyDescent="0.4">
      <c r="A12" s="1" t="s">
        <v>2330</v>
      </c>
      <c r="B12" s="3" t="s">
        <v>2331</v>
      </c>
      <c r="C12">
        <v>3926</v>
      </c>
      <c r="D12" t="str">
        <f t="shared" si="0"/>
        <v>Loja (Ecuadoran province)</v>
      </c>
      <c r="E12" t="str">
        <f t="shared" si="1"/>
        <v>Loja</v>
      </c>
      <c r="F12" t="str">
        <f t="shared" si="2"/>
        <v>EC-L</v>
      </c>
    </row>
    <row r="13" spans="1:6" ht="15" thickBot="1" x14ac:dyDescent="0.4">
      <c r="A13" s="1" t="s">
        <v>2332</v>
      </c>
      <c r="B13" s="3" t="s">
        <v>1427</v>
      </c>
      <c r="C13">
        <v>3926</v>
      </c>
      <c r="D13" t="str">
        <f t="shared" si="0"/>
        <v>Los Ríos (Ecuadoran province)</v>
      </c>
      <c r="E13" t="str">
        <f t="shared" si="1"/>
        <v>Los Ríos</v>
      </c>
      <c r="F13" t="str">
        <f t="shared" si="2"/>
        <v>EC-R</v>
      </c>
    </row>
    <row r="14" spans="1:6" ht="15" thickBot="1" x14ac:dyDescent="0.4">
      <c r="A14" s="1" t="s">
        <v>2333</v>
      </c>
      <c r="B14" s="3" t="s">
        <v>2334</v>
      </c>
      <c r="C14">
        <v>3926</v>
      </c>
      <c r="D14" t="str">
        <f t="shared" si="0"/>
        <v>Manabí (Ecuadoran province)</v>
      </c>
      <c r="E14" t="str">
        <f t="shared" si="1"/>
        <v>Manabí</v>
      </c>
      <c r="F14" t="str">
        <f t="shared" si="2"/>
        <v>EC-M</v>
      </c>
    </row>
    <row r="15" spans="1:6" ht="29.5" thickBot="1" x14ac:dyDescent="0.4">
      <c r="A15" s="1" t="s">
        <v>2335</v>
      </c>
      <c r="B15" s="3" t="s">
        <v>2336</v>
      </c>
      <c r="C15">
        <v>3926</v>
      </c>
      <c r="D15" t="str">
        <f t="shared" si="0"/>
        <v>Morona Santiago (Ecuadoran province)</v>
      </c>
      <c r="E15" t="str">
        <f t="shared" si="1"/>
        <v>Morona Santiago</v>
      </c>
      <c r="F15" t="str">
        <f t="shared" si="2"/>
        <v>EC-S</v>
      </c>
    </row>
    <row r="16" spans="1:6" ht="15" thickBot="1" x14ac:dyDescent="0.4">
      <c r="A16" s="1" t="s">
        <v>2337</v>
      </c>
      <c r="B16" s="3" t="s">
        <v>2338</v>
      </c>
      <c r="C16">
        <v>3926</v>
      </c>
      <c r="D16" t="str">
        <f t="shared" si="0"/>
        <v>Napo (Ecuadoran province)</v>
      </c>
      <c r="E16" t="str">
        <f t="shared" si="1"/>
        <v>Napo</v>
      </c>
      <c r="F16" t="str">
        <f t="shared" si="2"/>
        <v>EC-N</v>
      </c>
    </row>
    <row r="17" spans="1:6" ht="15" thickBot="1" x14ac:dyDescent="0.4">
      <c r="A17" s="1" t="s">
        <v>2339</v>
      </c>
      <c r="B17" s="3" t="s">
        <v>2340</v>
      </c>
      <c r="C17">
        <v>3926</v>
      </c>
      <c r="D17" t="str">
        <f t="shared" si="0"/>
        <v>Orellana (Ecuadoran province)</v>
      </c>
      <c r="E17" t="str">
        <f t="shared" si="1"/>
        <v>Orellana</v>
      </c>
      <c r="F17" t="str">
        <f t="shared" si="2"/>
        <v>EC-D</v>
      </c>
    </row>
    <row r="18" spans="1:6" ht="15" thickBot="1" x14ac:dyDescent="0.4">
      <c r="A18" s="1" t="s">
        <v>2341</v>
      </c>
      <c r="B18" s="3" t="s">
        <v>2342</v>
      </c>
      <c r="C18">
        <v>3926</v>
      </c>
      <c r="D18" t="str">
        <f t="shared" si="0"/>
        <v>Pastaza (Ecuadoran province)</v>
      </c>
      <c r="E18" t="str">
        <f t="shared" si="1"/>
        <v>Pastaza</v>
      </c>
      <c r="F18" t="str">
        <f t="shared" si="2"/>
        <v>EC-Y</v>
      </c>
    </row>
    <row r="19" spans="1:6" ht="15" thickBot="1" x14ac:dyDescent="0.4">
      <c r="A19" s="1" t="s">
        <v>2343</v>
      </c>
      <c r="B19" s="3" t="s">
        <v>2344</v>
      </c>
      <c r="C19">
        <v>3926</v>
      </c>
      <c r="D19" t="str">
        <f t="shared" si="0"/>
        <v>Pichincha (Ecuadoran province)</v>
      </c>
      <c r="E19" t="str">
        <f t="shared" si="1"/>
        <v>Pichincha</v>
      </c>
      <c r="F19" t="str">
        <f t="shared" si="2"/>
        <v>EC-P</v>
      </c>
    </row>
    <row r="20" spans="1:6" ht="29.5" thickBot="1" x14ac:dyDescent="0.4">
      <c r="A20" s="1" t="s">
        <v>2345</v>
      </c>
      <c r="B20" s="3" t="s">
        <v>2346</v>
      </c>
      <c r="C20">
        <v>3926</v>
      </c>
      <c r="D20" t="str">
        <f t="shared" si="0"/>
        <v>Santa Elena (Ecuadoran province)</v>
      </c>
      <c r="E20" t="str">
        <f t="shared" si="1"/>
        <v>Santa Elena</v>
      </c>
      <c r="F20" t="str">
        <f t="shared" si="2"/>
        <v>EC-SE</v>
      </c>
    </row>
    <row r="21" spans="1:6" ht="58.5" thickBot="1" x14ac:dyDescent="0.4">
      <c r="A21" s="1" t="s">
        <v>2347</v>
      </c>
      <c r="B21" s="3" t="s">
        <v>2348</v>
      </c>
      <c r="C21">
        <v>3926</v>
      </c>
      <c r="D21" t="str">
        <f t="shared" si="0"/>
        <v>Santo Domingo de los Tsáchilas (Ecuadoran province)</v>
      </c>
      <c r="E21" t="str">
        <f t="shared" si="1"/>
        <v>Santo Domingo de los Tsáchilas</v>
      </c>
      <c r="F21" t="str">
        <f t="shared" si="2"/>
        <v>EC-SD</v>
      </c>
    </row>
    <row r="22" spans="1:6" ht="29.5" thickBot="1" x14ac:dyDescent="0.4">
      <c r="A22" s="1" t="s">
        <v>2349</v>
      </c>
      <c r="B22" s="3" t="s">
        <v>2350</v>
      </c>
      <c r="C22">
        <v>3926</v>
      </c>
      <c r="D22" t="str">
        <f t="shared" si="0"/>
        <v>Sucumbíos (Ecuadoran province)</v>
      </c>
      <c r="E22" t="str">
        <f t="shared" si="1"/>
        <v>Sucumbíos</v>
      </c>
      <c r="F22" t="str">
        <f t="shared" si="2"/>
        <v>EC-U</v>
      </c>
    </row>
    <row r="23" spans="1:6" ht="29.5" thickBot="1" x14ac:dyDescent="0.4">
      <c r="A23" s="1" t="s">
        <v>2351</v>
      </c>
      <c r="B23" s="3" t="s">
        <v>2352</v>
      </c>
      <c r="C23">
        <v>3926</v>
      </c>
      <c r="D23" t="str">
        <f t="shared" si="0"/>
        <v>Tungurahua (Ecuadoran province)</v>
      </c>
      <c r="E23" t="str">
        <f t="shared" si="1"/>
        <v>Tungurahua</v>
      </c>
      <c r="F23" t="str">
        <f t="shared" si="2"/>
        <v>EC-T</v>
      </c>
    </row>
    <row r="24" spans="1:6" ht="44" thickBot="1" x14ac:dyDescent="0.4">
      <c r="A24" s="1" t="s">
        <v>2353</v>
      </c>
      <c r="B24" s="3" t="s">
        <v>2354</v>
      </c>
      <c r="C24">
        <v>3926</v>
      </c>
      <c r="D24" t="str">
        <f t="shared" si="0"/>
        <v>Zamora Chinchipe (Ecuadoran province)</v>
      </c>
      <c r="E24" t="str">
        <f t="shared" si="1"/>
        <v>Zamora Chinchipe</v>
      </c>
      <c r="F24" t="str">
        <f t="shared" si="2"/>
        <v>EC-Z</v>
      </c>
    </row>
  </sheetData>
  <hyperlinks>
    <hyperlink ref="B1" r:id="rId1" tooltip="Azuay Province" display="https://en.wikipedia.org/wiki/Azuay_Province" xr:uid="{950387F2-3FFC-4833-97F8-F1DCD62761CF}"/>
    <hyperlink ref="B2" r:id="rId2" tooltip="Bolívar Province (Ecuador)" display="https://en.wikipedia.org/wiki/Bol%C3%ADvar_Province_(Ecuador)" xr:uid="{23A28BD5-62CD-4646-8F7D-8E105504B75A}"/>
    <hyperlink ref="B3" r:id="rId3" tooltip="Cañar Province" display="https://en.wikipedia.org/wiki/Ca%C3%B1ar_Province" xr:uid="{3E43A8DC-E77D-4838-A184-2E1845A87A1A}"/>
    <hyperlink ref="B4" r:id="rId4" tooltip="Carchi Province" display="https://en.wikipedia.org/wiki/Carchi_Province" xr:uid="{DE88451C-A45B-4C0F-8495-130D730847AF}"/>
    <hyperlink ref="B5" r:id="rId5" tooltip="Chimborazo Province" display="https://en.wikipedia.org/wiki/Chimborazo_Province" xr:uid="{B1B9451A-92BE-4929-85C0-F393F65FA7BB}"/>
    <hyperlink ref="B6" r:id="rId6" tooltip="Cotopaxi Province" display="https://en.wikipedia.org/wiki/Cotopaxi_Province" xr:uid="{D33C3AAB-D93D-46B5-B110-4B62787E6B09}"/>
    <hyperlink ref="B7" r:id="rId7" tooltip="El Oro Province" display="https://en.wikipedia.org/wiki/El_Oro_Province" xr:uid="{36BF0BF0-9FEE-46D8-9897-506B0B6AB8F9}"/>
    <hyperlink ref="B8" r:id="rId8" tooltip="Esmeraldas Province" display="https://en.wikipedia.org/wiki/Esmeraldas_Province" xr:uid="{CC562492-735C-40E5-A278-B35D35D01491}"/>
    <hyperlink ref="B9" r:id="rId9" tooltip="Galápagos Province" display="https://en.wikipedia.org/wiki/Gal%C3%A1pagos_Province" xr:uid="{B7693697-3DE4-4590-A378-6A4744A4149B}"/>
    <hyperlink ref="B10" r:id="rId10" tooltip="Guayas Province" display="https://en.wikipedia.org/wiki/Guayas_Province" xr:uid="{B59EF97D-8D36-4C73-91AD-760EFC1BA216}"/>
    <hyperlink ref="B11" r:id="rId11" tooltip="Imbabura Province" display="https://en.wikipedia.org/wiki/Imbabura_Province" xr:uid="{66C189A9-54CE-4827-8681-5784329D6E48}"/>
    <hyperlink ref="B12" r:id="rId12" tooltip="Loja Province" display="https://en.wikipedia.org/wiki/Loja_Province" xr:uid="{88D62803-1406-44E7-8F53-22DC3321F7F9}"/>
    <hyperlink ref="B13" r:id="rId13" tooltip="Los Ríos Province" display="https://en.wikipedia.org/wiki/Los_R%C3%ADos_Province" xr:uid="{A718C9A0-F8F2-490D-9CFB-1AA4C328495E}"/>
    <hyperlink ref="B14" r:id="rId14" tooltip="Manabí Province" display="https://en.wikipedia.org/wiki/Manab%C3%AD_Province" xr:uid="{8B2A6D64-8FF9-4FDE-AF75-F29E2B01199E}"/>
    <hyperlink ref="B15" r:id="rId15" tooltip="Morona-Santiago Province" display="https://en.wikipedia.org/wiki/Morona-Santiago_Province" xr:uid="{06E9C5D7-6347-4C0A-A607-FD57333076CE}"/>
    <hyperlink ref="B16" r:id="rId16" tooltip="Napo Province" display="https://en.wikipedia.org/wiki/Napo_Province" xr:uid="{28BEC680-C25D-49F5-A83C-8E5BA2B2EFEB}"/>
    <hyperlink ref="B17" r:id="rId17" tooltip="Orellana Province" display="https://en.wikipedia.org/wiki/Orellana_Province" xr:uid="{88B17DD9-7DCE-445E-862A-D6105F37DE02}"/>
    <hyperlink ref="B18" r:id="rId18" tooltip="Pastaza Province" display="https://en.wikipedia.org/wiki/Pastaza_Province" xr:uid="{5EB9B636-79DE-455E-8BCC-33132892D521}"/>
    <hyperlink ref="B19" r:id="rId19" tooltip="Pichincha Province" display="https://en.wikipedia.org/wiki/Pichincha_Province" xr:uid="{8E3A9834-564F-44B2-8395-F0BA4DE8F2BA}"/>
    <hyperlink ref="B20" r:id="rId20" tooltip="Santa Elena Province" display="https://en.wikipedia.org/wiki/Santa_Elena_Province" xr:uid="{C7B92ECD-2C16-4BE7-8AA8-E9D2373C0CA1}"/>
    <hyperlink ref="B21" r:id="rId21" tooltip="Santo Domingo de los Tsáchilas Province" display="https://en.wikipedia.org/wiki/Santo_Domingo_de_los_Ts%C3%A1chilas_Province" xr:uid="{A0DA4C31-EE5D-43F2-9148-88E431E2B8BF}"/>
    <hyperlink ref="B22" r:id="rId22" tooltip="Sucumbíos Province" display="https://en.wikipedia.org/wiki/Sucumb%C3%ADos_Province" xr:uid="{B94DEB21-316B-4FC6-9E1E-0362C76D4E73}"/>
    <hyperlink ref="B23" r:id="rId23" tooltip="Tungurahua Province" display="https://en.wikipedia.org/wiki/Tungurahua_Province" xr:uid="{94B3F8A3-5DF4-4B19-9281-62B7C856E3C8}"/>
    <hyperlink ref="B24" r:id="rId24" tooltip="Zamora-Chinchipe Province" display="https://en.wikipedia.org/wiki/Zamora-Chinchipe_Province" xr:uid="{06304330-B250-40DA-A300-9BD989EDBDB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88175-EB8F-40E1-99BB-3230740C6935}">
  <dimension ref="A1:F10"/>
  <sheetViews>
    <sheetView workbookViewId="0">
      <selection activeCell="D1" sqref="D1:D10"/>
    </sheetView>
  </sheetViews>
  <sheetFormatPr defaultRowHeight="14.5" x14ac:dyDescent="0.35"/>
  <cols>
    <col min="4" max="4" width="22.453125" bestFit="1" customWidth="1"/>
  </cols>
  <sheetData>
    <row r="1" spans="1:6" ht="15" thickBot="1" x14ac:dyDescent="0.4">
      <c r="A1" s="1" t="s">
        <v>297</v>
      </c>
      <c r="B1" s="3" t="s">
        <v>298</v>
      </c>
      <c r="C1">
        <v>3881</v>
      </c>
      <c r="D1" t="str">
        <f>_xlfn.CONCAT(B1," (Lesothan district)")</f>
        <v>Berea (Lesothan district)</v>
      </c>
      <c r="E1" t="str">
        <f>B1</f>
        <v>Berea</v>
      </c>
      <c r="F1" t="str">
        <f>A1</f>
        <v>LS-D</v>
      </c>
    </row>
    <row r="2" spans="1:6" ht="29.5" thickBot="1" x14ac:dyDescent="0.4">
      <c r="A2" s="1" t="s">
        <v>299</v>
      </c>
      <c r="B2" s="3" t="s">
        <v>300</v>
      </c>
      <c r="C2">
        <v>3881</v>
      </c>
      <c r="D2" t="str">
        <f t="shared" ref="D2:D10" si="0">_xlfn.CONCAT(B2," (Lesothan district)")</f>
        <v>Botha-Bothe (Lesothan district)</v>
      </c>
      <c r="E2" t="str">
        <f t="shared" ref="E2:E10" si="1">B2</f>
        <v>Botha-Bothe</v>
      </c>
      <c r="F2" t="str">
        <f t="shared" ref="F2:F10" si="2">A2</f>
        <v>LS-B</v>
      </c>
    </row>
    <row r="3" spans="1:6" ht="15" thickBot="1" x14ac:dyDescent="0.4">
      <c r="A3" s="1" t="s">
        <v>301</v>
      </c>
      <c r="B3" s="3" t="s">
        <v>302</v>
      </c>
      <c r="C3">
        <v>3881</v>
      </c>
      <c r="D3" t="str">
        <f t="shared" si="0"/>
        <v>Leribe (Lesothan district)</v>
      </c>
      <c r="E3" t="str">
        <f t="shared" si="1"/>
        <v>Leribe</v>
      </c>
      <c r="F3" t="str">
        <f t="shared" si="2"/>
        <v>LS-C</v>
      </c>
    </row>
    <row r="4" spans="1:6" ht="29.5" thickBot="1" x14ac:dyDescent="0.4">
      <c r="A4" s="1" t="s">
        <v>303</v>
      </c>
      <c r="B4" s="3" t="s">
        <v>304</v>
      </c>
      <c r="C4">
        <v>3881</v>
      </c>
      <c r="D4" t="str">
        <f t="shared" si="0"/>
        <v>Mafeteng (Lesothan district)</v>
      </c>
      <c r="E4" t="str">
        <f t="shared" si="1"/>
        <v>Mafeteng</v>
      </c>
      <c r="F4" t="str">
        <f t="shared" si="2"/>
        <v>LS-E</v>
      </c>
    </row>
    <row r="5" spans="1:6" ht="15" thickBot="1" x14ac:dyDescent="0.4">
      <c r="A5" s="1" t="s">
        <v>305</v>
      </c>
      <c r="B5" s="3" t="s">
        <v>306</v>
      </c>
      <c r="C5">
        <v>3881</v>
      </c>
      <c r="D5" t="str">
        <f t="shared" si="0"/>
        <v>Maseru (Lesothan district)</v>
      </c>
      <c r="E5" t="str">
        <f t="shared" si="1"/>
        <v>Maseru</v>
      </c>
      <c r="F5" t="str">
        <f t="shared" si="2"/>
        <v>LS-A</v>
      </c>
    </row>
    <row r="6" spans="1:6" ht="29.5" thickBot="1" x14ac:dyDescent="0.4">
      <c r="A6" s="1" t="s">
        <v>307</v>
      </c>
      <c r="B6" s="3" t="s">
        <v>308</v>
      </c>
      <c r="C6">
        <v>3881</v>
      </c>
      <c r="D6" t="str">
        <f t="shared" si="0"/>
        <v>Mohale's Hoek (Lesothan district)</v>
      </c>
      <c r="E6" t="str">
        <f t="shared" si="1"/>
        <v>Mohale's Hoek</v>
      </c>
      <c r="F6" t="str">
        <f t="shared" si="2"/>
        <v>LS-F</v>
      </c>
    </row>
    <row r="7" spans="1:6" ht="29.5" thickBot="1" x14ac:dyDescent="0.4">
      <c r="A7" s="1" t="s">
        <v>309</v>
      </c>
      <c r="B7" s="3" t="s">
        <v>310</v>
      </c>
      <c r="C7">
        <v>3881</v>
      </c>
      <c r="D7" t="str">
        <f t="shared" si="0"/>
        <v>Mokhotlong (Lesothan district)</v>
      </c>
      <c r="E7" t="str">
        <f t="shared" si="1"/>
        <v>Mokhotlong</v>
      </c>
      <c r="F7" t="str">
        <f t="shared" si="2"/>
        <v>LS-J</v>
      </c>
    </row>
    <row r="8" spans="1:6" ht="29.5" thickBot="1" x14ac:dyDescent="0.4">
      <c r="A8" s="1" t="s">
        <v>311</v>
      </c>
      <c r="B8" s="3" t="s">
        <v>312</v>
      </c>
      <c r="C8">
        <v>3881</v>
      </c>
      <c r="D8" t="str">
        <f t="shared" si="0"/>
        <v>Qacha's Nek (Lesothan district)</v>
      </c>
      <c r="E8" t="str">
        <f t="shared" si="1"/>
        <v>Qacha's Nek</v>
      </c>
      <c r="F8" t="str">
        <f t="shared" si="2"/>
        <v>LS-H</v>
      </c>
    </row>
    <row r="9" spans="1:6" ht="15" thickBot="1" x14ac:dyDescent="0.4">
      <c r="A9" s="1" t="s">
        <v>313</v>
      </c>
      <c r="B9" s="3" t="s">
        <v>314</v>
      </c>
      <c r="C9">
        <v>3881</v>
      </c>
      <c r="D9" t="str">
        <f t="shared" si="0"/>
        <v>Quthing (Lesothan district)</v>
      </c>
      <c r="E9" t="str">
        <f t="shared" si="1"/>
        <v>Quthing</v>
      </c>
      <c r="F9" t="str">
        <f t="shared" si="2"/>
        <v>LS-G</v>
      </c>
    </row>
    <row r="10" spans="1:6" ht="29.5" thickBot="1" x14ac:dyDescent="0.4">
      <c r="A10" s="1" t="s">
        <v>315</v>
      </c>
      <c r="B10" s="3" t="s">
        <v>316</v>
      </c>
      <c r="C10">
        <v>3881</v>
      </c>
      <c r="D10" t="str">
        <f t="shared" si="0"/>
        <v>Thaba-Tseka (Lesothan district)</v>
      </c>
      <c r="E10" t="str">
        <f t="shared" si="1"/>
        <v>Thaba-Tseka</v>
      </c>
      <c r="F10" t="str">
        <f t="shared" si="2"/>
        <v>LS-K</v>
      </c>
    </row>
  </sheetData>
  <hyperlinks>
    <hyperlink ref="B1" r:id="rId1" tooltip="Berea District" display="https://en.wikipedia.org/wiki/Berea_District" xr:uid="{9A19CBFD-275B-4173-A030-64B8E2D3F8BF}"/>
    <hyperlink ref="B2" r:id="rId2" tooltip="Butha-Buthe District" display="https://en.wikipedia.org/wiki/Butha-Buthe_District" xr:uid="{CC388631-5647-414A-90F1-D9B61E94CE1E}"/>
    <hyperlink ref="B3" r:id="rId3" tooltip="Leribe District" display="https://en.wikipedia.org/wiki/Leribe_District" xr:uid="{F389EEBA-63EB-44F1-BF69-27071352564C}"/>
    <hyperlink ref="B4" r:id="rId4" tooltip="Mafeteng District" display="https://en.wikipedia.org/wiki/Mafeteng_District" xr:uid="{C3198208-D689-4B0D-9A20-9F536BFE3F17}"/>
    <hyperlink ref="B5" r:id="rId5" tooltip="Maseru District" display="https://en.wikipedia.org/wiki/Maseru_District" xr:uid="{8482E8D6-88FE-4B00-9448-7983C5301AE5}"/>
    <hyperlink ref="B6" r:id="rId6" tooltip="Mohale's Hoek District" display="https://en.wikipedia.org/wiki/Mohale%27s_Hoek_District" xr:uid="{8D6E8A8B-7C97-4A3D-950F-F1171BE674CE}"/>
    <hyperlink ref="B7" r:id="rId7" tooltip="Mokhotlong District" display="https://en.wikipedia.org/wiki/Mokhotlong_District" xr:uid="{4AC9255B-EE6C-4841-9130-C88A5A3F8BCB}"/>
    <hyperlink ref="B8" r:id="rId8" tooltip="Qacha's Nek District" display="https://en.wikipedia.org/wiki/Qacha%27s_Nek_District" xr:uid="{1EBD1DC9-7AFF-4D8F-8E08-A46337138E02}"/>
    <hyperlink ref="B9" r:id="rId9" tooltip="Quthing District" display="https://en.wikipedia.org/wiki/Quthing_District" xr:uid="{03E86211-3E1B-4A38-A35C-95BD2808B185}"/>
    <hyperlink ref="B10" r:id="rId10" tooltip="Thaba-Tseka District" display="https://en.wikipedia.org/wiki/Thaba-Tseka_District" xr:uid="{D33A5FDA-7BB6-4330-BF9C-FD878D8FA270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37DCA-F140-48A8-8070-7AD1377D72AC}">
  <dimension ref="A1:I27"/>
  <sheetViews>
    <sheetView topLeftCell="A19" workbookViewId="0">
      <selection activeCell="F1" sqref="F1:I27"/>
    </sheetView>
  </sheetViews>
  <sheetFormatPr defaultRowHeight="14.5" x14ac:dyDescent="0.35"/>
  <cols>
    <col min="7" max="7" width="34" bestFit="1" customWidth="1"/>
  </cols>
  <sheetData>
    <row r="1" spans="1:9" ht="44" thickBot="1" x14ac:dyDescent="0.4">
      <c r="A1" s="1" t="s">
        <v>2355</v>
      </c>
      <c r="B1" s="3" t="s">
        <v>2356</v>
      </c>
      <c r="C1" s="6"/>
      <c r="D1" s="6" t="s">
        <v>2357</v>
      </c>
      <c r="E1" s="6" t="s">
        <v>2358</v>
      </c>
      <c r="F1">
        <v>3830</v>
      </c>
      <c r="G1" t="str">
        <f>_xlfn.CONCAT(B1," (Egyptian gouvernorate)")</f>
        <v>Ad Daqahlīyah (Egyptian gouvernorate)</v>
      </c>
      <c r="H1" t="str">
        <f>B1</f>
        <v>Ad Daqahlīyah</v>
      </c>
      <c r="I1" t="str">
        <f>A1</f>
        <v>EG-DK</v>
      </c>
    </row>
    <row r="2" spans="1:9" ht="29.5" thickBot="1" x14ac:dyDescent="0.4">
      <c r="A2" s="1" t="s">
        <v>2359</v>
      </c>
      <c r="B2" s="3" t="s">
        <v>2360</v>
      </c>
      <c r="C2" s="6" t="s">
        <v>2361</v>
      </c>
      <c r="D2" s="6" t="s">
        <v>2361</v>
      </c>
      <c r="E2" s="6" t="s">
        <v>2362</v>
      </c>
      <c r="F2">
        <v>3830</v>
      </c>
      <c r="G2" t="str">
        <f t="shared" ref="G2:G27" si="0">_xlfn.CONCAT(B2," (Egyptian gouvernorate)")</f>
        <v>Al Baḩr al Aḩmar (Egyptian gouvernorate)</v>
      </c>
      <c r="H2" t="str">
        <f t="shared" ref="H2:H27" si="1">B2</f>
        <v>Al Baḩr al Aḩmar</v>
      </c>
      <c r="I2" t="str">
        <f t="shared" ref="I2:I27" si="2">A2</f>
        <v>EG-BA</v>
      </c>
    </row>
    <row r="3" spans="1:9" ht="44" thickBot="1" x14ac:dyDescent="0.4">
      <c r="A3" s="1" t="s">
        <v>2363</v>
      </c>
      <c r="B3" s="3" t="s">
        <v>2364</v>
      </c>
      <c r="C3" s="6"/>
      <c r="D3" s="6" t="s">
        <v>2365</v>
      </c>
      <c r="E3" s="6" t="s">
        <v>2366</v>
      </c>
      <c r="F3">
        <v>3830</v>
      </c>
      <c r="G3" t="str">
        <f t="shared" si="0"/>
        <v>Al Buḩayrah (Egyptian gouvernorate)</v>
      </c>
      <c r="H3" t="str">
        <f t="shared" si="1"/>
        <v>Al Buḩayrah</v>
      </c>
      <c r="I3" t="str">
        <f t="shared" si="2"/>
        <v>EG-BH</v>
      </c>
    </row>
    <row r="4" spans="1:9" ht="29.5" thickBot="1" x14ac:dyDescent="0.4">
      <c r="A4" s="1" t="s">
        <v>2367</v>
      </c>
      <c r="B4" s="3" t="s">
        <v>2368</v>
      </c>
      <c r="C4" s="6"/>
      <c r="D4" s="6" t="s">
        <v>2369</v>
      </c>
      <c r="E4" s="6" t="s">
        <v>2370</v>
      </c>
      <c r="F4">
        <v>3830</v>
      </c>
      <c r="G4" t="str">
        <f t="shared" si="0"/>
        <v>Al Fayyūm (Egyptian gouvernorate)</v>
      </c>
      <c r="H4" t="str">
        <f t="shared" si="1"/>
        <v>Al Fayyūm</v>
      </c>
      <c r="I4" t="str">
        <f t="shared" si="2"/>
        <v>EG-FYM</v>
      </c>
    </row>
    <row r="5" spans="1:9" ht="44" thickBot="1" x14ac:dyDescent="0.4">
      <c r="A5" s="1" t="s">
        <v>2371</v>
      </c>
      <c r="B5" s="3" t="s">
        <v>2372</v>
      </c>
      <c r="C5" s="6"/>
      <c r="D5" s="6" t="s">
        <v>2373</v>
      </c>
      <c r="E5" s="6" t="s">
        <v>2374</v>
      </c>
      <c r="F5">
        <v>3830</v>
      </c>
      <c r="G5" t="str">
        <f t="shared" si="0"/>
        <v>Al Gharbīyah (Egyptian gouvernorate)</v>
      </c>
      <c r="H5" t="str">
        <f t="shared" si="1"/>
        <v>Al Gharbīyah</v>
      </c>
      <c r="I5" t="str">
        <f t="shared" si="2"/>
        <v>EG-GH</v>
      </c>
    </row>
    <row r="6" spans="1:9" ht="44" thickBot="1" x14ac:dyDescent="0.4">
      <c r="A6" s="1" t="s">
        <v>2375</v>
      </c>
      <c r="B6" s="3" t="s">
        <v>2376</v>
      </c>
      <c r="C6" s="6" t="s">
        <v>2377</v>
      </c>
      <c r="D6" s="6" t="s">
        <v>2377</v>
      </c>
      <c r="E6" s="6" t="s">
        <v>2378</v>
      </c>
      <c r="F6">
        <v>3830</v>
      </c>
      <c r="G6" t="str">
        <f t="shared" si="0"/>
        <v>Al Iskandarīyah (Egyptian gouvernorate)</v>
      </c>
      <c r="H6" t="str">
        <f t="shared" si="1"/>
        <v>Al Iskandarīyah</v>
      </c>
      <c r="I6" t="str">
        <f t="shared" si="2"/>
        <v>EG-ALX</v>
      </c>
    </row>
    <row r="7" spans="1:9" ht="44" thickBot="1" x14ac:dyDescent="0.4">
      <c r="A7" s="1" t="s">
        <v>2379</v>
      </c>
      <c r="B7" s="3" t="s">
        <v>2380</v>
      </c>
      <c r="C7" s="6"/>
      <c r="D7" s="6" t="s">
        <v>2381</v>
      </c>
      <c r="E7" s="6" t="s">
        <v>2382</v>
      </c>
      <c r="F7">
        <v>3830</v>
      </c>
      <c r="G7" t="str">
        <f t="shared" si="0"/>
        <v>Al Ismā'īlīyah (Egyptian gouvernorate)</v>
      </c>
      <c r="H7" t="str">
        <f t="shared" si="1"/>
        <v>Al Ismā'īlīyah</v>
      </c>
      <c r="I7" t="str">
        <f t="shared" si="2"/>
        <v>EG-IS</v>
      </c>
    </row>
    <row r="8" spans="1:9" ht="15" thickBot="1" x14ac:dyDescent="0.4">
      <c r="A8" s="1" t="s">
        <v>2383</v>
      </c>
      <c r="B8" s="3" t="s">
        <v>2384</v>
      </c>
      <c r="C8" s="6" t="s">
        <v>2385</v>
      </c>
      <c r="D8" s="6" t="s">
        <v>2385</v>
      </c>
      <c r="E8" s="6" t="s">
        <v>2386</v>
      </c>
      <c r="F8">
        <v>3830</v>
      </c>
      <c r="G8" t="str">
        <f t="shared" si="0"/>
        <v>Al Jīzah (Egyptian gouvernorate)</v>
      </c>
      <c r="H8" t="str">
        <f t="shared" si="1"/>
        <v>Al Jīzah</v>
      </c>
      <c r="I8" t="str">
        <f t="shared" si="2"/>
        <v>EG-GZ</v>
      </c>
    </row>
    <row r="9" spans="1:9" ht="44" thickBot="1" x14ac:dyDescent="0.4">
      <c r="A9" s="1" t="s">
        <v>2387</v>
      </c>
      <c r="B9" s="3" t="s">
        <v>2388</v>
      </c>
      <c r="C9" s="6"/>
      <c r="D9" s="6" t="s">
        <v>2389</v>
      </c>
      <c r="E9" s="6" t="s">
        <v>2390</v>
      </c>
      <c r="F9">
        <v>3830</v>
      </c>
      <c r="G9" t="str">
        <f t="shared" si="0"/>
        <v>Al Minūfīyah (Egyptian gouvernorate)</v>
      </c>
      <c r="H9" t="str">
        <f t="shared" si="1"/>
        <v>Al Minūfīyah</v>
      </c>
      <c r="I9" t="str">
        <f t="shared" si="2"/>
        <v>EG-MNF</v>
      </c>
    </row>
    <row r="10" spans="1:9" ht="15" thickBot="1" x14ac:dyDescent="0.4">
      <c r="A10" s="1" t="s">
        <v>2391</v>
      </c>
      <c r="B10" s="3" t="s">
        <v>2392</v>
      </c>
      <c r="C10" s="6"/>
      <c r="D10" s="6" t="s">
        <v>2393</v>
      </c>
      <c r="E10" s="6" t="s">
        <v>2394</v>
      </c>
      <c r="F10">
        <v>3830</v>
      </c>
      <c r="G10" t="str">
        <f t="shared" si="0"/>
        <v>Al Minyā (Egyptian gouvernorate)</v>
      </c>
      <c r="H10" t="str">
        <f t="shared" si="1"/>
        <v>Al Minyā</v>
      </c>
      <c r="I10" t="str">
        <f t="shared" si="2"/>
        <v>EG-MN</v>
      </c>
    </row>
    <row r="11" spans="1:9" ht="29.5" thickBot="1" x14ac:dyDescent="0.4">
      <c r="A11" s="1" t="s">
        <v>2395</v>
      </c>
      <c r="B11" s="3" t="s">
        <v>2396</v>
      </c>
      <c r="C11" s="6" t="s">
        <v>2397</v>
      </c>
      <c r="D11" s="6" t="s">
        <v>2397</v>
      </c>
      <c r="E11" s="6" t="s">
        <v>2398</v>
      </c>
      <c r="F11">
        <v>3830</v>
      </c>
      <c r="G11" t="str">
        <f t="shared" si="0"/>
        <v>Al Qāhirah (Egyptian gouvernorate)</v>
      </c>
      <c r="H11" t="str">
        <f t="shared" si="1"/>
        <v>Al Qāhirah</v>
      </c>
      <c r="I11" t="str">
        <f t="shared" si="2"/>
        <v>EG-C</v>
      </c>
    </row>
    <row r="12" spans="1:9" ht="44" thickBot="1" x14ac:dyDescent="0.4">
      <c r="A12" s="1" t="s">
        <v>2399</v>
      </c>
      <c r="B12" s="3" t="s">
        <v>2400</v>
      </c>
      <c r="C12" s="6"/>
      <c r="D12" s="6" t="s">
        <v>2401</v>
      </c>
      <c r="E12" s="6" t="s">
        <v>2402</v>
      </c>
      <c r="F12">
        <v>3830</v>
      </c>
      <c r="G12" t="str">
        <f t="shared" si="0"/>
        <v>Al Qalyūbīyah (Egyptian gouvernorate)</v>
      </c>
      <c r="H12" t="str">
        <f t="shared" si="1"/>
        <v>Al Qalyūbīyah</v>
      </c>
      <c r="I12" t="str">
        <f t="shared" si="2"/>
        <v>EG-KB</v>
      </c>
    </row>
    <row r="13" spans="1:9" ht="15" thickBot="1" x14ac:dyDescent="0.4">
      <c r="A13" s="1" t="s">
        <v>2403</v>
      </c>
      <c r="B13" s="3" t="s">
        <v>2404</v>
      </c>
      <c r="C13" s="6" t="s">
        <v>2405</v>
      </c>
      <c r="D13" s="6" t="s">
        <v>2405</v>
      </c>
      <c r="E13" s="6" t="s">
        <v>2406</v>
      </c>
      <c r="F13">
        <v>3830</v>
      </c>
      <c r="G13" t="str">
        <f t="shared" si="0"/>
        <v>Al Uqşur (Egyptian gouvernorate)</v>
      </c>
      <c r="H13" t="str">
        <f t="shared" si="1"/>
        <v>Al Uqşur</v>
      </c>
      <c r="I13" t="str">
        <f t="shared" si="2"/>
        <v>EG-LX</v>
      </c>
    </row>
    <row r="14" spans="1:9" ht="29.5" thickBot="1" x14ac:dyDescent="0.4">
      <c r="A14" s="1" t="s">
        <v>2407</v>
      </c>
      <c r="B14" s="3" t="s">
        <v>2408</v>
      </c>
      <c r="C14" s="6" t="s">
        <v>2409</v>
      </c>
      <c r="D14" s="6" t="s">
        <v>2409</v>
      </c>
      <c r="E14" s="6" t="s">
        <v>2410</v>
      </c>
      <c r="F14">
        <v>3830</v>
      </c>
      <c r="G14" t="str">
        <f t="shared" si="0"/>
        <v>Al Wādī al Jadīd (Egyptian gouvernorate)</v>
      </c>
      <c r="H14" t="str">
        <f t="shared" si="1"/>
        <v>Al Wādī al Jadīd</v>
      </c>
      <c r="I14" t="str">
        <f t="shared" si="2"/>
        <v>EG-WAD</v>
      </c>
    </row>
    <row r="15" spans="1:9" ht="29.5" thickBot="1" x14ac:dyDescent="0.4">
      <c r="A15" s="1" t="s">
        <v>2411</v>
      </c>
      <c r="B15" s="3" t="s">
        <v>2412</v>
      </c>
      <c r="C15" s="6" t="s">
        <v>2413</v>
      </c>
      <c r="D15" s="6" t="s">
        <v>2413</v>
      </c>
      <c r="E15" s="6" t="s">
        <v>2414</v>
      </c>
      <c r="F15">
        <v>3830</v>
      </c>
      <c r="G15" t="str">
        <f t="shared" si="0"/>
        <v>As Suways (Egyptian gouvernorate)</v>
      </c>
      <c r="H15" t="str">
        <f t="shared" si="1"/>
        <v>As Suways</v>
      </c>
      <c r="I15" t="str">
        <f t="shared" si="2"/>
        <v>EG-SUZ</v>
      </c>
    </row>
    <row r="16" spans="1:9" ht="44" thickBot="1" x14ac:dyDescent="0.4">
      <c r="A16" s="1" t="s">
        <v>2415</v>
      </c>
      <c r="B16" s="3" t="s">
        <v>2416</v>
      </c>
      <c r="C16" s="6"/>
      <c r="D16" s="6" t="s">
        <v>2417</v>
      </c>
      <c r="E16" s="6" t="s">
        <v>2418</v>
      </c>
      <c r="F16">
        <v>3830</v>
      </c>
      <c r="G16" t="str">
        <f t="shared" si="0"/>
        <v>Ash Sharqīyah (Egyptian gouvernorate)</v>
      </c>
      <c r="H16" t="str">
        <f t="shared" si="1"/>
        <v>Ash Sharqīyah</v>
      </c>
      <c r="I16" t="str">
        <f t="shared" si="2"/>
        <v>EG-SHR</v>
      </c>
    </row>
    <row r="17" spans="1:9" ht="15" thickBot="1" x14ac:dyDescent="0.4">
      <c r="A17" s="1" t="s">
        <v>2419</v>
      </c>
      <c r="B17" s="3" t="s">
        <v>2420</v>
      </c>
      <c r="C17" s="6"/>
      <c r="D17" s="6" t="s">
        <v>2421</v>
      </c>
      <c r="E17" s="6" t="s">
        <v>2422</v>
      </c>
      <c r="F17">
        <v>3830</v>
      </c>
      <c r="G17" t="str">
        <f t="shared" si="0"/>
        <v>Aswān (Egyptian gouvernorate)</v>
      </c>
      <c r="H17" t="str">
        <f t="shared" si="1"/>
        <v>Aswān</v>
      </c>
      <c r="I17" t="str">
        <f t="shared" si="2"/>
        <v>EG-ASN</v>
      </c>
    </row>
    <row r="18" spans="1:9" ht="15" thickBot="1" x14ac:dyDescent="0.4">
      <c r="A18" s="1" t="s">
        <v>2423</v>
      </c>
      <c r="B18" s="3" t="s">
        <v>2424</v>
      </c>
      <c r="C18" s="6"/>
      <c r="D18" s="6" t="s">
        <v>2425</v>
      </c>
      <c r="E18" s="6" t="s">
        <v>2426</v>
      </c>
      <c r="F18">
        <v>3830</v>
      </c>
      <c r="G18" t="str">
        <f t="shared" si="0"/>
        <v>Asyūţ (Egyptian gouvernorate)</v>
      </c>
      <c r="H18" t="str">
        <f t="shared" si="1"/>
        <v>Asyūţ</v>
      </c>
      <c r="I18" t="str">
        <f t="shared" si="2"/>
        <v>EG-AST</v>
      </c>
    </row>
    <row r="19" spans="1:9" ht="29.5" thickBot="1" x14ac:dyDescent="0.4">
      <c r="A19" s="1" t="s">
        <v>2427</v>
      </c>
      <c r="B19" s="3" t="s">
        <v>2428</v>
      </c>
      <c r="C19" s="6"/>
      <c r="D19" s="6" t="s">
        <v>2429</v>
      </c>
      <c r="E19" s="6" t="s">
        <v>2430</v>
      </c>
      <c r="F19">
        <v>3830</v>
      </c>
      <c r="G19" t="str">
        <f t="shared" si="0"/>
        <v>Banī Suwayf (Egyptian gouvernorate)</v>
      </c>
      <c r="H19" t="str">
        <f t="shared" si="1"/>
        <v>Banī Suwayf</v>
      </c>
      <c r="I19" t="str">
        <f t="shared" si="2"/>
        <v>EG-BNS</v>
      </c>
    </row>
    <row r="20" spans="1:9" ht="15" thickBot="1" x14ac:dyDescent="0.4">
      <c r="A20" s="1" t="s">
        <v>2431</v>
      </c>
      <c r="B20" s="3" t="s">
        <v>2432</v>
      </c>
      <c r="C20" s="6" t="s">
        <v>2433</v>
      </c>
      <c r="D20" s="6" t="s">
        <v>2433</v>
      </c>
      <c r="E20" s="6" t="s">
        <v>2434</v>
      </c>
      <c r="F20">
        <v>3830</v>
      </c>
      <c r="G20" t="str">
        <f t="shared" si="0"/>
        <v>Būr Sa‘īd (Egyptian gouvernorate)</v>
      </c>
      <c r="H20" t="str">
        <f t="shared" si="1"/>
        <v>Būr Sa‘īd</v>
      </c>
      <c r="I20" t="str">
        <f t="shared" si="2"/>
        <v>EG-PTS</v>
      </c>
    </row>
    <row r="21" spans="1:9" ht="15" thickBot="1" x14ac:dyDescent="0.4">
      <c r="A21" s="1" t="s">
        <v>2435</v>
      </c>
      <c r="B21" s="3" t="s">
        <v>2436</v>
      </c>
      <c r="C21" s="6" t="s">
        <v>2437</v>
      </c>
      <c r="D21" s="6" t="s">
        <v>2437</v>
      </c>
      <c r="E21" s="6" t="s">
        <v>2438</v>
      </c>
      <c r="F21">
        <v>3830</v>
      </c>
      <c r="G21" t="str">
        <f t="shared" si="0"/>
        <v>Dumyāţ (Egyptian gouvernorate)</v>
      </c>
      <c r="H21" t="str">
        <f t="shared" si="1"/>
        <v>Dumyāţ</v>
      </c>
      <c r="I21" t="str">
        <f t="shared" si="2"/>
        <v>EG-DT</v>
      </c>
    </row>
    <row r="22" spans="1:9" ht="29.5" thickBot="1" x14ac:dyDescent="0.4">
      <c r="A22" s="1" t="s">
        <v>2439</v>
      </c>
      <c r="B22" s="3" t="s">
        <v>2440</v>
      </c>
      <c r="C22" s="6" t="s">
        <v>2441</v>
      </c>
      <c r="D22" s="6" t="s">
        <v>2441</v>
      </c>
      <c r="E22" s="6" t="s">
        <v>2442</v>
      </c>
      <c r="F22">
        <v>3830</v>
      </c>
      <c r="G22" t="str">
        <f t="shared" si="0"/>
        <v>Janūb Sīnā' (Egyptian gouvernorate)</v>
      </c>
      <c r="H22" t="str">
        <f t="shared" si="1"/>
        <v>Janūb Sīnā'</v>
      </c>
      <c r="I22" t="str">
        <f t="shared" si="2"/>
        <v>EG-JS</v>
      </c>
    </row>
    <row r="23" spans="1:9" ht="29.5" thickBot="1" x14ac:dyDescent="0.4">
      <c r="A23" s="1" t="s">
        <v>2443</v>
      </c>
      <c r="B23" s="3" t="s">
        <v>2444</v>
      </c>
      <c r="C23" s="6"/>
      <c r="D23" s="6" t="s">
        <v>2445</v>
      </c>
      <c r="E23" s="6" t="s">
        <v>2446</v>
      </c>
      <c r="F23">
        <v>3830</v>
      </c>
      <c r="G23" t="str">
        <f t="shared" si="0"/>
        <v>Kafr ash Shaykh (Egyptian gouvernorate)</v>
      </c>
      <c r="H23" t="str">
        <f t="shared" si="1"/>
        <v>Kafr ash Shaykh</v>
      </c>
      <c r="I23" t="str">
        <f t="shared" si="2"/>
        <v>EG-KFS</v>
      </c>
    </row>
    <row r="24" spans="1:9" ht="15" thickBot="1" x14ac:dyDescent="0.4">
      <c r="A24" s="1" t="s">
        <v>2447</v>
      </c>
      <c r="B24" s="3" t="s">
        <v>2448</v>
      </c>
      <c r="C24" s="6"/>
      <c r="D24" s="6" t="s">
        <v>2449</v>
      </c>
      <c r="E24" s="6" t="s">
        <v>2450</v>
      </c>
      <c r="F24">
        <v>3830</v>
      </c>
      <c r="G24" t="str">
        <f t="shared" si="0"/>
        <v>Maţrūḩ (Egyptian gouvernorate)</v>
      </c>
      <c r="H24" t="str">
        <f t="shared" si="1"/>
        <v>Maţrūḩ</v>
      </c>
      <c r="I24" t="str">
        <f t="shared" si="2"/>
        <v>EG-MT</v>
      </c>
    </row>
    <row r="25" spans="1:9" ht="15" thickBot="1" x14ac:dyDescent="0.4">
      <c r="A25" s="1" t="s">
        <v>2451</v>
      </c>
      <c r="B25" s="3" t="s">
        <v>2452</v>
      </c>
      <c r="C25" s="6"/>
      <c r="D25" s="6" t="s">
        <v>2453</v>
      </c>
      <c r="E25" s="6" t="s">
        <v>2454</v>
      </c>
      <c r="F25">
        <v>3830</v>
      </c>
      <c r="G25" t="str">
        <f t="shared" si="0"/>
        <v>Qinā (Egyptian gouvernorate)</v>
      </c>
      <c r="H25" t="str">
        <f t="shared" si="1"/>
        <v>Qinā</v>
      </c>
      <c r="I25" t="str">
        <f t="shared" si="2"/>
        <v>EG-KN</v>
      </c>
    </row>
    <row r="26" spans="1:9" ht="29.5" thickBot="1" x14ac:dyDescent="0.4">
      <c r="A26" s="1" t="s">
        <v>2455</v>
      </c>
      <c r="B26" s="3" t="s">
        <v>2456</v>
      </c>
      <c r="C26" s="6" t="s">
        <v>2457</v>
      </c>
      <c r="D26" s="6" t="s">
        <v>2457</v>
      </c>
      <c r="E26" s="6" t="s">
        <v>2458</v>
      </c>
      <c r="F26">
        <v>3830</v>
      </c>
      <c r="G26" t="str">
        <f t="shared" si="0"/>
        <v>Shamāl Sīnā' (Egyptian gouvernorate)</v>
      </c>
      <c r="H26" t="str">
        <f t="shared" si="1"/>
        <v>Shamāl Sīnā'</v>
      </c>
      <c r="I26" t="str">
        <f t="shared" si="2"/>
        <v>EG-SIN</v>
      </c>
    </row>
    <row r="27" spans="1:9" ht="15" thickBot="1" x14ac:dyDescent="0.4">
      <c r="A27" s="1" t="s">
        <v>2459</v>
      </c>
      <c r="B27" s="3" t="s">
        <v>2460</v>
      </c>
      <c r="C27" s="6" t="s">
        <v>2461</v>
      </c>
      <c r="D27" s="6" t="s">
        <v>2461</v>
      </c>
      <c r="E27" s="6" t="s">
        <v>2462</v>
      </c>
      <c r="F27">
        <v>3830</v>
      </c>
      <c r="G27" t="str">
        <f t="shared" si="0"/>
        <v>Sūhāj (Egyptian gouvernorate)</v>
      </c>
      <c r="H27" t="str">
        <f t="shared" si="1"/>
        <v>Sūhāj</v>
      </c>
      <c r="I27" t="str">
        <f t="shared" si="2"/>
        <v>EG-SHG</v>
      </c>
    </row>
  </sheetData>
  <hyperlinks>
    <hyperlink ref="B1" r:id="rId1" tooltip="Ad Daqahlīyah Governorate" display="https://en.wikipedia.org/wiki/Ad_Daqahl%C4%AByah_Governorate" xr:uid="{45EAFFEF-8763-49A5-9A74-344D43312956}"/>
    <hyperlink ref="B2" r:id="rId2" tooltip="Al Baḩr al Aḩmar Governorate" display="https://en.wikipedia.org/wiki/Al_Ba%E1%B8%A9r_al_A%E1%B8%A9mar_Governorate" xr:uid="{62E10D0A-6DE2-48D0-9991-43D5930F11ED}"/>
    <hyperlink ref="B3" r:id="rId3" tooltip="Al Buḩayrah Governorate" display="https://en.wikipedia.org/wiki/Al_Bu%E1%B8%A9ayrah_Governorate" xr:uid="{AD5CA492-4C11-41EB-88FB-97BF57D53531}"/>
    <hyperlink ref="B4" r:id="rId4" tooltip="Al Fayyūm Governorate" display="https://en.wikipedia.org/wiki/Al_Fayy%C5%ABm_Governorate" xr:uid="{2913F0E4-60C5-4E06-B66C-A415551EA4F8}"/>
    <hyperlink ref="B5" r:id="rId5" tooltip="Al Gharbīyah Governorate" display="https://en.wikipedia.org/wiki/Al_Gharb%C4%AByah_Governorate" xr:uid="{F6D6D993-FAF6-48A3-BD93-7021A503F2FC}"/>
    <hyperlink ref="B6" r:id="rId6" tooltip="Al Iskandarīyah Governorate" display="https://en.wikipedia.org/wiki/Al_Iskandar%C4%AByah_Governorate" xr:uid="{478BBAA0-E3DE-4718-932F-FC88693A9399}"/>
    <hyperlink ref="B7" r:id="rId7" tooltip="Ismailia Governorate" display="https://en.wikipedia.org/wiki/Ismailia_Governorate" xr:uid="{8BD2977E-60C9-4512-98BE-26BB4DCC4BD4}"/>
    <hyperlink ref="B8" r:id="rId8" tooltip="Al Jīzah Governorate" display="https://en.wikipedia.org/wiki/Al_J%C4%ABzah_Governorate" xr:uid="{B8A01517-078C-4A99-8E62-F08FCF132D49}"/>
    <hyperlink ref="B9" r:id="rId9" tooltip="Al Minūfīyah Governorate" display="https://en.wikipedia.org/wiki/Al_Min%C5%ABf%C4%AByah_Governorate" xr:uid="{591BE700-91F9-4189-A6B5-C5B1838C2CDF}"/>
    <hyperlink ref="B10" r:id="rId10" tooltip="Al Minyā Governorate" display="https://en.wikipedia.org/wiki/Al_Miny%C4%81_Governorate" xr:uid="{B4528DE9-5A3A-4CB1-9931-1E3E1FDBC885}"/>
    <hyperlink ref="B11" r:id="rId11" tooltip="Al Qāhirah Governorate" display="https://en.wikipedia.org/wiki/Al_Q%C4%81hirah_Governorate" xr:uid="{F9EF4F60-4B69-40B0-BF91-0A149F349988}"/>
    <hyperlink ref="B12" r:id="rId12" tooltip="Al Qalyūbīyah Governorate" display="https://en.wikipedia.org/wiki/Al_Qaly%C5%ABb%C4%AByah_Governorate" xr:uid="{1A0BF6D0-1995-4464-91F6-0836FEFDB3AA}"/>
    <hyperlink ref="B13" r:id="rId13" tooltip="Al Uqşur Governorate" display="https://en.wikipedia.org/wiki/Al_Uq%C5%9Fur_Governorate" xr:uid="{680CAEE4-0FF6-4477-9C94-21D4FB6C2AC4}"/>
    <hyperlink ref="B14" r:id="rId14" tooltip="Al Wādī al Jadīd Governorate" display="https://en.wikipedia.org/wiki/Al_W%C4%81d%C4%AB_al_Jad%C4%ABd_Governorate" xr:uid="{A1D740D2-E297-4BEC-A834-CD8BB56118B1}"/>
    <hyperlink ref="B15" r:id="rId15" tooltip="As Suways Governorate" display="https://en.wikipedia.org/wiki/As_Suways_Governorate" xr:uid="{3D01B79B-C71C-4678-9E18-827DB30AAF9D}"/>
    <hyperlink ref="B16" r:id="rId16" tooltip="Ash Sharqīyah Governorate" display="https://en.wikipedia.org/wiki/Ash_Sharq%C4%AByah_Governorate" xr:uid="{CDACF817-9706-4EC5-800F-5C61BBA3B83A}"/>
    <hyperlink ref="B17" r:id="rId17" tooltip="Aswān Governorate" display="https://en.wikipedia.org/wiki/Asw%C4%81n_Governorate" xr:uid="{77D0BFBE-DBF9-4005-B990-371F7413502D}"/>
    <hyperlink ref="B18" r:id="rId18" tooltip="Asyūţ Governorate" display="https://en.wikipedia.org/wiki/Asy%C5%AB%C5%A3_Governorate" xr:uid="{7A1DFC9F-ED0D-4AFD-9918-0EA7F51A1D05}"/>
    <hyperlink ref="B19" r:id="rId19" tooltip="Banī Suwayf Governorate" display="https://en.wikipedia.org/wiki/Ban%C4%AB_Suwayf_Governorate" xr:uid="{B3CFFA58-A181-4A1A-AB1E-EE50ED31601A}"/>
    <hyperlink ref="B20" r:id="rId20" tooltip="Port Said Governorate" display="https://en.wikipedia.org/wiki/Port_Said_Governorate" xr:uid="{5F8AD71B-C539-4B33-A70C-20B4B924EB8D}"/>
    <hyperlink ref="B21" r:id="rId21" tooltip="Dumyāţ Governorate" display="https://en.wikipedia.org/wiki/Dumy%C4%81%C5%A3_Governorate" xr:uid="{C377C903-F1D7-4A67-AF56-C2C138986B1C}"/>
    <hyperlink ref="B22" r:id="rId22" tooltip="Janūb Sīnā' Governorate" display="https://en.wikipedia.org/wiki/Jan%C5%ABb_S%C4%ABn%C4%81%27_Governorate" xr:uid="{E9437A2D-D162-4D00-992C-74AA927CD73C}"/>
    <hyperlink ref="B23" r:id="rId23" tooltip="Kafr ash Shaykh Governorate" display="https://en.wikipedia.org/wiki/Kafr_ash_Shaykh_Governorate" xr:uid="{638B4FC4-062D-4E3D-845D-B3691A89C7FC}"/>
    <hyperlink ref="B24" r:id="rId24" tooltip="Maţrūḩ Governorate" display="https://en.wikipedia.org/wiki/Ma%C5%A3r%C5%AB%E1%B8%A9_Governorate" xr:uid="{6DEC0C5A-4B4A-474B-8E02-89093634E7E1}"/>
    <hyperlink ref="B25" r:id="rId25" tooltip="Qinā Governorate" display="https://en.wikipedia.org/wiki/Qin%C4%81_Governorate" xr:uid="{6A52C807-3040-4928-9A25-055D70A0BE75}"/>
    <hyperlink ref="B26" r:id="rId26" tooltip="Shamāl Sīnā' Governorate" display="https://en.wikipedia.org/wiki/Sham%C4%81l_S%C4%ABn%C4%81%27_Governorate" xr:uid="{D1ED1442-7D6F-4465-8166-CCBC013C1F14}"/>
    <hyperlink ref="B27" r:id="rId27" tooltip="Sūhāj Governorate" display="https://en.wikipedia.org/wiki/S%C5%ABh%C4%81j_Governorate" xr:uid="{3171A8D2-6BF5-4BA7-8DF3-525A2DF25943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16435-6F5F-4F12-81CF-5D709FB9328C}">
  <dimension ref="A1:H6"/>
  <sheetViews>
    <sheetView workbookViewId="0">
      <selection activeCell="E1" sqref="E1:H6"/>
    </sheetView>
  </sheetViews>
  <sheetFormatPr defaultRowHeight="14.5" x14ac:dyDescent="0.35"/>
  <cols>
    <col min="6" max="6" width="22.36328125" bestFit="1" customWidth="1"/>
    <col min="7" max="7" width="8" bestFit="1" customWidth="1"/>
  </cols>
  <sheetData>
    <row r="1" spans="1:8" ht="15" thickBot="1" x14ac:dyDescent="0.4">
      <c r="A1" s="1" t="s">
        <v>2463</v>
      </c>
      <c r="B1" s="3" t="s">
        <v>2464</v>
      </c>
      <c r="C1" s="6" t="s">
        <v>2465</v>
      </c>
      <c r="D1" s="6" t="s">
        <v>2466</v>
      </c>
      <c r="E1">
        <v>3865</v>
      </c>
      <c r="F1" t="str">
        <f>_xlfn.CONCAT(B1," (Eritrean region)")</f>
        <v>Al Awsaţ (Eritrean region)</v>
      </c>
      <c r="G1" t="str">
        <f>B1</f>
        <v>Al Awsaţ</v>
      </c>
      <c r="H1" t="str">
        <f>A1</f>
        <v>ER-MA</v>
      </c>
    </row>
    <row r="2" spans="1:8" ht="15" thickBot="1" x14ac:dyDescent="0.4">
      <c r="A2" s="1" t="s">
        <v>2467</v>
      </c>
      <c r="B2" s="3" t="s">
        <v>2468</v>
      </c>
      <c r="C2" s="6" t="s">
        <v>2469</v>
      </c>
      <c r="D2" s="6" t="s">
        <v>2469</v>
      </c>
      <c r="E2">
        <v>3865</v>
      </c>
      <c r="F2" t="str">
        <f t="shared" ref="F2:F6" si="0">_xlfn.CONCAT(B2," (Eritrean region)")</f>
        <v>Al Janūbī (Eritrean region)</v>
      </c>
      <c r="G2" t="str">
        <f t="shared" ref="G2:G6" si="1">B2</f>
        <v>Al Janūbī</v>
      </c>
      <c r="H2" t="str">
        <f t="shared" ref="H2:H6" si="2">A2</f>
        <v>ER-DU</v>
      </c>
    </row>
    <row r="3" spans="1:8" ht="15" thickBot="1" x14ac:dyDescent="0.4">
      <c r="A3" s="1" t="s">
        <v>2470</v>
      </c>
      <c r="B3" s="3" t="s">
        <v>2471</v>
      </c>
      <c r="C3" s="6" t="s">
        <v>2472</v>
      </c>
      <c r="D3" s="6" t="s">
        <v>2473</v>
      </c>
      <c r="E3">
        <v>3865</v>
      </c>
      <c r="F3" t="str">
        <f t="shared" si="0"/>
        <v>Ansabā (Eritrean region)</v>
      </c>
      <c r="G3" t="str">
        <f t="shared" si="1"/>
        <v>Ansabā</v>
      </c>
      <c r="H3" t="str">
        <f t="shared" si="2"/>
        <v>ER-AN</v>
      </c>
    </row>
    <row r="4" spans="1:8" ht="44" thickBot="1" x14ac:dyDescent="0.4">
      <c r="A4" s="1" t="s">
        <v>2474</v>
      </c>
      <c r="B4" s="3" t="s">
        <v>2475</v>
      </c>
      <c r="C4" s="6" t="s">
        <v>2476</v>
      </c>
      <c r="D4" s="6" t="s">
        <v>2477</v>
      </c>
      <c r="E4">
        <v>3865</v>
      </c>
      <c r="F4" t="str">
        <f t="shared" si="0"/>
        <v>Janūbī al Baḩrī al Aḩmar (Eritrean region)</v>
      </c>
      <c r="G4" t="str">
        <f t="shared" si="1"/>
        <v>Janūbī al Baḩrī al Aḩmar</v>
      </c>
      <c r="H4" t="str">
        <f t="shared" si="2"/>
        <v>ER-DK</v>
      </c>
    </row>
    <row r="5" spans="1:8" ht="29.5" thickBot="1" x14ac:dyDescent="0.4">
      <c r="A5" s="1" t="s">
        <v>2478</v>
      </c>
      <c r="B5" s="3" t="s">
        <v>2479</v>
      </c>
      <c r="C5" s="6" t="s">
        <v>2480</v>
      </c>
      <c r="D5" s="6" t="s">
        <v>2480</v>
      </c>
      <c r="E5">
        <v>3865</v>
      </c>
      <c r="F5" t="str">
        <f t="shared" si="0"/>
        <v>Qāsh-Barkah (Eritrean region)</v>
      </c>
      <c r="G5" t="str">
        <f t="shared" si="1"/>
        <v>Qāsh-Barkah</v>
      </c>
      <c r="H5" t="str">
        <f t="shared" si="2"/>
        <v>ER-GB</v>
      </c>
    </row>
    <row r="6" spans="1:8" ht="44" thickBot="1" x14ac:dyDescent="0.4">
      <c r="A6" s="1" t="s">
        <v>2481</v>
      </c>
      <c r="B6" s="3" t="s">
        <v>2482</v>
      </c>
      <c r="C6" s="6" t="s">
        <v>2483</v>
      </c>
      <c r="D6" s="6" t="s">
        <v>2484</v>
      </c>
      <c r="E6">
        <v>3865</v>
      </c>
      <c r="F6" t="str">
        <f t="shared" si="0"/>
        <v>Shimālī al Baḩrī al Aḩmar (Eritrean region)</v>
      </c>
      <c r="G6" t="str">
        <f t="shared" si="1"/>
        <v>Shimālī al Baḩrī al Aḩmar</v>
      </c>
      <c r="H6" t="str">
        <f t="shared" si="2"/>
        <v>ER-SK</v>
      </c>
    </row>
  </sheetData>
  <hyperlinks>
    <hyperlink ref="B1" r:id="rId1" tooltip="Maakel Region" display="https://en.wikipedia.org/wiki/Maakel_Region" xr:uid="{074114B9-5C7B-4D1A-834C-FB32427C5772}"/>
    <hyperlink ref="B2" r:id="rId2" tooltip="Debub Region" display="https://en.wikipedia.org/wiki/Debub_Region" xr:uid="{EB8F5958-D601-4DAA-8716-E2A6C84FA697}"/>
    <hyperlink ref="B3" r:id="rId3" tooltip="Anseba Region" display="https://en.wikipedia.org/wiki/Anseba_Region" xr:uid="{E60E825F-409D-4251-9252-30191ED0EEC2}"/>
    <hyperlink ref="B4" r:id="rId4" tooltip="Debubawi Keyih Bahri Region" display="https://en.wikipedia.org/wiki/Debubawi_Keyih_Bahri_Region" xr:uid="{0108DCBB-2502-408C-A77A-52FAF844FCF8}"/>
    <hyperlink ref="B5" r:id="rId5" tooltip="Gash-Barka Region" display="https://en.wikipedia.org/wiki/Gash-Barka_Region" xr:uid="{C81529F1-7BA5-4BBE-9235-D68CA9733E5A}"/>
    <hyperlink ref="B6" r:id="rId6" tooltip="Semenawi Keyih Bahri Region" display="https://en.wikipedia.org/wiki/Semenawi_Keyih_Bahri_Region" xr:uid="{B5C1D31A-8586-4E75-85D4-02AA27A61805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4E26E-151C-4615-9488-67B984F4B637}">
  <dimension ref="A1:F4"/>
  <sheetViews>
    <sheetView workbookViewId="0">
      <selection activeCell="C1" sqref="C1:F4"/>
    </sheetView>
  </sheetViews>
  <sheetFormatPr defaultRowHeight="14.5" x14ac:dyDescent="0.35"/>
  <sheetData>
    <row r="1" spans="1:6" ht="15" thickBot="1" x14ac:dyDescent="0.4">
      <c r="A1" s="1" t="s">
        <v>2485</v>
      </c>
      <c r="B1" s="3" t="s">
        <v>2486</v>
      </c>
      <c r="C1">
        <v>4051</v>
      </c>
      <c r="D1" t="str">
        <f>_xlfn.CONCAT(B1," (Micronesian state)")</f>
        <v> Chuuk (Micronesian state)</v>
      </c>
      <c r="E1" t="str">
        <f>B1</f>
        <v> Chuuk</v>
      </c>
      <c r="F1" t="str">
        <f>A1</f>
        <v>FM-TRK</v>
      </c>
    </row>
    <row r="2" spans="1:6" ht="15" thickBot="1" x14ac:dyDescent="0.4">
      <c r="A2" s="1" t="s">
        <v>2487</v>
      </c>
      <c r="B2" s="3" t="s">
        <v>2488</v>
      </c>
      <c r="C2">
        <v>4051</v>
      </c>
      <c r="D2" t="str">
        <f t="shared" ref="D2:D4" si="0">_xlfn.CONCAT(B2," (Micronesian state)")</f>
        <v> Kosrae (Micronesian state)</v>
      </c>
      <c r="E2" t="str">
        <f t="shared" ref="E2:E4" si="1">B2</f>
        <v> Kosrae</v>
      </c>
      <c r="F2" t="str">
        <f t="shared" ref="F2:F4" si="2">A2</f>
        <v>FM-KSA</v>
      </c>
    </row>
    <row r="3" spans="1:6" ht="15" thickBot="1" x14ac:dyDescent="0.4">
      <c r="A3" s="1" t="s">
        <v>2489</v>
      </c>
      <c r="B3" s="3" t="s">
        <v>2490</v>
      </c>
      <c r="C3">
        <v>4051</v>
      </c>
      <c r="D3" t="str">
        <f t="shared" si="0"/>
        <v> Pohnpei (Micronesian state)</v>
      </c>
      <c r="E3" t="str">
        <f t="shared" si="1"/>
        <v> Pohnpei</v>
      </c>
      <c r="F3" t="str">
        <f t="shared" si="2"/>
        <v>FM-PNI</v>
      </c>
    </row>
    <row r="4" spans="1:6" ht="15" thickBot="1" x14ac:dyDescent="0.4">
      <c r="A4" s="1" t="s">
        <v>2491</v>
      </c>
      <c r="B4" s="3" t="s">
        <v>2492</v>
      </c>
      <c r="C4">
        <v>4051</v>
      </c>
      <c r="D4" t="str">
        <f t="shared" si="0"/>
        <v> Yap (Micronesian state)</v>
      </c>
      <c r="E4" t="str">
        <f t="shared" si="1"/>
        <v> Yap</v>
      </c>
      <c r="F4" t="str">
        <f t="shared" si="2"/>
        <v>FM-YAP</v>
      </c>
    </row>
  </sheetData>
  <hyperlinks>
    <hyperlink ref="B1" r:id="rId1" tooltip="Chuuk State" display="https://en.wikipedia.org/wiki/Chuuk_State" xr:uid="{C566A74B-063E-490B-96E4-D342C7DB0DD4}"/>
    <hyperlink ref="B2" r:id="rId2" tooltip="Kosrae" display="https://en.wikipedia.org/wiki/Kosrae" xr:uid="{AA9F7443-1608-440E-9BBB-184BB35FE3E6}"/>
    <hyperlink ref="B3" r:id="rId3" tooltip="Pohnpei State" display="https://en.wikipedia.org/wiki/Pohnpei_State" xr:uid="{934AC143-E59B-4C91-AFFA-82B4BE761813}"/>
    <hyperlink ref="B4" r:id="rId4" tooltip="Yap State" display="https://en.wikipedia.org/wiki/Yap_State" xr:uid="{9DEE046F-2F90-476B-B4F5-F86551F98346}"/>
  </hyperlinks>
  <pageMargins left="0.7" right="0.7" top="0.75" bottom="0.75" header="0.3" footer="0.3"/>
  <drawing r:id="rId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FE802-3807-4552-ADB0-32AEF0CAE072}">
  <dimension ref="A1:F9"/>
  <sheetViews>
    <sheetView workbookViewId="0">
      <selection activeCell="C1" sqref="C1:F9"/>
    </sheetView>
  </sheetViews>
  <sheetFormatPr defaultRowHeight="14.5" x14ac:dyDescent="0.35"/>
  <sheetData>
    <row r="1" spans="1:6" ht="15" thickBot="1" x14ac:dyDescent="0.4">
      <c r="A1" s="1" t="s">
        <v>2493</v>
      </c>
      <c r="B1" s="3" t="s">
        <v>2494</v>
      </c>
      <c r="C1">
        <v>3859</v>
      </c>
      <c r="D1" t="str">
        <f>_xlfn.CONCAT(B1," (Gabonese province)")</f>
        <v>Estuaire (Gabonese province)</v>
      </c>
      <c r="E1" t="str">
        <f>B1</f>
        <v>Estuaire</v>
      </c>
      <c r="F1" t="str">
        <f>A1</f>
        <v>GA-1</v>
      </c>
    </row>
    <row r="2" spans="1:6" ht="29.5" thickBot="1" x14ac:dyDescent="0.4">
      <c r="A2" s="1" t="s">
        <v>2495</v>
      </c>
      <c r="B2" s="3" t="s">
        <v>2496</v>
      </c>
      <c r="C2">
        <v>3859</v>
      </c>
      <c r="D2" t="str">
        <f t="shared" ref="D2:D9" si="0">_xlfn.CONCAT(B2," (Gabonese province)")</f>
        <v>Haut-Ogooué (Gabonese province)</v>
      </c>
      <c r="E2" t="str">
        <f t="shared" ref="E2:E9" si="1">B2</f>
        <v>Haut-Ogooué</v>
      </c>
      <c r="F2" t="str">
        <f t="shared" ref="F2:F9" si="2">A2</f>
        <v>GA-2</v>
      </c>
    </row>
    <row r="3" spans="1:6" ht="29.5" thickBot="1" x14ac:dyDescent="0.4">
      <c r="A3" s="1" t="s">
        <v>2497</v>
      </c>
      <c r="B3" s="3" t="s">
        <v>2498</v>
      </c>
      <c r="C3">
        <v>3859</v>
      </c>
      <c r="D3" t="str">
        <f t="shared" si="0"/>
        <v>Moyen-Ogooué (Gabonese province)</v>
      </c>
      <c r="E3" t="str">
        <f t="shared" si="1"/>
        <v>Moyen-Ogooué</v>
      </c>
      <c r="F3" t="str">
        <f t="shared" si="2"/>
        <v>GA-3</v>
      </c>
    </row>
    <row r="4" spans="1:6" ht="15" thickBot="1" x14ac:dyDescent="0.4">
      <c r="A4" s="1" t="s">
        <v>2499</v>
      </c>
      <c r="B4" s="3" t="s">
        <v>2500</v>
      </c>
      <c r="C4">
        <v>3859</v>
      </c>
      <c r="D4" t="str">
        <f t="shared" si="0"/>
        <v>Ngounié (Gabonese province)</v>
      </c>
      <c r="E4" t="str">
        <f t="shared" si="1"/>
        <v>Ngounié</v>
      </c>
      <c r="F4" t="str">
        <f t="shared" si="2"/>
        <v>GA-4</v>
      </c>
    </row>
    <row r="5" spans="1:6" ht="15" thickBot="1" x14ac:dyDescent="0.4">
      <c r="A5" s="1" t="s">
        <v>2501</v>
      </c>
      <c r="B5" s="3" t="s">
        <v>2502</v>
      </c>
      <c r="C5">
        <v>3859</v>
      </c>
      <c r="D5" t="str">
        <f t="shared" si="0"/>
        <v>Nyanga (Gabonese province)</v>
      </c>
      <c r="E5" t="str">
        <f t="shared" si="1"/>
        <v>Nyanga</v>
      </c>
      <c r="F5" t="str">
        <f t="shared" si="2"/>
        <v>GA-5</v>
      </c>
    </row>
    <row r="6" spans="1:6" ht="29.5" thickBot="1" x14ac:dyDescent="0.4">
      <c r="A6" s="1" t="s">
        <v>2503</v>
      </c>
      <c r="B6" s="3" t="s">
        <v>2504</v>
      </c>
      <c r="C6">
        <v>3859</v>
      </c>
      <c r="D6" t="str">
        <f t="shared" si="0"/>
        <v>Ogooué-Ivindo (Gabonese province)</v>
      </c>
      <c r="E6" t="str">
        <f t="shared" si="1"/>
        <v>Ogooué-Ivindo</v>
      </c>
      <c r="F6" t="str">
        <f t="shared" si="2"/>
        <v>GA-6</v>
      </c>
    </row>
    <row r="7" spans="1:6" ht="29.5" thickBot="1" x14ac:dyDescent="0.4">
      <c r="A7" s="1" t="s">
        <v>2505</v>
      </c>
      <c r="B7" s="3" t="s">
        <v>2506</v>
      </c>
      <c r="C7">
        <v>3859</v>
      </c>
      <c r="D7" t="str">
        <f t="shared" si="0"/>
        <v>Ogooué-Lolo (Gabonese province)</v>
      </c>
      <c r="E7" t="str">
        <f t="shared" si="1"/>
        <v>Ogooué-Lolo</v>
      </c>
      <c r="F7" t="str">
        <f t="shared" si="2"/>
        <v>GA-7</v>
      </c>
    </row>
    <row r="8" spans="1:6" ht="29.5" thickBot="1" x14ac:dyDescent="0.4">
      <c r="A8" s="1" t="s">
        <v>2507</v>
      </c>
      <c r="B8" s="3" t="s">
        <v>2508</v>
      </c>
      <c r="C8">
        <v>3859</v>
      </c>
      <c r="D8" t="str">
        <f t="shared" si="0"/>
        <v>Ogooué-Maritime (Gabonese province)</v>
      </c>
      <c r="E8" t="str">
        <f t="shared" si="1"/>
        <v>Ogooué-Maritime</v>
      </c>
      <c r="F8" t="str">
        <f t="shared" si="2"/>
        <v>GA-8</v>
      </c>
    </row>
    <row r="9" spans="1:6" ht="29.5" thickBot="1" x14ac:dyDescent="0.4">
      <c r="A9" s="1" t="s">
        <v>2509</v>
      </c>
      <c r="B9" s="3" t="s">
        <v>2510</v>
      </c>
      <c r="C9">
        <v>3859</v>
      </c>
      <c r="D9" t="str">
        <f t="shared" si="0"/>
        <v>Woleu-Ntem (Gabonese province)</v>
      </c>
      <c r="E9" t="str">
        <f t="shared" si="1"/>
        <v>Woleu-Ntem</v>
      </c>
      <c r="F9" t="str">
        <f t="shared" si="2"/>
        <v>GA-9</v>
      </c>
    </row>
  </sheetData>
  <hyperlinks>
    <hyperlink ref="B1" r:id="rId1" tooltip="Estuaire Province" display="https://en.wikipedia.org/wiki/Estuaire_Province" xr:uid="{F9191582-0920-47BD-9487-7301BD1CBCE2}"/>
    <hyperlink ref="B2" r:id="rId2" tooltip="Haut-Ogooué Province" display="https://en.wikipedia.org/wiki/Haut-Ogoou%C3%A9_Province" xr:uid="{DD1BF456-C1F9-4E7C-9CC1-20B24E86C1F7}"/>
    <hyperlink ref="B3" r:id="rId3" tooltip="Moyen-Ogooué Province" display="https://en.wikipedia.org/wiki/Moyen-Ogoou%C3%A9_Province" xr:uid="{2DD7ACCB-9A2C-4833-81B3-64ADE07E3360}"/>
    <hyperlink ref="B4" r:id="rId4" tooltip="Ngounié Province" display="https://en.wikipedia.org/wiki/Ngouni%C3%A9_Province" xr:uid="{DA29BEA7-BF85-46FB-9074-5FBF013F16CB}"/>
    <hyperlink ref="B5" r:id="rId5" tooltip="Nyanga Province" display="https://en.wikipedia.org/wiki/Nyanga_Province" xr:uid="{7BF8EE12-098D-49B6-A8B2-D83BB68696ED}"/>
    <hyperlink ref="B6" r:id="rId6" tooltip="Ogooué-Ivindo Province" display="https://en.wikipedia.org/wiki/Ogoou%C3%A9-Ivindo_Province" xr:uid="{9CA66DC2-6DF9-4FCF-87E3-03B62502E03D}"/>
    <hyperlink ref="B7" r:id="rId7" tooltip="Ogooué-Lolo Province" display="https://en.wikipedia.org/wiki/Ogoou%C3%A9-Lolo_Province" xr:uid="{04565019-93DE-4A36-A6EF-D2CA5CA894EF}"/>
    <hyperlink ref="B8" r:id="rId8" tooltip="Ogooué-Maritime Province" display="https://en.wikipedia.org/wiki/Ogoou%C3%A9-Maritime_Province" xr:uid="{5590F39B-D7C2-40B7-839A-E28C6E28A6A6}"/>
    <hyperlink ref="B9" r:id="rId9" tooltip="Woleu-Ntem Province" display="https://en.wikipedia.org/wiki/Woleu-Ntem_Province" xr:uid="{B9E4A360-B674-410F-A915-B8CCBAB8EA6B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B9760-1C5C-426E-935F-72A4BB3D5D9C}">
  <dimension ref="A1:H7"/>
  <sheetViews>
    <sheetView workbookViewId="0">
      <selection activeCell="F1" sqref="F1:F7"/>
    </sheetView>
  </sheetViews>
  <sheetFormatPr defaultRowHeight="14.5" x14ac:dyDescent="0.35"/>
  <cols>
    <col min="6" max="6" width="45.81640625" bestFit="1" customWidth="1"/>
  </cols>
  <sheetData>
    <row r="1" spans="1:8" ht="29.5" thickBot="1" x14ac:dyDescent="0.4">
      <c r="A1" s="1" t="s">
        <v>2511</v>
      </c>
      <c r="B1" s="3" t="s">
        <v>1440</v>
      </c>
      <c r="C1" s="6"/>
      <c r="D1" s="6" t="s">
        <v>1468</v>
      </c>
      <c r="E1">
        <v>3902</v>
      </c>
      <c r="F1" t="str">
        <f>_xlfn.CONCAT(B1," (Grenandan ",D1,")")</f>
        <v>Saint Andrew (Grenandan parish)</v>
      </c>
      <c r="G1" t="str">
        <f>B1</f>
        <v>Saint Andrew</v>
      </c>
      <c r="H1" t="str">
        <f>A1</f>
        <v>GD-01</v>
      </c>
    </row>
    <row r="2" spans="1:8" ht="29.5" thickBot="1" x14ac:dyDescent="0.4">
      <c r="A2" s="1" t="s">
        <v>2512</v>
      </c>
      <c r="B2" s="3" t="s">
        <v>2123</v>
      </c>
      <c r="C2" s="6"/>
      <c r="D2" s="6" t="s">
        <v>1468</v>
      </c>
      <c r="E2">
        <v>3902</v>
      </c>
      <c r="F2" t="str">
        <f t="shared" ref="F2:F7" si="0">_xlfn.CONCAT(B2," (Grenandan ",D2,")")</f>
        <v>Saint David (Grenandan parish)</v>
      </c>
      <c r="G2" t="str">
        <f t="shared" ref="G2:G7" si="1">B2</f>
        <v>Saint David</v>
      </c>
      <c r="H2" t="str">
        <f t="shared" ref="H2:H7" si="2">A2</f>
        <v>GD-02</v>
      </c>
    </row>
    <row r="3" spans="1:8" ht="29.5" thickBot="1" x14ac:dyDescent="0.4">
      <c r="A3" s="1" t="s">
        <v>2513</v>
      </c>
      <c r="B3" s="3" t="s">
        <v>1467</v>
      </c>
      <c r="C3" s="6"/>
      <c r="D3" s="6" t="s">
        <v>1468</v>
      </c>
      <c r="E3">
        <v>3902</v>
      </c>
      <c r="F3" t="str">
        <f t="shared" si="0"/>
        <v>Saint George (Grenandan parish)</v>
      </c>
      <c r="G3" t="str">
        <f t="shared" si="1"/>
        <v>Saint George</v>
      </c>
      <c r="H3" t="str">
        <f t="shared" si="2"/>
        <v>GD-03</v>
      </c>
    </row>
    <row r="4" spans="1:8" ht="29.5" thickBot="1" x14ac:dyDescent="0.4">
      <c r="A4" s="1" t="s">
        <v>2514</v>
      </c>
      <c r="B4" s="3" t="s">
        <v>1470</v>
      </c>
      <c r="C4" s="6"/>
      <c r="D4" s="6" t="s">
        <v>1468</v>
      </c>
      <c r="E4">
        <v>3902</v>
      </c>
      <c r="F4" t="str">
        <f t="shared" si="0"/>
        <v>Saint John (Grenandan parish)</v>
      </c>
      <c r="G4" t="str">
        <f t="shared" si="1"/>
        <v>Saint John</v>
      </c>
      <c r="H4" t="str">
        <f t="shared" si="2"/>
        <v>GD-04</v>
      </c>
    </row>
    <row r="5" spans="1:8" ht="29.5" thickBot="1" x14ac:dyDescent="0.4">
      <c r="A5" s="1" t="s">
        <v>2515</v>
      </c>
      <c r="B5" s="3" t="s">
        <v>2130</v>
      </c>
      <c r="C5" s="6"/>
      <c r="D5" s="6" t="s">
        <v>1468</v>
      </c>
      <c r="E5">
        <v>3902</v>
      </c>
      <c r="F5" t="str">
        <f t="shared" si="0"/>
        <v>Saint Mark (Grenandan parish)</v>
      </c>
      <c r="G5" t="str">
        <f t="shared" si="1"/>
        <v>Saint Mark</v>
      </c>
      <c r="H5" t="str">
        <f t="shared" si="2"/>
        <v>GD-05</v>
      </c>
    </row>
    <row r="6" spans="1:8" ht="29.5" thickBot="1" x14ac:dyDescent="0.4">
      <c r="A6" s="1" t="s">
        <v>2516</v>
      </c>
      <c r="B6" s="3" t="s">
        <v>2132</v>
      </c>
      <c r="C6" s="6"/>
      <c r="D6" s="6" t="s">
        <v>1468</v>
      </c>
      <c r="E6">
        <v>3902</v>
      </c>
      <c r="F6" t="str">
        <f t="shared" si="0"/>
        <v>Saint Patrick (Grenandan parish)</v>
      </c>
      <c r="G6" t="str">
        <f t="shared" si="1"/>
        <v>Saint Patrick</v>
      </c>
      <c r="H6" t="str">
        <f t="shared" si="2"/>
        <v>GD-06</v>
      </c>
    </row>
    <row r="7" spans="1:8" ht="58.5" thickBot="1" x14ac:dyDescent="0.4">
      <c r="A7" s="1" t="s">
        <v>2517</v>
      </c>
      <c r="B7" s="3" t="s">
        <v>2518</v>
      </c>
      <c r="C7" s="6" t="s">
        <v>2519</v>
      </c>
      <c r="D7" s="6" t="s">
        <v>1480</v>
      </c>
      <c r="E7">
        <v>3902</v>
      </c>
      <c r="F7" t="str">
        <f t="shared" si="0"/>
        <v>Southern Grenadine Islands (Grenandan dependency)</v>
      </c>
      <c r="G7" t="str">
        <f t="shared" si="1"/>
        <v>Southern Grenadine Islands</v>
      </c>
      <c r="H7" t="str">
        <f t="shared" si="2"/>
        <v>GD-10</v>
      </c>
    </row>
  </sheetData>
  <hyperlinks>
    <hyperlink ref="B1" r:id="rId1" tooltip="Saint Andrew Parish (Grenada)" display="https://en.wikipedia.org/wiki/Saint_Andrew_Parish_(Grenada)" xr:uid="{871BF5A0-B4E3-45A3-8DA0-183B2BED19D9}"/>
    <hyperlink ref="B2" r:id="rId2" tooltip="Saint David Parish (Grenada)" display="https://en.wikipedia.org/wiki/Saint_David_Parish_(Grenada)" xr:uid="{B2DEF8A2-F86D-4812-9210-01B553589D32}"/>
    <hyperlink ref="B3" r:id="rId3" tooltip="Saint George Parish (Grenada)" display="https://en.wikipedia.org/wiki/Saint_George_Parish_(Grenada)" xr:uid="{74F69E6B-8303-40BA-978C-DC6AC1DA00C5}"/>
    <hyperlink ref="B4" r:id="rId4" tooltip="Saint John Parish (Grenada)" display="https://en.wikipedia.org/wiki/Saint_John_Parish_(Grenada)" xr:uid="{25FB167C-543E-4DC0-A4FE-063A49801E00}"/>
    <hyperlink ref="B5" r:id="rId5" tooltip="Saint Mark Parish (Grenada)" display="https://en.wikipedia.org/wiki/Saint_Mark_Parish_(Grenada)" xr:uid="{1C7541DF-F82E-43FF-AF6F-AB54060EAFCC}"/>
    <hyperlink ref="B6" r:id="rId6" tooltip="Saint Patrick Parish (Grenada)" display="https://en.wikipedia.org/wiki/Saint_Patrick_Parish_(Grenada)" xr:uid="{FA4FC0E0-4B78-4033-886D-506800823FCC}"/>
    <hyperlink ref="B7" r:id="rId7" tooltip="Southern Grenadine Islands" display="https://en.wikipedia.org/wiki/Southern_Grenadine_Islands" xr:uid="{1E5621D0-BDDB-4F8B-A7C6-5BC196BC812F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20BD9-5AD4-4585-BD37-3E0F09CFFC3D}">
  <dimension ref="A1:F5"/>
  <sheetViews>
    <sheetView workbookViewId="0">
      <selection activeCell="C1" sqref="C1:F5"/>
    </sheetView>
  </sheetViews>
  <sheetFormatPr defaultRowHeight="14.5" x14ac:dyDescent="0.35"/>
  <cols>
    <col min="3" max="3" width="4.81640625" bestFit="1" customWidth="1"/>
    <col min="4" max="4" width="43.453125" bestFit="1" customWidth="1"/>
    <col min="5" max="5" width="19.36328125" bestFit="1" customWidth="1"/>
  </cols>
  <sheetData>
    <row r="1" spans="1:6" ht="58.5" thickBot="1" x14ac:dyDescent="0.4">
      <c r="A1" s="1" t="s">
        <v>2559</v>
      </c>
      <c r="B1" s="3" t="s">
        <v>2560</v>
      </c>
      <c r="C1">
        <v>3889</v>
      </c>
      <c r="D1" t="str">
        <f>_xlfn.CONCAT(B1," (Greenlandian municipality)")</f>
        <v>Avannaata Kommunia (Greenlandian municipality)</v>
      </c>
      <c r="E1" t="str">
        <f>B1</f>
        <v>Avannaata Kommunia</v>
      </c>
      <c r="F1" t="str">
        <f>A1</f>
        <v>GL-AV</v>
      </c>
    </row>
    <row r="2" spans="1:6" ht="44" thickBot="1" x14ac:dyDescent="0.4">
      <c r="A2" s="1" t="s">
        <v>2561</v>
      </c>
      <c r="B2" s="3" t="s">
        <v>2562</v>
      </c>
      <c r="C2">
        <v>3889</v>
      </c>
      <c r="D2" t="str">
        <f t="shared" ref="D2:D5" si="0">_xlfn.CONCAT(B2," (Greenlandian municipality)")</f>
        <v>Kommune Kujalleq (Greenlandian municipality)</v>
      </c>
      <c r="E2" t="str">
        <f t="shared" ref="E2:E5" si="1">B2</f>
        <v>Kommune Kujalleq</v>
      </c>
      <c r="F2" t="str">
        <f t="shared" ref="F2:F5" si="2">A2</f>
        <v>GL-KU</v>
      </c>
    </row>
    <row r="3" spans="1:6" ht="58.5" thickBot="1" x14ac:dyDescent="0.4">
      <c r="A3" s="1" t="s">
        <v>2563</v>
      </c>
      <c r="B3" s="3" t="s">
        <v>2564</v>
      </c>
      <c r="C3">
        <v>3889</v>
      </c>
      <c r="D3" t="str">
        <f t="shared" si="0"/>
        <v>Kommune Qeqertalik (Greenlandian municipality)</v>
      </c>
      <c r="E3" t="str">
        <f t="shared" si="1"/>
        <v>Kommune Qeqertalik</v>
      </c>
      <c r="F3" t="str">
        <f t="shared" si="2"/>
        <v>GL-QT</v>
      </c>
    </row>
    <row r="4" spans="1:6" ht="58.5" thickBot="1" x14ac:dyDescent="0.4">
      <c r="A4" s="1" t="s">
        <v>2565</v>
      </c>
      <c r="B4" s="3" t="s">
        <v>2566</v>
      </c>
      <c r="C4">
        <v>3889</v>
      </c>
      <c r="D4" t="str">
        <f t="shared" si="0"/>
        <v>Kommuneqarfik Sermersooq (Greenlandian municipality)</v>
      </c>
      <c r="E4" t="str">
        <f t="shared" si="1"/>
        <v>Kommuneqarfik Sermersooq</v>
      </c>
      <c r="F4" t="str">
        <f t="shared" si="2"/>
        <v>GL-SM</v>
      </c>
    </row>
    <row r="5" spans="1:6" ht="44" thickBot="1" x14ac:dyDescent="0.4">
      <c r="A5" s="1" t="s">
        <v>2567</v>
      </c>
      <c r="B5" s="3" t="s">
        <v>2568</v>
      </c>
      <c r="C5">
        <v>3889</v>
      </c>
      <c r="D5" t="str">
        <f t="shared" si="0"/>
        <v>Qeqqata Kommunia (Greenlandian municipality)</v>
      </c>
      <c r="E5" t="str">
        <f t="shared" si="1"/>
        <v>Qeqqata Kommunia</v>
      </c>
      <c r="F5" t="str">
        <f t="shared" si="2"/>
        <v>GL-QE</v>
      </c>
    </row>
  </sheetData>
  <hyperlinks>
    <hyperlink ref="B1" r:id="rId1" tooltip="Avannaata" display="https://en.wikipedia.org/wiki/Avannaata" xr:uid="{20E84E5D-D833-41BB-85F9-E98DC93DFFC1}"/>
    <hyperlink ref="B2" r:id="rId2" tooltip="Kujalleq" display="https://en.wikipedia.org/wiki/Kujalleq" xr:uid="{6735E746-5E1A-4DB8-8E4D-47F85FD1E2CE}"/>
    <hyperlink ref="B3" r:id="rId3" tooltip="Qeqertalik" display="https://en.wikipedia.org/wiki/Qeqertalik" xr:uid="{84E8DDBB-B36A-4CA9-81D6-B8072ED361F1}"/>
    <hyperlink ref="B4" r:id="rId4" tooltip="Sermersooq" display="https://en.wikipedia.org/wiki/Sermersooq" xr:uid="{4228CA94-01E6-4F4A-9020-614802C03165}"/>
    <hyperlink ref="B5" r:id="rId5" tooltip="Qeqqata" display="https://en.wikipedia.org/wiki/Qeqqata" xr:uid="{148B34D8-C0FB-4805-8F43-6BAF1BAF1B19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0BFB1-A633-4EF5-9541-772E48FA718B}">
  <dimension ref="A1:G6"/>
  <sheetViews>
    <sheetView workbookViewId="0">
      <selection activeCell="D1" sqref="D1:G6"/>
    </sheetView>
  </sheetViews>
  <sheetFormatPr defaultRowHeight="14.5" x14ac:dyDescent="0.35"/>
  <cols>
    <col min="5" max="5" width="18.7265625" bestFit="1" customWidth="1"/>
  </cols>
  <sheetData>
    <row r="1" spans="1:7" ht="15" thickBot="1" x14ac:dyDescent="0.4">
      <c r="A1" s="1" t="s">
        <v>2569</v>
      </c>
      <c r="B1" s="3" t="s">
        <v>2570</v>
      </c>
      <c r="C1" s="6" t="s">
        <v>466</v>
      </c>
      <c r="D1">
        <v>3840</v>
      </c>
      <c r="E1" t="str">
        <f>_xlfn.CONCAT(B1," (Gambian ",C1,")")</f>
        <v>Banjul (Gambian city)</v>
      </c>
      <c r="F1" t="str">
        <f>B1</f>
        <v>Banjul</v>
      </c>
      <c r="G1" t="str">
        <f>A1</f>
        <v>GM-B</v>
      </c>
    </row>
    <row r="2" spans="1:7" ht="29.5" thickBot="1" x14ac:dyDescent="0.4">
      <c r="A2" s="1" t="s">
        <v>2571</v>
      </c>
      <c r="B2" s="3" t="s">
        <v>2572</v>
      </c>
      <c r="C2" s="6" t="s">
        <v>2573</v>
      </c>
      <c r="D2">
        <v>3840</v>
      </c>
      <c r="E2" t="str">
        <f t="shared" ref="E2:E6" si="0">_xlfn.CONCAT(B2," (Gambian ",C2,")")</f>
        <v>Central River (Gambian division)</v>
      </c>
      <c r="F2" t="str">
        <f t="shared" ref="F2:F6" si="1">B2</f>
        <v>Central River</v>
      </c>
      <c r="G2" t="str">
        <f t="shared" ref="G2:G6" si="2">A2</f>
        <v>GM-M</v>
      </c>
    </row>
    <row r="3" spans="1:7" ht="29.5" thickBot="1" x14ac:dyDescent="0.4">
      <c r="A3" s="1" t="s">
        <v>2574</v>
      </c>
      <c r="B3" s="3" t="s">
        <v>2575</v>
      </c>
      <c r="C3" s="6" t="s">
        <v>2573</v>
      </c>
      <c r="D3">
        <v>3840</v>
      </c>
      <c r="E3" t="str">
        <f t="shared" si="0"/>
        <v>Lower River (Gambian division)</v>
      </c>
      <c r="F3" t="str">
        <f t="shared" si="1"/>
        <v>Lower River</v>
      </c>
      <c r="G3" t="str">
        <f t="shared" si="2"/>
        <v>GM-L</v>
      </c>
    </row>
    <row r="4" spans="1:7" ht="29.5" thickBot="1" x14ac:dyDescent="0.4">
      <c r="A4" s="1" t="s">
        <v>2576</v>
      </c>
      <c r="B4" s="3" t="s">
        <v>2577</v>
      </c>
      <c r="C4" s="6" t="s">
        <v>2573</v>
      </c>
      <c r="D4">
        <v>3840</v>
      </c>
      <c r="E4" t="str">
        <f t="shared" si="0"/>
        <v>North Bank (Gambian division)</v>
      </c>
      <c r="F4" t="str">
        <f t="shared" si="1"/>
        <v>North Bank</v>
      </c>
      <c r="G4" t="str">
        <f t="shared" si="2"/>
        <v>GM-N</v>
      </c>
    </row>
    <row r="5" spans="1:7" ht="29.5" thickBot="1" x14ac:dyDescent="0.4">
      <c r="A5" s="1" t="s">
        <v>2578</v>
      </c>
      <c r="B5" s="3" t="s">
        <v>2579</v>
      </c>
      <c r="C5" s="6" t="s">
        <v>2573</v>
      </c>
      <c r="D5">
        <v>3840</v>
      </c>
      <c r="E5" t="str">
        <f t="shared" si="0"/>
        <v>Upper River (Gambian division)</v>
      </c>
      <c r="F5" t="str">
        <f t="shared" si="1"/>
        <v>Upper River</v>
      </c>
      <c r="G5" t="str">
        <f t="shared" si="2"/>
        <v>GM-U</v>
      </c>
    </row>
    <row r="6" spans="1:7" ht="15" thickBot="1" x14ac:dyDescent="0.4">
      <c r="A6" s="1" t="s">
        <v>2580</v>
      </c>
      <c r="B6" s="3" t="s">
        <v>1185</v>
      </c>
      <c r="C6" s="6" t="s">
        <v>2573</v>
      </c>
      <c r="D6">
        <v>3840</v>
      </c>
      <c r="E6" t="str">
        <f t="shared" si="0"/>
        <v>Western (Gambian division)</v>
      </c>
      <c r="F6" t="str">
        <f t="shared" si="1"/>
        <v>Western</v>
      </c>
      <c r="G6" t="str">
        <f t="shared" si="2"/>
        <v>GM-W</v>
      </c>
    </row>
  </sheetData>
  <hyperlinks>
    <hyperlink ref="B1" r:id="rId1" tooltip="Banjul" display="https://en.wikipedia.org/wiki/Banjul" xr:uid="{1B08679D-D8E8-4E4F-B060-62A206669B9D}"/>
    <hyperlink ref="B2" r:id="rId2" tooltip="Central River Division" display="https://en.wikipedia.org/wiki/Central_River_Division" xr:uid="{B1E1B7E3-677D-41A2-BCB2-3910106373BC}"/>
    <hyperlink ref="B3" r:id="rId3" tooltip="Lower River Division" display="https://en.wikipedia.org/wiki/Lower_River_Division" xr:uid="{C12314EF-7A71-4277-B7B4-FE9C832F0558}"/>
    <hyperlink ref="B4" r:id="rId4" tooltip="North Bank Division" display="https://en.wikipedia.org/wiki/North_Bank_Division" xr:uid="{78D0AB9F-49C9-4D1B-B4D6-D4C4A046F94D}"/>
    <hyperlink ref="B5" r:id="rId5" tooltip="Upper River Division" display="https://en.wikipedia.org/wiki/Upper_River_Division" xr:uid="{0B546E97-0AD7-44E6-A213-ABA1091E95D1}"/>
    <hyperlink ref="B6" r:id="rId6" tooltip="West Coast Division (Gambia)" display="https://en.wikipedia.org/wiki/West_Coast_Division_(Gambia)" xr:uid="{FB3C5A3F-D7DF-47B4-A39B-11F4E5DF4BDE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2925D-8BB5-4845-A1B9-447E50C6AA63}">
  <dimension ref="A1:I14"/>
  <sheetViews>
    <sheetView workbookViewId="0">
      <selection activeCell="F1" sqref="F1:I13"/>
    </sheetView>
  </sheetViews>
  <sheetFormatPr defaultRowHeight="14.5" x14ac:dyDescent="0.35"/>
  <cols>
    <col min="5" max="5" width="19.453125" bestFit="1" customWidth="1"/>
    <col min="7" max="7" width="52.1796875" bestFit="1" customWidth="1"/>
    <col min="8" max="8" width="26.90625" bestFit="1" customWidth="1"/>
  </cols>
  <sheetData>
    <row r="1" spans="1:9" ht="58.5" thickBot="1" x14ac:dyDescent="0.4">
      <c r="A1" s="1" t="s">
        <v>2581</v>
      </c>
      <c r="B1" s="3" t="s">
        <v>2582</v>
      </c>
      <c r="C1" s="6" t="s">
        <v>2583</v>
      </c>
      <c r="D1" s="6" t="s">
        <v>2584</v>
      </c>
      <c r="E1" s="20" t="s">
        <v>2636</v>
      </c>
      <c r="F1">
        <v>4003</v>
      </c>
      <c r="G1" t="str">
        <f>_xlfn.CONCAT(C1," (Greek ",E1,")")</f>
        <v>Eastern Macedonia and Thrace (Greek administrative region)</v>
      </c>
      <c r="H1" t="str">
        <f>C1</f>
        <v>Eastern Macedonia and Thrace</v>
      </c>
      <c r="I1" t="str">
        <f>A1</f>
        <v>GR-A</v>
      </c>
    </row>
    <row r="2" spans="1:9" ht="15" thickBot="1" x14ac:dyDescent="0.4">
      <c r="A2" s="1" t="s">
        <v>2585</v>
      </c>
      <c r="B2" s="3" t="s">
        <v>2586</v>
      </c>
      <c r="C2" s="6" t="s">
        <v>2587</v>
      </c>
      <c r="D2" s="6" t="s">
        <v>2588</v>
      </c>
      <c r="E2" s="20" t="s">
        <v>2636</v>
      </c>
      <c r="F2">
        <v>4003</v>
      </c>
      <c r="G2" t="str">
        <f t="shared" ref="G2:G13" si="0">_xlfn.CONCAT(C2," (Greek ",E2,")")</f>
        <v>Attica (Greek administrative region)</v>
      </c>
      <c r="H2" t="str">
        <f t="shared" ref="H2:H13" si="1">C2</f>
        <v>Attica</v>
      </c>
      <c r="I2" t="str">
        <f t="shared" ref="I2:I13" si="2">A2</f>
        <v>GR-I</v>
      </c>
    </row>
    <row r="3" spans="1:9" ht="29.5" thickBot="1" x14ac:dyDescent="0.4">
      <c r="A3" s="1" t="s">
        <v>2589</v>
      </c>
      <c r="B3" s="3" t="s">
        <v>2590</v>
      </c>
      <c r="C3" s="6" t="s">
        <v>2591</v>
      </c>
      <c r="D3" s="6" t="s">
        <v>2592</v>
      </c>
      <c r="E3" s="20" t="s">
        <v>2636</v>
      </c>
      <c r="F3">
        <v>4003</v>
      </c>
      <c r="G3" t="str">
        <f t="shared" si="0"/>
        <v>Western Greece (Greek administrative region)</v>
      </c>
      <c r="H3" t="str">
        <f t="shared" si="1"/>
        <v>Western Greece</v>
      </c>
      <c r="I3" t="str">
        <f t="shared" si="2"/>
        <v>GR-G</v>
      </c>
    </row>
    <row r="4" spans="1:9" ht="44" thickBot="1" x14ac:dyDescent="0.4">
      <c r="A4" s="1" t="s">
        <v>2593</v>
      </c>
      <c r="B4" s="3" t="s">
        <v>2594</v>
      </c>
      <c r="C4" s="6" t="s">
        <v>2595</v>
      </c>
      <c r="D4" s="6" t="s">
        <v>2596</v>
      </c>
      <c r="E4" s="20" t="s">
        <v>2636</v>
      </c>
      <c r="F4">
        <v>4003</v>
      </c>
      <c r="G4" t="str">
        <f t="shared" si="0"/>
        <v>Western Macedonia (Greek administrative region)</v>
      </c>
      <c r="H4" t="str">
        <f t="shared" si="1"/>
        <v>Western Macedonia</v>
      </c>
      <c r="I4" t="str">
        <f t="shared" si="2"/>
        <v>GR-C</v>
      </c>
    </row>
    <row r="5" spans="1:9" ht="29.5" thickBot="1" x14ac:dyDescent="0.4">
      <c r="A5" s="1" t="s">
        <v>2597</v>
      </c>
      <c r="B5" s="3" t="s">
        <v>2598</v>
      </c>
      <c r="C5" s="6" t="s">
        <v>2599</v>
      </c>
      <c r="D5" s="6" t="s">
        <v>2600</v>
      </c>
      <c r="E5" s="20" t="s">
        <v>2636</v>
      </c>
      <c r="F5">
        <v>4003</v>
      </c>
      <c r="G5" t="str">
        <f t="shared" si="0"/>
        <v>Ionian Islands (Greek administrative region)</v>
      </c>
      <c r="H5" t="str">
        <f t="shared" si="1"/>
        <v>Ionian Islands</v>
      </c>
      <c r="I5" t="str">
        <f t="shared" si="2"/>
        <v>GR-F</v>
      </c>
    </row>
    <row r="6" spans="1:9" ht="15" thickBot="1" x14ac:dyDescent="0.4">
      <c r="A6" s="1" t="s">
        <v>2601</v>
      </c>
      <c r="B6" s="3" t="s">
        <v>2602</v>
      </c>
      <c r="C6" s="6" t="s">
        <v>2603</v>
      </c>
      <c r="D6" s="6" t="s">
        <v>2604</v>
      </c>
      <c r="E6" s="20" t="s">
        <v>2636</v>
      </c>
      <c r="F6">
        <v>4003</v>
      </c>
      <c r="G6" t="str">
        <f t="shared" si="0"/>
        <v>Epirus (Greek administrative region)</v>
      </c>
      <c r="H6" t="str">
        <f t="shared" si="1"/>
        <v>Epirus</v>
      </c>
      <c r="I6" t="str">
        <f t="shared" si="2"/>
        <v>GR-D</v>
      </c>
    </row>
    <row r="7" spans="1:9" ht="44" thickBot="1" x14ac:dyDescent="0.4">
      <c r="A7" s="1" t="s">
        <v>2605</v>
      </c>
      <c r="B7" s="3" t="s">
        <v>2606</v>
      </c>
      <c r="C7" s="6" t="s">
        <v>2607</v>
      </c>
      <c r="D7" s="6" t="s">
        <v>2608</v>
      </c>
      <c r="E7" s="20" t="s">
        <v>2636</v>
      </c>
      <c r="F7">
        <v>4003</v>
      </c>
      <c r="G7" t="str">
        <f t="shared" si="0"/>
        <v>Central Macedonia (Greek administrative region)</v>
      </c>
      <c r="H7" t="str">
        <f t="shared" si="1"/>
        <v>Central Macedonia</v>
      </c>
      <c r="I7" t="str">
        <f t="shared" si="2"/>
        <v>GR-B</v>
      </c>
    </row>
    <row r="8" spans="1:9" ht="15" thickBot="1" x14ac:dyDescent="0.4">
      <c r="A8" s="1" t="s">
        <v>2609</v>
      </c>
      <c r="B8" s="3" t="s">
        <v>2610</v>
      </c>
      <c r="C8" s="6" t="s">
        <v>2611</v>
      </c>
      <c r="D8" s="6" t="s">
        <v>2612</v>
      </c>
      <c r="E8" s="20" t="s">
        <v>2636</v>
      </c>
      <c r="F8">
        <v>4003</v>
      </c>
      <c r="G8" t="str">
        <f t="shared" si="0"/>
        <v>Crete (Greek administrative region)</v>
      </c>
      <c r="H8" t="str">
        <f t="shared" si="1"/>
        <v>Crete</v>
      </c>
      <c r="I8" t="str">
        <f t="shared" si="2"/>
        <v>GR-M</v>
      </c>
    </row>
    <row r="9" spans="1:9" ht="29.5" thickBot="1" x14ac:dyDescent="0.4">
      <c r="A9" s="1" t="s">
        <v>2613</v>
      </c>
      <c r="B9" s="3" t="s">
        <v>2614</v>
      </c>
      <c r="C9" s="6" t="s">
        <v>2615</v>
      </c>
      <c r="D9" s="6" t="s">
        <v>2616</v>
      </c>
      <c r="E9" s="20" t="s">
        <v>2636</v>
      </c>
      <c r="F9">
        <v>4003</v>
      </c>
      <c r="G9" t="str">
        <f t="shared" si="0"/>
        <v>Southern Aegean (Greek administrative region)</v>
      </c>
      <c r="H9" t="str">
        <f t="shared" si="1"/>
        <v>Southern Aegean</v>
      </c>
      <c r="I9" t="str">
        <f t="shared" si="2"/>
        <v>GR-L</v>
      </c>
    </row>
    <row r="10" spans="1:9" ht="29.5" thickBot="1" x14ac:dyDescent="0.4">
      <c r="A10" s="1" t="s">
        <v>2617</v>
      </c>
      <c r="B10" s="3" t="s">
        <v>2618</v>
      </c>
      <c r="C10" s="6" t="s">
        <v>2619</v>
      </c>
      <c r="D10" s="6" t="s">
        <v>2620</v>
      </c>
      <c r="E10" s="20" t="s">
        <v>2636</v>
      </c>
      <c r="F10">
        <v>4003</v>
      </c>
      <c r="G10" t="str">
        <f t="shared" si="0"/>
        <v>Peloponnese (Greek administrative region)</v>
      </c>
      <c r="H10" t="str">
        <f t="shared" si="1"/>
        <v>Peloponnese</v>
      </c>
      <c r="I10" t="str">
        <f t="shared" si="2"/>
        <v>GR-J</v>
      </c>
    </row>
    <row r="11" spans="1:9" ht="29.5" thickBot="1" x14ac:dyDescent="0.4">
      <c r="A11" s="1" t="s">
        <v>2621</v>
      </c>
      <c r="B11" s="3" t="s">
        <v>2622</v>
      </c>
      <c r="C11" s="6" t="s">
        <v>2623</v>
      </c>
      <c r="D11" s="6" t="s">
        <v>2624</v>
      </c>
      <c r="E11" s="20" t="s">
        <v>2636</v>
      </c>
      <c r="F11">
        <v>4003</v>
      </c>
      <c r="G11" t="str">
        <f t="shared" si="0"/>
        <v>Central Greece (Greek administrative region)</v>
      </c>
      <c r="H11" t="str">
        <f t="shared" si="1"/>
        <v>Central Greece</v>
      </c>
      <c r="I11" t="str">
        <f t="shared" si="2"/>
        <v>GR-H</v>
      </c>
    </row>
    <row r="12" spans="1:9" ht="15" thickBot="1" x14ac:dyDescent="0.4">
      <c r="A12" s="1" t="s">
        <v>2625</v>
      </c>
      <c r="B12" s="3" t="s">
        <v>2626</v>
      </c>
      <c r="C12" s="6" t="s">
        <v>2627</v>
      </c>
      <c r="D12" s="6" t="s">
        <v>2628</v>
      </c>
      <c r="E12" s="20" t="s">
        <v>2636</v>
      </c>
      <c r="F12">
        <v>4003</v>
      </c>
      <c r="G12" t="str">
        <f t="shared" si="0"/>
        <v>Thessaly (Greek administrative region)</v>
      </c>
      <c r="H12" t="str">
        <f t="shared" si="1"/>
        <v>Thessaly</v>
      </c>
      <c r="I12" t="str">
        <f t="shared" si="2"/>
        <v>GR-E</v>
      </c>
    </row>
    <row r="13" spans="1:9" ht="29.5" thickBot="1" x14ac:dyDescent="0.4">
      <c r="A13" s="1" t="s">
        <v>2629</v>
      </c>
      <c r="B13" s="3" t="s">
        <v>2630</v>
      </c>
      <c r="C13" s="6" t="s">
        <v>2631</v>
      </c>
      <c r="D13" s="6" t="s">
        <v>2632</v>
      </c>
      <c r="E13" s="20" t="s">
        <v>2636</v>
      </c>
      <c r="F13">
        <v>4003</v>
      </c>
      <c r="G13" t="str">
        <f t="shared" si="0"/>
        <v>Northern Aegean (Greek administrative region)</v>
      </c>
      <c r="H13" t="str">
        <f t="shared" si="1"/>
        <v>Northern Aegean</v>
      </c>
      <c r="I13" t="str">
        <f t="shared" si="2"/>
        <v>GR-K</v>
      </c>
    </row>
    <row r="14" spans="1:9" ht="275.5" thickBot="1" x14ac:dyDescent="0.4">
      <c r="A14" s="1" t="s">
        <v>2633</v>
      </c>
      <c r="B14" s="3" t="s">
        <v>2634</v>
      </c>
      <c r="C14" s="19" t="s">
        <v>2635</v>
      </c>
      <c r="E14" s="20" t="s">
        <v>2637</v>
      </c>
    </row>
  </sheetData>
  <hyperlinks>
    <hyperlink ref="B1" r:id="rId1" tooltip="Anatoliki Makedonia kai Thraki" display="https://en.wikipedia.org/wiki/Anatoliki_Makedonia_kai_Thraki" xr:uid="{E2C610F9-E38E-4F5E-BBFF-FC5B764C5BC9}"/>
    <hyperlink ref="B2" r:id="rId2" tooltip="Attiki (periphery)" display="https://en.wikipedia.org/wiki/Attiki_(periphery)" xr:uid="{7FC912EB-FAB8-4600-A97F-2CD20161A5BE}"/>
    <hyperlink ref="B3" r:id="rId3" tooltip="Dytiki Ellada" display="https://en.wikipedia.org/wiki/Dytiki_Ellada" xr:uid="{F7A75653-52D5-44C7-BD03-3A60A61A2B71}"/>
    <hyperlink ref="B4" r:id="rId4" tooltip="Dytiki Makedonia" display="https://en.wikipedia.org/wiki/Dytiki_Makedonia" xr:uid="{513D3231-6BF8-46C9-8EED-441D9D8785C1}"/>
    <hyperlink ref="B5" r:id="rId5" tooltip="Ionia Nisia (periphery)" display="https://en.wikipedia.org/wiki/Ionia_Nisia_(periphery)" xr:uid="{25790B77-2C39-455C-8DE8-470804A15A9B}"/>
    <hyperlink ref="B6" r:id="rId6" tooltip="Ipeiros (periphery)" display="https://en.wikipedia.org/wiki/Ipeiros_(periphery)" xr:uid="{9E402F45-8E75-4DAF-BB58-BF43029149C6}"/>
    <hyperlink ref="B7" r:id="rId7" tooltip="Kentriki Makedonia" display="https://en.wikipedia.org/wiki/Kentriki_Makedonia" xr:uid="{1545E3CE-C5E2-4E64-A584-2FB4607B0418}"/>
    <hyperlink ref="B8" r:id="rId8" tooltip="Kriti (periphery)" display="https://en.wikipedia.org/wiki/Kriti_(periphery)" xr:uid="{6972CCCF-A205-405E-B68B-8B9B0A4438E4}"/>
    <hyperlink ref="B9" r:id="rId9" tooltip="Notio Aigaio" display="https://en.wikipedia.org/wiki/Notio_Aigaio" xr:uid="{E4691569-3973-4069-B64F-CCF7DABF66A4}"/>
    <hyperlink ref="B10" r:id="rId10" tooltip="Peloponnisos (periphery)" display="https://en.wikipedia.org/wiki/Peloponnisos_(periphery)" xr:uid="{FCD75882-E01F-462A-8B25-6536E639A33D}"/>
    <hyperlink ref="B11" r:id="rId11" tooltip="Sterea Ellada (periphery)" display="https://en.wikipedia.org/wiki/Sterea_Ellada_(periphery)" xr:uid="{685755E8-0006-4173-B79F-8211A796A58C}"/>
    <hyperlink ref="B12" r:id="rId12" tooltip="Thessalia" display="https://en.wikipedia.org/wiki/Thessalia" xr:uid="{7A5679DB-08C5-4FFF-9D00-EEE1E62ECB40}"/>
    <hyperlink ref="B13" r:id="rId13" tooltip="Voreio Aigaio" display="https://en.wikipedia.org/wiki/Voreio_Aigaio" xr:uid="{A74A91C8-7882-4241-95EF-680A31E832CB}"/>
    <hyperlink ref="B14" r:id="rId14" tooltip="Agio Oros" display="https://en.wikipedia.org/wiki/Agio_Oros" xr:uid="{AACA0175-CBFE-4D91-BF7D-CDDD292A2602}"/>
    <hyperlink ref="E1" r:id="rId15" tooltip="Modern regions of Greece" display="https://en.wikipedia.org/wiki/Modern_regions_of_Greece" xr:uid="{0DF806D8-9246-475C-90B4-3F84E84446A8}"/>
    <hyperlink ref="E3:E13" r:id="rId16" tooltip="Modern regions of Greece" display="https://en.wikipedia.org/wiki/Modern_regions_of_Greece" xr:uid="{1B6CAD6C-4E8D-4E2D-B34F-A9941D5E9BCD}"/>
    <hyperlink ref="E14" r:id="rId17" tooltip="Autonomous region" display="https://en.wikipedia.org/wiki/Autonomous_region" xr:uid="{F7248EA4-6FA7-4906-983B-8905F7200C50}"/>
    <hyperlink ref="E2" r:id="rId18" tooltip="Modern regions of Greece" display="https://en.wikipedia.org/wiki/Modern_regions_of_Greece" xr:uid="{38330BD8-DA4A-459D-A549-A610FC769757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7BCB5-99A8-462C-BD96-AC06084FF51A}">
  <dimension ref="A1:F10"/>
  <sheetViews>
    <sheetView workbookViewId="0">
      <selection activeCell="C1" sqref="C1:F10"/>
    </sheetView>
  </sheetViews>
  <sheetFormatPr defaultRowHeight="14.5" x14ac:dyDescent="0.35"/>
  <cols>
    <col min="4" max="4" width="27.453125" bestFit="1" customWidth="1"/>
    <col min="5" max="5" width="12.1796875" bestFit="1" customWidth="1"/>
  </cols>
  <sheetData>
    <row r="1" spans="1:6" ht="29.5" thickBot="1" x14ac:dyDescent="0.4">
      <c r="A1" s="1" t="s">
        <v>2638</v>
      </c>
      <c r="B1" s="3" t="s">
        <v>2639</v>
      </c>
      <c r="C1">
        <v>3927</v>
      </c>
      <c r="D1" t="str">
        <f>_xlfn.CONCAT(B1, " (Guyanan region)")</f>
        <v>Barima-Waini (Guyanan region)</v>
      </c>
      <c r="E1" t="str">
        <f>B1</f>
        <v>Barima-Waini</v>
      </c>
      <c r="F1" t="str">
        <f>A1</f>
        <v>GY-BA</v>
      </c>
    </row>
    <row r="2" spans="1:6" ht="29.5" thickBot="1" x14ac:dyDescent="0.4">
      <c r="A2" s="1" t="s">
        <v>2640</v>
      </c>
      <c r="B2" s="3" t="s">
        <v>2641</v>
      </c>
      <c r="C2">
        <v>3927</v>
      </c>
      <c r="D2" t="str">
        <f t="shared" ref="D2:D10" si="0">_xlfn.CONCAT(B2, " (Guyanan region)")</f>
        <v>Cuyuni-Mazaruni (Guyanan region)</v>
      </c>
      <c r="E2" t="str">
        <f t="shared" ref="E2:E10" si="1">B2</f>
        <v>Cuyuni-Mazaruni</v>
      </c>
      <c r="F2" t="str">
        <f t="shared" ref="F2:F10" si="2">A2</f>
        <v>GY-CU</v>
      </c>
    </row>
    <row r="3" spans="1:6" ht="44" thickBot="1" x14ac:dyDescent="0.4">
      <c r="A3" s="1" t="s">
        <v>2642</v>
      </c>
      <c r="B3" s="3" t="s">
        <v>2643</v>
      </c>
      <c r="C3">
        <v>3927</v>
      </c>
      <c r="D3" t="str">
        <f t="shared" si="0"/>
        <v>Demerara-Mahaica (Guyanan region)</v>
      </c>
      <c r="E3" t="str">
        <f t="shared" si="1"/>
        <v>Demerara-Mahaica</v>
      </c>
      <c r="F3" t="str">
        <f t="shared" si="2"/>
        <v>GY-DE</v>
      </c>
    </row>
    <row r="4" spans="1:6" ht="58.5" thickBot="1" x14ac:dyDescent="0.4">
      <c r="A4" s="1" t="s">
        <v>2644</v>
      </c>
      <c r="B4" s="3" t="s">
        <v>2645</v>
      </c>
      <c r="C4">
        <v>3927</v>
      </c>
      <c r="D4" t="str">
        <f t="shared" si="0"/>
        <v>East Berbice-Corentyne (Guyanan region)</v>
      </c>
      <c r="E4" t="str">
        <f t="shared" si="1"/>
        <v>East Berbice-Corentyne</v>
      </c>
      <c r="F4" t="str">
        <f t="shared" si="2"/>
        <v>GY-EB</v>
      </c>
    </row>
    <row r="5" spans="1:6" ht="87.5" thickBot="1" x14ac:dyDescent="0.4">
      <c r="A5" s="1" t="s">
        <v>2646</v>
      </c>
      <c r="B5" s="3" t="s">
        <v>2647</v>
      </c>
      <c r="C5">
        <v>3927</v>
      </c>
      <c r="D5" t="str">
        <f t="shared" si="0"/>
        <v>Essequibo Islands-West Demerara (Guyanan region)</v>
      </c>
      <c r="E5" t="str">
        <f t="shared" si="1"/>
        <v>Essequibo Islands-West Demerara</v>
      </c>
      <c r="F5" t="str">
        <f t="shared" si="2"/>
        <v>GY-ES</v>
      </c>
    </row>
    <row r="6" spans="1:6" ht="29.5" thickBot="1" x14ac:dyDescent="0.4">
      <c r="A6" s="1" t="s">
        <v>2648</v>
      </c>
      <c r="B6" s="3" t="s">
        <v>2649</v>
      </c>
      <c r="C6">
        <v>3927</v>
      </c>
      <c r="D6" t="str">
        <f t="shared" si="0"/>
        <v>Mahaica-Berbice (Guyanan region)</v>
      </c>
      <c r="E6" t="str">
        <f t="shared" si="1"/>
        <v>Mahaica-Berbice</v>
      </c>
      <c r="F6" t="str">
        <f t="shared" si="2"/>
        <v>GY-MA</v>
      </c>
    </row>
    <row r="7" spans="1:6" ht="58.5" thickBot="1" x14ac:dyDescent="0.4">
      <c r="A7" s="1" t="s">
        <v>2650</v>
      </c>
      <c r="B7" s="3" t="s">
        <v>2651</v>
      </c>
      <c r="C7">
        <v>3927</v>
      </c>
      <c r="D7" t="str">
        <f t="shared" si="0"/>
        <v>Pomeroon-Supenaam (Guyanan region)</v>
      </c>
      <c r="E7" t="str">
        <f t="shared" si="1"/>
        <v>Pomeroon-Supenaam</v>
      </c>
      <c r="F7" t="str">
        <f t="shared" si="2"/>
        <v>GY-PM</v>
      </c>
    </row>
    <row r="8" spans="1:6" ht="29.5" thickBot="1" x14ac:dyDescent="0.4">
      <c r="A8" s="1" t="s">
        <v>2652</v>
      </c>
      <c r="B8" s="3" t="s">
        <v>2653</v>
      </c>
      <c r="C8">
        <v>3927</v>
      </c>
      <c r="D8" t="str">
        <f t="shared" si="0"/>
        <v>Potaro-Siparuni (Guyanan region)</v>
      </c>
      <c r="E8" t="str">
        <f t="shared" si="1"/>
        <v>Potaro-Siparuni</v>
      </c>
      <c r="F8" t="str">
        <f t="shared" si="2"/>
        <v>GY-PT</v>
      </c>
    </row>
    <row r="9" spans="1:6" ht="44" thickBot="1" x14ac:dyDescent="0.4">
      <c r="A9" s="1" t="s">
        <v>2654</v>
      </c>
      <c r="B9" s="3" t="s">
        <v>2655</v>
      </c>
      <c r="C9">
        <v>3927</v>
      </c>
      <c r="D9" t="str">
        <f t="shared" si="0"/>
        <v>Upper Demerara-Berbice (Guyanan region)</v>
      </c>
      <c r="E9" t="str">
        <f t="shared" si="1"/>
        <v>Upper Demerara-Berbice</v>
      </c>
      <c r="F9" t="str">
        <f t="shared" si="2"/>
        <v>GY-UD</v>
      </c>
    </row>
    <row r="10" spans="1:6" ht="73" thickBot="1" x14ac:dyDescent="0.4">
      <c r="A10" s="1" t="s">
        <v>2656</v>
      </c>
      <c r="B10" s="3" t="s">
        <v>2657</v>
      </c>
      <c r="C10">
        <v>3927</v>
      </c>
      <c r="D10" t="str">
        <f t="shared" si="0"/>
        <v>Upper Takutu-Upper Essequibo (Guyanan region)</v>
      </c>
      <c r="E10" t="str">
        <f t="shared" si="1"/>
        <v>Upper Takutu-Upper Essequibo</v>
      </c>
      <c r="F10" t="str">
        <f t="shared" si="2"/>
        <v>GY-UT</v>
      </c>
    </row>
  </sheetData>
  <hyperlinks>
    <hyperlink ref="B1" r:id="rId1" tooltip="Barima-Waini" display="https://en.wikipedia.org/wiki/Barima-Waini" xr:uid="{794E1B3C-336A-4ACA-9E3A-B93167CA9C90}"/>
    <hyperlink ref="B2" r:id="rId2" tooltip="Cuyuni-Mazaruni" display="https://en.wikipedia.org/wiki/Cuyuni-Mazaruni" xr:uid="{1BB11B25-AC44-424D-9730-E21C81E5592F}"/>
    <hyperlink ref="B3" r:id="rId3" tooltip="Demerara-Mahaica" display="https://en.wikipedia.org/wiki/Demerara-Mahaica" xr:uid="{61939332-1809-4811-B809-1948AA069C04}"/>
    <hyperlink ref="B4" r:id="rId4" tooltip="East Berbice-Corentyne" display="https://en.wikipedia.org/wiki/East_Berbice-Corentyne" xr:uid="{EABC296F-7572-42C9-BB00-3B1732CDFD40}"/>
    <hyperlink ref="B5" r:id="rId5" tooltip="Essequibo Islands-West Demerara" display="https://en.wikipedia.org/wiki/Essequibo_Islands-West_Demerara" xr:uid="{294D8E78-5E13-45EF-8003-8C182A6473ED}"/>
    <hyperlink ref="B6" r:id="rId6" tooltip="Mahaica-Berbice" display="https://en.wikipedia.org/wiki/Mahaica-Berbice" xr:uid="{D28D0E0F-D35D-4FF4-AFDC-0725EBA959EC}"/>
    <hyperlink ref="B7" r:id="rId7" tooltip="Pomeroon-Supenaam" display="https://en.wikipedia.org/wiki/Pomeroon-Supenaam" xr:uid="{73F50E3A-FB23-4660-A414-FA67663A0897}"/>
    <hyperlink ref="B8" r:id="rId8" tooltip="Potaro-Siparuni" display="https://en.wikipedia.org/wiki/Potaro-Siparuni" xr:uid="{65C654E4-545F-46CE-B1DB-0F4C10594C5A}"/>
    <hyperlink ref="B9" r:id="rId9" tooltip="Upper Demerara-Berbice" display="https://en.wikipedia.org/wiki/Upper_Demerara-Berbice" xr:uid="{71F48651-5F75-42DF-A3B7-042928BE1756}"/>
    <hyperlink ref="B10" r:id="rId10" tooltip="Upper Takutu-Upper Essequibo" display="https://en.wikipedia.org/wiki/Upper_Takutu-Upper_Essequibo" xr:uid="{D518934A-71D4-4209-B209-E08FEF56DFC6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EA6A7-4AD1-4317-9FD6-B8EF1174E290}">
  <dimension ref="A1:F18"/>
  <sheetViews>
    <sheetView workbookViewId="0">
      <selection activeCell="C1" sqref="C1:F18"/>
    </sheetView>
  </sheetViews>
  <sheetFormatPr defaultRowHeight="14.5" x14ac:dyDescent="0.35"/>
  <cols>
    <col min="4" max="4" width="29.36328125" bestFit="1" customWidth="1"/>
  </cols>
  <sheetData>
    <row r="1" spans="1:6" ht="15" thickBot="1" x14ac:dyDescent="0.4">
      <c r="A1" s="1" t="s">
        <v>2658</v>
      </c>
      <c r="B1" s="3" t="s">
        <v>2659</v>
      </c>
      <c r="C1">
        <v>3906</v>
      </c>
      <c r="D1" t="str">
        <f>_xlfn.CONCAT(B1," (Honduran department)")</f>
        <v>Atlántida (Honduran department)</v>
      </c>
      <c r="E1" t="str">
        <f>B1</f>
        <v>Atlántida</v>
      </c>
      <c r="F1" t="str">
        <f>A1</f>
        <v>HN-AT</v>
      </c>
    </row>
    <row r="2" spans="1:6" ht="29.5" thickBot="1" x14ac:dyDescent="0.4">
      <c r="A2" s="1" t="s">
        <v>2660</v>
      </c>
      <c r="B2" s="3" t="s">
        <v>2661</v>
      </c>
      <c r="C2">
        <v>3906</v>
      </c>
      <c r="D2" t="str">
        <f t="shared" ref="D2:D18" si="0">_xlfn.CONCAT(B2," (Honduran department)")</f>
        <v>Choluteca (Honduran department)</v>
      </c>
      <c r="E2" t="str">
        <f t="shared" ref="E2:E18" si="1">B2</f>
        <v>Choluteca</v>
      </c>
      <c r="F2" t="str">
        <f t="shared" ref="F2:F18" si="2">A2</f>
        <v>HN-CH</v>
      </c>
    </row>
    <row r="3" spans="1:6" ht="15" thickBot="1" x14ac:dyDescent="0.4">
      <c r="A3" s="1" t="s">
        <v>2662</v>
      </c>
      <c r="B3" s="3" t="s">
        <v>2663</v>
      </c>
      <c r="C3">
        <v>3906</v>
      </c>
      <c r="D3" t="str">
        <f t="shared" si="0"/>
        <v>Colón (Honduran department)</v>
      </c>
      <c r="E3" t="str">
        <f t="shared" si="1"/>
        <v>Colón</v>
      </c>
      <c r="F3" t="str">
        <f t="shared" si="2"/>
        <v>HN-CL</v>
      </c>
    </row>
    <row r="4" spans="1:6" ht="29.5" thickBot="1" x14ac:dyDescent="0.4">
      <c r="A4" s="1" t="s">
        <v>2664</v>
      </c>
      <c r="B4" s="3" t="s">
        <v>2665</v>
      </c>
      <c r="C4">
        <v>3906</v>
      </c>
      <c r="D4" t="str">
        <f t="shared" si="0"/>
        <v>Comayagua (Honduran department)</v>
      </c>
      <c r="E4" t="str">
        <f t="shared" si="1"/>
        <v>Comayagua</v>
      </c>
      <c r="F4" t="str">
        <f t="shared" si="2"/>
        <v>HN-CM</v>
      </c>
    </row>
    <row r="5" spans="1:6" ht="15" thickBot="1" x14ac:dyDescent="0.4">
      <c r="A5" s="1" t="s">
        <v>2666</v>
      </c>
      <c r="B5" s="3" t="s">
        <v>2667</v>
      </c>
      <c r="C5">
        <v>3906</v>
      </c>
      <c r="D5" t="str">
        <f t="shared" si="0"/>
        <v>Copán (Honduran department)</v>
      </c>
      <c r="E5" t="str">
        <f t="shared" si="1"/>
        <v>Copán</v>
      </c>
      <c r="F5" t="str">
        <f t="shared" si="2"/>
        <v>HN-CP</v>
      </c>
    </row>
    <row r="6" spans="1:6" ht="15" thickBot="1" x14ac:dyDescent="0.4">
      <c r="A6" s="1" t="s">
        <v>2668</v>
      </c>
      <c r="B6" s="3" t="s">
        <v>2669</v>
      </c>
      <c r="C6">
        <v>3906</v>
      </c>
      <c r="D6" t="str">
        <f t="shared" si="0"/>
        <v>Cortés (Honduran department)</v>
      </c>
      <c r="E6" t="str">
        <f t="shared" si="1"/>
        <v>Cortés</v>
      </c>
      <c r="F6" t="str">
        <f t="shared" si="2"/>
        <v>HN-CR</v>
      </c>
    </row>
    <row r="7" spans="1:6" ht="29.5" thickBot="1" x14ac:dyDescent="0.4">
      <c r="A7" s="1" t="s">
        <v>2670</v>
      </c>
      <c r="B7" s="3" t="s">
        <v>2671</v>
      </c>
      <c r="C7">
        <v>3906</v>
      </c>
      <c r="D7" t="str">
        <f t="shared" si="0"/>
        <v>El Paraíso (Honduran department)</v>
      </c>
      <c r="E7" t="str">
        <f t="shared" si="1"/>
        <v>El Paraíso</v>
      </c>
      <c r="F7" t="str">
        <f t="shared" si="2"/>
        <v>HN-EP</v>
      </c>
    </row>
    <row r="8" spans="1:6" ht="29.5" thickBot="1" x14ac:dyDescent="0.4">
      <c r="A8" s="1" t="s">
        <v>2672</v>
      </c>
      <c r="B8" s="3" t="s">
        <v>2673</v>
      </c>
      <c r="C8">
        <v>3906</v>
      </c>
      <c r="D8" t="str">
        <f t="shared" si="0"/>
        <v>Francisco Morazán (Honduran department)</v>
      </c>
      <c r="E8" t="str">
        <f t="shared" si="1"/>
        <v>Francisco Morazán</v>
      </c>
      <c r="F8" t="str">
        <f t="shared" si="2"/>
        <v>HN-FM</v>
      </c>
    </row>
    <row r="9" spans="1:6" ht="29.5" thickBot="1" x14ac:dyDescent="0.4">
      <c r="A9" s="1" t="s">
        <v>2674</v>
      </c>
      <c r="B9" s="3" t="s">
        <v>2675</v>
      </c>
      <c r="C9">
        <v>3906</v>
      </c>
      <c r="D9" t="str">
        <f t="shared" si="0"/>
        <v>Gracias a Dios (Honduran department)</v>
      </c>
      <c r="E9" t="str">
        <f t="shared" si="1"/>
        <v>Gracias a Dios</v>
      </c>
      <c r="F9" t="str">
        <f t="shared" si="2"/>
        <v>HN-GD</v>
      </c>
    </row>
    <row r="10" spans="1:6" ht="15" thickBot="1" x14ac:dyDescent="0.4">
      <c r="A10" s="1" t="s">
        <v>2676</v>
      </c>
      <c r="B10" s="3" t="s">
        <v>2677</v>
      </c>
      <c r="C10">
        <v>3906</v>
      </c>
      <c r="D10" t="str">
        <f t="shared" si="0"/>
        <v>Intibucá (Honduran department)</v>
      </c>
      <c r="E10" t="str">
        <f t="shared" si="1"/>
        <v>Intibucá</v>
      </c>
      <c r="F10" t="str">
        <f t="shared" si="2"/>
        <v>HN-IN</v>
      </c>
    </row>
    <row r="11" spans="1:6" ht="29.5" thickBot="1" x14ac:dyDescent="0.4">
      <c r="A11" s="1" t="s">
        <v>2678</v>
      </c>
      <c r="B11" s="3" t="s">
        <v>2679</v>
      </c>
      <c r="C11">
        <v>3906</v>
      </c>
      <c r="D11" t="str">
        <f t="shared" si="0"/>
        <v>Islas de la Bahía (Honduran department)</v>
      </c>
      <c r="E11" t="str">
        <f t="shared" si="1"/>
        <v>Islas de la Bahía</v>
      </c>
      <c r="F11" t="str">
        <f t="shared" si="2"/>
        <v>HN-IB</v>
      </c>
    </row>
    <row r="12" spans="1:6" ht="15" thickBot="1" x14ac:dyDescent="0.4">
      <c r="A12" s="1" t="s">
        <v>2680</v>
      </c>
      <c r="B12" s="3" t="s">
        <v>1423</v>
      </c>
      <c r="C12">
        <v>3906</v>
      </c>
      <c r="D12" t="str">
        <f t="shared" si="0"/>
        <v>La Paz (Honduran department)</v>
      </c>
      <c r="E12" t="str">
        <f t="shared" si="1"/>
        <v>La Paz</v>
      </c>
      <c r="F12" t="str">
        <f t="shared" si="2"/>
        <v>HN-LP</v>
      </c>
    </row>
    <row r="13" spans="1:6" ht="15" thickBot="1" x14ac:dyDescent="0.4">
      <c r="A13" s="1" t="s">
        <v>2681</v>
      </c>
      <c r="B13" s="3" t="s">
        <v>2682</v>
      </c>
      <c r="C13">
        <v>3906</v>
      </c>
      <c r="D13" t="str">
        <f t="shared" si="0"/>
        <v>Lempira (Honduran department)</v>
      </c>
      <c r="E13" t="str">
        <f t="shared" si="1"/>
        <v>Lempira</v>
      </c>
      <c r="F13" t="str">
        <f t="shared" si="2"/>
        <v>HN-LE</v>
      </c>
    </row>
    <row r="14" spans="1:6" ht="29.5" thickBot="1" x14ac:dyDescent="0.4">
      <c r="A14" s="1" t="s">
        <v>2683</v>
      </c>
      <c r="B14" s="3" t="s">
        <v>2684</v>
      </c>
      <c r="C14">
        <v>3906</v>
      </c>
      <c r="D14" t="str">
        <f t="shared" si="0"/>
        <v>Ocotepeque (Honduran department)</v>
      </c>
      <c r="E14" t="str">
        <f t="shared" si="1"/>
        <v>Ocotepeque</v>
      </c>
      <c r="F14" t="str">
        <f t="shared" si="2"/>
        <v>HN-OC</v>
      </c>
    </row>
    <row r="15" spans="1:6" ht="15" thickBot="1" x14ac:dyDescent="0.4">
      <c r="A15" s="1" t="s">
        <v>2685</v>
      </c>
      <c r="B15" s="3" t="s">
        <v>2686</v>
      </c>
      <c r="C15">
        <v>3906</v>
      </c>
      <c r="D15" t="str">
        <f t="shared" si="0"/>
        <v>Olancho (Honduran department)</v>
      </c>
      <c r="E15" t="str">
        <f t="shared" si="1"/>
        <v>Olancho</v>
      </c>
      <c r="F15" t="str">
        <f t="shared" si="2"/>
        <v>HN-OL</v>
      </c>
    </row>
    <row r="16" spans="1:6" ht="29.5" thickBot="1" x14ac:dyDescent="0.4">
      <c r="A16" s="1" t="s">
        <v>2687</v>
      </c>
      <c r="B16" s="3" t="s">
        <v>2688</v>
      </c>
      <c r="C16">
        <v>3906</v>
      </c>
      <c r="D16" t="str">
        <f t="shared" si="0"/>
        <v>Santa Bárbara (Honduran department)</v>
      </c>
      <c r="E16" t="str">
        <f t="shared" si="1"/>
        <v>Santa Bárbara</v>
      </c>
      <c r="F16" t="str">
        <f t="shared" si="2"/>
        <v>HN-SB</v>
      </c>
    </row>
    <row r="17" spans="1:6" ht="15" thickBot="1" x14ac:dyDescent="0.4">
      <c r="A17" s="1" t="s">
        <v>2689</v>
      </c>
      <c r="B17" s="3" t="s">
        <v>2690</v>
      </c>
      <c r="C17">
        <v>3906</v>
      </c>
      <c r="D17" t="str">
        <f t="shared" si="0"/>
        <v>Valle (Honduran department)</v>
      </c>
      <c r="E17" t="str">
        <f t="shared" si="1"/>
        <v>Valle</v>
      </c>
      <c r="F17" t="str">
        <f t="shared" si="2"/>
        <v>HN-VA</v>
      </c>
    </row>
    <row r="18" spans="1:6" ht="15" thickBot="1" x14ac:dyDescent="0.4">
      <c r="A18" s="1" t="s">
        <v>2691</v>
      </c>
      <c r="B18" s="3" t="s">
        <v>2692</v>
      </c>
      <c r="C18">
        <v>3906</v>
      </c>
      <c r="D18" t="str">
        <f t="shared" si="0"/>
        <v>Yoro (Honduran department)</v>
      </c>
      <c r="E18" t="str">
        <f t="shared" si="1"/>
        <v>Yoro</v>
      </c>
      <c r="F18" t="str">
        <f t="shared" si="2"/>
        <v>HN-YO</v>
      </c>
    </row>
  </sheetData>
  <hyperlinks>
    <hyperlink ref="B1" r:id="rId1" tooltip="Atlántida Department" display="https://en.wikipedia.org/wiki/Atl%C3%A1ntida_Department" xr:uid="{21730DF7-0590-4657-82B4-CF8F9DF89605}"/>
    <hyperlink ref="B2" r:id="rId2" tooltip="Choluteca Department" display="https://en.wikipedia.org/wiki/Choluteca_Department" xr:uid="{586517B5-926C-4F9B-85E1-E21FBB00E654}"/>
    <hyperlink ref="B3" r:id="rId3" tooltip="Colón Department (Honduras)" display="https://en.wikipedia.org/wiki/Col%C3%B3n_Department_(Honduras)" xr:uid="{65F9807A-094B-4327-8451-82109C591127}"/>
    <hyperlink ref="B4" r:id="rId4" tooltip="Comayagua Department" display="https://en.wikipedia.org/wiki/Comayagua_Department" xr:uid="{AF18069D-A17C-453B-BE0F-CBD62D6C451F}"/>
    <hyperlink ref="B5" r:id="rId5" tooltip="Copán Department" display="https://en.wikipedia.org/wiki/Cop%C3%A1n_Department" xr:uid="{5FA6DA75-113C-428E-B8F5-348252E79CE0}"/>
    <hyperlink ref="B6" r:id="rId6" tooltip="Cortés Department" display="https://en.wikipedia.org/wiki/Cort%C3%A9s_Department" xr:uid="{D6698288-4C6A-4B1A-A162-49732D288157}"/>
    <hyperlink ref="B7" r:id="rId7" tooltip="El Paraíso Department" display="https://en.wikipedia.org/wiki/El_Para%C3%ADso_Department" xr:uid="{E34D2ADA-9D3D-48CC-AE93-C9BF021CB9FA}"/>
    <hyperlink ref="B8" r:id="rId8" tooltip="Francisco Morazán Department" display="https://en.wikipedia.org/wiki/Francisco_Moraz%C3%A1n_Department" xr:uid="{BCFA8EC6-8E59-4B14-A0EB-106EFAA9215B}"/>
    <hyperlink ref="B9" r:id="rId9" tooltip="Gracias a Dios Department" display="https://en.wikipedia.org/wiki/Gracias_a_Dios_Department" xr:uid="{4F5CAF26-EE6E-4FEF-97DD-A6A3735E32E1}"/>
    <hyperlink ref="B10" r:id="rId10" tooltip="Intibucá Department" display="https://en.wikipedia.org/wiki/Intibuc%C3%A1_Department" xr:uid="{68CB2C23-878F-4CB0-906E-8D982D706E21}"/>
    <hyperlink ref="B11" r:id="rId11" tooltip="Islas de la Bahía Department" display="https://en.wikipedia.org/wiki/Islas_de_la_Bah%C3%ADa_Department" xr:uid="{9D03A226-2BDB-4C47-87EE-A1280E0F1BF0}"/>
    <hyperlink ref="B12" r:id="rId12" tooltip="La Paz Department (Honduras)" display="https://en.wikipedia.org/wiki/La_Paz_Department_(Honduras)" xr:uid="{C76C4DA0-D739-428D-8400-2BAFA5F33434}"/>
    <hyperlink ref="B13" r:id="rId13" tooltip="Lempira Department" display="https://en.wikipedia.org/wiki/Lempira_Department" xr:uid="{E48C97F0-4B32-4CE4-B7BD-1A6DF6A17CA2}"/>
    <hyperlink ref="B14" r:id="rId14" tooltip="Ocotepeque Department" display="https://en.wikipedia.org/wiki/Ocotepeque_Department" xr:uid="{A8A88B15-522B-4725-9C4F-C81749CDDEC4}"/>
    <hyperlink ref="B15" r:id="rId15" tooltip="Olancho Department" display="https://en.wikipedia.org/wiki/Olancho_Department" xr:uid="{DB445BF9-D716-4903-8B40-398AA0116567}"/>
    <hyperlink ref="B16" r:id="rId16" tooltip="Santa Bárbara Department, Honduras" display="https://en.wikipedia.org/wiki/Santa_B%C3%A1rbara_Department,_Honduras" xr:uid="{D9A6F0EC-4AEA-4D80-BFC2-4C959CAACDAB}"/>
    <hyperlink ref="B17" r:id="rId17" tooltip="Valle Department" display="https://en.wikipedia.org/wiki/Valle_Department" xr:uid="{8E9850D5-DAC1-4EFB-8B9C-A47D7C6831D4}"/>
    <hyperlink ref="B18" r:id="rId18" tooltip="Yoro Department" display="https://en.wikipedia.org/wiki/Yoro_Department" xr:uid="{6A5EC91F-6B6D-4842-8E6F-571D6B2B97A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35E24-519F-48DC-9D15-3355A07707BA}">
  <dimension ref="A1:D47"/>
  <sheetViews>
    <sheetView topLeftCell="A19" workbookViewId="0">
      <selection sqref="A1:D47"/>
    </sheetView>
  </sheetViews>
  <sheetFormatPr defaultRowHeight="14.5" x14ac:dyDescent="0.35"/>
  <sheetData>
    <row r="1" spans="1:4" x14ac:dyDescent="0.35">
      <c r="A1">
        <v>3868</v>
      </c>
      <c r="B1" t="s">
        <v>94</v>
      </c>
      <c r="C1" t="s">
        <v>1</v>
      </c>
      <c r="D1" t="s">
        <v>0</v>
      </c>
    </row>
    <row r="2" spans="1:4" x14ac:dyDescent="0.35">
      <c r="A2">
        <v>3868</v>
      </c>
      <c r="B2" t="s">
        <v>95</v>
      </c>
      <c r="C2" t="s">
        <v>3</v>
      </c>
      <c r="D2" t="s">
        <v>2</v>
      </c>
    </row>
    <row r="3" spans="1:4" x14ac:dyDescent="0.35">
      <c r="A3">
        <v>3868</v>
      </c>
      <c r="B3" t="s">
        <v>96</v>
      </c>
      <c r="C3" t="s">
        <v>5</v>
      </c>
      <c r="D3" t="s">
        <v>4</v>
      </c>
    </row>
    <row r="4" spans="1:4" x14ac:dyDescent="0.35">
      <c r="A4">
        <v>3868</v>
      </c>
      <c r="B4" t="s">
        <v>97</v>
      </c>
      <c r="C4" t="s">
        <v>7</v>
      </c>
      <c r="D4" t="s">
        <v>6</v>
      </c>
    </row>
    <row r="5" spans="1:4" x14ac:dyDescent="0.35">
      <c r="A5">
        <v>3868</v>
      </c>
      <c r="B5" t="s">
        <v>98</v>
      </c>
      <c r="C5" t="s">
        <v>9</v>
      </c>
      <c r="D5" t="s">
        <v>8</v>
      </c>
    </row>
    <row r="6" spans="1:4" x14ac:dyDescent="0.35">
      <c r="A6">
        <v>3868</v>
      </c>
      <c r="B6" t="s">
        <v>99</v>
      </c>
      <c r="C6" t="s">
        <v>11</v>
      </c>
      <c r="D6" t="s">
        <v>10</v>
      </c>
    </row>
    <row r="7" spans="1:4" x14ac:dyDescent="0.35">
      <c r="A7">
        <v>3868</v>
      </c>
      <c r="B7" t="s">
        <v>100</v>
      </c>
      <c r="C7" t="s">
        <v>13</v>
      </c>
      <c r="D7" t="s">
        <v>12</v>
      </c>
    </row>
    <row r="8" spans="1:4" x14ac:dyDescent="0.35">
      <c r="A8">
        <v>3868</v>
      </c>
      <c r="B8" t="s">
        <v>101</v>
      </c>
      <c r="C8" t="s">
        <v>15</v>
      </c>
      <c r="D8" t="s">
        <v>14</v>
      </c>
    </row>
    <row r="9" spans="1:4" x14ac:dyDescent="0.35">
      <c r="A9">
        <v>3868</v>
      </c>
      <c r="B9" t="s">
        <v>102</v>
      </c>
      <c r="C9" t="s">
        <v>17</v>
      </c>
      <c r="D9" t="s">
        <v>16</v>
      </c>
    </row>
    <row r="10" spans="1:4" x14ac:dyDescent="0.35">
      <c r="A10">
        <v>3868</v>
      </c>
      <c r="B10" t="s">
        <v>103</v>
      </c>
      <c r="C10" t="s">
        <v>19</v>
      </c>
      <c r="D10" t="s">
        <v>18</v>
      </c>
    </row>
    <row r="11" spans="1:4" x14ac:dyDescent="0.35">
      <c r="A11">
        <v>3868</v>
      </c>
      <c r="B11" t="s">
        <v>104</v>
      </c>
      <c r="C11" t="s">
        <v>21</v>
      </c>
      <c r="D11" t="s">
        <v>20</v>
      </c>
    </row>
    <row r="12" spans="1:4" x14ac:dyDescent="0.35">
      <c r="A12">
        <v>3868</v>
      </c>
      <c r="B12" t="s">
        <v>105</v>
      </c>
      <c r="C12" t="s">
        <v>23</v>
      </c>
      <c r="D12" t="s">
        <v>22</v>
      </c>
    </row>
    <row r="13" spans="1:4" x14ac:dyDescent="0.35">
      <c r="A13">
        <v>3868</v>
      </c>
      <c r="B13" t="s">
        <v>106</v>
      </c>
      <c r="C13" t="s">
        <v>25</v>
      </c>
      <c r="D13" t="s">
        <v>24</v>
      </c>
    </row>
    <row r="14" spans="1:4" x14ac:dyDescent="0.35">
      <c r="A14">
        <v>3868</v>
      </c>
      <c r="B14" t="s">
        <v>107</v>
      </c>
      <c r="C14" t="s">
        <v>27</v>
      </c>
      <c r="D14" t="s">
        <v>26</v>
      </c>
    </row>
    <row r="15" spans="1:4" x14ac:dyDescent="0.35">
      <c r="A15">
        <v>3868</v>
      </c>
      <c r="B15" t="s">
        <v>108</v>
      </c>
      <c r="C15" t="s">
        <v>29</v>
      </c>
      <c r="D15" t="s">
        <v>28</v>
      </c>
    </row>
    <row r="16" spans="1:4" x14ac:dyDescent="0.35">
      <c r="A16">
        <v>3868</v>
      </c>
      <c r="B16" t="s">
        <v>109</v>
      </c>
      <c r="C16" t="s">
        <v>31</v>
      </c>
      <c r="D16" t="s">
        <v>30</v>
      </c>
    </row>
    <row r="17" spans="1:4" x14ac:dyDescent="0.35">
      <c r="A17">
        <v>3868</v>
      </c>
      <c r="B17" t="s">
        <v>110</v>
      </c>
      <c r="C17" t="s">
        <v>33</v>
      </c>
      <c r="D17" t="s">
        <v>32</v>
      </c>
    </row>
    <row r="18" spans="1:4" x14ac:dyDescent="0.35">
      <c r="A18">
        <v>3868</v>
      </c>
      <c r="B18" t="s">
        <v>111</v>
      </c>
      <c r="C18" t="s">
        <v>35</v>
      </c>
      <c r="D18" t="s">
        <v>34</v>
      </c>
    </row>
    <row r="19" spans="1:4" x14ac:dyDescent="0.35">
      <c r="A19">
        <v>3868</v>
      </c>
      <c r="B19" t="s">
        <v>112</v>
      </c>
      <c r="C19" t="s">
        <v>37</v>
      </c>
      <c r="D19" t="s">
        <v>36</v>
      </c>
    </row>
    <row r="20" spans="1:4" x14ac:dyDescent="0.35">
      <c r="A20">
        <v>3868</v>
      </c>
      <c r="B20" t="s">
        <v>113</v>
      </c>
      <c r="C20" t="s">
        <v>39</v>
      </c>
      <c r="D20" t="s">
        <v>38</v>
      </c>
    </row>
    <row r="21" spans="1:4" x14ac:dyDescent="0.35">
      <c r="A21">
        <v>3868</v>
      </c>
      <c r="B21" t="s">
        <v>114</v>
      </c>
      <c r="C21" t="s">
        <v>41</v>
      </c>
      <c r="D21" t="s">
        <v>40</v>
      </c>
    </row>
    <row r="22" spans="1:4" x14ac:dyDescent="0.35">
      <c r="A22">
        <v>3868</v>
      </c>
      <c r="B22" t="s">
        <v>115</v>
      </c>
      <c r="C22" t="s">
        <v>43</v>
      </c>
      <c r="D22" t="s">
        <v>42</v>
      </c>
    </row>
    <row r="23" spans="1:4" x14ac:dyDescent="0.35">
      <c r="A23">
        <v>3868</v>
      </c>
      <c r="B23" t="s">
        <v>116</v>
      </c>
      <c r="C23" t="s">
        <v>45</v>
      </c>
      <c r="D23" t="s">
        <v>44</v>
      </c>
    </row>
    <row r="24" spans="1:4" x14ac:dyDescent="0.35">
      <c r="A24">
        <v>3868</v>
      </c>
      <c r="B24" t="s">
        <v>117</v>
      </c>
      <c r="C24" t="s">
        <v>47</v>
      </c>
      <c r="D24" t="s">
        <v>46</v>
      </c>
    </row>
    <row r="25" spans="1:4" x14ac:dyDescent="0.35">
      <c r="A25">
        <v>3868</v>
      </c>
      <c r="B25" t="s">
        <v>118</v>
      </c>
      <c r="C25" t="s">
        <v>49</v>
      </c>
      <c r="D25" t="s">
        <v>48</v>
      </c>
    </row>
    <row r="26" spans="1:4" x14ac:dyDescent="0.35">
      <c r="A26">
        <v>3868</v>
      </c>
      <c r="B26" t="s">
        <v>119</v>
      </c>
      <c r="C26" t="s">
        <v>51</v>
      </c>
      <c r="D26" t="s">
        <v>50</v>
      </c>
    </row>
    <row r="27" spans="1:4" x14ac:dyDescent="0.35">
      <c r="A27">
        <v>3868</v>
      </c>
      <c r="B27" t="s">
        <v>120</v>
      </c>
      <c r="C27" t="s">
        <v>53</v>
      </c>
      <c r="D27" t="s">
        <v>52</v>
      </c>
    </row>
    <row r="28" spans="1:4" x14ac:dyDescent="0.35">
      <c r="A28">
        <v>3868</v>
      </c>
      <c r="B28" t="s">
        <v>121</v>
      </c>
      <c r="C28" t="s">
        <v>55</v>
      </c>
      <c r="D28" t="s">
        <v>54</v>
      </c>
    </row>
    <row r="29" spans="1:4" x14ac:dyDescent="0.35">
      <c r="A29">
        <v>3868</v>
      </c>
      <c r="B29" t="s">
        <v>122</v>
      </c>
      <c r="C29" t="s">
        <v>57</v>
      </c>
      <c r="D29" t="s">
        <v>56</v>
      </c>
    </row>
    <row r="30" spans="1:4" x14ac:dyDescent="0.35">
      <c r="A30">
        <v>3868</v>
      </c>
      <c r="B30" t="s">
        <v>123</v>
      </c>
      <c r="C30" t="s">
        <v>59</v>
      </c>
      <c r="D30" t="s">
        <v>58</v>
      </c>
    </row>
    <row r="31" spans="1:4" x14ac:dyDescent="0.35">
      <c r="A31">
        <v>3868</v>
      </c>
      <c r="B31" t="s">
        <v>124</v>
      </c>
      <c r="C31" t="s">
        <v>61</v>
      </c>
      <c r="D31" t="s">
        <v>60</v>
      </c>
    </row>
    <row r="32" spans="1:4" x14ac:dyDescent="0.35">
      <c r="A32">
        <v>3868</v>
      </c>
      <c r="B32" t="s">
        <v>125</v>
      </c>
      <c r="C32" t="s">
        <v>63</v>
      </c>
      <c r="D32" t="s">
        <v>62</v>
      </c>
    </row>
    <row r="33" spans="1:4" x14ac:dyDescent="0.35">
      <c r="A33">
        <v>3868</v>
      </c>
      <c r="B33" t="s">
        <v>126</v>
      </c>
      <c r="C33" t="s">
        <v>65</v>
      </c>
      <c r="D33" t="s">
        <v>64</v>
      </c>
    </row>
    <row r="34" spans="1:4" x14ac:dyDescent="0.35">
      <c r="A34">
        <v>3868</v>
      </c>
      <c r="B34" t="s">
        <v>127</v>
      </c>
      <c r="C34" t="s">
        <v>67</v>
      </c>
      <c r="D34" t="s">
        <v>66</v>
      </c>
    </row>
    <row r="35" spans="1:4" x14ac:dyDescent="0.35">
      <c r="A35">
        <v>3868</v>
      </c>
      <c r="B35" t="s">
        <v>128</v>
      </c>
      <c r="C35" t="s">
        <v>69</v>
      </c>
      <c r="D35" t="s">
        <v>68</v>
      </c>
    </row>
    <row r="36" spans="1:4" x14ac:dyDescent="0.35">
      <c r="A36">
        <v>3868</v>
      </c>
      <c r="B36" t="s">
        <v>129</v>
      </c>
      <c r="C36" t="s">
        <v>71</v>
      </c>
      <c r="D36" t="s">
        <v>70</v>
      </c>
    </row>
    <row r="37" spans="1:4" x14ac:dyDescent="0.35">
      <c r="A37">
        <v>3868</v>
      </c>
      <c r="B37" t="s">
        <v>130</v>
      </c>
      <c r="C37" t="s">
        <v>73</v>
      </c>
      <c r="D37" t="s">
        <v>72</v>
      </c>
    </row>
    <row r="38" spans="1:4" x14ac:dyDescent="0.35">
      <c r="A38">
        <v>3868</v>
      </c>
      <c r="B38" t="s">
        <v>131</v>
      </c>
      <c r="C38" t="s">
        <v>75</v>
      </c>
      <c r="D38" t="s">
        <v>74</v>
      </c>
    </row>
    <row r="39" spans="1:4" x14ac:dyDescent="0.35">
      <c r="A39">
        <v>3868</v>
      </c>
      <c r="B39" t="s">
        <v>132</v>
      </c>
      <c r="C39" t="s">
        <v>77</v>
      </c>
      <c r="D39" t="s">
        <v>76</v>
      </c>
    </row>
    <row r="40" spans="1:4" x14ac:dyDescent="0.35">
      <c r="A40">
        <v>3868</v>
      </c>
      <c r="B40" t="s">
        <v>133</v>
      </c>
      <c r="C40" t="s">
        <v>79</v>
      </c>
      <c r="D40" t="s">
        <v>78</v>
      </c>
    </row>
    <row r="41" spans="1:4" x14ac:dyDescent="0.35">
      <c r="A41">
        <v>3868</v>
      </c>
      <c r="B41" t="s">
        <v>134</v>
      </c>
      <c r="C41" t="s">
        <v>81</v>
      </c>
      <c r="D41" t="s">
        <v>80</v>
      </c>
    </row>
    <row r="42" spans="1:4" x14ac:dyDescent="0.35">
      <c r="A42">
        <v>3868</v>
      </c>
      <c r="B42" t="s">
        <v>135</v>
      </c>
      <c r="C42" t="s">
        <v>83</v>
      </c>
      <c r="D42" t="s">
        <v>82</v>
      </c>
    </row>
    <row r="43" spans="1:4" x14ac:dyDescent="0.35">
      <c r="A43">
        <v>3868</v>
      </c>
      <c r="B43" t="s">
        <v>136</v>
      </c>
      <c r="C43" t="s">
        <v>85</v>
      </c>
      <c r="D43" t="s">
        <v>84</v>
      </c>
    </row>
    <row r="44" spans="1:4" x14ac:dyDescent="0.35">
      <c r="A44">
        <v>3868</v>
      </c>
      <c r="B44" t="s">
        <v>137</v>
      </c>
      <c r="C44" t="s">
        <v>87</v>
      </c>
      <c r="D44" t="s">
        <v>86</v>
      </c>
    </row>
    <row r="45" spans="1:4" x14ac:dyDescent="0.35">
      <c r="A45">
        <v>3868</v>
      </c>
      <c r="B45" t="s">
        <v>138</v>
      </c>
      <c r="C45" t="s">
        <v>89</v>
      </c>
      <c r="D45" t="s">
        <v>88</v>
      </c>
    </row>
    <row r="46" spans="1:4" x14ac:dyDescent="0.35">
      <c r="A46">
        <v>3868</v>
      </c>
      <c r="B46" t="s">
        <v>139</v>
      </c>
      <c r="C46" t="s">
        <v>91</v>
      </c>
      <c r="D46" t="s">
        <v>90</v>
      </c>
    </row>
    <row r="47" spans="1:4" x14ac:dyDescent="0.35">
      <c r="A47">
        <v>3868</v>
      </c>
      <c r="B47" t="s">
        <v>140</v>
      </c>
      <c r="C47" t="s">
        <v>93</v>
      </c>
      <c r="D47" t="s">
        <v>92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CBF16-BBD5-4400-9733-80AE9CB2BCC4}">
  <dimension ref="A1:H21"/>
  <sheetViews>
    <sheetView topLeftCell="A19" workbookViewId="0">
      <selection activeCell="E1" sqref="E1:H21"/>
    </sheetView>
  </sheetViews>
  <sheetFormatPr defaultRowHeight="14.5" x14ac:dyDescent="0.35"/>
  <cols>
    <col min="6" max="6" width="34.1796875" bestFit="1" customWidth="1"/>
  </cols>
  <sheetData>
    <row r="1" spans="1:8" ht="29.5" thickBot="1" x14ac:dyDescent="0.4">
      <c r="A1" s="1" t="s">
        <v>2693</v>
      </c>
      <c r="B1" s="3" t="s">
        <v>2694</v>
      </c>
      <c r="C1" s="6" t="s">
        <v>2755</v>
      </c>
      <c r="D1" s="6" t="s">
        <v>466</v>
      </c>
      <c r="E1">
        <v>4001</v>
      </c>
      <c r="F1" t="str">
        <f>_xlfn.CONCAT(C1," (Croatian ",D1,")")</f>
        <v>Zagreb (Croatian city)</v>
      </c>
      <c r="G1" t="str">
        <f>C1</f>
        <v>Zagreb</v>
      </c>
      <c r="H1" t="str">
        <f>A1</f>
        <v>HR-21</v>
      </c>
    </row>
    <row r="2" spans="1:8" ht="73" thickBot="1" x14ac:dyDescent="0.4">
      <c r="A2" s="1" t="s">
        <v>2695</v>
      </c>
      <c r="B2" s="3" t="s">
        <v>2696</v>
      </c>
      <c r="C2" s="6" t="s">
        <v>2697</v>
      </c>
      <c r="D2" s="6" t="s">
        <v>992</v>
      </c>
      <c r="E2">
        <v>4001</v>
      </c>
      <c r="F2" t="str">
        <f t="shared" ref="F2:F21" si="0">_xlfn.CONCAT(C2," (Croatian ",D2,")")</f>
        <v>Bjelovar-Bilogora (Croatian county)</v>
      </c>
      <c r="G2" t="str">
        <f t="shared" ref="G2:G21" si="1">C2</f>
        <v>Bjelovar-Bilogora</v>
      </c>
      <c r="H2" t="str">
        <f t="shared" ref="H2:H21" si="2">A2</f>
        <v>HR-07</v>
      </c>
    </row>
    <row r="3" spans="1:8" ht="44" thickBot="1" x14ac:dyDescent="0.4">
      <c r="A3" s="1" t="s">
        <v>2698</v>
      </c>
      <c r="B3" s="3" t="s">
        <v>2699</v>
      </c>
      <c r="C3" s="6" t="s">
        <v>2700</v>
      </c>
      <c r="D3" s="6" t="s">
        <v>992</v>
      </c>
      <c r="E3">
        <v>4001</v>
      </c>
      <c r="F3" t="str">
        <f t="shared" si="0"/>
        <v>Brod-Posavina (Croatian county)</v>
      </c>
      <c r="G3" t="str">
        <f t="shared" si="1"/>
        <v>Brod-Posavina</v>
      </c>
      <c r="H3" t="str">
        <f t="shared" si="2"/>
        <v>HR-12</v>
      </c>
    </row>
    <row r="4" spans="1:8" ht="73" thickBot="1" x14ac:dyDescent="0.4">
      <c r="A4" s="1" t="s">
        <v>2701</v>
      </c>
      <c r="B4" s="3" t="s">
        <v>2702</v>
      </c>
      <c r="C4" s="6" t="s">
        <v>2703</v>
      </c>
      <c r="D4" s="6" t="s">
        <v>992</v>
      </c>
      <c r="E4">
        <v>4001</v>
      </c>
      <c r="F4" t="str">
        <f t="shared" si="0"/>
        <v>Dubrovnik-Neretva (Croatian county)</v>
      </c>
      <c r="G4" t="str">
        <f t="shared" si="1"/>
        <v>Dubrovnik-Neretva</v>
      </c>
      <c r="H4" t="str">
        <f t="shared" si="2"/>
        <v>HR-19</v>
      </c>
    </row>
    <row r="5" spans="1:8" ht="29.5" thickBot="1" x14ac:dyDescent="0.4">
      <c r="A5" s="1" t="s">
        <v>2704</v>
      </c>
      <c r="B5" s="3" t="s">
        <v>2705</v>
      </c>
      <c r="C5" s="6" t="s">
        <v>2706</v>
      </c>
      <c r="D5" s="6" t="s">
        <v>992</v>
      </c>
      <c r="E5">
        <v>4001</v>
      </c>
      <c r="F5" t="str">
        <f t="shared" si="0"/>
        <v>Istria (Croatian county)</v>
      </c>
      <c r="G5" t="str">
        <f t="shared" si="1"/>
        <v>Istria</v>
      </c>
      <c r="H5" t="str">
        <f t="shared" si="2"/>
        <v>HR-18</v>
      </c>
    </row>
    <row r="6" spans="1:8" ht="44" thickBot="1" x14ac:dyDescent="0.4">
      <c r="A6" s="1" t="s">
        <v>2707</v>
      </c>
      <c r="B6" s="3" t="s">
        <v>2708</v>
      </c>
      <c r="C6" s="6" t="s">
        <v>2709</v>
      </c>
      <c r="D6" s="6" t="s">
        <v>992</v>
      </c>
      <c r="E6">
        <v>4001</v>
      </c>
      <c r="F6" t="str">
        <f t="shared" si="0"/>
        <v>Karlovac (Croatian county)</v>
      </c>
      <c r="G6" t="str">
        <f t="shared" si="1"/>
        <v>Karlovac</v>
      </c>
      <c r="H6" t="str">
        <f t="shared" si="2"/>
        <v>HR-04</v>
      </c>
    </row>
    <row r="7" spans="1:8" ht="73" thickBot="1" x14ac:dyDescent="0.4">
      <c r="A7" s="1" t="s">
        <v>2710</v>
      </c>
      <c r="B7" s="3" t="s">
        <v>2711</v>
      </c>
      <c r="C7" s="6" t="s">
        <v>2712</v>
      </c>
      <c r="D7" s="6" t="s">
        <v>992</v>
      </c>
      <c r="E7">
        <v>4001</v>
      </c>
      <c r="F7" t="str">
        <f t="shared" si="0"/>
        <v>Koprivnica-Križevci (Croatian county)</v>
      </c>
      <c r="G7" t="str">
        <f t="shared" si="1"/>
        <v>Koprivnica-Križevci</v>
      </c>
      <c r="H7" t="str">
        <f t="shared" si="2"/>
        <v>HR-06</v>
      </c>
    </row>
    <row r="8" spans="1:8" ht="58.5" thickBot="1" x14ac:dyDescent="0.4">
      <c r="A8" s="1" t="s">
        <v>2713</v>
      </c>
      <c r="B8" s="3" t="s">
        <v>2714</v>
      </c>
      <c r="C8" s="6" t="s">
        <v>2715</v>
      </c>
      <c r="D8" s="6" t="s">
        <v>992</v>
      </c>
      <c r="E8">
        <v>4001</v>
      </c>
      <c r="F8" t="str">
        <f t="shared" si="0"/>
        <v>Krapina-Zagorje (Croatian county)</v>
      </c>
      <c r="G8" t="str">
        <f t="shared" si="1"/>
        <v>Krapina-Zagorje</v>
      </c>
      <c r="H8" t="str">
        <f t="shared" si="2"/>
        <v>HR-02</v>
      </c>
    </row>
    <row r="9" spans="1:8" ht="44" thickBot="1" x14ac:dyDescent="0.4">
      <c r="A9" s="1" t="s">
        <v>2716</v>
      </c>
      <c r="B9" s="3" t="s">
        <v>2717</v>
      </c>
      <c r="C9" s="6" t="s">
        <v>2718</v>
      </c>
      <c r="D9" s="6" t="s">
        <v>992</v>
      </c>
      <c r="E9">
        <v>4001</v>
      </c>
      <c r="F9" t="str">
        <f t="shared" si="0"/>
        <v>Lika-Senj (Croatian county)</v>
      </c>
      <c r="G9" t="str">
        <f t="shared" si="1"/>
        <v>Lika-Senj</v>
      </c>
      <c r="H9" t="str">
        <f t="shared" si="2"/>
        <v>HR-09</v>
      </c>
    </row>
    <row r="10" spans="1:8" ht="44" thickBot="1" x14ac:dyDescent="0.4">
      <c r="A10" s="1" t="s">
        <v>2719</v>
      </c>
      <c r="B10" s="3" t="s">
        <v>2720</v>
      </c>
      <c r="C10" s="6" t="s">
        <v>2721</v>
      </c>
      <c r="D10" s="6" t="s">
        <v>992</v>
      </c>
      <c r="E10">
        <v>4001</v>
      </c>
      <c r="F10" t="str">
        <f t="shared" si="0"/>
        <v>Međimurje (Croatian county)</v>
      </c>
      <c r="G10" t="str">
        <f t="shared" si="1"/>
        <v>Međimurje</v>
      </c>
      <c r="H10" t="str">
        <f t="shared" si="2"/>
        <v>HR-20</v>
      </c>
    </row>
    <row r="11" spans="1:8" ht="58.5" thickBot="1" x14ac:dyDescent="0.4">
      <c r="A11" s="1" t="s">
        <v>2722</v>
      </c>
      <c r="B11" s="3" t="s">
        <v>2723</v>
      </c>
      <c r="C11" s="6" t="s">
        <v>2724</v>
      </c>
      <c r="D11" s="6" t="s">
        <v>992</v>
      </c>
      <c r="E11">
        <v>4001</v>
      </c>
      <c r="F11" t="str">
        <f t="shared" si="0"/>
        <v>Osijek-Baranja (Croatian county)</v>
      </c>
      <c r="G11" t="str">
        <f t="shared" si="1"/>
        <v>Osijek-Baranja</v>
      </c>
      <c r="H11" t="str">
        <f t="shared" si="2"/>
        <v>HR-14</v>
      </c>
    </row>
    <row r="12" spans="1:8" ht="58.5" thickBot="1" x14ac:dyDescent="0.4">
      <c r="A12" s="1" t="s">
        <v>2725</v>
      </c>
      <c r="B12" s="3" t="s">
        <v>2726</v>
      </c>
      <c r="C12" s="6" t="s">
        <v>2727</v>
      </c>
      <c r="D12" s="6" t="s">
        <v>992</v>
      </c>
      <c r="E12">
        <v>4001</v>
      </c>
      <c r="F12" t="str">
        <f t="shared" si="0"/>
        <v>Požega-Slavonia (Croatian county)</v>
      </c>
      <c r="G12" t="str">
        <f t="shared" si="1"/>
        <v>Požega-Slavonia</v>
      </c>
      <c r="H12" t="str">
        <f t="shared" si="2"/>
        <v>HR-11</v>
      </c>
    </row>
    <row r="13" spans="1:8" ht="58.5" thickBot="1" x14ac:dyDescent="0.4">
      <c r="A13" s="1" t="s">
        <v>2728</v>
      </c>
      <c r="B13" s="3" t="s">
        <v>2729</v>
      </c>
      <c r="C13" s="6" t="s">
        <v>2730</v>
      </c>
      <c r="D13" s="6" t="s">
        <v>992</v>
      </c>
      <c r="E13">
        <v>4001</v>
      </c>
      <c r="F13" t="str">
        <f t="shared" si="0"/>
        <v>Primorje-Gorski Kotar (Croatian county)</v>
      </c>
      <c r="G13" t="str">
        <f t="shared" si="1"/>
        <v>Primorje-Gorski Kotar</v>
      </c>
      <c r="H13" t="str">
        <f t="shared" si="2"/>
        <v>HR-08</v>
      </c>
    </row>
    <row r="14" spans="1:8" ht="58.5" thickBot="1" x14ac:dyDescent="0.4">
      <c r="A14" s="1" t="s">
        <v>2731</v>
      </c>
      <c r="B14" s="3" t="s">
        <v>2732</v>
      </c>
      <c r="C14" s="6" t="s">
        <v>2733</v>
      </c>
      <c r="D14" s="6" t="s">
        <v>992</v>
      </c>
      <c r="E14">
        <v>4001</v>
      </c>
      <c r="F14" t="str">
        <f t="shared" si="0"/>
        <v>Sisak-Moslavina (Croatian county)</v>
      </c>
      <c r="G14" t="str">
        <f t="shared" si="1"/>
        <v>Sisak-Moslavina</v>
      </c>
      <c r="H14" t="str">
        <f t="shared" si="2"/>
        <v>HR-03</v>
      </c>
    </row>
    <row r="15" spans="1:8" ht="58.5" thickBot="1" x14ac:dyDescent="0.4">
      <c r="A15" s="1" t="s">
        <v>2734</v>
      </c>
      <c r="B15" s="3" t="s">
        <v>2735</v>
      </c>
      <c r="C15" s="6" t="s">
        <v>2736</v>
      </c>
      <c r="D15" s="6" t="s">
        <v>992</v>
      </c>
      <c r="E15">
        <v>4001</v>
      </c>
      <c r="F15" t="str">
        <f t="shared" si="0"/>
        <v>Split-Dalmatia (Croatian county)</v>
      </c>
      <c r="G15" t="str">
        <f t="shared" si="1"/>
        <v>Split-Dalmatia</v>
      </c>
      <c r="H15" t="str">
        <f t="shared" si="2"/>
        <v>HR-17</v>
      </c>
    </row>
    <row r="16" spans="1:8" ht="44" thickBot="1" x14ac:dyDescent="0.4">
      <c r="A16" s="1" t="s">
        <v>2737</v>
      </c>
      <c r="B16" s="3" t="s">
        <v>2738</v>
      </c>
      <c r="C16" s="6" t="s">
        <v>2739</v>
      </c>
      <c r="D16" s="6" t="s">
        <v>992</v>
      </c>
      <c r="E16">
        <v>4001</v>
      </c>
      <c r="F16" t="str">
        <f t="shared" si="0"/>
        <v>Šibenik-Knin (Croatian county)</v>
      </c>
      <c r="G16" t="str">
        <f t="shared" si="1"/>
        <v>Šibenik-Knin</v>
      </c>
      <c r="H16" t="str">
        <f t="shared" si="2"/>
        <v>HR-15</v>
      </c>
    </row>
    <row r="17" spans="1:8" ht="44" thickBot="1" x14ac:dyDescent="0.4">
      <c r="A17" s="1" t="s">
        <v>2740</v>
      </c>
      <c r="B17" s="3" t="s">
        <v>2741</v>
      </c>
      <c r="C17" s="6" t="s">
        <v>2742</v>
      </c>
      <c r="D17" s="6" t="s">
        <v>992</v>
      </c>
      <c r="E17">
        <v>4001</v>
      </c>
      <c r="F17" t="str">
        <f t="shared" si="0"/>
        <v>Varaždin (Croatian county)</v>
      </c>
      <c r="G17" t="str">
        <f t="shared" si="1"/>
        <v>Varaždin</v>
      </c>
      <c r="H17" t="str">
        <f t="shared" si="2"/>
        <v>HR-05</v>
      </c>
    </row>
    <row r="18" spans="1:8" ht="73" thickBot="1" x14ac:dyDescent="0.4">
      <c r="A18" s="1" t="s">
        <v>2743</v>
      </c>
      <c r="B18" s="3" t="s">
        <v>2744</v>
      </c>
      <c r="C18" s="6" t="s">
        <v>2745</v>
      </c>
      <c r="D18" s="6" t="s">
        <v>992</v>
      </c>
      <c r="E18">
        <v>4001</v>
      </c>
      <c r="F18" t="str">
        <f t="shared" si="0"/>
        <v>Virovitica-Podravina (Croatian county)</v>
      </c>
      <c r="G18" t="str">
        <f t="shared" si="1"/>
        <v>Virovitica-Podravina</v>
      </c>
      <c r="H18" t="str">
        <f t="shared" si="2"/>
        <v>HR-10</v>
      </c>
    </row>
    <row r="19" spans="1:8" ht="58.5" thickBot="1" x14ac:dyDescent="0.4">
      <c r="A19" s="1" t="s">
        <v>2746</v>
      </c>
      <c r="B19" s="3" t="s">
        <v>2747</v>
      </c>
      <c r="C19" s="6" t="s">
        <v>2748</v>
      </c>
      <c r="D19" s="6" t="s">
        <v>992</v>
      </c>
      <c r="E19">
        <v>4001</v>
      </c>
      <c r="F19" t="str">
        <f t="shared" si="0"/>
        <v>Vukovar-Srijem (Croatian county)</v>
      </c>
      <c r="G19" t="str">
        <f t="shared" si="1"/>
        <v>Vukovar-Srijem</v>
      </c>
      <c r="H19" t="str">
        <f t="shared" si="2"/>
        <v>HR-16</v>
      </c>
    </row>
    <row r="20" spans="1:8" ht="29.5" thickBot="1" x14ac:dyDescent="0.4">
      <c r="A20" s="1" t="s">
        <v>2749</v>
      </c>
      <c r="B20" s="3" t="s">
        <v>2750</v>
      </c>
      <c r="C20" s="6" t="s">
        <v>2751</v>
      </c>
      <c r="D20" s="6" t="s">
        <v>992</v>
      </c>
      <c r="E20">
        <v>4001</v>
      </c>
      <c r="F20" t="str">
        <f t="shared" si="0"/>
        <v>Zadar (Croatian county)</v>
      </c>
      <c r="G20" t="str">
        <f t="shared" si="1"/>
        <v>Zadar</v>
      </c>
      <c r="H20" t="str">
        <f t="shared" si="2"/>
        <v>HR-13</v>
      </c>
    </row>
    <row r="21" spans="1:8" ht="44" thickBot="1" x14ac:dyDescent="0.4">
      <c r="A21" s="1" t="s">
        <v>2752</v>
      </c>
      <c r="B21" s="3" t="s">
        <v>2753</v>
      </c>
      <c r="C21" s="6" t="s">
        <v>2754</v>
      </c>
      <c r="D21" s="6" t="s">
        <v>992</v>
      </c>
      <c r="E21">
        <v>4001</v>
      </c>
      <c r="F21" t="str">
        <f t="shared" si="0"/>
        <v>Zagreb County (Croatian county)</v>
      </c>
      <c r="G21" t="str">
        <f t="shared" si="1"/>
        <v>Zagreb County</v>
      </c>
      <c r="H21" t="str">
        <f t="shared" si="2"/>
        <v>HR-01</v>
      </c>
    </row>
  </sheetData>
  <hyperlinks>
    <hyperlink ref="B1" r:id="rId1" tooltip="Grad Zagreb" display="https://en.wikipedia.org/wiki/Grad_Zagreb" xr:uid="{CDE4595B-D551-4BEC-A65E-9D3EEBF44379}"/>
    <hyperlink ref="B2" r:id="rId2" tooltip="Bjelovarsko-bilogorska županija" display="https://en.wikipedia.org/wiki/Bjelovarsko-bilogorska_%C5%BEupanija" xr:uid="{F1B0D43B-480F-46A2-A4DE-DFD97581F19B}"/>
    <hyperlink ref="B3" r:id="rId3" tooltip="Brodsko-posavska županija" display="https://en.wikipedia.org/wiki/Brodsko-posavska_%C5%BEupanija" xr:uid="{DFD1826F-62BC-4B05-9758-AF1DEF794590}"/>
    <hyperlink ref="B4" r:id="rId4" tooltip="Dubrovačko-neretvanska županija" display="https://en.wikipedia.org/wiki/Dubrova%C4%8Dko-neretvanska_%C5%BEupanija" xr:uid="{FED1EEB9-185E-42BB-99CB-5857804FBD51}"/>
    <hyperlink ref="B5" r:id="rId5" tooltip="Istarska županija" display="https://en.wikipedia.org/wiki/Istarska_%C5%BEupanija" xr:uid="{AD5D573E-8D0D-43CF-8787-4D351F42432D}"/>
    <hyperlink ref="B6" r:id="rId6" tooltip="Karlovačka županija" display="https://en.wikipedia.org/wiki/Karlova%C4%8Dka_%C5%BEupanija" xr:uid="{C416848B-FEBF-437C-B447-805B640A07EF}"/>
    <hyperlink ref="B7" r:id="rId7" tooltip="Koprivničko-križevačka županija" display="https://en.wikipedia.org/wiki/Koprivni%C4%8Dko-kri%C5%BEeva%C4%8Dka_%C5%BEupanija" xr:uid="{0A1B92C2-3E2B-4480-87D1-ED4E318A9B8C}"/>
    <hyperlink ref="B8" r:id="rId8" tooltip="Krapinsko-zagorska županija" display="https://en.wikipedia.org/wiki/Krapinsko-zagorska_%C5%BEupanija" xr:uid="{DB5FFE4C-81AB-4B3A-8152-DB5E37CCC99F}"/>
    <hyperlink ref="B9" r:id="rId9" tooltip="Ličko-senjska županija" display="https://en.wikipedia.org/wiki/Li%C4%8Dko-senjska_%C5%BEupanija" xr:uid="{558DAB78-90D6-4F6B-A1D8-75B4A89EB878}"/>
    <hyperlink ref="B10" r:id="rId10" tooltip="Međimurska županija" display="https://en.wikipedia.org/wiki/Me%C4%91imurska_%C5%BEupanija" xr:uid="{3EA223C7-E00C-456D-A15D-FD83FDE3EF00}"/>
    <hyperlink ref="B11" r:id="rId11" tooltip="Osječko-baranjska županija" display="https://en.wikipedia.org/wiki/Osje%C4%8Dko-baranjska_%C5%BEupanija" xr:uid="{B0B52D83-B595-4AAD-9DEA-5D5F3D2F8AC6}"/>
    <hyperlink ref="B12" r:id="rId12" tooltip="Požeško-slavonska županija" display="https://en.wikipedia.org/wiki/Po%C5%BEe%C5%A1ko-slavonska_%C5%BEupanija" xr:uid="{65AF2117-8AA1-449A-B9B7-217DDFA0693F}"/>
    <hyperlink ref="B13" r:id="rId13" tooltip="Primorsko-goranska županija" display="https://en.wikipedia.org/wiki/Primorsko-goranska_%C5%BEupanija" xr:uid="{04B7B6B6-2D2B-422E-890D-8016361DCE1B}"/>
    <hyperlink ref="B14" r:id="rId14" tooltip="Sisačko-moslavačka županija" display="https://en.wikipedia.org/wiki/Sisa%C4%8Dko-moslava%C4%8Dka_%C5%BEupanija" xr:uid="{56187E83-0F4A-4639-9B48-4C3F61975AC2}"/>
    <hyperlink ref="B15" r:id="rId15" tooltip="Splitsko-dalmatinska županija" display="https://en.wikipedia.org/wiki/Splitsko-dalmatinska_%C5%BEupanija" xr:uid="{3994408B-65B7-432C-8E04-9E95FA6D0AE1}"/>
    <hyperlink ref="B16" r:id="rId16" tooltip="Šibensko-kninska županija" display="https://en.wikipedia.org/wiki/%C5%A0ibensko-kninska_%C5%BEupanija" xr:uid="{8FB3D516-E7D2-4CD2-83F2-9F02C0A7D1CB}"/>
    <hyperlink ref="B17" r:id="rId17" tooltip="Varaždinska županija" display="https://en.wikipedia.org/wiki/Vara%C5%BEdinska_%C5%BEupanija" xr:uid="{29787095-1043-4E1C-AF8E-1805BD79D6EE}"/>
    <hyperlink ref="B18" r:id="rId18" tooltip="Virovitičko-podravska županija" display="https://en.wikipedia.org/wiki/Viroviti%C4%8Dko-podravska_%C5%BEupanija" xr:uid="{CDCA13A6-FF58-4E8D-85F5-912C74FD84E6}"/>
    <hyperlink ref="B19" r:id="rId19" tooltip="Vukovarsko-srijemska županija" display="https://en.wikipedia.org/wiki/Vukovarsko-srijemska_%C5%BEupanija" xr:uid="{17BBB5F4-A168-4C18-A71C-892F6BEAFA82}"/>
    <hyperlink ref="B20" r:id="rId20" tooltip="Zadarska županija" display="https://en.wikipedia.org/wiki/Zadarska_%C5%BEupanija" xr:uid="{C7AC3756-3BC4-4E26-9CB1-068C888A8B38}"/>
    <hyperlink ref="B21" r:id="rId21" tooltip="Zagrebačka županija" display="https://en.wikipedia.org/wiki/Zagreba%C4%8Dka_%C5%BEupanija" xr:uid="{987156A6-8882-433E-9796-8C0B77A549A5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BA069-7A00-4F24-A845-A856DC393265}">
  <dimension ref="A1:G10"/>
  <sheetViews>
    <sheetView workbookViewId="0">
      <selection activeCell="D1" sqref="D1:G10"/>
    </sheetView>
  </sheetViews>
  <sheetFormatPr defaultRowHeight="14.5" x14ac:dyDescent="0.35"/>
  <cols>
    <col min="4" max="4" width="4.81640625" bestFit="1" customWidth="1"/>
    <col min="5" max="5" width="27.54296875" bestFit="1" customWidth="1"/>
    <col min="6" max="6" width="9.1796875" bestFit="1" customWidth="1"/>
  </cols>
  <sheetData>
    <row r="1" spans="1:7" ht="29.5" thickBot="1" x14ac:dyDescent="0.4">
      <c r="A1" s="1" t="s">
        <v>2756</v>
      </c>
      <c r="B1" s="3" t="s">
        <v>2757</v>
      </c>
      <c r="C1" s="6" t="s">
        <v>2758</v>
      </c>
      <c r="D1">
        <v>3905</v>
      </c>
      <c r="E1" t="str">
        <f>_xlfn.CONCAT(B1," (Haitian department)")</f>
        <v>Artibonite (Haitian department)</v>
      </c>
      <c r="F1" t="str">
        <f>B1</f>
        <v>Artibonite</v>
      </c>
      <c r="G1" t="str">
        <f>A1</f>
        <v>HT-AR</v>
      </c>
    </row>
    <row r="2" spans="1:7" ht="15" thickBot="1" x14ac:dyDescent="0.4">
      <c r="A2" s="1" t="s">
        <v>2759</v>
      </c>
      <c r="B2" s="3" t="s">
        <v>2006</v>
      </c>
      <c r="C2" s="6" t="s">
        <v>2760</v>
      </c>
      <c r="D2">
        <v>3905</v>
      </c>
      <c r="E2" t="str">
        <f t="shared" ref="E2:E10" si="0">_xlfn.CONCAT(B2," (Haitian department)")</f>
        <v>Centre (Haitian department)</v>
      </c>
      <c r="F2" t="str">
        <f t="shared" ref="F2:F10" si="1">B2</f>
        <v>Centre</v>
      </c>
      <c r="G2" t="str">
        <f t="shared" ref="G2:G10" si="2">A2</f>
        <v>HT-CE</v>
      </c>
    </row>
    <row r="3" spans="1:7" ht="29.5" thickBot="1" x14ac:dyDescent="0.4">
      <c r="A3" s="1" t="s">
        <v>2761</v>
      </c>
      <c r="B3" s="3" t="s">
        <v>2762</v>
      </c>
      <c r="C3" s="6" t="s">
        <v>2763</v>
      </c>
      <c r="D3">
        <v>3905</v>
      </c>
      <c r="E3" t="str">
        <f t="shared" si="0"/>
        <v>Grande’Anse (Haitian department)</v>
      </c>
      <c r="F3" t="str">
        <f t="shared" si="1"/>
        <v>Grande’Anse</v>
      </c>
      <c r="G3" t="str">
        <f t="shared" si="2"/>
        <v>HT-GA</v>
      </c>
    </row>
    <row r="4" spans="1:7" ht="15" thickBot="1" x14ac:dyDescent="0.4">
      <c r="A4" s="1" t="s">
        <v>2764</v>
      </c>
      <c r="B4" s="3" t="s">
        <v>2765</v>
      </c>
      <c r="C4" s="6" t="s">
        <v>2766</v>
      </c>
      <c r="D4">
        <v>3905</v>
      </c>
      <c r="E4" t="str">
        <f t="shared" si="0"/>
        <v>Nippes (Haitian department)</v>
      </c>
      <c r="F4" t="str">
        <f t="shared" si="1"/>
        <v>Nippes</v>
      </c>
      <c r="G4" t="str">
        <f t="shared" si="2"/>
        <v>HT-NI</v>
      </c>
    </row>
    <row r="5" spans="1:7" ht="15" thickBot="1" x14ac:dyDescent="0.4">
      <c r="A5" s="1" t="s">
        <v>2767</v>
      </c>
      <c r="B5" s="3" t="s">
        <v>2016</v>
      </c>
      <c r="C5" s="6" t="s">
        <v>2768</v>
      </c>
      <c r="D5">
        <v>3905</v>
      </c>
      <c r="E5" t="str">
        <f t="shared" si="0"/>
        <v>Nord (Haitian department)</v>
      </c>
      <c r="F5" t="str">
        <f t="shared" si="1"/>
        <v>Nord</v>
      </c>
      <c r="G5" t="str">
        <f t="shared" si="2"/>
        <v>HT-ND</v>
      </c>
    </row>
    <row r="6" spans="1:7" ht="15" thickBot="1" x14ac:dyDescent="0.4">
      <c r="A6" s="1" t="s">
        <v>2769</v>
      </c>
      <c r="B6" s="3" t="s">
        <v>2770</v>
      </c>
      <c r="C6" s="6" t="s">
        <v>2771</v>
      </c>
      <c r="D6">
        <v>3905</v>
      </c>
      <c r="E6" t="str">
        <f t="shared" si="0"/>
        <v>Nord-Est (Haitian department)</v>
      </c>
      <c r="F6" t="str">
        <f t="shared" si="1"/>
        <v>Nord-Est</v>
      </c>
      <c r="G6" t="str">
        <f t="shared" si="2"/>
        <v>HT-NE</v>
      </c>
    </row>
    <row r="7" spans="1:7" ht="29.5" thickBot="1" x14ac:dyDescent="0.4">
      <c r="A7" s="1" t="s">
        <v>2772</v>
      </c>
      <c r="B7" s="3" t="s">
        <v>2018</v>
      </c>
      <c r="C7" s="6" t="s">
        <v>2773</v>
      </c>
      <c r="D7">
        <v>3905</v>
      </c>
      <c r="E7" t="str">
        <f t="shared" si="0"/>
        <v>Nord-Ouest (Haitian department)</v>
      </c>
      <c r="F7" t="str">
        <f t="shared" si="1"/>
        <v>Nord-Ouest</v>
      </c>
      <c r="G7" t="str">
        <f t="shared" si="2"/>
        <v>HT-NO</v>
      </c>
    </row>
    <row r="8" spans="1:7" ht="15" thickBot="1" x14ac:dyDescent="0.4">
      <c r="A8" s="1" t="s">
        <v>2774</v>
      </c>
      <c r="B8" s="3" t="s">
        <v>2027</v>
      </c>
      <c r="C8" s="6" t="s">
        <v>2775</v>
      </c>
      <c r="D8">
        <v>3905</v>
      </c>
      <c r="E8" t="str">
        <f t="shared" si="0"/>
        <v>Ouest (Haitian department)</v>
      </c>
      <c r="F8" t="str">
        <f t="shared" si="1"/>
        <v>Ouest</v>
      </c>
      <c r="G8" t="str">
        <f t="shared" si="2"/>
        <v>HT-OU</v>
      </c>
    </row>
    <row r="9" spans="1:7" ht="15" thickBot="1" x14ac:dyDescent="0.4">
      <c r="A9" s="1" t="s">
        <v>2776</v>
      </c>
      <c r="B9" s="3" t="s">
        <v>2021</v>
      </c>
      <c r="C9" s="6" t="s">
        <v>2777</v>
      </c>
      <c r="D9">
        <v>3905</v>
      </c>
      <c r="E9" t="str">
        <f t="shared" si="0"/>
        <v>Sud (Haitian department)</v>
      </c>
      <c r="F9" t="str">
        <f t="shared" si="1"/>
        <v>Sud</v>
      </c>
      <c r="G9" t="str">
        <f t="shared" si="2"/>
        <v>HT-SD</v>
      </c>
    </row>
    <row r="10" spans="1:7" ht="15" thickBot="1" x14ac:dyDescent="0.4">
      <c r="A10" s="1" t="s">
        <v>2778</v>
      </c>
      <c r="B10" s="3" t="s">
        <v>2779</v>
      </c>
      <c r="C10" s="6" t="s">
        <v>2780</v>
      </c>
      <c r="D10">
        <v>3905</v>
      </c>
      <c r="E10" t="str">
        <f t="shared" si="0"/>
        <v>Sud-Est (Haitian department)</v>
      </c>
      <c r="F10" t="str">
        <f t="shared" si="1"/>
        <v>Sud-Est</v>
      </c>
      <c r="G10" t="str">
        <f t="shared" si="2"/>
        <v>HT-SE</v>
      </c>
    </row>
  </sheetData>
  <hyperlinks>
    <hyperlink ref="B1" r:id="rId1" tooltip="Artibonite (department)" display="https://en.wikipedia.org/wiki/Artibonite_(department)" xr:uid="{FC1B0156-5824-4A3B-B5A9-AA28EBD982A7}"/>
    <hyperlink ref="B2" r:id="rId2" tooltip="Centre (department)" display="https://en.wikipedia.org/wiki/Centre_(department)" xr:uid="{18735B02-C8D3-4D0E-B133-DC8B325EB17A}"/>
    <hyperlink ref="B3" r:id="rId3" tooltip="Grand'Anse (department)" display="https://en.wikipedia.org/wiki/Grand%27Anse_(department)" xr:uid="{26A5C238-D162-4C13-B960-9478278F79B8}"/>
    <hyperlink ref="B4" r:id="rId4" tooltip="Nippes" display="https://en.wikipedia.org/wiki/Nippes" xr:uid="{9F56C15C-292D-4668-B7DA-0E14B8F57693}"/>
    <hyperlink ref="B5" r:id="rId5" tooltip="Nord (Haitian department)" display="https://en.wikipedia.org/wiki/Nord_(Haitian_department)" xr:uid="{EA3FF9F7-E53E-4232-A552-FB407FDDE999}"/>
    <hyperlink ref="B6" r:id="rId6" tooltip="Nord-Est (department)" display="https://en.wikipedia.org/wiki/Nord-Est_(department)" xr:uid="{3C54E9EC-3CF6-41A1-9E0F-671726C6AF99}"/>
    <hyperlink ref="B7" r:id="rId7" tooltip="Nord-Ouest (department)" display="https://en.wikipedia.org/wiki/Nord-Ouest_(department)" xr:uid="{5AC332F3-E724-4CF5-AC63-741012516176}"/>
    <hyperlink ref="B8" r:id="rId8" tooltip="Ouest (department)" display="https://en.wikipedia.org/wiki/Ouest_(department)" xr:uid="{CB8310EE-FDAB-4B0E-A270-AC8279FAFEEF}"/>
    <hyperlink ref="B9" r:id="rId9" tooltip="Sud (department)" display="https://en.wikipedia.org/wiki/Sud_(department)" xr:uid="{9D01A9FC-3DF4-4449-A237-040F03A335B9}"/>
    <hyperlink ref="B10" r:id="rId10" tooltip="Sud-Est (department)" display="https://en.wikipedia.org/wiki/Sud-Est_(department)" xr:uid="{404C7BD0-1DD3-4795-ABF4-7AC308560B9A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0DDCD-3932-46B8-8524-137AE6EFE162}">
  <dimension ref="A1:E19"/>
  <sheetViews>
    <sheetView workbookViewId="0">
      <selection activeCell="F1" sqref="F1"/>
    </sheetView>
  </sheetViews>
  <sheetFormatPr defaultRowHeight="14.5" x14ac:dyDescent="0.35"/>
  <sheetData>
    <row r="1" spans="1:5" ht="15" thickBot="1" x14ac:dyDescent="0.4">
      <c r="A1" s="1" t="s">
        <v>2781</v>
      </c>
      <c r="B1" s="3" t="s">
        <v>2782</v>
      </c>
      <c r="C1" s="6"/>
      <c r="D1" s="6" t="s">
        <v>2783</v>
      </c>
      <c r="E1" s="6"/>
    </row>
    <row r="2" spans="1:5" ht="15" thickBot="1" x14ac:dyDescent="0.4">
      <c r="A2" s="1" t="s">
        <v>2784</v>
      </c>
      <c r="B2" s="3" t="s">
        <v>2785</v>
      </c>
      <c r="C2" s="6"/>
      <c r="D2" s="6" t="s">
        <v>2783</v>
      </c>
      <c r="E2" s="6"/>
    </row>
    <row r="3" spans="1:5" ht="44" thickBot="1" x14ac:dyDescent="0.4">
      <c r="A3" s="1" t="s">
        <v>2786</v>
      </c>
      <c r="B3" s="3" t="s">
        <v>2787</v>
      </c>
      <c r="C3" s="6"/>
      <c r="D3" s="6" t="s">
        <v>2783</v>
      </c>
      <c r="E3" s="6"/>
    </row>
    <row r="4" spans="1:5" ht="44" thickBot="1" x14ac:dyDescent="0.4">
      <c r="A4" s="1" t="s">
        <v>2788</v>
      </c>
      <c r="B4" s="3" t="s">
        <v>2789</v>
      </c>
      <c r="C4" s="6"/>
      <c r="D4" s="6" t="s">
        <v>2783</v>
      </c>
      <c r="E4" s="6"/>
    </row>
    <row r="5" spans="1:5" ht="15" thickBot="1" x14ac:dyDescent="0.4">
      <c r="A5" s="1" t="s">
        <v>2790</v>
      </c>
      <c r="B5" s="3" t="s">
        <v>2791</v>
      </c>
      <c r="C5" s="6"/>
      <c r="D5" s="6" t="s">
        <v>2783</v>
      </c>
      <c r="E5" s="6"/>
    </row>
    <row r="6" spans="1:5" ht="15" thickBot="1" x14ac:dyDescent="0.4">
      <c r="A6" s="1" t="s">
        <v>2792</v>
      </c>
      <c r="B6" s="3" t="s">
        <v>2793</v>
      </c>
      <c r="C6" s="6" t="s">
        <v>2794</v>
      </c>
      <c r="D6" s="6" t="s">
        <v>2783</v>
      </c>
      <c r="E6" s="6" t="s">
        <v>2795</v>
      </c>
    </row>
    <row r="7" spans="1:5" ht="44" thickBot="1" x14ac:dyDescent="0.4">
      <c r="A7" s="1" t="s">
        <v>2796</v>
      </c>
      <c r="B7" s="3" t="s">
        <v>2797</v>
      </c>
      <c r="C7" s="6" t="s">
        <v>2798</v>
      </c>
      <c r="D7" s="6" t="s">
        <v>2783</v>
      </c>
      <c r="E7" s="6" t="s">
        <v>2795</v>
      </c>
    </row>
    <row r="8" spans="1:5" ht="15" thickBot="1" x14ac:dyDescent="0.4">
      <c r="A8" s="1" t="s">
        <v>2799</v>
      </c>
      <c r="B8" s="3" t="s">
        <v>2800</v>
      </c>
      <c r="C8" s="6"/>
      <c r="D8" s="6" t="s">
        <v>2783</v>
      </c>
      <c r="E8" s="6"/>
    </row>
    <row r="9" spans="1:5" ht="15" thickBot="1" x14ac:dyDescent="0.4">
      <c r="A9" s="1" t="s">
        <v>2801</v>
      </c>
      <c r="B9" s="3" t="s">
        <v>2802</v>
      </c>
      <c r="C9" s="6"/>
      <c r="D9" s="6" t="s">
        <v>2783</v>
      </c>
      <c r="E9" s="6"/>
    </row>
    <row r="10" spans="1:5" ht="15" thickBot="1" x14ac:dyDescent="0.4">
      <c r="A10" s="1" t="s">
        <v>2803</v>
      </c>
      <c r="B10" s="3" t="s">
        <v>2804</v>
      </c>
      <c r="C10" s="6" t="s">
        <v>2805</v>
      </c>
      <c r="D10" s="6" t="s">
        <v>2783</v>
      </c>
      <c r="E10" s="6" t="s">
        <v>2795</v>
      </c>
    </row>
    <row r="11" spans="1:5" ht="15" thickBot="1" x14ac:dyDescent="0.4">
      <c r="A11" s="1" t="s">
        <v>2806</v>
      </c>
      <c r="B11" s="3" t="s">
        <v>2807</v>
      </c>
      <c r="C11" s="6"/>
      <c r="D11" s="6" t="s">
        <v>2783</v>
      </c>
      <c r="E11" s="6"/>
    </row>
    <row r="12" spans="1:5" ht="15" thickBot="1" x14ac:dyDescent="0.4">
      <c r="A12" s="1" t="s">
        <v>2808</v>
      </c>
      <c r="B12" s="3" t="s">
        <v>2809</v>
      </c>
      <c r="C12" s="6"/>
      <c r="D12" s="6" t="s">
        <v>2783</v>
      </c>
      <c r="E12" s="6"/>
    </row>
    <row r="13" spans="1:5" ht="29.5" thickBot="1" x14ac:dyDescent="0.4">
      <c r="A13" s="1" t="s">
        <v>2810</v>
      </c>
      <c r="B13" s="3" t="s">
        <v>2811</v>
      </c>
      <c r="C13" s="6" t="s">
        <v>2812</v>
      </c>
      <c r="D13" s="6" t="s">
        <v>1036</v>
      </c>
      <c r="E13" s="6"/>
    </row>
    <row r="14" spans="1:5" ht="15" thickBot="1" x14ac:dyDescent="0.4">
      <c r="A14" s="1" t="s">
        <v>2813</v>
      </c>
      <c r="B14" s="3" t="s">
        <v>2814</v>
      </c>
      <c r="C14" s="6"/>
      <c r="D14" s="6" t="s">
        <v>2783</v>
      </c>
      <c r="E14" s="6"/>
    </row>
    <row r="15" spans="1:5" ht="15" thickBot="1" x14ac:dyDescent="0.4">
      <c r="A15" s="1" t="s">
        <v>2815</v>
      </c>
      <c r="B15" s="3" t="s">
        <v>2816</v>
      </c>
      <c r="C15" s="6"/>
      <c r="D15" s="6" t="s">
        <v>2783</v>
      </c>
      <c r="E15" s="6"/>
    </row>
    <row r="16" spans="1:5" ht="15" thickBot="1" x14ac:dyDescent="0.4">
      <c r="A16" s="1" t="s">
        <v>2817</v>
      </c>
      <c r="B16" s="3" t="s">
        <v>2818</v>
      </c>
      <c r="C16" s="6"/>
      <c r="D16" s="6" t="s">
        <v>2783</v>
      </c>
      <c r="E16" s="6"/>
    </row>
    <row r="17" spans="1:5" ht="15" thickBot="1" x14ac:dyDescent="0.4">
      <c r="A17" s="1" t="s">
        <v>2819</v>
      </c>
      <c r="B17" s="3" t="s">
        <v>2820</v>
      </c>
      <c r="C17" s="6"/>
      <c r="D17" s="6" t="s">
        <v>2783</v>
      </c>
      <c r="E17" s="6"/>
    </row>
    <row r="18" spans="1:5" ht="29.5" thickBot="1" x14ac:dyDescent="0.4">
      <c r="A18" s="1" t="s">
        <v>2821</v>
      </c>
      <c r="B18" s="3" t="s">
        <v>2822</v>
      </c>
      <c r="C18" s="6"/>
      <c r="D18" s="6" t="s">
        <v>2783</v>
      </c>
      <c r="E18" s="6"/>
    </row>
    <row r="19" spans="1:5" ht="15" thickBot="1" x14ac:dyDescent="0.4">
      <c r="A19" s="1" t="s">
        <v>2823</v>
      </c>
      <c r="B19" s="3" t="s">
        <v>2824</v>
      </c>
      <c r="C19" s="6"/>
      <c r="D19" s="6" t="s">
        <v>2783</v>
      </c>
      <c r="E19" s="7"/>
    </row>
  </sheetData>
  <hyperlinks>
    <hyperlink ref="B1" r:id="rId1" tooltip="Al Anbār Governorate" display="https://en.wikipedia.org/wiki/Al_Anb%C4%81r_Governorate" xr:uid="{CD002E66-8228-42C0-8514-24E038D2C15A}"/>
    <hyperlink ref="B2" r:id="rId2" tooltip="Al Başrah Governorate" display="https://en.wikipedia.org/wiki/Al_Ba%C5%9Frah_Governorate" xr:uid="{47880AA3-2C6A-4F8D-9B0A-38FABA7937FD}"/>
    <hyperlink ref="B3" r:id="rId3" tooltip="Al Muthanná Governorate" display="https://en.wikipedia.org/wiki/Al_Muthann%C3%A1_Governorate" xr:uid="{FFF9399E-7FB1-444A-B129-BD5F0EC2DD53}"/>
    <hyperlink ref="B4" r:id="rId4" tooltip="Al Qādisīyah Governorate" display="https://en.wikipedia.org/wiki/Al_Q%C4%81dis%C4%AByah_Governorate" xr:uid="{68B8E987-0B2C-40DD-A405-911E26CB3DA8}"/>
    <hyperlink ref="B5" r:id="rId5" tooltip="An Najaf Governorate" display="https://en.wikipedia.org/wiki/An_Najaf_Governorate" xr:uid="{A2A85662-0220-4F45-9E32-153E5314D908}"/>
    <hyperlink ref="B6" r:id="rId6" tooltip="Arbīl Governorate" display="https://en.wikipedia.org/wiki/Arb%C4%ABl_Governorate" xr:uid="{C16EC123-E6A6-423E-ABBA-E81CF5EEF655}"/>
    <hyperlink ref="B7" r:id="rId7" tooltip="As Sulaymānīyah Governorate" display="https://en.wikipedia.org/wiki/As_Sulaym%C4%81n%C4%AByah_Governorate" xr:uid="{131DD03F-0251-43EE-9757-A251ABA5E531}"/>
    <hyperlink ref="B8" r:id="rId8" tooltip="Bābil Governorate" display="https://en.wikipedia.org/wiki/B%C4%81bil_Governorate" xr:uid="{7CAA0FA0-242C-4B2B-A14C-EAD62EA8C60F}"/>
    <hyperlink ref="B9" r:id="rId9" tooltip="Baghdād Governorate" display="https://en.wikipedia.org/wiki/Baghd%C4%81d_Governorate" xr:uid="{FF34F8DB-BDCF-47E1-AA5C-2AD943AF56C7}"/>
    <hyperlink ref="B10" r:id="rId10" tooltip="Dohuk Governorate" display="https://en.wikipedia.org/wiki/Dohuk_Governorate" xr:uid="{6729E381-6B7E-408F-8598-48485D44EFE9}"/>
    <hyperlink ref="B11" r:id="rId11" tooltip="Dhī Qār Governorate" display="https://en.wikipedia.org/wiki/Dh%C4%AB_Q%C4%81r_Governorate" xr:uid="{B745368C-317A-4DFC-9105-F006A746AD4F}"/>
    <hyperlink ref="B12" r:id="rId12" tooltip="Diyālá Governorate" display="https://en.wikipedia.org/wiki/Diy%C4%81l%C3%A1_Governorate" xr:uid="{24104ACA-D710-4BCA-B5F8-C2AF95A72FFF}"/>
    <hyperlink ref="B13" r:id="rId13" tooltip="Kurdistan Region" display="https://en.wikipedia.org/wiki/Kurdistan_Region" xr:uid="{A084445D-0E09-44AD-AD00-B95B94071319}"/>
    <hyperlink ref="B14" r:id="rId14" tooltip="Karbalā' Governorate" display="https://en.wikipedia.org/wiki/Karbal%C4%81%27_Governorate" xr:uid="{F762F699-45A5-40F7-B951-DE19D0AD9CEF}"/>
    <hyperlink ref="B15" r:id="rId15" tooltip="Kirkuk Governorate" display="https://en.wikipedia.org/wiki/Kirkuk_Governorate" xr:uid="{6E62E22A-487E-4121-80A8-9E2953D27C24}"/>
    <hyperlink ref="B16" r:id="rId16" tooltip="Maysān Governorate" display="https://en.wikipedia.org/wiki/Mays%C4%81n_Governorate" xr:uid="{DEBE175A-EADC-4D53-B117-813B5EB11B13}"/>
    <hyperlink ref="B17" r:id="rId17" tooltip="Nīnawá Governorate" display="https://en.wikipedia.org/wiki/N%C4%ABnaw%C3%A1_Governorate" xr:uid="{1FEB2706-6066-4110-9B48-F9690CBFAFAC}"/>
    <hyperlink ref="B18" r:id="rId18" tooltip="Şalāḩ ad Dīn Governorate" display="https://en.wikipedia.org/wiki/%C5%9Eal%C4%81%E1%B8%A9_ad_D%C4%ABn_Governorate" xr:uid="{666B90FA-9F51-4EF8-A94A-85EA30A625DC}"/>
    <hyperlink ref="B19" r:id="rId19" tooltip="Wāsiţ Governorate" display="https://en.wikipedia.org/wiki/W%C4%81si%C5%A3_Governorate" xr:uid="{8985C870-A009-4957-B25A-CB8B6D9A53DA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59431-7D85-493C-8763-894985F18D28}">
  <dimension ref="A1:F31"/>
  <sheetViews>
    <sheetView topLeftCell="A16" workbookViewId="0">
      <selection activeCell="C1" sqref="C1:F31"/>
    </sheetView>
  </sheetViews>
  <sheetFormatPr defaultRowHeight="14.5" x14ac:dyDescent="0.35"/>
  <cols>
    <col min="4" max="4" width="21.7265625" bestFit="1" customWidth="1"/>
  </cols>
  <sheetData>
    <row r="1" spans="1:6" ht="15" thickBot="1" x14ac:dyDescent="0.4">
      <c r="A1" s="1" t="s">
        <v>2825</v>
      </c>
      <c r="B1" s="3" t="s">
        <v>2826</v>
      </c>
      <c r="C1">
        <v>3938</v>
      </c>
      <c r="D1" t="str">
        <f>_xlfn.CONCAT(B1," (Iranian province)")</f>
        <v>Alborz (Iranian province)</v>
      </c>
      <c r="E1" t="str">
        <f>B1</f>
        <v>Alborz</v>
      </c>
      <c r="F1" t="str">
        <f>A1</f>
        <v>IR-30</v>
      </c>
    </row>
    <row r="2" spans="1:6" ht="15" thickBot="1" x14ac:dyDescent="0.4">
      <c r="A2" s="1" t="s">
        <v>2827</v>
      </c>
      <c r="B2" s="3" t="s">
        <v>2828</v>
      </c>
      <c r="C2">
        <v>3938</v>
      </c>
      <c r="D2" t="str">
        <f t="shared" ref="D2:D31" si="0">_xlfn.CONCAT(B2," (Iranian province)")</f>
        <v>Ardabīl (Iranian province)</v>
      </c>
      <c r="E2" t="str">
        <f t="shared" ref="E2:E31" si="1">B2</f>
        <v>Ardabīl</v>
      </c>
      <c r="F2" t="str">
        <f t="shared" ref="F2:F31" si="2">A2</f>
        <v>IR-24</v>
      </c>
    </row>
    <row r="3" spans="1:6" ht="44" thickBot="1" x14ac:dyDescent="0.4">
      <c r="A3" s="1" t="s">
        <v>2829</v>
      </c>
      <c r="B3" s="3" t="s">
        <v>2830</v>
      </c>
      <c r="C3">
        <v>3938</v>
      </c>
      <c r="D3" t="str">
        <f t="shared" si="0"/>
        <v>Āz̄ārbāyjān-e Ghārbī (Iranian province)</v>
      </c>
      <c r="E3" t="str">
        <f t="shared" si="1"/>
        <v>Āz̄ārbāyjān-e Ghārbī</v>
      </c>
      <c r="F3" t="str">
        <f t="shared" si="2"/>
        <v>IR-04</v>
      </c>
    </row>
    <row r="4" spans="1:6" ht="44" thickBot="1" x14ac:dyDescent="0.4">
      <c r="A4" s="1" t="s">
        <v>2831</v>
      </c>
      <c r="B4" s="3" t="s">
        <v>2832</v>
      </c>
      <c r="C4">
        <v>3938</v>
      </c>
      <c r="D4" t="str">
        <f t="shared" si="0"/>
        <v>Āz̄ārbāyjān-e Shārqī (Iranian province)</v>
      </c>
      <c r="E4" t="str">
        <f t="shared" si="1"/>
        <v>Āz̄ārbāyjān-e Shārqī</v>
      </c>
      <c r="F4" t="str">
        <f t="shared" si="2"/>
        <v>IR-03</v>
      </c>
    </row>
    <row r="5" spans="1:6" ht="15" thickBot="1" x14ac:dyDescent="0.4">
      <c r="A5" s="1" t="s">
        <v>2833</v>
      </c>
      <c r="B5" s="3" t="s">
        <v>2834</v>
      </c>
      <c r="C5">
        <v>3938</v>
      </c>
      <c r="D5" t="str">
        <f t="shared" si="0"/>
        <v>Būshehr (Iranian province)</v>
      </c>
      <c r="E5" t="str">
        <f t="shared" si="1"/>
        <v>Būshehr</v>
      </c>
      <c r="F5" t="str">
        <f t="shared" si="2"/>
        <v>IR-18</v>
      </c>
    </row>
    <row r="6" spans="1:6" ht="58.5" thickBot="1" x14ac:dyDescent="0.4">
      <c r="A6" s="1" t="s">
        <v>2835</v>
      </c>
      <c r="B6" s="3" t="s">
        <v>2836</v>
      </c>
      <c r="C6">
        <v>3938</v>
      </c>
      <c r="D6" t="str">
        <f t="shared" si="0"/>
        <v>Chahār Maḩāl va Bakhtīārī (Iranian province)</v>
      </c>
      <c r="E6" t="str">
        <f t="shared" si="1"/>
        <v>Chahār Maḩāl va Bakhtīārī</v>
      </c>
      <c r="F6" t="str">
        <f t="shared" si="2"/>
        <v>IR-14</v>
      </c>
    </row>
    <row r="7" spans="1:6" ht="15" thickBot="1" x14ac:dyDescent="0.4">
      <c r="A7" s="1" t="s">
        <v>2837</v>
      </c>
      <c r="B7" s="3" t="s">
        <v>2838</v>
      </c>
      <c r="C7">
        <v>3938</v>
      </c>
      <c r="D7" t="str">
        <f t="shared" si="0"/>
        <v>Eşfahān (Iranian province)</v>
      </c>
      <c r="E7" t="str">
        <f t="shared" si="1"/>
        <v>Eşfahān</v>
      </c>
      <c r="F7" t="str">
        <f t="shared" si="2"/>
        <v>IR-10</v>
      </c>
    </row>
    <row r="8" spans="1:6" ht="15" thickBot="1" x14ac:dyDescent="0.4">
      <c r="A8" s="1" t="s">
        <v>2839</v>
      </c>
      <c r="B8" s="3" t="s">
        <v>2840</v>
      </c>
      <c r="C8">
        <v>3938</v>
      </c>
      <c r="D8" t="str">
        <f t="shared" si="0"/>
        <v>Fārs (Iranian province)</v>
      </c>
      <c r="E8" t="str">
        <f t="shared" si="1"/>
        <v>Fārs</v>
      </c>
      <c r="F8" t="str">
        <f t="shared" si="2"/>
        <v>IR-07</v>
      </c>
    </row>
    <row r="9" spans="1:6" ht="15" thickBot="1" x14ac:dyDescent="0.4">
      <c r="A9" s="1" t="s">
        <v>2841</v>
      </c>
      <c r="B9" s="3" t="s">
        <v>2842</v>
      </c>
      <c r="C9">
        <v>3938</v>
      </c>
      <c r="D9" t="str">
        <f t="shared" si="0"/>
        <v>Gīlān (Iranian province)</v>
      </c>
      <c r="E9" t="str">
        <f t="shared" si="1"/>
        <v>Gīlān</v>
      </c>
      <c r="F9" t="str">
        <f t="shared" si="2"/>
        <v>IR-01</v>
      </c>
    </row>
    <row r="10" spans="1:6" ht="15" thickBot="1" x14ac:dyDescent="0.4">
      <c r="A10" s="1" t="s">
        <v>2843</v>
      </c>
      <c r="B10" s="3" t="s">
        <v>2844</v>
      </c>
      <c r="C10">
        <v>3938</v>
      </c>
      <c r="D10" t="str">
        <f t="shared" si="0"/>
        <v>Golestān (Iranian province)</v>
      </c>
      <c r="E10" t="str">
        <f t="shared" si="1"/>
        <v>Golestān</v>
      </c>
      <c r="F10" t="str">
        <f t="shared" si="2"/>
        <v>IR-27</v>
      </c>
    </row>
    <row r="11" spans="1:6" ht="29.5" thickBot="1" x14ac:dyDescent="0.4">
      <c r="A11" s="1" t="s">
        <v>2845</v>
      </c>
      <c r="B11" s="3" t="s">
        <v>2846</v>
      </c>
      <c r="C11">
        <v>3938</v>
      </c>
      <c r="D11" t="str">
        <f t="shared" si="0"/>
        <v>Hamadān (Iranian province)</v>
      </c>
      <c r="E11" t="str">
        <f t="shared" si="1"/>
        <v>Hamadān</v>
      </c>
      <c r="F11" t="str">
        <f t="shared" si="2"/>
        <v>IR-13</v>
      </c>
    </row>
    <row r="12" spans="1:6" ht="29.5" thickBot="1" x14ac:dyDescent="0.4">
      <c r="A12" s="1" t="s">
        <v>2847</v>
      </c>
      <c r="B12" s="3" t="s">
        <v>2848</v>
      </c>
      <c r="C12">
        <v>3938</v>
      </c>
      <c r="D12" t="str">
        <f t="shared" si="0"/>
        <v>Hormozgān (Iranian province)</v>
      </c>
      <c r="E12" t="str">
        <f t="shared" si="1"/>
        <v>Hormozgān</v>
      </c>
      <c r="F12" t="str">
        <f t="shared" si="2"/>
        <v>IR-22</v>
      </c>
    </row>
    <row r="13" spans="1:6" ht="15" thickBot="1" x14ac:dyDescent="0.4">
      <c r="A13" s="1" t="s">
        <v>2849</v>
      </c>
      <c r="B13" s="3" t="s">
        <v>2850</v>
      </c>
      <c r="C13">
        <v>3938</v>
      </c>
      <c r="D13" t="str">
        <f t="shared" si="0"/>
        <v>Īlām (Iranian province)</v>
      </c>
      <c r="E13" t="str">
        <f t="shared" si="1"/>
        <v>Īlām</v>
      </c>
      <c r="F13" t="str">
        <f t="shared" si="2"/>
        <v>IR-16</v>
      </c>
    </row>
    <row r="14" spans="1:6" ht="15" thickBot="1" x14ac:dyDescent="0.4">
      <c r="A14" s="1" t="s">
        <v>2851</v>
      </c>
      <c r="B14" s="3" t="s">
        <v>2852</v>
      </c>
      <c r="C14">
        <v>3938</v>
      </c>
      <c r="D14" t="str">
        <f t="shared" si="0"/>
        <v>Kermān (Iranian province)</v>
      </c>
      <c r="E14" t="str">
        <f t="shared" si="1"/>
        <v>Kermān</v>
      </c>
      <c r="F14" t="str">
        <f t="shared" si="2"/>
        <v>IR-08</v>
      </c>
    </row>
    <row r="15" spans="1:6" ht="29.5" thickBot="1" x14ac:dyDescent="0.4">
      <c r="A15" s="1" t="s">
        <v>2853</v>
      </c>
      <c r="B15" s="3" t="s">
        <v>2854</v>
      </c>
      <c r="C15">
        <v>3938</v>
      </c>
      <c r="D15" t="str">
        <f t="shared" si="0"/>
        <v>Kermānshāh (Iranian province)</v>
      </c>
      <c r="E15" t="str">
        <f t="shared" si="1"/>
        <v>Kermānshāh</v>
      </c>
      <c r="F15" t="str">
        <f t="shared" si="2"/>
        <v>IR-05</v>
      </c>
    </row>
    <row r="16" spans="1:6" ht="29.5" thickBot="1" x14ac:dyDescent="0.4">
      <c r="A16" s="1" t="s">
        <v>2855</v>
      </c>
      <c r="B16" s="3" t="s">
        <v>2856</v>
      </c>
      <c r="C16">
        <v>3938</v>
      </c>
      <c r="D16" t="str">
        <f t="shared" si="0"/>
        <v>Khorāsān-e Jonūbī (Iranian province)</v>
      </c>
      <c r="E16" t="str">
        <f t="shared" si="1"/>
        <v>Khorāsān-e Jonūbī</v>
      </c>
      <c r="F16" t="str">
        <f t="shared" si="2"/>
        <v>IR-29</v>
      </c>
    </row>
    <row r="17" spans="1:6" ht="29.5" thickBot="1" x14ac:dyDescent="0.4">
      <c r="A17" s="1" t="s">
        <v>2857</v>
      </c>
      <c r="B17" s="3" t="s">
        <v>2858</v>
      </c>
      <c r="C17">
        <v>3938</v>
      </c>
      <c r="D17" t="str">
        <f t="shared" si="0"/>
        <v>Khorāsān-e Raẕavī (Iranian province)</v>
      </c>
      <c r="E17" t="str">
        <f t="shared" si="1"/>
        <v>Khorāsān-e Raẕavī</v>
      </c>
      <c r="F17" t="str">
        <f t="shared" si="2"/>
        <v>IR-09</v>
      </c>
    </row>
    <row r="18" spans="1:6" ht="44" thickBot="1" x14ac:dyDescent="0.4">
      <c r="A18" s="1" t="s">
        <v>2859</v>
      </c>
      <c r="B18" s="3" t="s">
        <v>2860</v>
      </c>
      <c r="C18">
        <v>3938</v>
      </c>
      <c r="D18" t="str">
        <f t="shared" si="0"/>
        <v>Khorāsān-e Shomālī (Iranian province)</v>
      </c>
      <c r="E18" t="str">
        <f t="shared" si="1"/>
        <v>Khorāsān-e Shomālī</v>
      </c>
      <c r="F18" t="str">
        <f t="shared" si="2"/>
        <v>IR-28</v>
      </c>
    </row>
    <row r="19" spans="1:6" ht="29.5" thickBot="1" x14ac:dyDescent="0.4">
      <c r="A19" s="1" t="s">
        <v>2861</v>
      </c>
      <c r="B19" s="3" t="s">
        <v>2862</v>
      </c>
      <c r="C19">
        <v>3938</v>
      </c>
      <c r="D19" t="str">
        <f t="shared" si="0"/>
        <v>Khūzestān (Iranian province)</v>
      </c>
      <c r="E19" t="str">
        <f t="shared" si="1"/>
        <v>Khūzestān</v>
      </c>
      <c r="F19" t="str">
        <f t="shared" si="2"/>
        <v>IR-06</v>
      </c>
    </row>
    <row r="20" spans="1:6" ht="58.5" thickBot="1" x14ac:dyDescent="0.4">
      <c r="A20" s="1" t="s">
        <v>2863</v>
      </c>
      <c r="B20" s="3" t="s">
        <v>2864</v>
      </c>
      <c r="C20">
        <v>3938</v>
      </c>
      <c r="D20" t="str">
        <f t="shared" si="0"/>
        <v>Kohgīlūyeh va Bowyer Aḩmad (Iranian province)</v>
      </c>
      <c r="E20" t="str">
        <f t="shared" si="1"/>
        <v>Kohgīlūyeh va Bowyer Aḩmad</v>
      </c>
      <c r="F20" t="str">
        <f t="shared" si="2"/>
        <v>IR-17</v>
      </c>
    </row>
    <row r="21" spans="1:6" ht="29.5" thickBot="1" x14ac:dyDescent="0.4">
      <c r="A21" s="1" t="s">
        <v>2865</v>
      </c>
      <c r="B21" s="3" t="s">
        <v>2866</v>
      </c>
      <c r="C21">
        <v>3938</v>
      </c>
      <c r="D21" t="str">
        <f t="shared" si="0"/>
        <v>Kordestān (Iranian province)</v>
      </c>
      <c r="E21" t="str">
        <f t="shared" si="1"/>
        <v>Kordestān</v>
      </c>
      <c r="F21" t="str">
        <f t="shared" si="2"/>
        <v>IR-12</v>
      </c>
    </row>
    <row r="22" spans="1:6" ht="15" thickBot="1" x14ac:dyDescent="0.4">
      <c r="A22" s="1" t="s">
        <v>2867</v>
      </c>
      <c r="B22" s="3" t="s">
        <v>2868</v>
      </c>
      <c r="C22">
        <v>3938</v>
      </c>
      <c r="D22" t="str">
        <f t="shared" si="0"/>
        <v>Lorestān (Iranian province)</v>
      </c>
      <c r="E22" t="str">
        <f t="shared" si="1"/>
        <v>Lorestān</v>
      </c>
      <c r="F22" t="str">
        <f t="shared" si="2"/>
        <v>IR-15</v>
      </c>
    </row>
    <row r="23" spans="1:6" ht="15" thickBot="1" x14ac:dyDescent="0.4">
      <c r="A23" s="1" t="s">
        <v>2869</v>
      </c>
      <c r="B23" s="3" t="s">
        <v>2870</v>
      </c>
      <c r="C23">
        <v>3938</v>
      </c>
      <c r="D23" t="str">
        <f t="shared" si="0"/>
        <v>Markazī (Iranian province)</v>
      </c>
      <c r="E23" t="str">
        <f t="shared" si="1"/>
        <v>Markazī</v>
      </c>
      <c r="F23" t="str">
        <f t="shared" si="2"/>
        <v>IR-00</v>
      </c>
    </row>
    <row r="24" spans="1:6" ht="29.5" thickBot="1" x14ac:dyDescent="0.4">
      <c r="A24" s="1" t="s">
        <v>2871</v>
      </c>
      <c r="B24" s="3" t="s">
        <v>2872</v>
      </c>
      <c r="C24">
        <v>3938</v>
      </c>
      <c r="D24" t="str">
        <f t="shared" si="0"/>
        <v>Māzandarān (Iranian province)</v>
      </c>
      <c r="E24" t="str">
        <f t="shared" si="1"/>
        <v>Māzandarān</v>
      </c>
      <c r="F24" t="str">
        <f t="shared" si="2"/>
        <v>IR-02</v>
      </c>
    </row>
    <row r="25" spans="1:6" ht="15" thickBot="1" x14ac:dyDescent="0.4">
      <c r="A25" s="1" t="s">
        <v>2873</v>
      </c>
      <c r="B25" s="3" t="s">
        <v>2874</v>
      </c>
      <c r="C25">
        <v>3938</v>
      </c>
      <c r="D25" t="str">
        <f t="shared" si="0"/>
        <v>Qazvīn (Iranian province)</v>
      </c>
      <c r="E25" t="str">
        <f t="shared" si="1"/>
        <v>Qazvīn</v>
      </c>
      <c r="F25" t="str">
        <f t="shared" si="2"/>
        <v>IR-26</v>
      </c>
    </row>
    <row r="26" spans="1:6" ht="15" thickBot="1" x14ac:dyDescent="0.4">
      <c r="A26" s="1" t="s">
        <v>2875</v>
      </c>
      <c r="B26" s="3" t="s">
        <v>2876</v>
      </c>
      <c r="C26">
        <v>3938</v>
      </c>
      <c r="D26" t="str">
        <f t="shared" si="0"/>
        <v>Qom (Iranian province)</v>
      </c>
      <c r="E26" t="str">
        <f t="shared" si="1"/>
        <v>Qom</v>
      </c>
      <c r="F26" t="str">
        <f t="shared" si="2"/>
        <v>IR-25</v>
      </c>
    </row>
    <row r="27" spans="1:6" ht="15" thickBot="1" x14ac:dyDescent="0.4">
      <c r="A27" s="1" t="s">
        <v>2877</v>
      </c>
      <c r="B27" s="3" t="s">
        <v>2878</v>
      </c>
      <c r="C27">
        <v>3938</v>
      </c>
      <c r="D27" t="str">
        <f t="shared" si="0"/>
        <v>Semnān (Iranian province)</v>
      </c>
      <c r="E27" t="str">
        <f t="shared" si="1"/>
        <v>Semnān</v>
      </c>
      <c r="F27" t="str">
        <f t="shared" si="2"/>
        <v>IR-20</v>
      </c>
    </row>
    <row r="28" spans="1:6" ht="44" thickBot="1" x14ac:dyDescent="0.4">
      <c r="A28" s="1" t="s">
        <v>2879</v>
      </c>
      <c r="B28" s="3" t="s">
        <v>2880</v>
      </c>
      <c r="C28">
        <v>3938</v>
      </c>
      <c r="D28" t="str">
        <f t="shared" si="0"/>
        <v>Sīstān va Balūchestān (Iranian province)</v>
      </c>
      <c r="E28" t="str">
        <f t="shared" si="1"/>
        <v>Sīstān va Balūchestān</v>
      </c>
      <c r="F28" t="str">
        <f t="shared" si="2"/>
        <v>IR-11</v>
      </c>
    </row>
    <row r="29" spans="1:6" ht="15" thickBot="1" x14ac:dyDescent="0.4">
      <c r="A29" s="1" t="s">
        <v>2881</v>
      </c>
      <c r="B29" s="3" t="s">
        <v>2882</v>
      </c>
      <c r="C29">
        <v>3938</v>
      </c>
      <c r="D29" t="str">
        <f t="shared" si="0"/>
        <v>Tehrān (Iranian province)</v>
      </c>
      <c r="E29" t="str">
        <f t="shared" si="1"/>
        <v>Tehrān</v>
      </c>
      <c r="F29" t="str">
        <f t="shared" si="2"/>
        <v>IR-23</v>
      </c>
    </row>
    <row r="30" spans="1:6" ht="15" thickBot="1" x14ac:dyDescent="0.4">
      <c r="A30" s="1" t="s">
        <v>2883</v>
      </c>
      <c r="B30" s="3" t="s">
        <v>2884</v>
      </c>
      <c r="C30">
        <v>3938</v>
      </c>
      <c r="D30" t="str">
        <f t="shared" si="0"/>
        <v>Yazd (Iranian province)</v>
      </c>
      <c r="E30" t="str">
        <f t="shared" si="1"/>
        <v>Yazd</v>
      </c>
      <c r="F30" t="str">
        <f t="shared" si="2"/>
        <v>IR-21</v>
      </c>
    </row>
    <row r="31" spans="1:6" ht="15" thickBot="1" x14ac:dyDescent="0.4">
      <c r="A31" s="1" t="s">
        <v>2885</v>
      </c>
      <c r="B31" s="3" t="s">
        <v>2886</v>
      </c>
      <c r="C31">
        <v>3938</v>
      </c>
      <c r="D31" t="str">
        <f t="shared" si="0"/>
        <v>Zanjān (Iranian province)</v>
      </c>
      <c r="E31" t="str">
        <f t="shared" si="1"/>
        <v>Zanjān</v>
      </c>
      <c r="F31" t="str">
        <f t="shared" si="2"/>
        <v>IR-19</v>
      </c>
    </row>
  </sheetData>
  <hyperlinks>
    <hyperlink ref="B1" r:id="rId1" tooltip="Alborz Province" display="https://en.wikipedia.org/wiki/Alborz_Province" xr:uid="{D21AF02E-380D-4D78-8D86-22D5F74C80EF}"/>
    <hyperlink ref="B2" r:id="rId2" tooltip="Ardabīl Province" display="https://en.wikipedia.org/wiki/Ardab%C4%ABl_Province" xr:uid="{462CF9DC-ED0B-4F45-95DE-FB73E4FD24D8}"/>
    <hyperlink ref="B3" r:id="rId3" tooltip="Āz̄arbāyjān-e Gharbī Province" display="https://en.wikipedia.org/wiki/%C4%80z%CC%84arb%C4%81yj%C4%81n-e_Gharb%C4%AB_Province" xr:uid="{79447CF3-904F-4925-B145-19B209FC994F}"/>
    <hyperlink ref="B4" r:id="rId4" tooltip="Āz̄arbāyjān-e Sharqī Province" display="https://en.wikipedia.org/wiki/%C4%80z%CC%84arb%C4%81yj%C4%81n-e_Sharq%C4%AB_Province" xr:uid="{E60A0AC3-BFF6-476A-9304-35DD00692431}"/>
    <hyperlink ref="B5" r:id="rId5" tooltip="Būshehr Province" display="https://en.wikipedia.org/wiki/B%C5%ABshehr_Province" xr:uid="{BA8F3D2E-AFE5-4320-9E14-CC98CCBC1682}"/>
    <hyperlink ref="B6" r:id="rId6" tooltip="Chahār Maḩāll va Bakhtīārī Province" display="https://en.wikipedia.org/wiki/Chah%C4%81r_Ma%E1%B8%A9%C4%81ll_va_Bakht%C4%AB%C4%81r%C4%AB_Province" xr:uid="{542EF63A-1745-4F44-A977-EA97E3BD603E}"/>
    <hyperlink ref="B7" r:id="rId7" tooltip="Eşfahān Province" display="https://en.wikipedia.org/wiki/E%C5%9Ffah%C4%81n_Province" xr:uid="{A8D2E5E3-66D6-45AD-894D-DD56E1ECF58A}"/>
    <hyperlink ref="B8" r:id="rId8" tooltip="Fārs Province" display="https://en.wikipedia.org/wiki/F%C4%81rs_Province" xr:uid="{62A4C79F-18C7-48FE-9F90-6057334ACE60}"/>
    <hyperlink ref="B9" r:id="rId9" tooltip="Gīlān Province" display="https://en.wikipedia.org/wiki/G%C4%ABl%C4%81n_Province" xr:uid="{B1BA899C-A166-4661-B3B1-103DD5AE23AB}"/>
    <hyperlink ref="B10" r:id="rId10" tooltip="Golestān Province" display="https://en.wikipedia.org/wiki/Golest%C4%81n_Province" xr:uid="{A4C1C5CB-462F-41B0-AFC5-9C4C1590C377}"/>
    <hyperlink ref="B11" r:id="rId11" tooltip="Hamadān Province" display="https://en.wikipedia.org/wiki/Hamad%C4%81n_Province" xr:uid="{9FF45502-4648-4C99-A915-C0595E52C43A}"/>
    <hyperlink ref="B12" r:id="rId12" tooltip="Hormozgān Province" display="https://en.wikipedia.org/wiki/Hormozg%C4%81n_Province" xr:uid="{6EE10BBE-32D6-42B7-A328-432093DF0FB7}"/>
    <hyperlink ref="B13" r:id="rId13" tooltip="Īlām Province" display="https://en.wikipedia.org/wiki/%C4%AAl%C4%81m_Province" xr:uid="{2DFE74FA-D876-4441-B9EC-9B684E58CAC8}"/>
    <hyperlink ref="B14" r:id="rId14" tooltip="Kermān Province" display="https://en.wikipedia.org/wiki/Kerm%C4%81n_Province" xr:uid="{E9919DF8-9173-43D5-9A29-9FDDEEB112DA}"/>
    <hyperlink ref="B15" r:id="rId15" tooltip="Kermānshāh Province" display="https://en.wikipedia.org/wiki/Kerm%C4%81nsh%C4%81h_Province" xr:uid="{A0E59D73-0F11-4702-87CB-21C2F5A40226}"/>
    <hyperlink ref="B16" r:id="rId16" tooltip="Khorāsān-e Janūbī Province" display="https://en.wikipedia.org/wiki/Khor%C4%81s%C4%81n-e_Jan%C5%ABb%C4%AB_Province" xr:uid="{CA469736-7594-42D0-BE1C-089E188F44BE}"/>
    <hyperlink ref="B17" r:id="rId17" tooltip="Khorāsān-e Razavī Province" display="https://en.wikipedia.org/wiki/Khor%C4%81s%C4%81n-e_Razav%C4%AB_Province" xr:uid="{4B7BE102-C7D3-48C3-B277-BDE51ACEAD7C}"/>
    <hyperlink ref="B18" r:id="rId18" tooltip="Khorāsān-e Shemālī Province" display="https://en.wikipedia.org/wiki/Khor%C4%81s%C4%81n-e_Shem%C4%81l%C4%AB_Province" xr:uid="{74B3B225-074F-4F31-B9BE-265C2D204112}"/>
    <hyperlink ref="B19" r:id="rId19" tooltip="Khūzestān Province" display="https://en.wikipedia.org/wiki/Kh%C5%ABzest%C4%81n_Province" xr:uid="{72B52AC4-A7C0-4D5F-A39C-6E26CBF47FDE}"/>
    <hyperlink ref="B20" r:id="rId20" tooltip="Kohgīlūyeh va Būyer Aḩmad Province" display="https://en.wikipedia.org/wiki/Kohg%C4%ABl%C5%AByeh_va_B%C5%AByer_A%E1%B8%A9mad_Province" xr:uid="{D54B1E39-BF09-4C2A-BA51-1817AFB5B568}"/>
    <hyperlink ref="B21" r:id="rId21" tooltip="Kordestān Province" display="https://en.wikipedia.org/wiki/Kordest%C4%81n_Province" xr:uid="{9DC55808-9F32-4D09-9F29-2CBECCAB74D0}"/>
    <hyperlink ref="B22" r:id="rId22" tooltip="Lorestān Province" display="https://en.wikipedia.org/wiki/Lorest%C4%81n_Province" xr:uid="{2739C2C1-695A-41BA-9E8F-9592F77EFBAE}"/>
    <hyperlink ref="B23" r:id="rId23" tooltip="Markazī Province" display="https://en.wikipedia.org/wiki/Markaz%C4%AB_Province" xr:uid="{18F7AAAE-05F0-45F9-9DE4-16612AE16969}"/>
    <hyperlink ref="B24" r:id="rId24" tooltip="Māzandarān Province" display="https://en.wikipedia.org/wiki/M%C4%81zandar%C4%81n_Province" xr:uid="{48BE853F-E09F-4DFF-8DAB-CF73F1B15C30}"/>
    <hyperlink ref="B25" r:id="rId25" tooltip="Qazvīn Province" display="https://en.wikipedia.org/wiki/Qazv%C4%ABn_Province" xr:uid="{037539DE-F87D-4A91-A32C-BDE6FD01B92A}"/>
    <hyperlink ref="B26" r:id="rId26" tooltip="Qom Province" display="https://en.wikipedia.org/wiki/Qom_Province" xr:uid="{BD176E46-DC2B-4D5E-B5D8-EA65FC515316}"/>
    <hyperlink ref="B27" r:id="rId27" tooltip="Semnān Province" display="https://en.wikipedia.org/wiki/Semn%C4%81n_Province" xr:uid="{0D7C8FA6-295F-4A47-8E5A-C299B2CE8D33}"/>
    <hyperlink ref="B28" r:id="rId28" tooltip="Sīstān va Balūchestān Province" display="https://en.wikipedia.org/wiki/S%C4%ABst%C4%81n_va_Bal%C5%ABchest%C4%81n_Province" xr:uid="{4F2D6AAF-0216-4021-B869-AA2B8CE91191}"/>
    <hyperlink ref="B29" r:id="rId29" tooltip="Tehrān Province" display="https://en.wikipedia.org/wiki/Tehr%C4%81n_Province" xr:uid="{ACA58978-54F0-4761-ABDB-3B0804C29575}"/>
    <hyperlink ref="B30" r:id="rId30" tooltip="Yazd Province" display="https://en.wikipedia.org/wiki/Yazd_Province" xr:uid="{A10760D7-38DB-46E1-BFE4-7EE7E8C66138}"/>
    <hyperlink ref="B31" r:id="rId31" tooltip="Zanjān Province" display="https://en.wikipedia.org/wiki/Zanj%C4%81n_Province" xr:uid="{8CC75D2D-C8E2-4AF3-8E3D-1783F9405A7D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35C86-2074-4449-B19A-2A5E72CAA0C2}">
  <dimension ref="A1:G12"/>
  <sheetViews>
    <sheetView workbookViewId="0">
      <selection activeCell="D1" sqref="D1:G12"/>
    </sheetView>
  </sheetViews>
  <sheetFormatPr defaultRowHeight="14.5" x14ac:dyDescent="0.35"/>
  <cols>
    <col min="5" max="5" width="26.453125" bestFit="1" customWidth="1"/>
  </cols>
  <sheetData>
    <row r="1" spans="1:7" ht="15" thickBot="1" x14ac:dyDescent="0.4">
      <c r="A1" s="1" t="s">
        <v>2887</v>
      </c>
      <c r="B1" s="3" t="s">
        <v>2888</v>
      </c>
      <c r="C1" s="6"/>
      <c r="D1">
        <v>3941</v>
      </c>
      <c r="E1" t="str">
        <f>_xlfn.CONCAT(B1," (Jordanian governorate)")</f>
        <v>‘Ajlūn (Jordanian governorate)</v>
      </c>
      <c r="F1" t="str">
        <f>B1</f>
        <v>‘Ajlūn</v>
      </c>
      <c r="G1" t="str">
        <f>A1</f>
        <v>JO-AJ</v>
      </c>
    </row>
    <row r="2" spans="1:7" ht="29.5" thickBot="1" x14ac:dyDescent="0.4">
      <c r="A2" s="1" t="s">
        <v>2889</v>
      </c>
      <c r="B2" s="3" t="s">
        <v>2890</v>
      </c>
      <c r="C2" s="6" t="s">
        <v>2891</v>
      </c>
      <c r="D2">
        <v>3941</v>
      </c>
      <c r="E2" t="str">
        <f t="shared" ref="E2:E12" si="0">_xlfn.CONCAT(B2," (Jordanian governorate)")</f>
        <v>Al ‘Aqabah (Jordanian governorate)</v>
      </c>
      <c r="F2" t="str">
        <f t="shared" ref="F2:F12" si="1">B2</f>
        <v>Al ‘Aqabah</v>
      </c>
      <c r="G2" t="str">
        <f t="shared" ref="G2:G12" si="2">A2</f>
        <v>JO-AQ</v>
      </c>
    </row>
    <row r="3" spans="1:7" ht="29.5" thickBot="1" x14ac:dyDescent="0.4">
      <c r="A3" s="1" t="s">
        <v>2892</v>
      </c>
      <c r="B3" s="3" t="s">
        <v>2893</v>
      </c>
      <c r="C3" s="6" t="s">
        <v>2894</v>
      </c>
      <c r="D3">
        <v>3941</v>
      </c>
      <c r="E3" t="str">
        <f t="shared" si="0"/>
        <v>Al ‘A̅şimah (Jordanian governorate)</v>
      </c>
      <c r="F3" t="str">
        <f t="shared" si="1"/>
        <v>Al ‘A̅şimah</v>
      </c>
      <c r="G3" t="str">
        <f t="shared" si="2"/>
        <v>JO-AM</v>
      </c>
    </row>
    <row r="4" spans="1:7" ht="15" thickBot="1" x14ac:dyDescent="0.4">
      <c r="A4" s="1" t="s">
        <v>2895</v>
      </c>
      <c r="B4" s="3" t="s">
        <v>2896</v>
      </c>
      <c r="C4" s="6"/>
      <c r="D4">
        <v>3941</v>
      </c>
      <c r="E4" t="str">
        <f t="shared" si="0"/>
        <v>Al Balqā’ (Jordanian governorate)</v>
      </c>
      <c r="F4" t="str">
        <f t="shared" si="1"/>
        <v>Al Balqā’</v>
      </c>
      <c r="G4" t="str">
        <f t="shared" si="2"/>
        <v>JO-BA</v>
      </c>
    </row>
    <row r="5" spans="1:7" ht="15" thickBot="1" x14ac:dyDescent="0.4">
      <c r="A5" s="1" t="s">
        <v>2897</v>
      </c>
      <c r="B5" s="3" t="s">
        <v>2898</v>
      </c>
      <c r="C5" s="6"/>
      <c r="D5">
        <v>3941</v>
      </c>
      <c r="E5" t="str">
        <f t="shared" si="0"/>
        <v>Al Karak (Jordanian governorate)</v>
      </c>
      <c r="F5" t="str">
        <f t="shared" si="1"/>
        <v>Al Karak</v>
      </c>
      <c r="G5" t="str">
        <f t="shared" si="2"/>
        <v>JO-KA</v>
      </c>
    </row>
    <row r="6" spans="1:7" ht="29.5" thickBot="1" x14ac:dyDescent="0.4">
      <c r="A6" s="1" t="s">
        <v>2899</v>
      </c>
      <c r="B6" s="3" t="s">
        <v>2900</v>
      </c>
      <c r="C6" s="6"/>
      <c r="D6">
        <v>3941</v>
      </c>
      <c r="E6" t="str">
        <f t="shared" si="0"/>
        <v>Al Mafraq (Jordanian governorate)</v>
      </c>
      <c r="F6" t="str">
        <f t="shared" si="1"/>
        <v>Al Mafraq</v>
      </c>
      <c r="G6" t="str">
        <f t="shared" si="2"/>
        <v>JO-MA</v>
      </c>
    </row>
    <row r="7" spans="1:7" ht="15" thickBot="1" x14ac:dyDescent="0.4">
      <c r="A7" s="1" t="s">
        <v>2901</v>
      </c>
      <c r="B7" s="3" t="s">
        <v>2902</v>
      </c>
      <c r="C7" s="6"/>
      <c r="D7">
        <v>3941</v>
      </c>
      <c r="E7" t="str">
        <f t="shared" si="0"/>
        <v>Aţ Ţafīlah (Jordanian governorate)</v>
      </c>
      <c r="F7" t="str">
        <f t="shared" si="1"/>
        <v>Aţ Ţafīlah</v>
      </c>
      <c r="G7" t="str">
        <f t="shared" si="2"/>
        <v>JO-AT</v>
      </c>
    </row>
    <row r="8" spans="1:7" ht="15" thickBot="1" x14ac:dyDescent="0.4">
      <c r="A8" s="1" t="s">
        <v>2903</v>
      </c>
      <c r="B8" s="3" t="s">
        <v>2904</v>
      </c>
      <c r="C8" s="6"/>
      <c r="D8">
        <v>3941</v>
      </c>
      <c r="E8" t="str">
        <f t="shared" si="0"/>
        <v>Az Zarqā’ (Jordanian governorate)</v>
      </c>
      <c r="F8" t="str">
        <f t="shared" si="1"/>
        <v>Az Zarqā’</v>
      </c>
      <c r="G8" t="str">
        <f t="shared" si="2"/>
        <v>JO-AZ</v>
      </c>
    </row>
    <row r="9" spans="1:7" ht="15" thickBot="1" x14ac:dyDescent="0.4">
      <c r="A9" s="1" t="s">
        <v>2905</v>
      </c>
      <c r="B9" s="3" t="s">
        <v>2906</v>
      </c>
      <c r="C9" s="6"/>
      <c r="D9">
        <v>3941</v>
      </c>
      <c r="E9" t="str">
        <f t="shared" si="0"/>
        <v>Irbid (Jordanian governorate)</v>
      </c>
      <c r="F9" t="str">
        <f t="shared" si="1"/>
        <v>Irbid</v>
      </c>
      <c r="G9" t="str">
        <f t="shared" si="2"/>
        <v>JO-IR</v>
      </c>
    </row>
    <row r="10" spans="1:7" ht="15" thickBot="1" x14ac:dyDescent="0.4">
      <c r="A10" s="1" t="s">
        <v>2907</v>
      </c>
      <c r="B10" s="3" t="s">
        <v>2908</v>
      </c>
      <c r="C10" s="6"/>
      <c r="D10">
        <v>3941</v>
      </c>
      <c r="E10" t="str">
        <f t="shared" si="0"/>
        <v>Jarash (Jordanian governorate)</v>
      </c>
      <c r="F10" t="str">
        <f t="shared" si="1"/>
        <v>Jarash</v>
      </c>
      <c r="G10" t="str">
        <f t="shared" si="2"/>
        <v>JO-JA</v>
      </c>
    </row>
    <row r="11" spans="1:7" ht="15" thickBot="1" x14ac:dyDescent="0.4">
      <c r="A11" s="1" t="s">
        <v>2909</v>
      </c>
      <c r="B11" s="3" t="s">
        <v>2910</v>
      </c>
      <c r="C11" s="6"/>
      <c r="D11">
        <v>3941</v>
      </c>
      <c r="E11" t="str">
        <f t="shared" si="0"/>
        <v>Ma‘ān (Jordanian governorate)</v>
      </c>
      <c r="F11" t="str">
        <f t="shared" si="1"/>
        <v>Ma‘ān</v>
      </c>
      <c r="G11" t="str">
        <f t="shared" si="2"/>
        <v>JO-MN</v>
      </c>
    </row>
    <row r="12" spans="1:7" ht="15" thickBot="1" x14ac:dyDescent="0.4">
      <c r="A12" s="1" t="s">
        <v>2911</v>
      </c>
      <c r="B12" s="3" t="s">
        <v>2912</v>
      </c>
      <c r="C12" s="7"/>
      <c r="D12">
        <v>3941</v>
      </c>
      <c r="E12" t="str">
        <f t="shared" si="0"/>
        <v>Mādabā (Jordanian governorate)</v>
      </c>
      <c r="F12" t="str">
        <f t="shared" si="1"/>
        <v>Mādabā</v>
      </c>
      <c r="G12" t="str">
        <f t="shared" si="2"/>
        <v>JO-MD</v>
      </c>
    </row>
  </sheetData>
  <hyperlinks>
    <hyperlink ref="B1" r:id="rId1" tooltip="Ajloun Governorate" display="https://en.wikipedia.org/wiki/Ajloun_Governorate" xr:uid="{7A202343-0D70-451F-804C-E605146B59D5}"/>
    <hyperlink ref="B2" r:id="rId2" tooltip="Aqaba Governorate" display="https://en.wikipedia.org/wiki/Aqaba_Governorate" xr:uid="{79B4F443-6260-4A42-8FF9-07785DEEF2D8}"/>
    <hyperlink ref="B3" r:id="rId3" tooltip="Amman Governorate" display="https://en.wikipedia.org/wiki/Amman_Governorate" xr:uid="{6450412A-D0B1-41F7-9E90-BBB8ACDB082C}"/>
    <hyperlink ref="B4" r:id="rId4" tooltip="Balqa Governorate" display="https://en.wikipedia.org/wiki/Balqa_Governorate" xr:uid="{F67F32F9-05B7-43E4-8335-144AC4358ACF}"/>
    <hyperlink ref="B5" r:id="rId5" tooltip="Karak Governorate" display="https://en.wikipedia.org/wiki/Karak_Governorate" xr:uid="{74A719D1-97DF-41B8-B210-AD65988E8609}"/>
    <hyperlink ref="B6" r:id="rId6" tooltip="Mafraq Governorate" display="https://en.wikipedia.org/wiki/Mafraq_Governorate" xr:uid="{1CDB6F11-4339-4727-BC69-063B9A906866}"/>
    <hyperlink ref="B7" r:id="rId7" tooltip="Tafilah Governorate" display="https://en.wikipedia.org/wiki/Tafilah_Governorate" xr:uid="{2155B815-6903-44C7-B8EE-972AFAD38C1B}"/>
    <hyperlink ref="B8" r:id="rId8" tooltip="Zarqa Governorate" display="https://en.wikipedia.org/wiki/Zarqa_Governorate" xr:uid="{8B261423-9CE7-49FB-B71F-F364E385AEB8}"/>
    <hyperlink ref="B9" r:id="rId9" tooltip="Irbid Governorate" display="https://en.wikipedia.org/wiki/Irbid_Governorate" xr:uid="{F874D702-4866-4F8B-8C6D-CF2305C5E337}"/>
    <hyperlink ref="B10" r:id="rId10" tooltip="Jerash Governorate" display="https://en.wikipedia.org/wiki/Jerash_Governorate" xr:uid="{8D7E5FB4-8362-4BA2-9EBC-615BB37D96B1}"/>
    <hyperlink ref="B11" r:id="rId11" tooltip="Ma'an Governorate" display="https://en.wikipedia.org/wiki/Ma%27an_Governorate" xr:uid="{3501AE38-5A1A-4143-856F-FA963A03B4AC}"/>
    <hyperlink ref="B12" r:id="rId12" tooltip="Madaba Governorate" display="https://en.wikipedia.org/wiki/Madaba_Governorate" xr:uid="{04EFB3C5-AA70-41A0-91B6-BE3AAC5B963F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FF94E-67A1-4F23-80F1-FB53406CC539}">
  <dimension ref="A1:I9"/>
  <sheetViews>
    <sheetView workbookViewId="0">
      <selection activeCell="F1" sqref="F1:I9"/>
    </sheetView>
  </sheetViews>
  <sheetFormatPr defaultRowHeight="14.5" x14ac:dyDescent="0.35"/>
  <cols>
    <col min="7" max="7" width="27.81640625" bestFit="1" customWidth="1"/>
    <col min="8" max="8" width="13.26953125" bestFit="1" customWidth="1"/>
  </cols>
  <sheetData>
    <row r="1" spans="1:9" ht="29.5" thickBot="1" x14ac:dyDescent="0.4">
      <c r="A1" s="1" t="s">
        <v>2913</v>
      </c>
      <c r="B1" s="3" t="s">
        <v>2914</v>
      </c>
      <c r="C1" s="6" t="s">
        <v>2915</v>
      </c>
      <c r="D1" s="6" t="s">
        <v>2916</v>
      </c>
      <c r="E1" s="6" t="s">
        <v>466</v>
      </c>
      <c r="F1">
        <v>3952</v>
      </c>
      <c r="G1" t="str">
        <f>_xlfn.CONCAT(B1," (Kyrgyzstani ",E1,")")</f>
        <v>Bishkek Shaary (Kyrgyzstani city)</v>
      </c>
      <c r="H1" t="str">
        <f>B1</f>
        <v>Bishkek Shaary</v>
      </c>
      <c r="I1" t="str">
        <f>A1</f>
        <v>KG-GB</v>
      </c>
    </row>
    <row r="2" spans="1:9" ht="29.5" thickBot="1" x14ac:dyDescent="0.4">
      <c r="A2" s="1" t="s">
        <v>2917</v>
      </c>
      <c r="B2" s="3" t="s">
        <v>2918</v>
      </c>
      <c r="C2" s="6" t="s">
        <v>2919</v>
      </c>
      <c r="D2" s="6" t="s">
        <v>2920</v>
      </c>
      <c r="E2" s="6" t="s">
        <v>466</v>
      </c>
      <c r="F2">
        <v>3952</v>
      </c>
      <c r="G2" t="str">
        <f t="shared" ref="G2:G9" si="0">_xlfn.CONCAT(B2," (Kyrgyzstani ",E2,")")</f>
        <v>Osh Shaary (Kyrgyzstani city)</v>
      </c>
      <c r="H2" t="str">
        <f t="shared" ref="H2:H9" si="1">B2</f>
        <v>Osh Shaary</v>
      </c>
      <c r="I2" t="str">
        <f t="shared" ref="I2:I9" si="2">A2</f>
        <v>KG-GO</v>
      </c>
    </row>
    <row r="3" spans="1:9" ht="18.5" thickBot="1" x14ac:dyDescent="0.4">
      <c r="A3" s="1" t="s">
        <v>2921</v>
      </c>
      <c r="B3" s="3" t="s">
        <v>2922</v>
      </c>
      <c r="C3" s="6" t="s">
        <v>2923</v>
      </c>
      <c r="D3" s="6" t="s">
        <v>2924</v>
      </c>
      <c r="E3" s="6" t="s">
        <v>1036</v>
      </c>
      <c r="F3">
        <v>3952</v>
      </c>
      <c r="G3" t="str">
        <f t="shared" si="0"/>
        <v>Batken (Kyrgyzstani region)</v>
      </c>
      <c r="H3" t="str">
        <f t="shared" si="1"/>
        <v>Batken</v>
      </c>
      <c r="I3" t="str">
        <f t="shared" si="2"/>
        <v>KG-B</v>
      </c>
    </row>
    <row r="4" spans="1:9" ht="18.5" thickBot="1" x14ac:dyDescent="0.4">
      <c r="A4" s="1" t="s">
        <v>2925</v>
      </c>
      <c r="B4" s="3" t="s">
        <v>2926</v>
      </c>
      <c r="C4" s="6" t="s">
        <v>2927</v>
      </c>
      <c r="D4" s="6" t="s">
        <v>2928</v>
      </c>
      <c r="E4" s="6" t="s">
        <v>1036</v>
      </c>
      <c r="F4">
        <v>3952</v>
      </c>
      <c r="G4" t="str">
        <f t="shared" si="0"/>
        <v>Chüy (Kyrgyzstani region)</v>
      </c>
      <c r="H4" t="str">
        <f t="shared" si="1"/>
        <v>Chüy</v>
      </c>
      <c r="I4" t="str">
        <f t="shared" si="2"/>
        <v>KG-C</v>
      </c>
    </row>
    <row r="5" spans="1:9" ht="29.5" thickBot="1" x14ac:dyDescent="0.4">
      <c r="A5" s="1" t="s">
        <v>2929</v>
      </c>
      <c r="B5" s="3" t="s">
        <v>2930</v>
      </c>
      <c r="C5" s="6" t="s">
        <v>2931</v>
      </c>
      <c r="D5" s="6" t="s">
        <v>2932</v>
      </c>
      <c r="E5" s="6" t="s">
        <v>1036</v>
      </c>
      <c r="F5">
        <v>3952</v>
      </c>
      <c r="G5" t="str">
        <f t="shared" si="0"/>
        <v>Jalal-Abad (Kyrgyzstani region)</v>
      </c>
      <c r="H5" t="str">
        <f t="shared" si="1"/>
        <v>Jalal-Abad</v>
      </c>
      <c r="I5" t="str">
        <f t="shared" si="2"/>
        <v>KG-J</v>
      </c>
    </row>
    <row r="6" spans="1:9" ht="18.5" thickBot="1" x14ac:dyDescent="0.4">
      <c r="A6" s="1" t="s">
        <v>2933</v>
      </c>
      <c r="B6" s="3" t="s">
        <v>2934</v>
      </c>
      <c r="C6" s="6" t="s">
        <v>2935</v>
      </c>
      <c r="D6" s="6" t="s">
        <v>2936</v>
      </c>
      <c r="E6" s="6" t="s">
        <v>1036</v>
      </c>
      <c r="F6">
        <v>3952</v>
      </c>
      <c r="G6" t="str">
        <f t="shared" si="0"/>
        <v>Naryn (Kyrgyzstani region)</v>
      </c>
      <c r="H6" t="str">
        <f t="shared" si="1"/>
        <v>Naryn</v>
      </c>
      <c r="I6" t="str">
        <f t="shared" si="2"/>
        <v>KG-N</v>
      </c>
    </row>
    <row r="7" spans="1:9" ht="18.5" thickBot="1" x14ac:dyDescent="0.4">
      <c r="A7" s="1" t="s">
        <v>2937</v>
      </c>
      <c r="B7" s="3" t="s">
        <v>2938</v>
      </c>
      <c r="C7" s="6" t="s">
        <v>2939</v>
      </c>
      <c r="D7" s="6" t="s">
        <v>2940</v>
      </c>
      <c r="E7" s="6" t="s">
        <v>1036</v>
      </c>
      <c r="F7">
        <v>3952</v>
      </c>
      <c r="G7" t="str">
        <f t="shared" si="0"/>
        <v>Osh (Kyrgyzstani region)</v>
      </c>
      <c r="H7" t="str">
        <f t="shared" si="1"/>
        <v>Osh</v>
      </c>
      <c r="I7" t="str">
        <f t="shared" si="2"/>
        <v>KG-O</v>
      </c>
    </row>
    <row r="8" spans="1:9" ht="18.5" thickBot="1" x14ac:dyDescent="0.4">
      <c r="A8" s="1" t="s">
        <v>2941</v>
      </c>
      <c r="B8" s="3" t="s">
        <v>2942</v>
      </c>
      <c r="C8" s="6" t="s">
        <v>2943</v>
      </c>
      <c r="D8" s="6" t="s">
        <v>2944</v>
      </c>
      <c r="E8" s="6" t="s">
        <v>1036</v>
      </c>
      <c r="F8">
        <v>3952</v>
      </c>
      <c r="G8" t="str">
        <f t="shared" si="0"/>
        <v>Talas (Kyrgyzstani region)</v>
      </c>
      <c r="H8" t="str">
        <f t="shared" si="1"/>
        <v>Talas</v>
      </c>
      <c r="I8" t="str">
        <f t="shared" si="2"/>
        <v>KG-T</v>
      </c>
    </row>
    <row r="9" spans="1:9" ht="27.5" thickBot="1" x14ac:dyDescent="0.4">
      <c r="A9" s="1" t="s">
        <v>2945</v>
      </c>
      <c r="B9" s="3" t="s">
        <v>2946</v>
      </c>
      <c r="C9" s="6" t="s">
        <v>2947</v>
      </c>
      <c r="D9" s="6" t="s">
        <v>2948</v>
      </c>
      <c r="E9" s="6" t="s">
        <v>1036</v>
      </c>
      <c r="F9">
        <v>3952</v>
      </c>
      <c r="G9" t="str">
        <f t="shared" si="0"/>
        <v>Ysyk-Köl (Kyrgyzstani region)</v>
      </c>
      <c r="H9" t="str">
        <f t="shared" si="1"/>
        <v>Ysyk-Köl</v>
      </c>
      <c r="I9" t="str">
        <f t="shared" si="2"/>
        <v>KG-Y</v>
      </c>
    </row>
  </sheetData>
  <hyperlinks>
    <hyperlink ref="B1" r:id="rId1" tooltip="Bishkek" display="https://en.wikipedia.org/wiki/Bishkek" xr:uid="{6C2D90D5-F0B2-4A7E-9416-FA4A29699E59}"/>
    <hyperlink ref="B2" r:id="rId2" tooltip="Osh" display="https://en.wikipedia.org/wiki/Osh" xr:uid="{5D198578-166F-437E-ACD2-BE24248FC4CD}"/>
    <hyperlink ref="B3" r:id="rId3" tooltip="Batken Region" display="https://en.wikipedia.org/wiki/Batken_Region" xr:uid="{D83362BB-4F8B-4B45-8EA1-D8C6C744323A}"/>
    <hyperlink ref="B4" r:id="rId4" tooltip="Chüy Region" display="https://en.wikipedia.org/wiki/Ch%C3%BCy_Region" xr:uid="{26BB1BDC-2072-4D7D-A533-C5ACECF5AA43}"/>
    <hyperlink ref="B5" r:id="rId5" tooltip="Jalal-Abad Region" display="https://en.wikipedia.org/wiki/Jalal-Abad_Region" xr:uid="{E541536A-B53D-4D65-86C2-DDAA2C248059}"/>
    <hyperlink ref="B6" r:id="rId6" tooltip="Naryn Region" display="https://en.wikipedia.org/wiki/Naryn_Region" xr:uid="{F62505A0-E4C9-4FB6-B621-306607C3F77F}"/>
    <hyperlink ref="B7" r:id="rId7" tooltip="Osh Region" display="https://en.wikipedia.org/wiki/Osh_Region" xr:uid="{779D114D-F138-4DCB-9B00-04CF30B0AAE9}"/>
    <hyperlink ref="B8" r:id="rId8" tooltip="Talas Region" display="https://en.wikipedia.org/wiki/Talas_Region" xr:uid="{A0C1F94D-CEA7-42D7-B017-6DE21A1296A7}"/>
    <hyperlink ref="B9" r:id="rId9" tooltip="Ysyk-Köl Region" display="https://en.wikipedia.org/wiki/Ysyk-K%C3%B6l_Region" xr:uid="{05088FA7-A39C-4E0A-9AFB-48F1712049C1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9674C-1748-4754-B061-6FA8090490EF}">
  <dimension ref="A1:F3"/>
  <sheetViews>
    <sheetView workbookViewId="0">
      <selection activeCell="C1" sqref="C1:F3"/>
    </sheetView>
  </sheetViews>
  <sheetFormatPr defaultRowHeight="14.5" x14ac:dyDescent="0.35"/>
  <cols>
    <col min="4" max="4" width="20.453125" bestFit="1" customWidth="1"/>
    <col min="5" max="5" width="12.7265625" bestFit="1" customWidth="1"/>
  </cols>
  <sheetData>
    <row r="1" spans="1:6" ht="29.5" thickBot="1" x14ac:dyDescent="0.4">
      <c r="A1" s="1" t="s">
        <v>2949</v>
      </c>
      <c r="B1" s="3" t="s">
        <v>2950</v>
      </c>
      <c r="C1">
        <v>4049</v>
      </c>
      <c r="D1" t="str">
        <f>_xlfn.CONCAT(B1, " (Kiribati)")</f>
        <v>Gilbert Islands (Kiribati)</v>
      </c>
      <c r="E1" t="str">
        <f>B1</f>
        <v>Gilbert Islands</v>
      </c>
      <c r="F1" t="str">
        <f>A1</f>
        <v>KI-G</v>
      </c>
    </row>
    <row r="2" spans="1:6" ht="29.5" thickBot="1" x14ac:dyDescent="0.4">
      <c r="A2" s="1" t="s">
        <v>2951</v>
      </c>
      <c r="B2" s="3" t="s">
        <v>2952</v>
      </c>
      <c r="C2">
        <v>4049</v>
      </c>
      <c r="D2" t="str">
        <f t="shared" ref="D2:D3" si="0">_xlfn.CONCAT(B2, " (Kiribati)")</f>
        <v>Line Islands (Kiribati)</v>
      </c>
      <c r="E2" t="str">
        <f t="shared" ref="E2:E3" si="1">B2</f>
        <v>Line Islands</v>
      </c>
      <c r="F2" t="str">
        <f t="shared" ref="F2:F3" si="2">A2</f>
        <v>KI-L</v>
      </c>
    </row>
    <row r="3" spans="1:6" ht="29.5" thickBot="1" x14ac:dyDescent="0.4">
      <c r="A3" s="1" t="s">
        <v>2953</v>
      </c>
      <c r="B3" s="3" t="s">
        <v>2954</v>
      </c>
      <c r="C3">
        <v>4049</v>
      </c>
      <c r="D3" t="str">
        <f t="shared" si="0"/>
        <v>Phoenix Islands (Kiribati)</v>
      </c>
      <c r="E3" t="str">
        <f t="shared" si="1"/>
        <v>Phoenix Islands</v>
      </c>
      <c r="F3" t="str">
        <f t="shared" si="2"/>
        <v>KI-P</v>
      </c>
    </row>
  </sheetData>
  <hyperlinks>
    <hyperlink ref="B1" r:id="rId1" tooltip="Gilbert Islands" display="https://en.wikipedia.org/wiki/Gilbert_Islands" xr:uid="{210550A8-BDE3-4D7D-9506-23F0F8C64F09}"/>
    <hyperlink ref="B2" r:id="rId2" tooltip="Line Islands" display="https://en.wikipedia.org/wiki/Line_Islands" xr:uid="{8A63A778-24D4-44CF-8BA5-A87C06403FD8}"/>
    <hyperlink ref="B3" r:id="rId3" tooltip="Phoenix Islands" display="https://en.wikipedia.org/wiki/Phoenix_Islands" xr:uid="{CAC3803A-662A-4C5C-816E-42D9E0C0DCF3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7996D-4119-4D29-9205-89F77A3FB307}">
  <dimension ref="A1:I3"/>
  <sheetViews>
    <sheetView workbookViewId="0">
      <selection activeCell="F1" sqref="F1:I3"/>
    </sheetView>
  </sheetViews>
  <sheetFormatPr defaultRowHeight="14.5" x14ac:dyDescent="0.35"/>
  <cols>
    <col min="7" max="7" width="29.81640625" bestFit="1" customWidth="1"/>
    <col min="8" max="8" width="14.6328125" bestFit="1" customWidth="1"/>
  </cols>
  <sheetData>
    <row r="1" spans="1:9" ht="29.5" thickBot="1" x14ac:dyDescent="0.4">
      <c r="A1" s="1" t="s">
        <v>2955</v>
      </c>
      <c r="B1" s="3" t="s">
        <v>2956</v>
      </c>
      <c r="C1" s="6" t="s">
        <v>2957</v>
      </c>
      <c r="D1" s="6" t="s">
        <v>2958</v>
      </c>
      <c r="E1" s="6" t="s">
        <v>2959</v>
      </c>
      <c r="F1">
        <v>3863</v>
      </c>
      <c r="G1" t="str">
        <f>_xlfn.CONCAT(B1," (Comoran island)")</f>
        <v> Grande Comore (Comoran island)</v>
      </c>
      <c r="H1" t="str">
        <f>B1</f>
        <v> Grande Comore</v>
      </c>
      <c r="I1" t="str">
        <f>A1</f>
        <v>KM-G</v>
      </c>
    </row>
    <row r="2" spans="1:9" ht="15" thickBot="1" x14ac:dyDescent="0.4">
      <c r="A2" s="1" t="s">
        <v>2960</v>
      </c>
      <c r="B2" s="3" t="s">
        <v>2961</v>
      </c>
      <c r="C2" s="6" t="s">
        <v>2962</v>
      </c>
      <c r="D2" s="6" t="s">
        <v>2963</v>
      </c>
      <c r="E2" s="6" t="s">
        <v>2964</v>
      </c>
      <c r="F2">
        <v>3863</v>
      </c>
      <c r="G2" t="str">
        <f t="shared" ref="G2:G3" si="0">_xlfn.CONCAT(B2," (Comoran island)")</f>
        <v> Anjouan (Comoran island)</v>
      </c>
      <c r="H2" t="str">
        <f t="shared" ref="H2:H3" si="1">B2</f>
        <v> Anjouan</v>
      </c>
      <c r="I2" t="str">
        <f t="shared" ref="I2:I3" si="2">A2</f>
        <v>KM-A</v>
      </c>
    </row>
    <row r="3" spans="1:9" ht="15" thickBot="1" x14ac:dyDescent="0.4">
      <c r="A3" s="1" t="s">
        <v>2965</v>
      </c>
      <c r="B3" s="3" t="s">
        <v>2966</v>
      </c>
      <c r="C3" s="6" t="s">
        <v>2967</v>
      </c>
      <c r="D3" s="6" t="s">
        <v>2968</v>
      </c>
      <c r="E3" s="6" t="s">
        <v>2969</v>
      </c>
      <c r="F3">
        <v>3863</v>
      </c>
      <c r="G3" t="str">
        <f t="shared" si="0"/>
        <v> Mohéli (Comoran island)</v>
      </c>
      <c r="H3" t="str">
        <f t="shared" si="1"/>
        <v> Mohéli</v>
      </c>
      <c r="I3" t="str">
        <f t="shared" si="2"/>
        <v>KM-M</v>
      </c>
    </row>
  </sheetData>
  <hyperlinks>
    <hyperlink ref="B1" r:id="rId1" tooltip="Grande Comore" display="https://en.wikipedia.org/wiki/Grande_Comore" xr:uid="{059473BD-81AF-4C91-861F-A8F00C952AAA}"/>
    <hyperlink ref="B2" r:id="rId2" tooltip="Anjouan" display="https://en.wikipedia.org/wiki/Anjouan" xr:uid="{CDD0139F-2153-4C3A-B0DD-D8E0F6667E85}"/>
    <hyperlink ref="B3" r:id="rId3" tooltip="Mohéli" display="https://en.wikipedia.org/wiki/Moh%C3%A9li" xr:uid="{C353B0C7-A2F0-4C7A-AD6C-A11418D3BFFA}"/>
  </hyperlinks>
  <pageMargins left="0.7" right="0.7" top="0.75" bottom="0.75" header="0.3" footer="0.3"/>
  <drawing r:id="rId4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88920-6CED-4C66-AC96-6F96BAE4DC1C}">
  <dimension ref="A1:I28"/>
  <sheetViews>
    <sheetView topLeftCell="A13" workbookViewId="0">
      <selection activeCell="F16" sqref="F16:I28"/>
    </sheetView>
  </sheetViews>
  <sheetFormatPr defaultRowHeight="14.5" x14ac:dyDescent="0.35"/>
  <cols>
    <col min="7" max="7" width="32.26953125" bestFit="1" customWidth="1"/>
    <col min="8" max="8" width="9.7265625" bestFit="1" customWidth="1"/>
  </cols>
  <sheetData>
    <row r="1" spans="1:9" ht="29.5" thickBot="1" x14ac:dyDescent="0.4">
      <c r="A1" s="1" t="s">
        <v>2970</v>
      </c>
      <c r="B1" s="3" t="s">
        <v>2971</v>
      </c>
      <c r="C1" s="6" t="s">
        <v>2972</v>
      </c>
      <c r="D1" s="6" t="s">
        <v>2973</v>
      </c>
      <c r="E1" s="6" t="s">
        <v>542</v>
      </c>
      <c r="F1">
        <v>3977</v>
      </c>
      <c r="G1" t="str">
        <f>_xlfn.CONCAT(B1," (North Korean ", E1,")")</f>
        <v>Pyongyang (North Korean capital city)</v>
      </c>
      <c r="H1" t="str">
        <f>B1</f>
        <v>Pyongyang</v>
      </c>
      <c r="I1" t="str">
        <f>A1</f>
        <v>KP-01</v>
      </c>
    </row>
    <row r="2" spans="1:9" x14ac:dyDescent="0.35">
      <c r="A2" s="11" t="s">
        <v>2974</v>
      </c>
      <c r="B2" s="17" t="s">
        <v>2975</v>
      </c>
      <c r="C2" s="9" t="s">
        <v>2976</v>
      </c>
      <c r="D2" s="13" t="s">
        <v>2978</v>
      </c>
      <c r="E2" s="13" t="s">
        <v>240</v>
      </c>
      <c r="F2">
        <v>3977</v>
      </c>
      <c r="G2" t="str">
        <f>_xlfn.CONCAT(B2," (North Korean ", E2,")")</f>
        <v>Rason (North Korean special city)</v>
      </c>
      <c r="H2" t="str">
        <f>B2</f>
        <v>Rason</v>
      </c>
      <c r="I2" t="str">
        <f>A2</f>
        <v>KP-13</v>
      </c>
    </row>
    <row r="3" spans="1:9" ht="27.5" thickBot="1" x14ac:dyDescent="0.4">
      <c r="A3" s="12"/>
      <c r="B3" s="18"/>
      <c r="C3" s="16" t="s">
        <v>2977</v>
      </c>
      <c r="D3" s="14"/>
      <c r="E3" s="14"/>
    </row>
    <row r="4" spans="1:9" ht="18.5" thickBot="1" x14ac:dyDescent="0.4">
      <c r="A4" s="1" t="s">
        <v>2979</v>
      </c>
      <c r="B4" s="3" t="s">
        <v>2980</v>
      </c>
      <c r="C4" s="6" t="s">
        <v>2981</v>
      </c>
      <c r="D4" s="6" t="s">
        <v>2982</v>
      </c>
      <c r="E4" s="6" t="s">
        <v>244</v>
      </c>
      <c r="F4">
        <v>3977</v>
      </c>
      <c r="G4" t="str">
        <f t="shared" ref="G4:G14" si="0">_xlfn.CONCAT(B4," (North Korean ", E4,")")</f>
        <v>Kaesong (North Korean metropolitan city)</v>
      </c>
      <c r="H4" t="str">
        <f t="shared" ref="H4:H14" si="1">B4</f>
        <v>Kaesong</v>
      </c>
      <c r="I4" t="str">
        <f t="shared" ref="I4:I14" si="2">A4</f>
        <v>KP-15</v>
      </c>
    </row>
    <row r="5" spans="1:9" ht="18.5" thickBot="1" x14ac:dyDescent="0.4">
      <c r="A5" s="1" t="s">
        <v>2983</v>
      </c>
      <c r="B5" s="3" t="s">
        <v>2984</v>
      </c>
      <c r="C5" s="6" t="s">
        <v>2985</v>
      </c>
      <c r="D5" s="6" t="s">
        <v>2986</v>
      </c>
      <c r="E5" s="6" t="s">
        <v>244</v>
      </c>
      <c r="F5">
        <v>3977</v>
      </c>
      <c r="G5" t="str">
        <f t="shared" si="0"/>
        <v>Nampo (North Korean metropolitan city)</v>
      </c>
      <c r="H5" t="str">
        <f t="shared" si="1"/>
        <v>Nampo</v>
      </c>
      <c r="I5" t="str">
        <f t="shared" si="2"/>
        <v>KP-14</v>
      </c>
    </row>
    <row r="6" spans="1:9" ht="29.5" thickBot="1" x14ac:dyDescent="0.4">
      <c r="A6" s="1" t="s">
        <v>2987</v>
      </c>
      <c r="B6" s="3" t="s">
        <v>2988</v>
      </c>
      <c r="C6" s="6" t="s">
        <v>2989</v>
      </c>
      <c r="D6" s="6" t="s">
        <v>2990</v>
      </c>
      <c r="E6" s="6" t="s">
        <v>149</v>
      </c>
      <c r="F6">
        <v>3977</v>
      </c>
      <c r="G6" t="str">
        <f t="shared" si="0"/>
        <v>South Pyongan (North Korean province)</v>
      </c>
      <c r="H6" t="str">
        <f t="shared" si="1"/>
        <v>South Pyongan</v>
      </c>
      <c r="I6" t="str">
        <f t="shared" si="2"/>
        <v>KP-02</v>
      </c>
    </row>
    <row r="7" spans="1:9" ht="29.5" thickBot="1" x14ac:dyDescent="0.4">
      <c r="A7" s="1" t="s">
        <v>2991</v>
      </c>
      <c r="B7" s="3" t="s">
        <v>2992</v>
      </c>
      <c r="C7" s="6" t="s">
        <v>2993</v>
      </c>
      <c r="D7" s="6" t="s">
        <v>2994</v>
      </c>
      <c r="E7" s="6" t="s">
        <v>149</v>
      </c>
      <c r="F7">
        <v>3977</v>
      </c>
      <c r="G7" t="str">
        <f t="shared" si="0"/>
        <v>North Pyongan (North Korean province)</v>
      </c>
      <c r="H7" t="str">
        <f t="shared" si="1"/>
        <v>North Pyongan</v>
      </c>
      <c r="I7" t="str">
        <f t="shared" si="2"/>
        <v>KP-03</v>
      </c>
    </row>
    <row r="8" spans="1:9" ht="15" thickBot="1" x14ac:dyDescent="0.4">
      <c r="A8" s="1" t="s">
        <v>2995</v>
      </c>
      <c r="B8" s="3" t="s">
        <v>2996</v>
      </c>
      <c r="C8" s="6" t="s">
        <v>2997</v>
      </c>
      <c r="D8" s="6" t="s">
        <v>2998</v>
      </c>
      <c r="E8" s="6" t="s">
        <v>149</v>
      </c>
      <c r="F8">
        <v>3977</v>
      </c>
      <c r="G8" t="str">
        <f t="shared" si="0"/>
        <v>Chagang (North Korean province)</v>
      </c>
      <c r="H8" t="str">
        <f t="shared" si="1"/>
        <v>Chagang</v>
      </c>
      <c r="I8" t="str">
        <f t="shared" si="2"/>
        <v>KP-04</v>
      </c>
    </row>
    <row r="9" spans="1:9" ht="44" thickBot="1" x14ac:dyDescent="0.4">
      <c r="A9" s="1" t="s">
        <v>2999</v>
      </c>
      <c r="B9" s="3" t="s">
        <v>3000</v>
      </c>
      <c r="C9" s="6" t="s">
        <v>3001</v>
      </c>
      <c r="D9" s="6" t="s">
        <v>3002</v>
      </c>
      <c r="E9" s="6" t="s">
        <v>149</v>
      </c>
      <c r="F9">
        <v>3977</v>
      </c>
      <c r="G9" t="str">
        <f t="shared" si="0"/>
        <v>South Hwanghae (North Korean province)</v>
      </c>
      <c r="H9" t="str">
        <f t="shared" si="1"/>
        <v>South Hwanghae</v>
      </c>
      <c r="I9" t="str">
        <f t="shared" si="2"/>
        <v>KP-05</v>
      </c>
    </row>
    <row r="10" spans="1:9" ht="44" thickBot="1" x14ac:dyDescent="0.4">
      <c r="A10" s="1" t="s">
        <v>3003</v>
      </c>
      <c r="B10" s="3" t="s">
        <v>3004</v>
      </c>
      <c r="C10" s="6" t="s">
        <v>3005</v>
      </c>
      <c r="D10" s="6" t="s">
        <v>3006</v>
      </c>
      <c r="E10" s="6" t="s">
        <v>149</v>
      </c>
      <c r="F10">
        <v>3977</v>
      </c>
      <c r="G10" t="str">
        <f t="shared" si="0"/>
        <v>North Hwanghae (North Korean province)</v>
      </c>
      <c r="H10" t="str">
        <f t="shared" si="1"/>
        <v>North Hwanghae</v>
      </c>
      <c r="I10" t="str">
        <f t="shared" si="2"/>
        <v>KP-06</v>
      </c>
    </row>
    <row r="11" spans="1:9" ht="15" thickBot="1" x14ac:dyDescent="0.4">
      <c r="A11" s="1" t="s">
        <v>3007</v>
      </c>
      <c r="B11" s="3" t="s">
        <v>3008</v>
      </c>
      <c r="C11" s="6" t="s">
        <v>3009</v>
      </c>
      <c r="D11" s="6" t="s">
        <v>3010</v>
      </c>
      <c r="E11" s="6" t="s">
        <v>149</v>
      </c>
      <c r="F11">
        <v>3977</v>
      </c>
      <c r="G11" t="str">
        <f t="shared" si="0"/>
        <v>Kangwon (North Korean province)</v>
      </c>
      <c r="H11" t="str">
        <f t="shared" si="1"/>
        <v>Kangwon</v>
      </c>
      <c r="I11" t="str">
        <f t="shared" si="2"/>
        <v>KP-07</v>
      </c>
    </row>
    <row r="12" spans="1:9" ht="44" thickBot="1" x14ac:dyDescent="0.4">
      <c r="A12" s="1" t="s">
        <v>3011</v>
      </c>
      <c r="B12" s="3" t="s">
        <v>3012</v>
      </c>
      <c r="C12" s="6" t="s">
        <v>3013</v>
      </c>
      <c r="D12" s="6" t="s">
        <v>3014</v>
      </c>
      <c r="E12" s="6" t="s">
        <v>149</v>
      </c>
      <c r="F12">
        <v>3977</v>
      </c>
      <c r="G12" t="str">
        <f t="shared" si="0"/>
        <v>South Hamgyong (North Korean province)</v>
      </c>
      <c r="H12" t="str">
        <f t="shared" si="1"/>
        <v>South Hamgyong</v>
      </c>
      <c r="I12" t="str">
        <f t="shared" si="2"/>
        <v>KP-08</v>
      </c>
    </row>
    <row r="13" spans="1:9" ht="44" thickBot="1" x14ac:dyDescent="0.4">
      <c r="A13" s="1" t="s">
        <v>3015</v>
      </c>
      <c r="B13" s="3" t="s">
        <v>3016</v>
      </c>
      <c r="C13" s="6" t="s">
        <v>3017</v>
      </c>
      <c r="D13" s="6" t="s">
        <v>3018</v>
      </c>
      <c r="E13" s="6" t="s">
        <v>149</v>
      </c>
      <c r="F13">
        <v>3977</v>
      </c>
      <c r="G13" t="str">
        <f t="shared" si="0"/>
        <v>North Hamgyong (North Korean province)</v>
      </c>
      <c r="H13" t="str">
        <f t="shared" si="1"/>
        <v>North Hamgyong</v>
      </c>
      <c r="I13" t="str">
        <f t="shared" si="2"/>
        <v>KP-09</v>
      </c>
    </row>
    <row r="14" spans="1:9" ht="29.5" thickBot="1" x14ac:dyDescent="0.4">
      <c r="A14" s="1" t="s">
        <v>3019</v>
      </c>
      <c r="B14" s="3" t="s">
        <v>3020</v>
      </c>
      <c r="C14" s="6" t="s">
        <v>3021</v>
      </c>
      <c r="D14" s="6" t="s">
        <v>3022</v>
      </c>
      <c r="E14" s="6" t="s">
        <v>149</v>
      </c>
      <c r="F14">
        <v>3977</v>
      </c>
      <c r="G14" t="str">
        <f t="shared" si="0"/>
        <v>Ryanggang (North Korean province)</v>
      </c>
      <c r="H14" t="str">
        <f t="shared" si="1"/>
        <v>Ryanggang</v>
      </c>
      <c r="I14" t="str">
        <f t="shared" si="2"/>
        <v>KP-10</v>
      </c>
    </row>
    <row r="16" spans="1:9" x14ac:dyDescent="0.35">
      <c r="F16">
        <v>3977</v>
      </c>
      <c r="G16" t="s">
        <v>3023</v>
      </c>
      <c r="H16" t="s">
        <v>2971</v>
      </c>
      <c r="I16" t="s">
        <v>2970</v>
      </c>
    </row>
    <row r="17" spans="6:9" x14ac:dyDescent="0.35">
      <c r="F17">
        <v>3977</v>
      </c>
      <c r="G17" t="s">
        <v>3024</v>
      </c>
      <c r="H17" t="s">
        <v>2975</v>
      </c>
      <c r="I17" t="s">
        <v>2974</v>
      </c>
    </row>
    <row r="18" spans="6:9" x14ac:dyDescent="0.35">
      <c r="F18">
        <v>3977</v>
      </c>
      <c r="G18" t="s">
        <v>3025</v>
      </c>
      <c r="H18" t="s">
        <v>2980</v>
      </c>
      <c r="I18" t="s">
        <v>2979</v>
      </c>
    </row>
    <row r="19" spans="6:9" x14ac:dyDescent="0.35">
      <c r="F19">
        <v>3977</v>
      </c>
      <c r="G19" t="s">
        <v>3026</v>
      </c>
      <c r="H19" t="s">
        <v>2984</v>
      </c>
      <c r="I19" t="s">
        <v>2983</v>
      </c>
    </row>
    <row r="20" spans="6:9" x14ac:dyDescent="0.35">
      <c r="F20">
        <v>3977</v>
      </c>
      <c r="G20" t="s">
        <v>3027</v>
      </c>
      <c r="H20" t="s">
        <v>2988</v>
      </c>
      <c r="I20" t="s">
        <v>2987</v>
      </c>
    </row>
    <row r="21" spans="6:9" x14ac:dyDescent="0.35">
      <c r="F21">
        <v>3977</v>
      </c>
      <c r="G21" t="s">
        <v>3028</v>
      </c>
      <c r="H21" t="s">
        <v>2992</v>
      </c>
      <c r="I21" t="s">
        <v>2991</v>
      </c>
    </row>
    <row r="22" spans="6:9" x14ac:dyDescent="0.35">
      <c r="F22">
        <v>3977</v>
      </c>
      <c r="G22" t="s">
        <v>3029</v>
      </c>
      <c r="H22" t="s">
        <v>2996</v>
      </c>
      <c r="I22" t="s">
        <v>2995</v>
      </c>
    </row>
    <row r="23" spans="6:9" x14ac:dyDescent="0.35">
      <c r="F23">
        <v>3977</v>
      </c>
      <c r="G23" t="s">
        <v>3030</v>
      </c>
      <c r="H23" t="s">
        <v>3000</v>
      </c>
      <c r="I23" t="s">
        <v>2999</v>
      </c>
    </row>
    <row r="24" spans="6:9" x14ac:dyDescent="0.35">
      <c r="F24">
        <v>3977</v>
      </c>
      <c r="G24" t="s">
        <v>3031</v>
      </c>
      <c r="H24" t="s">
        <v>3004</v>
      </c>
      <c r="I24" t="s">
        <v>3003</v>
      </c>
    </row>
    <row r="25" spans="6:9" x14ac:dyDescent="0.35">
      <c r="F25">
        <v>3977</v>
      </c>
      <c r="G25" t="s">
        <v>3032</v>
      </c>
      <c r="H25" t="s">
        <v>3008</v>
      </c>
      <c r="I25" t="s">
        <v>3007</v>
      </c>
    </row>
    <row r="26" spans="6:9" x14ac:dyDescent="0.35">
      <c r="F26">
        <v>3977</v>
      </c>
      <c r="G26" t="s">
        <v>3033</v>
      </c>
      <c r="H26" t="s">
        <v>3012</v>
      </c>
      <c r="I26" t="s">
        <v>3011</v>
      </c>
    </row>
    <row r="27" spans="6:9" x14ac:dyDescent="0.35">
      <c r="F27">
        <v>3977</v>
      </c>
      <c r="G27" t="s">
        <v>3034</v>
      </c>
      <c r="H27" t="s">
        <v>3016</v>
      </c>
      <c r="I27" t="s">
        <v>3015</v>
      </c>
    </row>
    <row r="28" spans="6:9" x14ac:dyDescent="0.35">
      <c r="F28">
        <v>3977</v>
      </c>
      <c r="G28" t="s">
        <v>3035</v>
      </c>
      <c r="H28" t="s">
        <v>3020</v>
      </c>
      <c r="I28" t="s">
        <v>3019</v>
      </c>
    </row>
  </sheetData>
  <mergeCells count="4">
    <mergeCell ref="A2:A3"/>
    <mergeCell ref="B2:B3"/>
    <mergeCell ref="D2:D3"/>
    <mergeCell ref="E2:E3"/>
  </mergeCells>
  <hyperlinks>
    <hyperlink ref="B1" r:id="rId1" tooltip="Pyongyang" display="https://en.wikipedia.org/wiki/Pyongyang" xr:uid="{248B24B8-7604-4371-A9DD-1D9965A626E8}"/>
    <hyperlink ref="B2" r:id="rId2" tooltip="Rason" display="https://en.wikipedia.org/wiki/Rason" xr:uid="{F2B5AAFC-A36F-4F32-A768-9BA20CBE430F}"/>
    <hyperlink ref="B4" r:id="rId3" tooltip="Kaesong" display="https://en.wikipedia.org/wiki/Kaesong" xr:uid="{C50A692F-9AE0-4B53-8022-5C48FE927081}"/>
    <hyperlink ref="B5" r:id="rId4" tooltip="Nampo" display="https://en.wikipedia.org/wiki/Nampo" xr:uid="{2B55292C-303F-488D-9F77-8E7205818654}"/>
    <hyperlink ref="B6" r:id="rId5" tooltip="South Pyongan Province" display="https://en.wikipedia.org/wiki/South_Pyongan_Province" xr:uid="{4D2DE423-1EF1-496F-B0ED-43885ED291D8}"/>
    <hyperlink ref="B7" r:id="rId6" tooltip="North Pyongan Province" display="https://en.wikipedia.org/wiki/North_Pyongan_Province" xr:uid="{412D4DF9-F9E3-48FF-AE83-355C2D2F5E1D}"/>
    <hyperlink ref="B8" r:id="rId7" tooltip="Chagang Province" display="https://en.wikipedia.org/wiki/Chagang_Province" xr:uid="{90E0A539-40F5-47BE-BA0F-1C31E90BC26A}"/>
    <hyperlink ref="B9" r:id="rId8" tooltip="South Hwanghae Province" display="https://en.wikipedia.org/wiki/South_Hwanghae_Province" xr:uid="{B212B824-512A-4915-A915-C04507B435B8}"/>
    <hyperlink ref="B10" r:id="rId9" tooltip="North Hwanghae Province" display="https://en.wikipedia.org/wiki/North_Hwanghae_Province" xr:uid="{3394105A-2D16-49C2-9A91-1EAE6193E308}"/>
    <hyperlink ref="B11" r:id="rId10" tooltip="Kangwon Province (North Korea)" display="https://en.wikipedia.org/wiki/Kangwon_Province_(North_Korea)" xr:uid="{7DC0D8E3-A137-40E7-83EF-105C5365B669}"/>
    <hyperlink ref="B12" r:id="rId11" tooltip="South Hamgyong Province" display="https://en.wikipedia.org/wiki/South_Hamgyong_Province" xr:uid="{96CA299F-FDD1-492D-8253-EA69609B3CBC}"/>
    <hyperlink ref="B13" r:id="rId12" tooltip="North Hamgyong Province" display="https://en.wikipedia.org/wiki/North_Hamgyong_Province" xr:uid="{E06B4959-6568-4BFF-8453-83F0EA3DAA9B}"/>
    <hyperlink ref="B14" r:id="rId13" tooltip="Ryanggang Province" display="https://en.wikipedia.org/wiki/Ryanggang_Province" xr:uid="{67D9E28E-8037-450D-9A05-91CFD82017AB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316EA-A006-41B1-9902-9E655A29A440}">
  <dimension ref="A1:G6"/>
  <sheetViews>
    <sheetView workbookViewId="0">
      <selection activeCell="D1" sqref="D1:G6"/>
    </sheetView>
  </sheetViews>
  <sheetFormatPr defaultRowHeight="14.5" x14ac:dyDescent="0.35"/>
  <cols>
    <col min="5" max="5" width="29.36328125" bestFit="1" customWidth="1"/>
    <col min="6" max="6" width="9.36328125" bestFit="1" customWidth="1"/>
  </cols>
  <sheetData>
    <row r="1" spans="1:7" ht="29.5" thickBot="1" x14ac:dyDescent="0.4">
      <c r="A1" s="1" t="s">
        <v>3036</v>
      </c>
      <c r="B1" s="3" t="s">
        <v>3037</v>
      </c>
      <c r="C1" s="6"/>
      <c r="D1">
        <v>3942</v>
      </c>
      <c r="E1" t="str">
        <f>_xlfn.CONCAT(B1," (Kuwaiti gouvernorate)")</f>
        <v>Al Aḩmadī (Kuwaiti gouvernorate)</v>
      </c>
      <c r="F1" t="str">
        <f>B1</f>
        <v>Al Aḩmadī</v>
      </c>
      <c r="G1" t="str">
        <f>A1</f>
        <v>KW-AH</v>
      </c>
    </row>
    <row r="2" spans="1:7" ht="44" thickBot="1" x14ac:dyDescent="0.4">
      <c r="A2" s="1" t="s">
        <v>3038</v>
      </c>
      <c r="B2" s="3" t="s">
        <v>3039</v>
      </c>
      <c r="C2" s="6"/>
      <c r="D2">
        <v>3942</v>
      </c>
      <c r="E2" t="str">
        <f t="shared" ref="E2:E6" si="0">_xlfn.CONCAT(B2," (Kuwaiti gouvernorate)")</f>
        <v>Al Farwānīyah (Kuwaiti gouvernorate)</v>
      </c>
      <c r="F2" t="str">
        <f t="shared" ref="F2:F6" si="1">B2</f>
        <v>Al Farwānīyah</v>
      </c>
      <c r="G2" t="str">
        <f t="shared" ref="G2:G6" si="2">A2</f>
        <v>KW-FA</v>
      </c>
    </row>
    <row r="3" spans="1:7" ht="15" thickBot="1" x14ac:dyDescent="0.4">
      <c r="A3" s="1" t="s">
        <v>3040</v>
      </c>
      <c r="B3" s="3" t="s">
        <v>3041</v>
      </c>
      <c r="C3" s="6"/>
      <c r="D3">
        <v>3942</v>
      </c>
      <c r="E3" t="str">
        <f t="shared" si="0"/>
        <v>Al Jahrā’ (Kuwaiti gouvernorate)</v>
      </c>
      <c r="F3" t="str">
        <f t="shared" si="1"/>
        <v>Al Jahrā’</v>
      </c>
      <c r="G3" t="str">
        <f t="shared" si="2"/>
        <v>KW-JA</v>
      </c>
    </row>
    <row r="4" spans="1:7" ht="29.5" thickBot="1" x14ac:dyDescent="0.4">
      <c r="A4" s="1" t="s">
        <v>3042</v>
      </c>
      <c r="B4" s="3" t="s">
        <v>1587</v>
      </c>
      <c r="C4" s="6" t="s">
        <v>3043</v>
      </c>
      <c r="D4">
        <v>3942</v>
      </c>
      <c r="E4" t="str">
        <f t="shared" si="0"/>
        <v>Al ‘Āşimah (Kuwaiti gouvernorate)</v>
      </c>
      <c r="F4" t="str">
        <f t="shared" si="1"/>
        <v>Al ‘Āşimah</v>
      </c>
      <c r="G4" t="str">
        <f t="shared" si="2"/>
        <v>KW-KU</v>
      </c>
    </row>
    <row r="5" spans="1:7" ht="15" thickBot="1" x14ac:dyDescent="0.4">
      <c r="A5" s="1" t="s">
        <v>3044</v>
      </c>
      <c r="B5" s="3" t="s">
        <v>3045</v>
      </c>
      <c r="C5" s="6"/>
      <c r="D5">
        <v>3942</v>
      </c>
      <c r="E5" t="str">
        <f t="shared" si="0"/>
        <v>Ḩawallī (Kuwaiti gouvernorate)</v>
      </c>
      <c r="F5" t="str">
        <f t="shared" si="1"/>
        <v>Ḩawallī</v>
      </c>
      <c r="G5" t="str">
        <f t="shared" si="2"/>
        <v>KW-HA</v>
      </c>
    </row>
    <row r="6" spans="1:7" ht="29.5" thickBot="1" x14ac:dyDescent="0.4">
      <c r="A6" s="1" t="s">
        <v>3046</v>
      </c>
      <c r="B6" s="3" t="s">
        <v>3047</v>
      </c>
      <c r="C6" s="7"/>
      <c r="D6">
        <v>3942</v>
      </c>
      <c r="E6" t="str">
        <f t="shared" si="0"/>
        <v>Mubārak al Kabīr (Kuwaiti gouvernorate)</v>
      </c>
      <c r="F6" t="str">
        <f t="shared" si="1"/>
        <v>Mubārak al Kabīr</v>
      </c>
      <c r="G6" t="str">
        <f t="shared" si="2"/>
        <v>KW-MU</v>
      </c>
    </row>
  </sheetData>
  <hyperlinks>
    <hyperlink ref="B1" r:id="rId1" tooltip="Al Aḩmadi Governorate" display="https://en.wikipedia.org/wiki/Al_A%E1%B8%A9madi_Governorate" xr:uid="{B4A63FFF-888A-4400-AD7B-0E2FD0B5E0B5}"/>
    <hyperlink ref="B2" r:id="rId2" tooltip="Al Farwānīyah Governorate" display="https://en.wikipedia.org/wiki/Al_Farw%C4%81n%C4%AByah_Governorate" xr:uid="{F28DC09D-EE2D-44AA-A65C-5C10905B8730}"/>
    <hyperlink ref="B3" r:id="rId3" tooltip="Al Jahrah Governorate" display="https://en.wikipedia.org/wiki/Al_Jahrah_Governorate" xr:uid="{0B44E81B-0B4F-4977-B630-B6ECB29CBCBE}"/>
    <hyperlink ref="B4" r:id="rId4" tooltip="Al Kuwayt Governorate" display="https://en.wikipedia.org/wiki/Al_Kuwayt_Governorate" xr:uid="{D78A1341-D269-4AA2-B97B-472236969829}"/>
    <hyperlink ref="B5" r:id="rId5" tooltip="Ḩawallī Governorate" display="https://en.wikipedia.org/wiki/%E1%B8%A8awall%C4%AB_Governorate" xr:uid="{03CDA350-14BB-4190-9C5D-44046BB4A9B2}"/>
    <hyperlink ref="B6" r:id="rId6" tooltip="Mubārak al Kabīr Governorate" display="https://en.wikipedia.org/wiki/Mub%C4%81rak_al_Kab%C4%ABr_Governorate" xr:uid="{B76D75CC-781E-430F-9543-27A2547CFE3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5EB39-BAE1-4E84-A8C3-D108D1E040BD}">
  <dimension ref="A1:F12"/>
  <sheetViews>
    <sheetView workbookViewId="0">
      <selection activeCell="C1" sqref="C1:F12"/>
    </sheetView>
  </sheetViews>
  <sheetFormatPr defaultRowHeight="14.5" x14ac:dyDescent="0.35"/>
  <cols>
    <col min="1" max="1" width="11.90625" customWidth="1"/>
    <col min="2" max="2" width="19" customWidth="1"/>
    <col min="4" max="4" width="28.7265625" customWidth="1"/>
  </cols>
  <sheetData>
    <row r="1" spans="1:6" ht="15" thickBot="1" x14ac:dyDescent="0.4">
      <c r="A1" s="1" t="s">
        <v>317</v>
      </c>
      <c r="B1" s="3" t="s">
        <v>318</v>
      </c>
      <c r="C1">
        <v>4021</v>
      </c>
      <c r="D1" t="str">
        <f>_xlfn.CONCAT(B1," (Luxembourgish canton)")</f>
        <v>Capellen (Luxembourgish canton)</v>
      </c>
      <c r="E1" t="str">
        <f>B1</f>
        <v>Capellen</v>
      </c>
      <c r="F1" t="str">
        <f>A1</f>
        <v>LU-CA</v>
      </c>
    </row>
    <row r="2" spans="1:6" ht="15" thickBot="1" x14ac:dyDescent="0.4">
      <c r="A2" s="1" t="s">
        <v>319</v>
      </c>
      <c r="B2" s="3" t="s">
        <v>320</v>
      </c>
      <c r="C2">
        <v>4021</v>
      </c>
      <c r="D2" t="str">
        <f t="shared" ref="D2:D12" si="0">_xlfn.CONCAT(B2," (Luxembourgish canton)")</f>
        <v>Clervaux (Luxembourgish canton)</v>
      </c>
      <c r="E2" t="str">
        <f t="shared" ref="E2:E12" si="1">B2</f>
        <v>Clervaux</v>
      </c>
      <c r="F2" t="str">
        <f t="shared" ref="F2:F12" si="2">A2</f>
        <v>LU-CL</v>
      </c>
    </row>
    <row r="3" spans="1:6" ht="15" thickBot="1" x14ac:dyDescent="0.4">
      <c r="A3" s="1" t="s">
        <v>321</v>
      </c>
      <c r="B3" s="3" t="s">
        <v>322</v>
      </c>
      <c r="C3">
        <v>4021</v>
      </c>
      <c r="D3" t="str">
        <f t="shared" si="0"/>
        <v>Diekirch (Luxembourgish canton)</v>
      </c>
      <c r="E3" t="str">
        <f t="shared" si="1"/>
        <v>Diekirch</v>
      </c>
      <c r="F3" t="str">
        <f t="shared" si="2"/>
        <v>LU-DI</v>
      </c>
    </row>
    <row r="4" spans="1:6" ht="29.5" thickBot="1" x14ac:dyDescent="0.4">
      <c r="A4" s="1" t="s">
        <v>323</v>
      </c>
      <c r="B4" s="3" t="s">
        <v>324</v>
      </c>
      <c r="C4">
        <v>4021</v>
      </c>
      <c r="D4" t="str">
        <f t="shared" si="0"/>
        <v>Echternach (Luxembourgish canton)</v>
      </c>
      <c r="E4" t="str">
        <f t="shared" si="1"/>
        <v>Echternach</v>
      </c>
      <c r="F4" t="str">
        <f t="shared" si="2"/>
        <v>LU-EC</v>
      </c>
    </row>
    <row r="5" spans="1:6" ht="29.5" thickBot="1" x14ac:dyDescent="0.4">
      <c r="A5" s="1" t="s">
        <v>325</v>
      </c>
      <c r="B5" s="3" t="s">
        <v>326</v>
      </c>
      <c r="C5">
        <v>4021</v>
      </c>
      <c r="D5" t="str">
        <f t="shared" si="0"/>
        <v>Esch-sur-Alzette (Luxembourgish canton)</v>
      </c>
      <c r="E5" t="str">
        <f t="shared" si="1"/>
        <v>Esch-sur-Alzette</v>
      </c>
      <c r="F5" t="str">
        <f t="shared" si="2"/>
        <v>LU-ES</v>
      </c>
    </row>
    <row r="6" spans="1:6" ht="29.5" thickBot="1" x14ac:dyDescent="0.4">
      <c r="A6" s="1" t="s">
        <v>327</v>
      </c>
      <c r="B6" s="3" t="s">
        <v>328</v>
      </c>
      <c r="C6">
        <v>4021</v>
      </c>
      <c r="D6" t="str">
        <f t="shared" si="0"/>
        <v>Grevenmacher (Luxembourgish canton)</v>
      </c>
      <c r="E6" t="str">
        <f t="shared" si="1"/>
        <v>Grevenmacher</v>
      </c>
      <c r="F6" t="str">
        <f t="shared" si="2"/>
        <v>LU-GR</v>
      </c>
    </row>
    <row r="7" spans="1:6" ht="29.5" thickBot="1" x14ac:dyDescent="0.4">
      <c r="A7" s="1" t="s">
        <v>329</v>
      </c>
      <c r="B7" s="3" t="s">
        <v>330</v>
      </c>
      <c r="C7">
        <v>4021</v>
      </c>
      <c r="D7" t="str">
        <f t="shared" si="0"/>
        <v>Luxembourg (Luxembourgish canton)</v>
      </c>
      <c r="E7" t="str">
        <f t="shared" si="1"/>
        <v>Luxembourg</v>
      </c>
      <c r="F7" t="str">
        <f t="shared" si="2"/>
        <v>LU-LU</v>
      </c>
    </row>
    <row r="8" spans="1:6" ht="15" thickBot="1" x14ac:dyDescent="0.4">
      <c r="A8" s="1" t="s">
        <v>331</v>
      </c>
      <c r="B8" s="3" t="s">
        <v>332</v>
      </c>
      <c r="C8">
        <v>4021</v>
      </c>
      <c r="D8" t="str">
        <f t="shared" si="0"/>
        <v>Mersch (Luxembourgish canton)</v>
      </c>
      <c r="E8" t="str">
        <f t="shared" si="1"/>
        <v>Mersch</v>
      </c>
      <c r="F8" t="str">
        <f t="shared" si="2"/>
        <v>LU-ME</v>
      </c>
    </row>
    <row r="9" spans="1:6" ht="15" thickBot="1" x14ac:dyDescent="0.4">
      <c r="A9" s="1" t="s">
        <v>333</v>
      </c>
      <c r="B9" s="3" t="s">
        <v>334</v>
      </c>
      <c r="C9">
        <v>4021</v>
      </c>
      <c r="D9" t="str">
        <f t="shared" si="0"/>
        <v>Redange (Luxembourgish canton)</v>
      </c>
      <c r="E9" t="str">
        <f t="shared" si="1"/>
        <v>Redange</v>
      </c>
      <c r="F9" t="str">
        <f t="shared" si="2"/>
        <v>LU-RD</v>
      </c>
    </row>
    <row r="10" spans="1:6" ht="15" thickBot="1" x14ac:dyDescent="0.4">
      <c r="A10" s="1" t="s">
        <v>335</v>
      </c>
      <c r="B10" s="3" t="s">
        <v>336</v>
      </c>
      <c r="C10">
        <v>4021</v>
      </c>
      <c r="D10" t="str">
        <f t="shared" si="0"/>
        <v>Remich (Luxembourgish canton)</v>
      </c>
      <c r="E10" t="str">
        <f t="shared" si="1"/>
        <v>Remich</v>
      </c>
      <c r="F10" t="str">
        <f t="shared" si="2"/>
        <v>LU-RM</v>
      </c>
    </row>
    <row r="11" spans="1:6" ht="15" thickBot="1" x14ac:dyDescent="0.4">
      <c r="A11" s="1" t="s">
        <v>337</v>
      </c>
      <c r="B11" s="3" t="s">
        <v>338</v>
      </c>
      <c r="C11">
        <v>4021</v>
      </c>
      <c r="D11" t="str">
        <f t="shared" si="0"/>
        <v>Vianden (Luxembourgish canton)</v>
      </c>
      <c r="E11" t="str">
        <f t="shared" si="1"/>
        <v>Vianden</v>
      </c>
      <c r="F11" t="str">
        <f t="shared" si="2"/>
        <v>LU-VD</v>
      </c>
    </row>
    <row r="12" spans="1:6" ht="15" thickBot="1" x14ac:dyDescent="0.4">
      <c r="A12" s="1" t="s">
        <v>339</v>
      </c>
      <c r="B12" s="3" t="s">
        <v>340</v>
      </c>
      <c r="C12">
        <v>4021</v>
      </c>
      <c r="D12" t="str">
        <f t="shared" si="0"/>
        <v>Wiltz (Luxembourgish canton)</v>
      </c>
      <c r="E12" t="str">
        <f t="shared" si="1"/>
        <v>Wiltz</v>
      </c>
      <c r="F12" t="str">
        <f t="shared" si="2"/>
        <v>LU-WI</v>
      </c>
    </row>
  </sheetData>
  <hyperlinks>
    <hyperlink ref="B1" r:id="rId1" tooltip="Capellen (canton)" display="https://en.wikipedia.org/wiki/Capellen_(canton)" xr:uid="{54DEDC9A-C3D7-4B5E-8721-45F43E627674}"/>
    <hyperlink ref="B2" r:id="rId2" tooltip="Clervaux (canton)" display="https://en.wikipedia.org/wiki/Clervaux_(canton)" xr:uid="{CF0F6C19-C616-4517-B81F-2F69F4A7374B}"/>
    <hyperlink ref="B3" r:id="rId3" tooltip="Diekirch (canton)" display="https://en.wikipedia.org/wiki/Diekirch_(canton)" xr:uid="{51686093-E790-4527-8D03-B9187163B6B5}"/>
    <hyperlink ref="B4" r:id="rId4" tooltip="Echternach (canton)" display="https://en.wikipedia.org/wiki/Echternach_(canton)" xr:uid="{EB7A12BE-3DC8-45E8-AB08-7A10B59347CA}"/>
    <hyperlink ref="B5" r:id="rId5" tooltip="Esch-sur-Alzette (canton)" display="https://en.wikipedia.org/wiki/Esch-sur-Alzette_(canton)" xr:uid="{BC56BD6B-B9F0-48CF-B84C-D72D586DFCDB}"/>
    <hyperlink ref="B6" r:id="rId6" tooltip="Grevenmacher (canton)" display="https://en.wikipedia.org/wiki/Grevenmacher_(canton)" xr:uid="{4516202B-43F9-4563-A44E-60B2377962AC}"/>
    <hyperlink ref="B7" r:id="rId7" tooltip="Luxembourg (canton)" display="https://en.wikipedia.org/wiki/Luxembourg_(canton)" xr:uid="{E533B4A4-2D04-424F-B681-71BD7512B8E9}"/>
    <hyperlink ref="B8" r:id="rId8" tooltip="Mersch (canton)" display="https://en.wikipedia.org/wiki/Mersch_(canton)" xr:uid="{ED8A4E11-5041-435C-A993-47096E96BCD6}"/>
    <hyperlink ref="B9" r:id="rId9" tooltip="Redange (canton)" display="https://en.wikipedia.org/wiki/Redange_(canton)" xr:uid="{8EF795B7-3C49-41A4-A2D9-B07DE7940D19}"/>
    <hyperlink ref="B10" r:id="rId10" tooltip="Remich (canton)" display="https://en.wikipedia.org/wiki/Remich_(canton)" xr:uid="{26695F63-5B44-4860-A550-E2F6B2B47759}"/>
    <hyperlink ref="B11" r:id="rId11" tooltip="Vianden (canton)" display="https://en.wikipedia.org/wiki/Vianden_(canton)" xr:uid="{D512EA1B-A265-4B4F-936A-33A5AADDAB01}"/>
    <hyperlink ref="B12" r:id="rId12" tooltip="Wiltz (canton)" display="https://en.wikipedia.org/wiki/Wiltz_(canton)" xr:uid="{8FDDB369-D8AA-4AC6-84E9-F2198D68D331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22E23-D690-4C26-BEE8-704859EC56ED}">
  <dimension ref="A1:I20"/>
  <sheetViews>
    <sheetView topLeftCell="A16" workbookViewId="0">
      <selection activeCell="F1" sqref="F1:I20"/>
    </sheetView>
  </sheetViews>
  <sheetFormatPr defaultRowHeight="14.5" x14ac:dyDescent="0.35"/>
  <cols>
    <col min="7" max="7" width="28.36328125" bestFit="1" customWidth="1"/>
    <col min="8" max="8" width="10.7265625" bestFit="1" customWidth="1"/>
  </cols>
  <sheetData>
    <row r="1" spans="1:9" ht="29.5" thickBot="1" x14ac:dyDescent="0.4">
      <c r="A1" s="1" t="s">
        <v>3048</v>
      </c>
      <c r="B1" s="3" t="s">
        <v>3049</v>
      </c>
      <c r="C1" s="6" t="s">
        <v>3050</v>
      </c>
      <c r="D1" s="6" t="s">
        <v>3051</v>
      </c>
      <c r="E1" s="6" t="s">
        <v>1036</v>
      </c>
      <c r="F1">
        <v>3951</v>
      </c>
      <c r="G1" t="str">
        <f>_xlfn.CONCAT(B1," (Kazakhstani ",E1,")")</f>
        <v>Abay oblysy (Kazakhstani region)</v>
      </c>
      <c r="H1" t="str">
        <f>B1</f>
        <v>Abay oblysy</v>
      </c>
      <c r="I1" t="str">
        <f>A1</f>
        <v>KZ-10</v>
      </c>
    </row>
    <row r="2" spans="1:9" ht="29.5" thickBot="1" x14ac:dyDescent="0.4">
      <c r="A2" s="1" t="s">
        <v>3052</v>
      </c>
      <c r="B2" s="3" t="s">
        <v>3053</v>
      </c>
      <c r="C2" s="6" t="s">
        <v>3054</v>
      </c>
      <c r="D2" s="6" t="s">
        <v>3055</v>
      </c>
      <c r="E2" s="6" t="s">
        <v>1036</v>
      </c>
      <c r="F2">
        <v>3951</v>
      </c>
      <c r="G2" t="str">
        <f t="shared" ref="G2:G20" si="0">_xlfn.CONCAT(B2," (Kazakhstani ",E2,")")</f>
        <v>Aqmola oblysy (Kazakhstani region)</v>
      </c>
      <c r="H2" t="str">
        <f t="shared" ref="H2:H20" si="1">B2</f>
        <v>Aqmola oblysy</v>
      </c>
      <c r="I2" t="str">
        <f t="shared" ref="I2:I20" si="2">A2</f>
        <v>KZ-11</v>
      </c>
    </row>
    <row r="3" spans="1:9" ht="29.5" thickBot="1" x14ac:dyDescent="0.4">
      <c r="A3" s="1" t="s">
        <v>3056</v>
      </c>
      <c r="B3" s="3" t="s">
        <v>3057</v>
      </c>
      <c r="C3" s="6" t="s">
        <v>3058</v>
      </c>
      <c r="D3" s="6" t="s">
        <v>3059</v>
      </c>
      <c r="E3" s="6" t="s">
        <v>1036</v>
      </c>
      <c r="F3">
        <v>3951</v>
      </c>
      <c r="G3" t="str">
        <f t="shared" si="0"/>
        <v>Aqtöbe oblysy (Kazakhstani region)</v>
      </c>
      <c r="H3" t="str">
        <f t="shared" si="1"/>
        <v>Aqtöbe oblysy</v>
      </c>
      <c r="I3" t="str">
        <f t="shared" si="2"/>
        <v>KZ-15</v>
      </c>
    </row>
    <row r="4" spans="1:9" ht="29.5" thickBot="1" x14ac:dyDescent="0.4">
      <c r="A4" s="1" t="s">
        <v>3060</v>
      </c>
      <c r="B4" s="3" t="s">
        <v>3061</v>
      </c>
      <c r="C4" s="6" t="s">
        <v>3062</v>
      </c>
      <c r="D4" s="6" t="s">
        <v>3063</v>
      </c>
      <c r="E4" s="6" t="s">
        <v>1036</v>
      </c>
      <c r="F4">
        <v>3951</v>
      </c>
      <c r="G4" t="str">
        <f t="shared" si="0"/>
        <v>Almaty oblysy (Kazakhstani region)</v>
      </c>
      <c r="H4" t="str">
        <f t="shared" si="1"/>
        <v>Almaty oblysy</v>
      </c>
      <c r="I4" t="str">
        <f t="shared" si="2"/>
        <v>KZ-19</v>
      </c>
    </row>
    <row r="5" spans="1:9" ht="29.5" thickBot="1" x14ac:dyDescent="0.4">
      <c r="A5" s="1" t="s">
        <v>3064</v>
      </c>
      <c r="B5" s="3" t="s">
        <v>3065</v>
      </c>
      <c r="C5" s="6" t="s">
        <v>3066</v>
      </c>
      <c r="D5" s="6" t="s">
        <v>3067</v>
      </c>
      <c r="E5" s="6" t="s">
        <v>1036</v>
      </c>
      <c r="F5">
        <v>3951</v>
      </c>
      <c r="G5" t="str">
        <f t="shared" si="0"/>
        <v>Atyraū oblysy (Kazakhstani region)</v>
      </c>
      <c r="H5" t="str">
        <f t="shared" si="1"/>
        <v>Atyraū oblysy</v>
      </c>
      <c r="I5" t="str">
        <f t="shared" si="2"/>
        <v>KZ-23</v>
      </c>
    </row>
    <row r="6" spans="1:9" ht="44" thickBot="1" x14ac:dyDescent="0.4">
      <c r="A6" s="1" t="s">
        <v>3068</v>
      </c>
      <c r="B6" s="3" t="s">
        <v>3069</v>
      </c>
      <c r="C6" s="6" t="s">
        <v>3070</v>
      </c>
      <c r="D6" s="6" t="s">
        <v>3071</v>
      </c>
      <c r="E6" s="6" t="s">
        <v>1036</v>
      </c>
      <c r="F6">
        <v>3951</v>
      </c>
      <c r="G6" t="str">
        <f t="shared" si="0"/>
        <v>Batys Qazaqstan oblysy (Kazakhstani region)</v>
      </c>
      <c r="H6" t="str">
        <f t="shared" si="1"/>
        <v>Batys Qazaqstan oblysy</v>
      </c>
      <c r="I6" t="str">
        <f t="shared" si="2"/>
        <v>KZ-27</v>
      </c>
    </row>
    <row r="7" spans="1:9" ht="29.5" thickBot="1" x14ac:dyDescent="0.4">
      <c r="A7" s="1" t="s">
        <v>3072</v>
      </c>
      <c r="B7" s="3" t="s">
        <v>3073</v>
      </c>
      <c r="C7" s="6" t="s">
        <v>3074</v>
      </c>
      <c r="D7" s="6" t="s">
        <v>3075</v>
      </c>
      <c r="E7" s="6" t="s">
        <v>1036</v>
      </c>
      <c r="F7">
        <v>3951</v>
      </c>
      <c r="G7" t="str">
        <f t="shared" si="0"/>
        <v>Zhambyl oblysy (Kazakhstani region)</v>
      </c>
      <c r="H7" t="str">
        <f t="shared" si="1"/>
        <v>Zhambyl oblysy</v>
      </c>
      <c r="I7" t="str">
        <f t="shared" si="2"/>
        <v>KZ-31</v>
      </c>
    </row>
    <row r="8" spans="1:9" ht="29.5" thickBot="1" x14ac:dyDescent="0.4">
      <c r="A8" s="1" t="s">
        <v>3076</v>
      </c>
      <c r="B8" s="3" t="s">
        <v>3077</v>
      </c>
      <c r="C8" s="6" t="s">
        <v>3078</v>
      </c>
      <c r="D8" s="6" t="s">
        <v>3079</v>
      </c>
      <c r="E8" s="6" t="s">
        <v>1036</v>
      </c>
      <c r="F8">
        <v>3951</v>
      </c>
      <c r="G8" t="str">
        <f t="shared" si="0"/>
        <v>Zhetisū oblysy (Kazakhstani region)</v>
      </c>
      <c r="H8" t="str">
        <f t="shared" si="1"/>
        <v>Zhetisū oblysy</v>
      </c>
      <c r="I8" t="str">
        <f t="shared" si="2"/>
        <v>KZ-33</v>
      </c>
    </row>
    <row r="9" spans="1:9" ht="44" thickBot="1" x14ac:dyDescent="0.4">
      <c r="A9" s="1" t="s">
        <v>3080</v>
      </c>
      <c r="B9" s="3" t="s">
        <v>3081</v>
      </c>
      <c r="C9" s="6" t="s">
        <v>3082</v>
      </c>
      <c r="D9" s="6" t="s">
        <v>3083</v>
      </c>
      <c r="E9" s="6" t="s">
        <v>1036</v>
      </c>
      <c r="F9">
        <v>3951</v>
      </c>
      <c r="G9" t="str">
        <f t="shared" si="0"/>
        <v>Qaraghandy oblysy (Kazakhstani region)</v>
      </c>
      <c r="H9" t="str">
        <f t="shared" si="1"/>
        <v>Qaraghandy oblysy</v>
      </c>
      <c r="I9" t="str">
        <f t="shared" si="2"/>
        <v>KZ-35</v>
      </c>
    </row>
    <row r="10" spans="1:9" ht="29.5" thickBot="1" x14ac:dyDescent="0.4">
      <c r="A10" s="1" t="s">
        <v>3084</v>
      </c>
      <c r="B10" s="3" t="s">
        <v>3085</v>
      </c>
      <c r="C10" s="6" t="s">
        <v>3086</v>
      </c>
      <c r="D10" s="6" t="s">
        <v>3087</v>
      </c>
      <c r="E10" s="6" t="s">
        <v>1036</v>
      </c>
      <c r="F10">
        <v>3951</v>
      </c>
      <c r="G10" t="str">
        <f t="shared" si="0"/>
        <v>Qostanay oblysy (Kazakhstani region)</v>
      </c>
      <c r="H10" t="str">
        <f t="shared" si="1"/>
        <v>Qostanay oblysy</v>
      </c>
      <c r="I10" t="str">
        <f t="shared" si="2"/>
        <v>KZ-39</v>
      </c>
    </row>
    <row r="11" spans="1:9" ht="29.5" thickBot="1" x14ac:dyDescent="0.4">
      <c r="A11" s="1" t="s">
        <v>3088</v>
      </c>
      <c r="B11" s="3" t="s">
        <v>3089</v>
      </c>
      <c r="C11" s="6" t="s">
        <v>3090</v>
      </c>
      <c r="D11" s="6" t="s">
        <v>3091</v>
      </c>
      <c r="E11" s="6" t="s">
        <v>1036</v>
      </c>
      <c r="F11">
        <v>3951</v>
      </c>
      <c r="G11" t="str">
        <f t="shared" si="0"/>
        <v>Qyzylorda oblysy (Kazakhstani region)</v>
      </c>
      <c r="H11" t="str">
        <f t="shared" si="1"/>
        <v>Qyzylorda oblysy</v>
      </c>
      <c r="I11" t="str">
        <f t="shared" si="2"/>
        <v>KZ-43</v>
      </c>
    </row>
    <row r="12" spans="1:9" ht="44" thickBot="1" x14ac:dyDescent="0.4">
      <c r="A12" s="1" t="s">
        <v>3092</v>
      </c>
      <c r="B12" s="3" t="s">
        <v>3093</v>
      </c>
      <c r="C12" s="6" t="s">
        <v>3094</v>
      </c>
      <c r="D12" s="6" t="s">
        <v>3095</v>
      </c>
      <c r="E12" s="6" t="s">
        <v>1036</v>
      </c>
      <c r="F12">
        <v>3951</v>
      </c>
      <c r="G12" t="str">
        <f t="shared" si="0"/>
        <v>Mangghystaū oblysy (Kazakhstani region)</v>
      </c>
      <c r="H12" t="str">
        <f t="shared" si="1"/>
        <v>Mangghystaū oblysy</v>
      </c>
      <c r="I12" t="str">
        <f t="shared" si="2"/>
        <v>KZ-47</v>
      </c>
    </row>
    <row r="13" spans="1:9" ht="29.5" thickBot="1" x14ac:dyDescent="0.4">
      <c r="A13" s="1" t="s">
        <v>3096</v>
      </c>
      <c r="B13" s="3" t="s">
        <v>3097</v>
      </c>
      <c r="C13" s="6" t="s">
        <v>3098</v>
      </c>
      <c r="D13" s="6" t="s">
        <v>3099</v>
      </c>
      <c r="E13" s="6" t="s">
        <v>1036</v>
      </c>
      <c r="F13">
        <v>3951</v>
      </c>
      <c r="G13" t="str">
        <f t="shared" si="0"/>
        <v>Pavlodar oblysy (Kazakhstani region)</v>
      </c>
      <c r="H13" t="str">
        <f t="shared" si="1"/>
        <v>Pavlodar oblysy</v>
      </c>
      <c r="I13" t="str">
        <f t="shared" si="2"/>
        <v>KZ-55</v>
      </c>
    </row>
    <row r="14" spans="1:9" ht="44" thickBot="1" x14ac:dyDescent="0.4">
      <c r="A14" s="1" t="s">
        <v>3100</v>
      </c>
      <c r="B14" s="3" t="s">
        <v>3101</v>
      </c>
      <c r="C14" s="6" t="s">
        <v>3102</v>
      </c>
      <c r="D14" s="6" t="s">
        <v>3103</v>
      </c>
      <c r="E14" s="6" t="s">
        <v>1036</v>
      </c>
      <c r="F14">
        <v>3951</v>
      </c>
      <c r="G14" t="str">
        <f t="shared" si="0"/>
        <v>Soltüstik Qazaqstan oblysy (Kazakhstani region)</v>
      </c>
      <c r="H14" t="str">
        <f t="shared" si="1"/>
        <v>Soltüstik Qazaqstan oblysy</v>
      </c>
      <c r="I14" t="str">
        <f t="shared" si="2"/>
        <v>KZ-59</v>
      </c>
    </row>
    <row r="15" spans="1:9" ht="29.5" thickBot="1" x14ac:dyDescent="0.4">
      <c r="A15" s="1" t="s">
        <v>3104</v>
      </c>
      <c r="B15" s="3" t="s">
        <v>3105</v>
      </c>
      <c r="C15" s="6" t="s">
        <v>3106</v>
      </c>
      <c r="D15" s="6" t="s">
        <v>3107</v>
      </c>
      <c r="E15" s="6" t="s">
        <v>1036</v>
      </c>
      <c r="F15">
        <v>3951</v>
      </c>
      <c r="G15" t="str">
        <f t="shared" si="0"/>
        <v>Türkistan oblysy (Kazakhstani region)</v>
      </c>
      <c r="H15" t="str">
        <f t="shared" si="1"/>
        <v>Türkistan oblysy</v>
      </c>
      <c r="I15" t="str">
        <f t="shared" si="2"/>
        <v>KZ-61</v>
      </c>
    </row>
    <row r="16" spans="1:9" ht="29.5" thickBot="1" x14ac:dyDescent="0.4">
      <c r="A16" s="1" t="s">
        <v>3108</v>
      </c>
      <c r="B16" s="3" t="s">
        <v>3109</v>
      </c>
      <c r="C16" s="6" t="s">
        <v>3110</v>
      </c>
      <c r="D16" s="6" t="s">
        <v>3111</v>
      </c>
      <c r="E16" s="6" t="s">
        <v>1036</v>
      </c>
      <c r="F16">
        <v>3951</v>
      </c>
      <c r="G16" t="str">
        <f t="shared" si="0"/>
        <v>Ulytaū oblysy (Kazakhstani region)</v>
      </c>
      <c r="H16" t="str">
        <f t="shared" si="1"/>
        <v>Ulytaū oblysy</v>
      </c>
      <c r="I16" t="str">
        <f t="shared" si="2"/>
        <v>KZ-62</v>
      </c>
    </row>
    <row r="17" spans="1:9" ht="44" thickBot="1" x14ac:dyDescent="0.4">
      <c r="A17" s="1" t="s">
        <v>3112</v>
      </c>
      <c r="B17" s="3" t="s">
        <v>3113</v>
      </c>
      <c r="C17" s="6" t="s">
        <v>3114</v>
      </c>
      <c r="D17" s="6" t="s">
        <v>3115</v>
      </c>
      <c r="E17" s="6" t="s">
        <v>1036</v>
      </c>
      <c r="F17">
        <v>3951</v>
      </c>
      <c r="G17" t="str">
        <f t="shared" si="0"/>
        <v>Shyghys Qazaqstan oblysy (Kazakhstani region)</v>
      </c>
      <c r="H17" t="str">
        <f t="shared" si="1"/>
        <v>Shyghys Qazaqstan oblysy</v>
      </c>
      <c r="I17" t="str">
        <f t="shared" si="2"/>
        <v>KZ-63</v>
      </c>
    </row>
    <row r="18" spans="1:9" ht="15" thickBot="1" x14ac:dyDescent="0.4">
      <c r="A18" s="1" t="s">
        <v>3116</v>
      </c>
      <c r="B18" s="3" t="s">
        <v>3117</v>
      </c>
      <c r="C18" s="6" t="s">
        <v>3117</v>
      </c>
      <c r="D18" s="6" t="s">
        <v>3117</v>
      </c>
      <c r="E18" s="6" t="s">
        <v>466</v>
      </c>
      <c r="F18">
        <v>3951</v>
      </c>
      <c r="G18" t="str">
        <f t="shared" si="0"/>
        <v>Astana (Kazakhstani city)</v>
      </c>
      <c r="H18" t="str">
        <f t="shared" si="1"/>
        <v>Astana</v>
      </c>
      <c r="I18" t="str">
        <f t="shared" si="2"/>
        <v>KZ-71</v>
      </c>
    </row>
    <row r="19" spans="1:9" ht="15" thickBot="1" x14ac:dyDescent="0.4">
      <c r="A19" s="1" t="s">
        <v>3118</v>
      </c>
      <c r="B19" s="3" t="s">
        <v>3119</v>
      </c>
      <c r="C19" s="6" t="s">
        <v>3119</v>
      </c>
      <c r="D19" s="6" t="s">
        <v>3119</v>
      </c>
      <c r="E19" s="6" t="s">
        <v>466</v>
      </c>
      <c r="F19">
        <v>3951</v>
      </c>
      <c r="G19" t="str">
        <f t="shared" si="0"/>
        <v>Almaty (Kazakhstani city)</v>
      </c>
      <c r="H19" t="str">
        <f t="shared" si="1"/>
        <v>Almaty</v>
      </c>
      <c r="I19" t="str">
        <f t="shared" si="2"/>
        <v>KZ-75</v>
      </c>
    </row>
    <row r="20" spans="1:9" ht="29.5" thickBot="1" x14ac:dyDescent="0.4">
      <c r="A20" s="1" t="s">
        <v>3120</v>
      </c>
      <c r="B20" s="3" t="s">
        <v>3121</v>
      </c>
      <c r="C20" s="6" t="s">
        <v>3121</v>
      </c>
      <c r="D20" s="6" t="s">
        <v>3122</v>
      </c>
      <c r="E20" s="6" t="s">
        <v>466</v>
      </c>
      <c r="F20">
        <v>3951</v>
      </c>
      <c r="G20" t="str">
        <f t="shared" si="0"/>
        <v>Shymkent (Kazakhstani city)</v>
      </c>
      <c r="H20" t="str">
        <f t="shared" si="1"/>
        <v>Shymkent</v>
      </c>
      <c r="I20" t="str">
        <f t="shared" si="2"/>
        <v>KZ-79</v>
      </c>
    </row>
  </sheetData>
  <hyperlinks>
    <hyperlink ref="B1" r:id="rId1" tooltip="Abai Region" display="https://en.wikipedia.org/wiki/Abai_Region" xr:uid="{9E6D3972-FB33-4072-9686-ACC7E4E4B5AC}"/>
    <hyperlink ref="B2" r:id="rId2" tooltip="Akmola Region" display="https://en.wikipedia.org/wiki/Akmola_Region" xr:uid="{92CE30FA-BBC0-48AE-9429-ED4A85DC8A49}"/>
    <hyperlink ref="B3" r:id="rId3" tooltip="Aktobe Region" display="https://en.wikipedia.org/wiki/Aktobe_Region" xr:uid="{4EF1D940-9E6A-4C84-BAFD-CC47DC380BF5}"/>
    <hyperlink ref="B4" r:id="rId4" tooltip="Almaty Region" display="https://en.wikipedia.org/wiki/Almaty_Region" xr:uid="{D34BADD2-6C76-4964-B4A4-2C3D19686178}"/>
    <hyperlink ref="B5" r:id="rId5" tooltip="Atyrau Region" display="https://en.wikipedia.org/wiki/Atyrau_Region" xr:uid="{AC69EDAF-ADCF-4F36-AB94-8FCB9FE9A01D}"/>
    <hyperlink ref="B6" r:id="rId6" tooltip="West Kazakhstan Region" display="https://en.wikipedia.org/wiki/West_Kazakhstan_Region" xr:uid="{2740C398-0E23-40D2-A875-2706C8C70DE1}"/>
    <hyperlink ref="B7" r:id="rId7" tooltip="Jambyl Region" display="https://en.wikipedia.org/wiki/Jambyl_Region" xr:uid="{2E98AA9A-978B-4189-A4BC-65811C6FE77E}"/>
    <hyperlink ref="B8" r:id="rId8" tooltip="Jetisu Region" display="https://en.wikipedia.org/wiki/Jetisu_Region" xr:uid="{B50D42ED-E713-40AD-922A-962B698E0EEF}"/>
    <hyperlink ref="B9" r:id="rId9" tooltip="Karagandy Region" display="https://en.wikipedia.org/wiki/Karagandy_Region" xr:uid="{6F426027-81C8-4310-90B4-A3AE2283BAA1}"/>
    <hyperlink ref="B10" r:id="rId10" tooltip="Kostanay Region" display="https://en.wikipedia.org/wiki/Kostanay_Region" xr:uid="{366DCC04-1B6B-416C-9115-48113A0F452D}"/>
    <hyperlink ref="B11" r:id="rId11" tooltip="Kyzylorda Region" display="https://en.wikipedia.org/wiki/Kyzylorda_Region" xr:uid="{B30FE0C2-D2E6-45C3-8BB2-732C7E41CED9}"/>
    <hyperlink ref="B12" r:id="rId12" tooltip="Mangystau Region" display="https://en.wikipedia.org/wiki/Mangystau_Region" xr:uid="{8A2123A5-18A2-4E58-895E-CC9854F582B2}"/>
    <hyperlink ref="B13" r:id="rId13" tooltip="Pavlodar Region" display="https://en.wikipedia.org/wiki/Pavlodar_Region" xr:uid="{7DFB753E-8758-456A-9665-8262140193F5}"/>
    <hyperlink ref="B14" r:id="rId14" tooltip="North Kazakhstan Region" display="https://en.wikipedia.org/wiki/North_Kazakhstan_Region" xr:uid="{BB7D4A6A-A0D5-4A35-ADBC-DD5E89F5B3E5}"/>
    <hyperlink ref="B15" r:id="rId15" tooltip="South Kazakhstan Region" display="https://en.wikipedia.org/wiki/South_Kazakhstan_Region" xr:uid="{66187B31-24B2-4EB9-99F7-E51A0D8A4E01}"/>
    <hyperlink ref="B16" r:id="rId16" tooltip="Ulytau Region" display="https://en.wikipedia.org/wiki/Ulytau_Region" xr:uid="{97C58B2F-5A09-48C2-BA9E-6557A600C2E9}"/>
    <hyperlink ref="B17" r:id="rId17" tooltip="East Kazakhstan Region" display="https://en.wikipedia.org/wiki/East_Kazakhstan_Region" xr:uid="{D6B08C2F-A8E5-4489-8FCD-CB2EC59560A6}"/>
    <hyperlink ref="B18" r:id="rId18" tooltip="Astana" display="https://en.wikipedia.org/wiki/Astana" xr:uid="{EB5BE060-D4BE-4DDC-A278-B6C468E901CF}"/>
    <hyperlink ref="B19" r:id="rId19" tooltip="Almaty" display="https://en.wikipedia.org/wiki/Almaty" xr:uid="{1F56E1E0-4A9E-46B1-8DBF-DA0665985CA2}"/>
    <hyperlink ref="B20" r:id="rId20" tooltip="Shymkent" display="https://en.wikipedia.org/wiki/Shymkent" xr:uid="{78D34641-0B78-43A5-B495-236529CF016E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ECD93-8974-4D49-A108-B98381DD2248}">
  <dimension ref="A1:H18"/>
  <sheetViews>
    <sheetView workbookViewId="0">
      <selection activeCell="G14" sqref="G14"/>
    </sheetView>
  </sheetViews>
  <sheetFormatPr defaultRowHeight="14.5" x14ac:dyDescent="0.35"/>
  <cols>
    <col min="5" max="5" width="4.81640625" bestFit="1" customWidth="1"/>
    <col min="6" max="6" width="30" bestFit="1" customWidth="1"/>
    <col min="7" max="7" width="14.1796875" bestFit="1" customWidth="1"/>
  </cols>
  <sheetData>
    <row r="1" spans="1:8" ht="29.5" thickBot="1" x14ac:dyDescent="0.4">
      <c r="A1" s="1" t="s">
        <v>3123</v>
      </c>
      <c r="B1" s="3" t="s">
        <v>3124</v>
      </c>
      <c r="C1" s="6" t="s">
        <v>3125</v>
      </c>
      <c r="D1" s="6" t="s">
        <v>1905</v>
      </c>
      <c r="E1">
        <v>3967</v>
      </c>
      <c r="F1" t="str">
        <f>_xlfn.CONCAT(B1," (Laotian ",D1,")")</f>
        <v>Viangchan (Laotian prefecture)</v>
      </c>
      <c r="G1" t="str">
        <f>B1</f>
        <v>Viangchan</v>
      </c>
      <c r="H1" t="str">
        <f>A1</f>
        <v>LA-VT</v>
      </c>
    </row>
    <row r="2" spans="1:8" ht="15" thickBot="1" x14ac:dyDescent="0.4">
      <c r="A2" s="1" t="s">
        <v>3126</v>
      </c>
      <c r="B2" s="3" t="s">
        <v>3127</v>
      </c>
      <c r="C2" s="6" t="s">
        <v>3128</v>
      </c>
      <c r="D2" s="6" t="s">
        <v>149</v>
      </c>
      <c r="E2">
        <v>3967</v>
      </c>
      <c r="F2" t="str">
        <f t="shared" ref="F2:F18" si="0">_xlfn.CONCAT(B2," (Laotian ",D2,")")</f>
        <v>Attapu (Laotian province)</v>
      </c>
      <c r="G2" t="str">
        <f t="shared" ref="G2:G18" si="1">B2</f>
        <v>Attapu</v>
      </c>
      <c r="H2" t="str">
        <f t="shared" ref="H2:H18" si="2">A2</f>
        <v>LA-AT</v>
      </c>
    </row>
    <row r="3" spans="1:8" ht="15" thickBot="1" x14ac:dyDescent="0.4">
      <c r="A3" s="1" t="s">
        <v>3129</v>
      </c>
      <c r="B3" s="3" t="s">
        <v>3130</v>
      </c>
      <c r="C3" s="6"/>
      <c r="D3" s="6" t="s">
        <v>149</v>
      </c>
      <c r="E3">
        <v>3967</v>
      </c>
      <c r="F3" t="str">
        <f t="shared" si="0"/>
        <v>Bokèo (Laotian province)</v>
      </c>
      <c r="G3" t="str">
        <f t="shared" si="1"/>
        <v>Bokèo</v>
      </c>
      <c r="H3" t="str">
        <f t="shared" si="2"/>
        <v>LA-BK</v>
      </c>
    </row>
    <row r="4" spans="1:8" ht="29.5" thickBot="1" x14ac:dyDescent="0.4">
      <c r="A4" s="1" t="s">
        <v>3131</v>
      </c>
      <c r="B4" s="3" t="s">
        <v>3132</v>
      </c>
      <c r="C4" s="6" t="s">
        <v>3133</v>
      </c>
      <c r="D4" s="6" t="s">
        <v>149</v>
      </c>
      <c r="E4">
        <v>3967</v>
      </c>
      <c r="F4" t="str">
        <f t="shared" si="0"/>
        <v>Bolikhamxai (Laotian province)</v>
      </c>
      <c r="G4" t="str">
        <f t="shared" si="1"/>
        <v>Bolikhamxai</v>
      </c>
      <c r="H4" t="str">
        <f t="shared" si="2"/>
        <v>LA-BL</v>
      </c>
    </row>
    <row r="5" spans="1:8" ht="29.5" thickBot="1" x14ac:dyDescent="0.4">
      <c r="A5" s="1" t="s">
        <v>3134</v>
      </c>
      <c r="B5" s="3" t="s">
        <v>3135</v>
      </c>
      <c r="C5" s="6" t="s">
        <v>3136</v>
      </c>
      <c r="D5" s="6" t="s">
        <v>149</v>
      </c>
      <c r="E5">
        <v>3967</v>
      </c>
      <c r="F5" t="str">
        <f t="shared" si="0"/>
        <v>Champasak (Laotian province)</v>
      </c>
      <c r="G5" t="str">
        <f t="shared" si="1"/>
        <v>Champasak</v>
      </c>
      <c r="H5" t="str">
        <f t="shared" si="2"/>
        <v>LA-CH</v>
      </c>
    </row>
    <row r="6" spans="1:8" ht="29.5" thickBot="1" x14ac:dyDescent="0.4">
      <c r="A6" s="1" t="s">
        <v>3137</v>
      </c>
      <c r="B6" s="3" t="s">
        <v>3138</v>
      </c>
      <c r="C6" s="6" t="s">
        <v>3139</v>
      </c>
      <c r="D6" s="6" t="s">
        <v>149</v>
      </c>
      <c r="E6">
        <v>3967</v>
      </c>
      <c r="F6" t="str">
        <f t="shared" si="0"/>
        <v>Houaphan (Laotian province)</v>
      </c>
      <c r="G6" t="str">
        <f t="shared" si="1"/>
        <v>Houaphan</v>
      </c>
      <c r="H6" t="str">
        <f t="shared" si="2"/>
        <v>LA-HO</v>
      </c>
    </row>
    <row r="7" spans="1:8" ht="29.5" thickBot="1" x14ac:dyDescent="0.4">
      <c r="A7" s="1" t="s">
        <v>3140</v>
      </c>
      <c r="B7" s="3" t="s">
        <v>3141</v>
      </c>
      <c r="C7" s="6" t="s">
        <v>3142</v>
      </c>
      <c r="D7" s="6" t="s">
        <v>149</v>
      </c>
      <c r="E7">
        <v>3967</v>
      </c>
      <c r="F7" t="str">
        <f t="shared" si="0"/>
        <v>Khammouan (Laotian province)</v>
      </c>
      <c r="G7" t="str">
        <f t="shared" si="1"/>
        <v>Khammouan</v>
      </c>
      <c r="H7" t="str">
        <f t="shared" si="2"/>
        <v>LA-KH</v>
      </c>
    </row>
    <row r="8" spans="1:8" ht="29.5" thickBot="1" x14ac:dyDescent="0.4">
      <c r="A8" s="1" t="s">
        <v>3143</v>
      </c>
      <c r="B8" s="3" t="s">
        <v>3144</v>
      </c>
      <c r="C8" s="6" t="s">
        <v>3145</v>
      </c>
      <c r="D8" s="6" t="s">
        <v>149</v>
      </c>
      <c r="E8">
        <v>3967</v>
      </c>
      <c r="F8" t="str">
        <f t="shared" si="0"/>
        <v>Louang Namtha (Laotian province)</v>
      </c>
      <c r="G8" t="str">
        <f t="shared" si="1"/>
        <v>Louang Namtha</v>
      </c>
      <c r="H8" t="str">
        <f t="shared" si="2"/>
        <v>LA-LM</v>
      </c>
    </row>
    <row r="9" spans="1:8" ht="29.5" thickBot="1" x14ac:dyDescent="0.4">
      <c r="A9" s="1" t="s">
        <v>3146</v>
      </c>
      <c r="B9" s="3" t="s">
        <v>3147</v>
      </c>
      <c r="C9" s="6" t="s">
        <v>3148</v>
      </c>
      <c r="D9" s="6" t="s">
        <v>149</v>
      </c>
      <c r="E9">
        <v>3967</v>
      </c>
      <c r="F9" t="str">
        <f t="shared" si="0"/>
        <v>Louangphabang (Laotian province)</v>
      </c>
      <c r="G9" t="str">
        <f t="shared" si="1"/>
        <v>Louangphabang</v>
      </c>
      <c r="H9" t="str">
        <f t="shared" si="2"/>
        <v>LA-LP</v>
      </c>
    </row>
    <row r="10" spans="1:8" ht="29.5" thickBot="1" x14ac:dyDescent="0.4">
      <c r="A10" s="1" t="s">
        <v>3149</v>
      </c>
      <c r="B10" s="3" t="s">
        <v>3150</v>
      </c>
      <c r="C10" s="6" t="s">
        <v>3151</v>
      </c>
      <c r="D10" s="6" t="s">
        <v>149</v>
      </c>
      <c r="E10">
        <v>3967</v>
      </c>
      <c r="F10" t="str">
        <f t="shared" si="0"/>
        <v>Oudômxai (Laotian province)</v>
      </c>
      <c r="G10" t="str">
        <f t="shared" si="1"/>
        <v>Oudômxai</v>
      </c>
      <c r="H10" t="str">
        <f t="shared" si="2"/>
        <v>LA-OU</v>
      </c>
    </row>
    <row r="11" spans="1:8" ht="15" thickBot="1" x14ac:dyDescent="0.4">
      <c r="A11" s="1" t="s">
        <v>3152</v>
      </c>
      <c r="B11" s="3" t="s">
        <v>3153</v>
      </c>
      <c r="C11" s="6" t="s">
        <v>3154</v>
      </c>
      <c r="D11" s="6" t="s">
        <v>149</v>
      </c>
      <c r="E11">
        <v>3967</v>
      </c>
      <c r="F11" t="str">
        <f t="shared" si="0"/>
        <v>Phôngsali (Laotian province)</v>
      </c>
      <c r="G11" t="str">
        <f t="shared" si="1"/>
        <v>Phôngsali</v>
      </c>
      <c r="H11" t="str">
        <f t="shared" si="2"/>
        <v>LA-PH</v>
      </c>
    </row>
    <row r="12" spans="1:8" ht="15" thickBot="1" x14ac:dyDescent="0.4">
      <c r="A12" s="1" t="s">
        <v>3155</v>
      </c>
      <c r="B12" s="3" t="s">
        <v>3156</v>
      </c>
      <c r="C12" s="6" t="s">
        <v>3157</v>
      </c>
      <c r="D12" s="6" t="s">
        <v>149</v>
      </c>
      <c r="E12">
        <v>3967</v>
      </c>
      <c r="F12" t="str">
        <f t="shared" si="0"/>
        <v>Salavan (Laotian province)</v>
      </c>
      <c r="G12" t="str">
        <f t="shared" si="1"/>
        <v>Salavan</v>
      </c>
      <c r="H12" t="str">
        <f t="shared" si="2"/>
        <v>LA-SL</v>
      </c>
    </row>
    <row r="13" spans="1:8" ht="29.5" thickBot="1" x14ac:dyDescent="0.4">
      <c r="A13" s="1" t="s">
        <v>3158</v>
      </c>
      <c r="B13" s="3" t="s">
        <v>3159</v>
      </c>
      <c r="C13" s="6" t="s">
        <v>3160</v>
      </c>
      <c r="D13" s="6" t="s">
        <v>149</v>
      </c>
      <c r="E13">
        <v>3967</v>
      </c>
      <c r="F13" t="str">
        <f t="shared" si="0"/>
        <v>Savannakhét (Laotian province)</v>
      </c>
      <c r="G13" t="str">
        <f t="shared" si="1"/>
        <v>Savannakhét</v>
      </c>
      <c r="H13" t="str">
        <f t="shared" si="2"/>
        <v>LA-SV</v>
      </c>
    </row>
    <row r="14" spans="1:8" ht="29.5" thickBot="1" x14ac:dyDescent="0.4">
      <c r="A14" s="1" t="s">
        <v>3161</v>
      </c>
      <c r="B14" s="3" t="s">
        <v>3124</v>
      </c>
      <c r="C14" s="6" t="s">
        <v>3125</v>
      </c>
      <c r="D14" s="6" t="s">
        <v>149</v>
      </c>
      <c r="E14">
        <v>3967</v>
      </c>
      <c r="F14" t="str">
        <f t="shared" si="0"/>
        <v>Viangchan (Laotian province)</v>
      </c>
      <c r="G14" t="str">
        <f t="shared" si="1"/>
        <v>Viangchan</v>
      </c>
      <c r="H14" t="str">
        <f t="shared" si="2"/>
        <v>LA-VI</v>
      </c>
    </row>
    <row r="15" spans="1:8" ht="29.5" thickBot="1" x14ac:dyDescent="0.4">
      <c r="A15" s="1" t="s">
        <v>3162</v>
      </c>
      <c r="B15" s="3" t="s">
        <v>3163</v>
      </c>
      <c r="C15" s="6" t="s">
        <v>3164</v>
      </c>
      <c r="D15" s="6" t="s">
        <v>149</v>
      </c>
      <c r="E15">
        <v>3967</v>
      </c>
      <c r="F15" t="str">
        <f t="shared" si="0"/>
        <v>Xaignabouli (Laotian province)</v>
      </c>
      <c r="G15" t="str">
        <f t="shared" si="1"/>
        <v>Xaignabouli</v>
      </c>
      <c r="H15" t="str">
        <f t="shared" si="2"/>
        <v>LA-XA</v>
      </c>
    </row>
    <row r="16" spans="1:8" ht="15" thickBot="1" x14ac:dyDescent="0.4">
      <c r="A16" s="1" t="s">
        <v>3165</v>
      </c>
      <c r="B16" s="3" t="s">
        <v>3166</v>
      </c>
      <c r="C16" s="6" t="s">
        <v>3167</v>
      </c>
      <c r="D16" s="6" t="s">
        <v>149</v>
      </c>
      <c r="E16">
        <v>3967</v>
      </c>
      <c r="F16" t="str">
        <f t="shared" si="0"/>
        <v>Xékong (Laotian province)</v>
      </c>
      <c r="G16" t="str">
        <f t="shared" si="1"/>
        <v>Xékong</v>
      </c>
      <c r="H16" t="str">
        <f t="shared" si="2"/>
        <v>LA-XE</v>
      </c>
    </row>
    <row r="17" spans="1:8" ht="29.5" thickBot="1" x14ac:dyDescent="0.4">
      <c r="A17" s="1" t="s">
        <v>3168</v>
      </c>
      <c r="B17" s="3" t="s">
        <v>3169</v>
      </c>
      <c r="C17" s="6" t="s">
        <v>3170</v>
      </c>
      <c r="D17" s="6" t="s">
        <v>149</v>
      </c>
      <c r="E17">
        <v>3967</v>
      </c>
      <c r="F17" t="str">
        <f t="shared" si="0"/>
        <v>Xiangkhouang (Laotian province)</v>
      </c>
      <c r="G17" t="str">
        <f t="shared" si="1"/>
        <v>Xiangkhouang</v>
      </c>
      <c r="H17" t="str">
        <f t="shared" si="2"/>
        <v>LA-XI</v>
      </c>
    </row>
    <row r="18" spans="1:8" ht="29.5" thickBot="1" x14ac:dyDescent="0.4">
      <c r="A18" s="1" t="s">
        <v>3171</v>
      </c>
      <c r="B18" s="3" t="s">
        <v>3172</v>
      </c>
      <c r="C18" s="6" t="s">
        <v>3173</v>
      </c>
      <c r="D18" s="6" t="s">
        <v>149</v>
      </c>
      <c r="E18">
        <v>3967</v>
      </c>
      <c r="F18" t="str">
        <f t="shared" si="0"/>
        <v>Xaisômboun (Laotian province)</v>
      </c>
      <c r="G18" t="str">
        <f t="shared" si="1"/>
        <v>Xaisômboun</v>
      </c>
      <c r="H18" t="str">
        <f t="shared" si="2"/>
        <v>LA-XS</v>
      </c>
    </row>
  </sheetData>
  <hyperlinks>
    <hyperlink ref="B1" r:id="rId1" tooltip="Vientiane Prefecture" display="https://en.wikipedia.org/wiki/Vientiane_Prefecture" xr:uid="{8887A8B1-B6AD-49BF-8E68-E6A4511BB0E5}"/>
    <hyperlink ref="B2" r:id="rId2" tooltip="Attapu province" display="https://en.wikipedia.org/wiki/Attapu_province" xr:uid="{F869CAE6-AFBC-4CF0-B93C-C07F813E9A34}"/>
    <hyperlink ref="B3" r:id="rId3" tooltip="Bokèo province" display="https://en.wikipedia.org/wiki/Bok%C3%A8o_province" xr:uid="{EF591733-F628-4440-BE3C-41576660B03E}"/>
    <hyperlink ref="B4" r:id="rId4" tooltip="Bolikhamsai province" display="https://en.wikipedia.org/wiki/Bolikhamsai_province" xr:uid="{F055D702-BF34-447D-87BF-C9B1A7B6FC60}"/>
    <hyperlink ref="B5" r:id="rId5" tooltip="Champasak province" display="https://en.wikipedia.org/wiki/Champasak_province" xr:uid="{9C6645AC-01DB-4C9E-A235-5F81C5E65D6D}"/>
    <hyperlink ref="B6" r:id="rId6" tooltip="Houaphan province" display="https://en.wikipedia.org/wiki/Houaphan_province" xr:uid="{77E3058D-EB34-4886-A100-6BB3E2E1A32E}"/>
    <hyperlink ref="B7" r:id="rId7" tooltip="Khammouan province" display="https://en.wikipedia.org/wiki/Khammouan_province" xr:uid="{A8FF2BDD-9D76-448A-A4A0-B4EB6BF57192}"/>
    <hyperlink ref="B8" r:id="rId8" tooltip="Louang Namtha province" display="https://en.wikipedia.org/wiki/Louang_Namtha_province" xr:uid="{8A1D462E-DC77-45BE-ADF8-3C5905C1C7B5}"/>
    <hyperlink ref="B9" r:id="rId9" tooltip="Louangphabang province" display="https://en.wikipedia.org/wiki/Louangphabang_province" xr:uid="{7046E059-AFB0-423A-96B6-91B862ACFF75}"/>
    <hyperlink ref="B10" r:id="rId10" tooltip="Oudômxai province" display="https://en.wikipedia.org/wiki/Oud%C3%B4mxai_province" xr:uid="{CDE8A617-8F0E-4302-8145-3D5A2634AD5A}"/>
    <hyperlink ref="B11" r:id="rId11" tooltip="Phôngsali province" display="https://en.wikipedia.org/wiki/Ph%C3%B4ngsali_province" xr:uid="{4811D45F-8954-4FBE-98E1-403C4122960C}"/>
    <hyperlink ref="B12" r:id="rId12" tooltip="Salavan province" display="https://en.wikipedia.org/wiki/Salavan_province" xr:uid="{C4B59634-D43A-4355-8D01-90202E259D25}"/>
    <hyperlink ref="B13" r:id="rId13" tooltip="Savannakhét province" display="https://en.wikipedia.org/wiki/Savannakh%C3%A9t_province" xr:uid="{17ADDE1B-FBF0-4906-B642-B5009AA6B32C}"/>
    <hyperlink ref="B14" r:id="rId14" tooltip="Vientiane province" display="https://en.wikipedia.org/wiki/Vientiane_province" xr:uid="{920E0FB3-CC1D-44CD-B5C5-7275481D71B4}"/>
    <hyperlink ref="B15" r:id="rId15" tooltip="Xaignabouli province" display="https://en.wikipedia.org/wiki/Xaignabouli_province" xr:uid="{775BB005-CAD9-41F1-B50A-FC08444A86BE}"/>
    <hyperlink ref="B16" r:id="rId16" tooltip="Xékong province" display="https://en.wikipedia.org/wiki/X%C3%A9kong_province" xr:uid="{3D734DF2-2346-4F58-AA8E-EB894B45C7DC}"/>
    <hyperlink ref="B17" r:id="rId17" tooltip="Xiangkhoang province" display="https://en.wikipedia.org/wiki/Xiangkhoang_province" xr:uid="{C0CEC00A-E0B9-455F-9218-C87A0DCBCDE8}"/>
    <hyperlink ref="B18" r:id="rId18" tooltip="Special Zone of Xaisomboun" display="https://en.wikipedia.org/wiki/Special_Zone_of_Xaisomboun" xr:uid="{FE62A6FE-FD35-4CDC-87D0-883534BCD78E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1949D-ECF9-41AC-AD77-750E7BAA5DC8}">
  <dimension ref="A1:G8"/>
  <sheetViews>
    <sheetView workbookViewId="0">
      <selection activeCell="D1" sqref="D1:G8"/>
    </sheetView>
  </sheetViews>
  <sheetFormatPr defaultRowHeight="14.5" x14ac:dyDescent="0.35"/>
  <cols>
    <col min="5" max="5" width="35.90625" bestFit="1" customWidth="1"/>
    <col min="6" max="6" width="14.1796875" bestFit="1" customWidth="1"/>
  </cols>
  <sheetData>
    <row r="1" spans="1:7" ht="15" thickBot="1" x14ac:dyDescent="0.4">
      <c r="A1" s="1" t="s">
        <v>3174</v>
      </c>
      <c r="B1" s="3" t="s">
        <v>3175</v>
      </c>
      <c r="C1" s="6" t="s">
        <v>3176</v>
      </c>
      <c r="D1">
        <v>3943</v>
      </c>
      <c r="E1" t="str">
        <f>_xlfn.CONCAT(B1," (Lebanese gouvernorate)")</f>
        <v>Aakkâr (Lebanese gouvernorate)</v>
      </c>
      <c r="F1" t="str">
        <f>B1</f>
        <v>Aakkâr</v>
      </c>
      <c r="G1" t="str">
        <f>A1</f>
        <v>LB-AK</v>
      </c>
    </row>
    <row r="2" spans="1:7" ht="29.5" thickBot="1" x14ac:dyDescent="0.4">
      <c r="A2" s="1" t="s">
        <v>3177</v>
      </c>
      <c r="B2" s="3" t="s">
        <v>3178</v>
      </c>
      <c r="C2" s="6" t="s">
        <v>3179</v>
      </c>
      <c r="D2">
        <v>3943</v>
      </c>
      <c r="E2" t="str">
        <f t="shared" ref="E2:E8" si="0">_xlfn.CONCAT(B2," (Lebanese gouvernorate)")</f>
        <v>Baalbek-Hermel (Lebanese gouvernorate)</v>
      </c>
      <c r="F2" t="str">
        <f t="shared" ref="F2:F8" si="1">B2</f>
        <v>Baalbek-Hermel</v>
      </c>
      <c r="G2" t="str">
        <f t="shared" ref="G2:G8" si="2">A2</f>
        <v>LB-BH</v>
      </c>
    </row>
    <row r="3" spans="1:7" ht="15" thickBot="1" x14ac:dyDescent="0.4">
      <c r="A3" s="1" t="s">
        <v>3180</v>
      </c>
      <c r="B3" s="3" t="s">
        <v>3181</v>
      </c>
      <c r="C3" s="6" t="s">
        <v>3182</v>
      </c>
      <c r="D3">
        <v>3943</v>
      </c>
      <c r="E3" t="str">
        <f t="shared" si="0"/>
        <v>Béqaa (Lebanese gouvernorate)</v>
      </c>
      <c r="F3" t="str">
        <f t="shared" si="1"/>
        <v>Béqaa</v>
      </c>
      <c r="G3" t="str">
        <f t="shared" si="2"/>
        <v>LB-BI</v>
      </c>
    </row>
    <row r="4" spans="1:7" ht="15" thickBot="1" x14ac:dyDescent="0.4">
      <c r="A4" s="1" t="s">
        <v>3183</v>
      </c>
      <c r="B4" s="3" t="s">
        <v>3184</v>
      </c>
      <c r="C4" s="6" t="s">
        <v>3185</v>
      </c>
      <c r="D4">
        <v>3943</v>
      </c>
      <c r="E4" t="str">
        <f t="shared" si="0"/>
        <v>Beyrouth (Lebanese gouvernorate)</v>
      </c>
      <c r="F4" t="str">
        <f t="shared" si="1"/>
        <v>Beyrouth</v>
      </c>
      <c r="G4" t="str">
        <f t="shared" si="2"/>
        <v>LB-BA</v>
      </c>
    </row>
    <row r="5" spans="1:7" ht="29.5" thickBot="1" x14ac:dyDescent="0.4">
      <c r="A5" s="1" t="s">
        <v>3186</v>
      </c>
      <c r="B5" s="3" t="s">
        <v>3187</v>
      </c>
      <c r="C5" s="6" t="s">
        <v>3188</v>
      </c>
      <c r="D5">
        <v>3943</v>
      </c>
      <c r="E5" t="str">
        <f t="shared" si="0"/>
        <v>Liban-Nord (Lebanese gouvernorate)</v>
      </c>
      <c r="F5" t="str">
        <f t="shared" si="1"/>
        <v>Liban-Nord</v>
      </c>
      <c r="G5" t="str">
        <f t="shared" si="2"/>
        <v>LB-AS</v>
      </c>
    </row>
    <row r="6" spans="1:7" ht="29.5" thickBot="1" x14ac:dyDescent="0.4">
      <c r="A6" s="1" t="s">
        <v>3189</v>
      </c>
      <c r="B6" s="3" t="s">
        <v>3190</v>
      </c>
      <c r="C6" s="6" t="s">
        <v>3191</v>
      </c>
      <c r="D6">
        <v>3943</v>
      </c>
      <c r="E6" t="str">
        <f t="shared" si="0"/>
        <v>Liban-Sud (Lebanese gouvernorate)</v>
      </c>
      <c r="F6" t="str">
        <f t="shared" si="1"/>
        <v>Liban-Sud</v>
      </c>
      <c r="G6" t="str">
        <f t="shared" si="2"/>
        <v>LB-JA</v>
      </c>
    </row>
    <row r="7" spans="1:7" ht="29.5" thickBot="1" x14ac:dyDescent="0.4">
      <c r="A7" s="1" t="s">
        <v>3192</v>
      </c>
      <c r="B7" s="3" t="s">
        <v>3193</v>
      </c>
      <c r="C7" s="6" t="s">
        <v>3194</v>
      </c>
      <c r="D7">
        <v>3943</v>
      </c>
      <c r="E7" t="str">
        <f t="shared" si="0"/>
        <v>Mont-Liban (Lebanese gouvernorate)</v>
      </c>
      <c r="F7" t="str">
        <f t="shared" si="1"/>
        <v>Mont-Liban</v>
      </c>
      <c r="G7" t="str">
        <f t="shared" si="2"/>
        <v>LB-JL</v>
      </c>
    </row>
    <row r="8" spans="1:7" ht="15" thickBot="1" x14ac:dyDescent="0.4">
      <c r="A8" s="1" t="s">
        <v>3195</v>
      </c>
      <c r="B8" s="3" t="s">
        <v>3196</v>
      </c>
      <c r="C8" s="6" t="s">
        <v>3197</v>
      </c>
      <c r="D8">
        <v>3943</v>
      </c>
      <c r="E8" t="str">
        <f t="shared" si="0"/>
        <v>Nabatîyé (Lebanese gouvernorate)</v>
      </c>
      <c r="F8" t="str">
        <f t="shared" si="1"/>
        <v>Nabatîyé</v>
      </c>
      <c r="G8" t="str">
        <f t="shared" si="2"/>
        <v>LB-NA</v>
      </c>
    </row>
  </sheetData>
  <hyperlinks>
    <hyperlink ref="B1" r:id="rId1" tooltip="Akkar Governorate" display="https://en.wikipedia.org/wiki/Akkar_Governorate" xr:uid="{AB69A68F-53F7-4F82-88BB-5170227E06E7}"/>
    <hyperlink ref="B2" r:id="rId2" tooltip="Baalbek-Hermel Governorate" display="https://en.wikipedia.org/wiki/Baalbek-Hermel_Governorate" xr:uid="{894535BD-3B5B-43E7-A87E-6D3C619504A6}"/>
    <hyperlink ref="B3" r:id="rId3" tooltip="Béqaa Governorate" display="https://en.wikipedia.org/wiki/B%C3%A9qaa_Governorate" xr:uid="{F4EEBBDA-300E-4DA3-828D-3FF470FE34C8}"/>
    <hyperlink ref="B4" r:id="rId4" tooltip="Beyrouth Governorate" display="https://en.wikipedia.org/wiki/Beyrouth_Governorate" xr:uid="{C57FE44A-45A8-48F3-BF48-55A708FA36E9}"/>
    <hyperlink ref="B5" r:id="rId5" tooltip="Liban-Nord Governorate" display="https://en.wikipedia.org/wiki/Liban-Nord_Governorate" xr:uid="{15545B05-C2D2-4B7C-BE94-EE162CC2FA44}"/>
    <hyperlink ref="B6" r:id="rId6" tooltip="Liban-Sud Governorate" display="https://en.wikipedia.org/wiki/Liban-Sud_Governorate" xr:uid="{D5E57BAA-59FF-4C26-A7BF-5F5D3938EE9A}"/>
    <hyperlink ref="B7" r:id="rId7" tooltip="Mont-Liban Governorate" display="https://en.wikipedia.org/wiki/Mont-Liban_Governorate" xr:uid="{C62ED723-E2CD-4A1B-95B7-B9C1483CA23D}"/>
    <hyperlink ref="B8" r:id="rId8" tooltip="Nabatîyé Governorate" display="https://en.wikipedia.org/wiki/Nabat%C3%AEy%C3%A9_Governorate" xr:uid="{EECD0FAA-71A3-4300-BB5A-67DF32E6524E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786B8-B1B4-4972-AE75-8A1488D3391A}">
  <dimension ref="A1:F10"/>
  <sheetViews>
    <sheetView workbookViewId="0">
      <selection activeCell="C1" sqref="C1:F10"/>
    </sheetView>
  </sheetViews>
  <sheetFormatPr defaultRowHeight="14.5" x14ac:dyDescent="0.35"/>
  <cols>
    <col min="4" max="4" width="29.36328125" bestFit="1" customWidth="1"/>
    <col min="5" max="5" width="11.26953125" bestFit="1" customWidth="1"/>
  </cols>
  <sheetData>
    <row r="1" spans="1:6" ht="29.5" thickBot="1" x14ac:dyDescent="0.4">
      <c r="A1" s="1" t="s">
        <v>3198</v>
      </c>
      <c r="B1" s="3" t="s">
        <v>3199</v>
      </c>
      <c r="C1">
        <v>3916</v>
      </c>
      <c r="D1" t="str">
        <f>_xlfn.CONCAT(B1," (Saint Lucian district)")</f>
        <v>Anse la Raye (Saint Lucian district)</v>
      </c>
      <c r="E1" t="str">
        <f>B1</f>
        <v>Anse la Raye</v>
      </c>
      <c r="F1" t="str">
        <f>A1</f>
        <v>LC-01</v>
      </c>
    </row>
    <row r="2" spans="1:6" ht="15" thickBot="1" x14ac:dyDescent="0.4">
      <c r="A2" s="1" t="s">
        <v>3200</v>
      </c>
      <c r="B2" s="3" t="s">
        <v>3201</v>
      </c>
      <c r="C2">
        <v>3916</v>
      </c>
      <c r="D2" t="str">
        <f t="shared" ref="D2:D10" si="0">_xlfn.CONCAT(B2," (Saint Lucian district)")</f>
        <v>Canaries (Saint Lucian district)</v>
      </c>
      <c r="E2" t="str">
        <f t="shared" ref="E2:E10" si="1">B2</f>
        <v>Canaries</v>
      </c>
      <c r="F2" t="str">
        <f t="shared" ref="F2:F10" si="2">A2</f>
        <v>LC-12</v>
      </c>
    </row>
    <row r="3" spans="1:6" ht="15" thickBot="1" x14ac:dyDescent="0.4">
      <c r="A3" s="1" t="s">
        <v>3202</v>
      </c>
      <c r="B3" s="3" t="s">
        <v>3203</v>
      </c>
      <c r="C3">
        <v>3916</v>
      </c>
      <c r="D3" t="str">
        <f t="shared" si="0"/>
        <v>Castries (Saint Lucian district)</v>
      </c>
      <c r="E3" t="str">
        <f t="shared" si="1"/>
        <v>Castries</v>
      </c>
      <c r="F3" t="str">
        <f t="shared" si="2"/>
        <v>LC-02</v>
      </c>
    </row>
    <row r="4" spans="1:6" ht="15" thickBot="1" x14ac:dyDescent="0.4">
      <c r="A4" s="1" t="s">
        <v>3204</v>
      </c>
      <c r="B4" s="3" t="s">
        <v>3205</v>
      </c>
      <c r="C4">
        <v>3916</v>
      </c>
      <c r="D4" t="str">
        <f t="shared" si="0"/>
        <v>Choiseul (Saint Lucian district)</v>
      </c>
      <c r="E4" t="str">
        <f t="shared" si="1"/>
        <v>Choiseul</v>
      </c>
      <c r="F4" t="str">
        <f t="shared" si="2"/>
        <v>LC-03</v>
      </c>
    </row>
    <row r="5" spans="1:6" ht="15" thickBot="1" x14ac:dyDescent="0.4">
      <c r="A5" s="1" t="s">
        <v>3206</v>
      </c>
      <c r="B5" s="3" t="s">
        <v>3207</v>
      </c>
      <c r="C5">
        <v>3916</v>
      </c>
      <c r="D5" t="str">
        <f t="shared" si="0"/>
        <v>Dennery (Saint Lucian district)</v>
      </c>
      <c r="E5" t="str">
        <f t="shared" si="1"/>
        <v>Dennery</v>
      </c>
      <c r="F5" t="str">
        <f t="shared" si="2"/>
        <v>LC-05</v>
      </c>
    </row>
    <row r="6" spans="1:6" ht="15" thickBot="1" x14ac:dyDescent="0.4">
      <c r="A6" s="1" t="s">
        <v>3208</v>
      </c>
      <c r="B6" s="3" t="s">
        <v>3209</v>
      </c>
      <c r="C6">
        <v>3916</v>
      </c>
      <c r="D6" t="str">
        <f t="shared" si="0"/>
        <v>Gros Islet (Saint Lucian district)</v>
      </c>
      <c r="E6" t="str">
        <f t="shared" si="1"/>
        <v>Gros Islet</v>
      </c>
      <c r="F6" t="str">
        <f t="shared" si="2"/>
        <v>LC-06</v>
      </c>
    </row>
    <row r="7" spans="1:6" ht="15" thickBot="1" x14ac:dyDescent="0.4">
      <c r="A7" s="1" t="s">
        <v>3210</v>
      </c>
      <c r="B7" s="3" t="s">
        <v>3211</v>
      </c>
      <c r="C7">
        <v>3916</v>
      </c>
      <c r="D7" t="str">
        <f t="shared" si="0"/>
        <v>Laborie (Saint Lucian district)</v>
      </c>
      <c r="E7" t="str">
        <f t="shared" si="1"/>
        <v>Laborie</v>
      </c>
      <c r="F7" t="str">
        <f t="shared" si="2"/>
        <v>LC-07</v>
      </c>
    </row>
    <row r="8" spans="1:6" ht="15" thickBot="1" x14ac:dyDescent="0.4">
      <c r="A8" s="1" t="s">
        <v>3212</v>
      </c>
      <c r="B8" s="3" t="s">
        <v>3213</v>
      </c>
      <c r="C8">
        <v>3916</v>
      </c>
      <c r="D8" t="str">
        <f t="shared" si="0"/>
        <v>Micoud (Saint Lucian district)</v>
      </c>
      <c r="E8" t="str">
        <f t="shared" si="1"/>
        <v>Micoud</v>
      </c>
      <c r="F8" t="str">
        <f t="shared" si="2"/>
        <v>LC-08</v>
      </c>
    </row>
    <row r="9" spans="1:6" ht="15" thickBot="1" x14ac:dyDescent="0.4">
      <c r="A9" s="1" t="s">
        <v>3214</v>
      </c>
      <c r="B9" s="3" t="s">
        <v>3215</v>
      </c>
      <c r="C9">
        <v>3916</v>
      </c>
      <c r="D9" t="str">
        <f t="shared" si="0"/>
        <v>Soufrière (Saint Lucian district)</v>
      </c>
      <c r="E9" t="str">
        <f t="shared" si="1"/>
        <v>Soufrière</v>
      </c>
      <c r="F9" t="str">
        <f t="shared" si="2"/>
        <v>LC-10</v>
      </c>
    </row>
    <row r="10" spans="1:6" ht="29.5" thickBot="1" x14ac:dyDescent="0.4">
      <c r="A10" s="1" t="s">
        <v>3216</v>
      </c>
      <c r="B10" s="3" t="s">
        <v>3217</v>
      </c>
      <c r="C10">
        <v>3916</v>
      </c>
      <c r="D10" t="str">
        <f t="shared" si="0"/>
        <v>Vieux Fort (Saint Lucian district)</v>
      </c>
      <c r="E10" t="str">
        <f t="shared" si="1"/>
        <v>Vieux Fort</v>
      </c>
      <c r="F10" t="str">
        <f t="shared" si="2"/>
        <v>LC-11</v>
      </c>
    </row>
  </sheetData>
  <hyperlinks>
    <hyperlink ref="B1" r:id="rId1" tooltip="Anse la Raye Quarter" display="https://en.wikipedia.org/wiki/Anse_la_Raye_Quarter" xr:uid="{AAA5FB8C-7D6F-49C9-851C-0CADBDA8B0A7}"/>
    <hyperlink ref="B2" r:id="rId2" tooltip="Canaries Quarter" display="https://en.wikipedia.org/wiki/Canaries_Quarter" xr:uid="{CC994ADF-1E0D-4D7B-8A3E-743DD6699B15}"/>
    <hyperlink ref="B3" r:id="rId3" tooltip="Castries Quarter" display="https://en.wikipedia.org/wiki/Castries_Quarter" xr:uid="{3B7BEDF9-185A-4EE6-BCC0-0BE27E237186}"/>
    <hyperlink ref="B4" r:id="rId4" tooltip="Choiseul Quarter" display="https://en.wikipedia.org/wiki/Choiseul_Quarter" xr:uid="{4B60AAC7-4E90-4137-9EBA-A85913015CC3}"/>
    <hyperlink ref="B5" r:id="rId5" tooltip="Dennery Quarter" display="https://en.wikipedia.org/wiki/Dennery_Quarter" xr:uid="{CA89DD29-E911-48E3-99E3-74F78793E092}"/>
    <hyperlink ref="B6" r:id="rId6" tooltip="Gros Islet Quarter" display="https://en.wikipedia.org/wiki/Gros_Islet_Quarter" xr:uid="{B951FD4E-DE66-4E4F-B2C1-C48978273EE3}"/>
    <hyperlink ref="B7" r:id="rId7" tooltip="Laborie Quarter" display="https://en.wikipedia.org/wiki/Laborie_Quarter" xr:uid="{2C12783A-E21E-4159-9A40-5B6C6D1110AC}"/>
    <hyperlink ref="B8" r:id="rId8" tooltip="Micoud Quarter" display="https://en.wikipedia.org/wiki/Micoud_Quarter" xr:uid="{BC7F0BEB-A62F-40F3-B83B-0E993494FD2A}"/>
    <hyperlink ref="B9" r:id="rId9" tooltip="Soufrière Quarter" display="https://en.wikipedia.org/wiki/Soufri%C3%A8re_Quarter" xr:uid="{25BE07C8-B5F8-456A-87BF-20E4F2F20FDA}"/>
    <hyperlink ref="B10" r:id="rId10" tooltip="Vieux Fort Quarter" display="https://en.wikipedia.org/wiki/Vieux_Fort_Quarter" xr:uid="{8305C01B-594E-436D-A1C5-EE39AEA8BAE2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30A30-6B11-4D13-8884-0869A831A4FB}">
  <dimension ref="A1:F11"/>
  <sheetViews>
    <sheetView workbookViewId="0">
      <selection activeCell="C1" sqref="C1:F11"/>
    </sheetView>
  </sheetViews>
  <sheetFormatPr defaultRowHeight="14.5" x14ac:dyDescent="0.35"/>
  <cols>
    <col min="4" max="4" width="30.36328125" bestFit="1" customWidth="1"/>
  </cols>
  <sheetData>
    <row r="1" spans="1:6" ht="15" thickBot="1" x14ac:dyDescent="0.4">
      <c r="A1" s="1" t="s">
        <v>3218</v>
      </c>
      <c r="B1" s="3" t="s">
        <v>3219</v>
      </c>
      <c r="C1">
        <v>4020</v>
      </c>
      <c r="D1" t="str">
        <f>_xlfn.CONCAT(B1," (Liechtensteiner commune)")</f>
        <v>Balzers (Liechtensteiner commune)</v>
      </c>
      <c r="E1" t="str">
        <f>B1</f>
        <v>Balzers</v>
      </c>
      <c r="F1" t="str">
        <f>A1</f>
        <v>LI-01</v>
      </c>
    </row>
    <row r="2" spans="1:6" ht="15" thickBot="1" x14ac:dyDescent="0.4">
      <c r="A2" s="1" t="s">
        <v>3220</v>
      </c>
      <c r="B2" s="3" t="s">
        <v>3221</v>
      </c>
      <c r="C2">
        <v>4020</v>
      </c>
      <c r="D2" t="str">
        <f t="shared" ref="D2:D11" si="0">_xlfn.CONCAT(B2," (Liechtensteiner commune)")</f>
        <v>Eschen (Liechtensteiner commune)</v>
      </c>
      <c r="E2" t="str">
        <f t="shared" ref="E2:E11" si="1">B2</f>
        <v>Eschen</v>
      </c>
      <c r="F2" t="str">
        <f t="shared" ref="F2:F11" si="2">A2</f>
        <v>LI-02</v>
      </c>
    </row>
    <row r="3" spans="1:6" ht="15" thickBot="1" x14ac:dyDescent="0.4">
      <c r="A3" s="1" t="s">
        <v>3222</v>
      </c>
      <c r="B3" s="3" t="s">
        <v>3223</v>
      </c>
      <c r="C3">
        <v>4020</v>
      </c>
      <c r="D3" t="str">
        <f t="shared" si="0"/>
        <v>Gamprin (Liechtensteiner commune)</v>
      </c>
      <c r="E3" t="str">
        <f t="shared" si="1"/>
        <v>Gamprin</v>
      </c>
      <c r="F3" t="str">
        <f t="shared" si="2"/>
        <v>LI-03</v>
      </c>
    </row>
    <row r="4" spans="1:6" ht="15" thickBot="1" x14ac:dyDescent="0.4">
      <c r="A4" s="1" t="s">
        <v>3224</v>
      </c>
      <c r="B4" s="3" t="s">
        <v>3225</v>
      </c>
      <c r="C4">
        <v>4020</v>
      </c>
      <c r="D4" t="str">
        <f t="shared" si="0"/>
        <v>Mauren (Liechtensteiner commune)</v>
      </c>
      <c r="E4" t="str">
        <f t="shared" si="1"/>
        <v>Mauren</v>
      </c>
      <c r="F4" t="str">
        <f t="shared" si="2"/>
        <v>LI-04</v>
      </c>
    </row>
    <row r="5" spans="1:6" ht="15" thickBot="1" x14ac:dyDescent="0.4">
      <c r="A5" s="1" t="s">
        <v>3226</v>
      </c>
      <c r="B5" s="3" t="s">
        <v>3227</v>
      </c>
      <c r="C5">
        <v>4020</v>
      </c>
      <c r="D5" t="str">
        <f t="shared" si="0"/>
        <v>Planken (Liechtensteiner commune)</v>
      </c>
      <c r="E5" t="str">
        <f t="shared" si="1"/>
        <v>Planken</v>
      </c>
      <c r="F5" t="str">
        <f t="shared" si="2"/>
        <v>LI-05</v>
      </c>
    </row>
    <row r="6" spans="1:6" ht="15" thickBot="1" x14ac:dyDescent="0.4">
      <c r="A6" s="1" t="s">
        <v>3228</v>
      </c>
      <c r="B6" s="3" t="s">
        <v>3229</v>
      </c>
      <c r="C6">
        <v>4020</v>
      </c>
      <c r="D6" t="str">
        <f t="shared" si="0"/>
        <v>Ruggell (Liechtensteiner commune)</v>
      </c>
      <c r="E6" t="str">
        <f t="shared" si="1"/>
        <v>Ruggell</v>
      </c>
      <c r="F6" t="str">
        <f t="shared" si="2"/>
        <v>LI-06</v>
      </c>
    </row>
    <row r="7" spans="1:6" ht="15" thickBot="1" x14ac:dyDescent="0.4">
      <c r="A7" s="1" t="s">
        <v>3230</v>
      </c>
      <c r="B7" s="3" t="s">
        <v>3231</v>
      </c>
      <c r="C7">
        <v>4020</v>
      </c>
      <c r="D7" t="str">
        <f t="shared" si="0"/>
        <v>Schaan (Liechtensteiner commune)</v>
      </c>
      <c r="E7" t="str">
        <f t="shared" si="1"/>
        <v>Schaan</v>
      </c>
      <c r="F7" t="str">
        <f t="shared" si="2"/>
        <v>LI-07</v>
      </c>
    </row>
    <row r="8" spans="1:6" ht="29.5" thickBot="1" x14ac:dyDescent="0.4">
      <c r="A8" s="1" t="s">
        <v>3232</v>
      </c>
      <c r="B8" s="3" t="s">
        <v>3233</v>
      </c>
      <c r="C8">
        <v>4020</v>
      </c>
      <c r="D8" t="str">
        <f t="shared" si="0"/>
        <v>Schellenberg (Liechtensteiner commune)</v>
      </c>
      <c r="E8" t="str">
        <f t="shared" si="1"/>
        <v>Schellenberg</v>
      </c>
      <c r="F8" t="str">
        <f t="shared" si="2"/>
        <v>LI-08</v>
      </c>
    </row>
    <row r="9" spans="1:6" ht="15" thickBot="1" x14ac:dyDescent="0.4">
      <c r="A9" s="1" t="s">
        <v>3234</v>
      </c>
      <c r="B9" s="3" t="s">
        <v>3235</v>
      </c>
      <c r="C9">
        <v>4020</v>
      </c>
      <c r="D9" t="str">
        <f t="shared" si="0"/>
        <v>Triesen (Liechtensteiner commune)</v>
      </c>
      <c r="E9" t="str">
        <f t="shared" si="1"/>
        <v>Triesen</v>
      </c>
      <c r="F9" t="str">
        <f t="shared" si="2"/>
        <v>LI-09</v>
      </c>
    </row>
    <row r="10" spans="1:6" ht="29.5" thickBot="1" x14ac:dyDescent="0.4">
      <c r="A10" s="1" t="s">
        <v>3236</v>
      </c>
      <c r="B10" s="3" t="s">
        <v>3237</v>
      </c>
      <c r="C10">
        <v>4020</v>
      </c>
      <c r="D10" t="str">
        <f t="shared" si="0"/>
        <v>Triesenberg (Liechtensteiner commune)</v>
      </c>
      <c r="E10" t="str">
        <f t="shared" si="1"/>
        <v>Triesenberg</v>
      </c>
      <c r="F10" t="str">
        <f t="shared" si="2"/>
        <v>LI-10</v>
      </c>
    </row>
    <row r="11" spans="1:6" ht="15" thickBot="1" x14ac:dyDescent="0.4">
      <c r="A11" s="1" t="s">
        <v>3238</v>
      </c>
      <c r="B11" s="3" t="s">
        <v>3239</v>
      </c>
      <c r="C11">
        <v>4020</v>
      </c>
      <c r="D11" t="str">
        <f t="shared" si="0"/>
        <v>Vaduz (Liechtensteiner commune)</v>
      </c>
      <c r="E11" t="str">
        <f t="shared" si="1"/>
        <v>Vaduz</v>
      </c>
      <c r="F11" t="str">
        <f t="shared" si="2"/>
        <v>LI-11</v>
      </c>
    </row>
  </sheetData>
  <hyperlinks>
    <hyperlink ref="B1" r:id="rId1" tooltip="Balzers" display="https://en.wikipedia.org/wiki/Balzers" xr:uid="{F9631F73-14B3-4752-80C2-93241E2299D7}"/>
    <hyperlink ref="B2" r:id="rId2" tooltip="Eschen" display="https://en.wikipedia.org/wiki/Eschen" xr:uid="{26029F44-DECE-45D9-91E0-FBD2AAD58BD5}"/>
    <hyperlink ref="B3" r:id="rId3" tooltip="Gamprin" display="https://en.wikipedia.org/wiki/Gamprin" xr:uid="{07ACA384-B433-471C-BC25-C92547B344E8}"/>
    <hyperlink ref="B4" r:id="rId4" tooltip="Mauren" display="https://en.wikipedia.org/wiki/Mauren" xr:uid="{60578ACF-83C3-49D6-8DB7-D17D93C7CBC0}"/>
    <hyperlink ref="B5" r:id="rId5" tooltip="Planken" display="https://en.wikipedia.org/wiki/Planken" xr:uid="{0A73A436-D980-4700-90BE-1C9D4F7B3BE1}"/>
    <hyperlink ref="B6" r:id="rId6" tooltip="Ruggell" display="https://en.wikipedia.org/wiki/Ruggell" xr:uid="{B6E8157E-9114-4546-8970-C0EF2C4C9E4F}"/>
    <hyperlink ref="B7" r:id="rId7" tooltip="Schaan" display="https://en.wikipedia.org/wiki/Schaan" xr:uid="{05567CEF-88F5-4031-9970-B77EC0046137}"/>
    <hyperlink ref="B8" r:id="rId8" tooltip="Schellenberg" display="https://en.wikipedia.org/wiki/Schellenberg" xr:uid="{DEB0D684-32B5-4032-9796-5F39DFC9468B}"/>
    <hyperlink ref="B9" r:id="rId9" tooltip="Triesen" display="https://en.wikipedia.org/wiki/Triesen" xr:uid="{5F46F9C2-730E-40BA-AA17-EF353F0164C3}"/>
    <hyperlink ref="B10" r:id="rId10" tooltip="Triesenberg" display="https://en.wikipedia.org/wiki/Triesenberg" xr:uid="{CF7985C1-ABA3-4E54-BB51-28E219524530}"/>
    <hyperlink ref="B11" r:id="rId11" tooltip="Vaduz" display="https://en.wikipedia.org/wiki/Vaduz" xr:uid="{85C0368C-1963-4016-9746-21013D1AF771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105B0-45DE-4EB5-AB64-613C4CFA0A61}">
  <dimension ref="A1:F22"/>
  <sheetViews>
    <sheetView workbookViewId="0">
      <selection activeCell="C1" sqref="C1:F22"/>
    </sheetView>
  </sheetViews>
  <sheetFormatPr defaultRowHeight="14.5" x14ac:dyDescent="0.35"/>
  <cols>
    <col min="4" max="4" width="33.36328125" bestFit="1" customWidth="1"/>
    <col min="5" max="5" width="16.6328125" bestFit="1" customWidth="1"/>
  </cols>
  <sheetData>
    <row r="1" spans="1:6" ht="29.5" thickBot="1" x14ac:dyDescent="0.4">
      <c r="A1" s="1" t="s">
        <v>3240</v>
      </c>
      <c r="B1" s="3" t="s">
        <v>3241</v>
      </c>
      <c r="C1">
        <v>3831</v>
      </c>
      <c r="D1" t="str">
        <f>_xlfn.CONCAT(B1," (Libian popularate)")</f>
        <v>Al Buţnān (Libian popularate)</v>
      </c>
      <c r="E1" t="str">
        <f>B1</f>
        <v>Al Buţnān</v>
      </c>
      <c r="F1" t="str">
        <f>A1</f>
        <v>LY-BU</v>
      </c>
    </row>
    <row r="2" spans="1:6" ht="29.5" thickBot="1" x14ac:dyDescent="0.4">
      <c r="A2" s="1" t="s">
        <v>3242</v>
      </c>
      <c r="B2" s="3" t="s">
        <v>3243</v>
      </c>
      <c r="C2">
        <v>3831</v>
      </c>
      <c r="D2" t="str">
        <f t="shared" ref="D2:D22" si="0">_xlfn.CONCAT(B2," (Libian popularate)")</f>
        <v>Al Jabal al Akhḑar (Libian popularate)</v>
      </c>
      <c r="E2" t="str">
        <f t="shared" ref="E2:E22" si="1">B2</f>
        <v>Al Jabal al Akhḑar</v>
      </c>
      <c r="F2" t="str">
        <f t="shared" ref="F2:F22" si="2">A2</f>
        <v>LY-JA</v>
      </c>
    </row>
    <row r="3" spans="1:6" ht="29.5" thickBot="1" x14ac:dyDescent="0.4">
      <c r="A3" s="1" t="s">
        <v>3244</v>
      </c>
      <c r="B3" s="3" t="s">
        <v>3245</v>
      </c>
      <c r="C3">
        <v>3831</v>
      </c>
      <c r="D3" t="str">
        <f t="shared" si="0"/>
        <v>Al Jabal al Gharbī (Libian popularate)</v>
      </c>
      <c r="E3" t="str">
        <f t="shared" si="1"/>
        <v>Al Jabal al Gharbī</v>
      </c>
      <c r="F3" t="str">
        <f t="shared" si="2"/>
        <v>LY-JG</v>
      </c>
    </row>
    <row r="4" spans="1:6" ht="29.5" thickBot="1" x14ac:dyDescent="0.4">
      <c r="A4" s="1" t="s">
        <v>3246</v>
      </c>
      <c r="B4" s="3" t="s">
        <v>3247</v>
      </c>
      <c r="C4">
        <v>3831</v>
      </c>
      <c r="D4" t="str">
        <f t="shared" si="0"/>
        <v>Al Jafārah (Libian popularate)</v>
      </c>
      <c r="E4" t="str">
        <f t="shared" si="1"/>
        <v>Al Jafārah</v>
      </c>
      <c r="F4" t="str">
        <f t="shared" si="2"/>
        <v>LY-JI</v>
      </c>
    </row>
    <row r="5" spans="1:6" ht="15" thickBot="1" x14ac:dyDescent="0.4">
      <c r="A5" s="1" t="s">
        <v>3248</v>
      </c>
      <c r="B5" s="3" t="s">
        <v>3249</v>
      </c>
      <c r="C5">
        <v>3831</v>
      </c>
      <c r="D5" t="str">
        <f t="shared" si="0"/>
        <v>Al Jufrah (Libian popularate)</v>
      </c>
      <c r="E5" t="str">
        <f t="shared" si="1"/>
        <v>Al Jufrah</v>
      </c>
      <c r="F5" t="str">
        <f t="shared" si="2"/>
        <v>LY-JU</v>
      </c>
    </row>
    <row r="6" spans="1:6" ht="15" thickBot="1" x14ac:dyDescent="0.4">
      <c r="A6" s="1" t="s">
        <v>3250</v>
      </c>
      <c r="B6" s="3" t="s">
        <v>3251</v>
      </c>
      <c r="C6">
        <v>3831</v>
      </c>
      <c r="D6" t="str">
        <f t="shared" si="0"/>
        <v>Al Kufrah (Libian popularate)</v>
      </c>
      <c r="E6" t="str">
        <f t="shared" si="1"/>
        <v>Al Kufrah</v>
      </c>
      <c r="F6" t="str">
        <f t="shared" si="2"/>
        <v>LY-KF</v>
      </c>
    </row>
    <row r="7" spans="1:6" ht="15" thickBot="1" x14ac:dyDescent="0.4">
      <c r="A7" s="1" t="s">
        <v>3252</v>
      </c>
      <c r="B7" s="3" t="s">
        <v>3253</v>
      </c>
      <c r="C7">
        <v>3831</v>
      </c>
      <c r="D7" t="str">
        <f t="shared" si="0"/>
        <v>Al Marj (Libian popularate)</v>
      </c>
      <c r="E7" t="str">
        <f t="shared" si="1"/>
        <v>Al Marj</v>
      </c>
      <c r="F7" t="str">
        <f t="shared" si="2"/>
        <v>LY-MJ</v>
      </c>
    </row>
    <row r="8" spans="1:6" ht="29.5" thickBot="1" x14ac:dyDescent="0.4">
      <c r="A8" s="1" t="s">
        <v>3254</v>
      </c>
      <c r="B8" s="3" t="s">
        <v>3255</v>
      </c>
      <c r="C8">
        <v>3831</v>
      </c>
      <c r="D8" t="str">
        <f t="shared" si="0"/>
        <v>Al Marqab (Libian popularate)</v>
      </c>
      <c r="E8" t="str">
        <f t="shared" si="1"/>
        <v>Al Marqab</v>
      </c>
      <c r="F8" t="str">
        <f t="shared" si="2"/>
        <v>LY-MB</v>
      </c>
    </row>
    <row r="9" spans="1:6" ht="15" thickBot="1" x14ac:dyDescent="0.4">
      <c r="A9" s="1" t="s">
        <v>3256</v>
      </c>
      <c r="B9" s="3" t="s">
        <v>3257</v>
      </c>
      <c r="C9">
        <v>3831</v>
      </c>
      <c r="D9" t="str">
        <f t="shared" si="0"/>
        <v>Al Wāḩāt (Libian popularate)</v>
      </c>
      <c r="E9" t="str">
        <f t="shared" si="1"/>
        <v>Al Wāḩāt</v>
      </c>
      <c r="F9" t="str">
        <f t="shared" si="2"/>
        <v>LY-WA</v>
      </c>
    </row>
    <row r="10" spans="1:6" ht="44" thickBot="1" x14ac:dyDescent="0.4">
      <c r="A10" s="1" t="s">
        <v>3258</v>
      </c>
      <c r="B10" s="3" t="s">
        <v>3259</v>
      </c>
      <c r="C10">
        <v>3831</v>
      </c>
      <c r="D10" t="str">
        <f t="shared" si="0"/>
        <v>An Nuqāţ al Khams (Libian popularate)</v>
      </c>
      <c r="E10" t="str">
        <f t="shared" si="1"/>
        <v>An Nuqāţ al Khams</v>
      </c>
      <c r="F10" t="str">
        <f t="shared" si="2"/>
        <v>LY-NQ</v>
      </c>
    </row>
    <row r="11" spans="1:6" ht="29.5" thickBot="1" x14ac:dyDescent="0.4">
      <c r="A11" s="1" t="s">
        <v>3260</v>
      </c>
      <c r="B11" s="3" t="s">
        <v>3261</v>
      </c>
      <c r="C11">
        <v>3831</v>
      </c>
      <c r="D11" t="str">
        <f t="shared" si="0"/>
        <v>Az Zāwiyah (Libian popularate)</v>
      </c>
      <c r="E11" t="str">
        <f t="shared" si="1"/>
        <v>Az Zāwiyah</v>
      </c>
      <c r="F11" t="str">
        <f t="shared" si="2"/>
        <v>LY-ZA</v>
      </c>
    </row>
    <row r="12" spans="1:6" ht="15" thickBot="1" x14ac:dyDescent="0.4">
      <c r="A12" s="1" t="s">
        <v>3262</v>
      </c>
      <c r="B12" s="3" t="s">
        <v>3263</v>
      </c>
      <c r="C12">
        <v>3831</v>
      </c>
      <c r="D12" t="str">
        <f t="shared" si="0"/>
        <v>Banghāzī (Libian popularate)</v>
      </c>
      <c r="E12" t="str">
        <f t="shared" si="1"/>
        <v>Banghāzī</v>
      </c>
      <c r="F12" t="str">
        <f t="shared" si="2"/>
        <v>LY-BA</v>
      </c>
    </row>
    <row r="13" spans="1:6" ht="15" thickBot="1" x14ac:dyDescent="0.4">
      <c r="A13" s="1" t="s">
        <v>3264</v>
      </c>
      <c r="B13" s="3" t="s">
        <v>3265</v>
      </c>
      <c r="C13">
        <v>3831</v>
      </c>
      <c r="D13" t="str">
        <f t="shared" si="0"/>
        <v>Darnah (Libian popularate)</v>
      </c>
      <c r="E13" t="str">
        <f t="shared" si="1"/>
        <v>Darnah</v>
      </c>
      <c r="F13" t="str">
        <f t="shared" si="2"/>
        <v>LY-DR</v>
      </c>
    </row>
    <row r="14" spans="1:6" ht="15" thickBot="1" x14ac:dyDescent="0.4">
      <c r="A14" s="1" t="s">
        <v>3266</v>
      </c>
      <c r="B14" s="3" t="s">
        <v>3267</v>
      </c>
      <c r="C14">
        <v>3831</v>
      </c>
      <c r="D14" t="str">
        <f t="shared" si="0"/>
        <v>Ghāt (Libian popularate)</v>
      </c>
      <c r="E14" t="str">
        <f t="shared" si="1"/>
        <v>Ghāt</v>
      </c>
      <c r="F14" t="str">
        <f t="shared" si="2"/>
        <v>LY-GT</v>
      </c>
    </row>
    <row r="15" spans="1:6" ht="15" thickBot="1" x14ac:dyDescent="0.4">
      <c r="A15" s="1" t="s">
        <v>3268</v>
      </c>
      <c r="B15" s="3" t="s">
        <v>3269</v>
      </c>
      <c r="C15">
        <v>3831</v>
      </c>
      <c r="D15" t="str">
        <f t="shared" si="0"/>
        <v>Mişrātah (Libian popularate)</v>
      </c>
      <c r="E15" t="str">
        <f t="shared" si="1"/>
        <v>Mişrātah</v>
      </c>
      <c r="F15" t="str">
        <f t="shared" si="2"/>
        <v>LY-MI</v>
      </c>
    </row>
    <row r="16" spans="1:6" ht="15" thickBot="1" x14ac:dyDescent="0.4">
      <c r="A16" s="1" t="s">
        <v>3270</v>
      </c>
      <c r="B16" s="3" t="s">
        <v>3271</v>
      </c>
      <c r="C16">
        <v>3831</v>
      </c>
      <c r="D16" t="str">
        <f t="shared" si="0"/>
        <v>Murzuq (Libian popularate)</v>
      </c>
      <c r="E16" t="str">
        <f t="shared" si="1"/>
        <v>Murzuq</v>
      </c>
      <c r="F16" t="str">
        <f t="shared" si="2"/>
        <v>LY-MQ</v>
      </c>
    </row>
    <row r="17" spans="1:6" ht="15" thickBot="1" x14ac:dyDescent="0.4">
      <c r="A17" s="1" t="s">
        <v>3272</v>
      </c>
      <c r="B17" s="3" t="s">
        <v>3273</v>
      </c>
      <c r="C17">
        <v>3831</v>
      </c>
      <c r="D17" t="str">
        <f t="shared" si="0"/>
        <v>Nālūt (Libian popularate)</v>
      </c>
      <c r="E17" t="str">
        <f t="shared" si="1"/>
        <v>Nālūt</v>
      </c>
      <c r="F17" t="str">
        <f t="shared" si="2"/>
        <v>LY-NL</v>
      </c>
    </row>
    <row r="18" spans="1:6" ht="15" thickBot="1" x14ac:dyDescent="0.4">
      <c r="A18" s="1" t="s">
        <v>3274</v>
      </c>
      <c r="B18" s="3" t="s">
        <v>3275</v>
      </c>
      <c r="C18">
        <v>3831</v>
      </c>
      <c r="D18" t="str">
        <f t="shared" si="0"/>
        <v>Sabhā (Libian popularate)</v>
      </c>
      <c r="E18" t="str">
        <f t="shared" si="1"/>
        <v>Sabhā</v>
      </c>
      <c r="F18" t="str">
        <f t="shared" si="2"/>
        <v>LY-SB</v>
      </c>
    </row>
    <row r="19" spans="1:6" ht="15" thickBot="1" x14ac:dyDescent="0.4">
      <c r="A19" s="1" t="s">
        <v>3276</v>
      </c>
      <c r="B19" s="3" t="s">
        <v>3277</v>
      </c>
      <c r="C19">
        <v>3831</v>
      </c>
      <c r="D19" t="str">
        <f t="shared" si="0"/>
        <v>Surt (Libian popularate)</v>
      </c>
      <c r="E19" t="str">
        <f t="shared" si="1"/>
        <v>Surt</v>
      </c>
      <c r="F19" t="str">
        <f t="shared" si="2"/>
        <v>LY-SR</v>
      </c>
    </row>
    <row r="20" spans="1:6" ht="29.5" thickBot="1" x14ac:dyDescent="0.4">
      <c r="A20" s="1" t="s">
        <v>3278</v>
      </c>
      <c r="B20" s="3" t="s">
        <v>3279</v>
      </c>
      <c r="C20">
        <v>3831</v>
      </c>
      <c r="D20" t="str">
        <f t="shared" si="0"/>
        <v>Ţarābulus (Libian popularate)</v>
      </c>
      <c r="E20" t="str">
        <f t="shared" si="1"/>
        <v>Ţarābulus</v>
      </c>
      <c r="F20" t="str">
        <f t="shared" si="2"/>
        <v>LY-TB</v>
      </c>
    </row>
    <row r="21" spans="1:6" ht="29.5" thickBot="1" x14ac:dyDescent="0.4">
      <c r="A21" s="1" t="s">
        <v>3280</v>
      </c>
      <c r="B21" s="3" t="s">
        <v>3281</v>
      </c>
      <c r="C21">
        <v>3831</v>
      </c>
      <c r="D21" t="str">
        <f t="shared" si="0"/>
        <v>Wādī al Ḩayāt (Libian popularate)</v>
      </c>
      <c r="E21" t="str">
        <f t="shared" si="1"/>
        <v>Wādī al Ḩayāt</v>
      </c>
      <c r="F21" t="str">
        <f t="shared" si="2"/>
        <v>LY-WD</v>
      </c>
    </row>
    <row r="22" spans="1:6" ht="29.5" thickBot="1" x14ac:dyDescent="0.4">
      <c r="A22" s="1" t="s">
        <v>3282</v>
      </c>
      <c r="B22" s="3" t="s">
        <v>3283</v>
      </c>
      <c r="C22">
        <v>3831</v>
      </c>
      <c r="D22" t="str">
        <f t="shared" si="0"/>
        <v>Wādī ash Shāţi’ (Libian popularate)</v>
      </c>
      <c r="E22" t="str">
        <f t="shared" si="1"/>
        <v>Wādī ash Shāţi’</v>
      </c>
      <c r="F22" t="str">
        <f t="shared" si="2"/>
        <v>LY-WS</v>
      </c>
    </row>
  </sheetData>
  <hyperlinks>
    <hyperlink ref="B1" r:id="rId1" tooltip="Butnan District" display="https://en.wikipedia.org/wiki/Butnan_District" xr:uid="{768AB3CF-BBC8-47C4-BB48-032AE7513757}"/>
    <hyperlink ref="B2" r:id="rId2" tooltip="Jabal al Akhdar" display="https://en.wikipedia.org/wiki/Jabal_al_Akhdar" xr:uid="{7D939AC2-B27A-44E7-9F54-2C54DABE69D8}"/>
    <hyperlink ref="B3" r:id="rId3" tooltip="Jabal al Gharbi District" display="https://en.wikipedia.org/wiki/Jabal_al_Gharbi_District" xr:uid="{4A69B320-93AB-492C-A997-CAB024A619F7}"/>
    <hyperlink ref="B4" r:id="rId4" tooltip="Jafara" display="https://en.wikipedia.org/wiki/Jafara" xr:uid="{771C092D-3DA0-49A9-9BFF-DD1DA4B8120A}"/>
    <hyperlink ref="B5" r:id="rId5" tooltip="Jufra District" display="https://en.wikipedia.org/wiki/Jufra_District" xr:uid="{F6BE47D6-EC87-4C53-94C0-89F38251CC4B}"/>
    <hyperlink ref="B6" r:id="rId6" tooltip="Kufra District" display="https://en.wikipedia.org/wiki/Kufra_District" xr:uid="{E1600AD3-42D2-401A-9AE6-F7EEB718D85D}"/>
    <hyperlink ref="B7" r:id="rId7" tooltip="Marj District" display="https://en.wikipedia.org/wiki/Marj_District" xr:uid="{9BFD6B81-D7CE-4588-BFFC-D489852C40C9}"/>
    <hyperlink ref="B8" r:id="rId8" tooltip="Murqub District" display="https://en.wikipedia.org/wiki/Murqub_District" xr:uid="{515806BC-19AB-4AD6-9AD7-13CE912F242E}"/>
    <hyperlink ref="B9" r:id="rId9" tooltip="Al Wahat District" display="https://en.wikipedia.org/wiki/Al_Wahat_District" xr:uid="{32008FD0-619F-4C7D-8190-2D12C5E64789}"/>
    <hyperlink ref="B10" r:id="rId10" tooltip="Nuqat al Khams" display="https://en.wikipedia.org/wiki/Nuqat_al_Khams" xr:uid="{7871114B-1F40-4DF2-95FC-A14D635AE3E3}"/>
    <hyperlink ref="B11" r:id="rId11" tooltip="Zawiya District" display="https://en.wikipedia.org/wiki/Zawiya_District" xr:uid="{48BA71DB-379C-413F-AD26-D2942FFD1C74}"/>
    <hyperlink ref="B12" r:id="rId12" tooltip="Benghazi District" display="https://en.wikipedia.org/wiki/Benghazi_District" xr:uid="{E69EEAEF-A5E7-4C71-8CE3-1279141ADA0E}"/>
    <hyperlink ref="B13" r:id="rId13" tooltip="Derna District" display="https://en.wikipedia.org/wiki/Derna_District" xr:uid="{446D337D-9718-4A15-BA15-85636BFB7620}"/>
    <hyperlink ref="B14" r:id="rId14" tooltip="Ghat District" display="https://en.wikipedia.org/wiki/Ghat_District" xr:uid="{F3E7981F-E2D7-41C5-8220-8144B6881F5C}"/>
    <hyperlink ref="B15" r:id="rId15" tooltip="Misrata District" display="https://en.wikipedia.org/wiki/Misrata_District" xr:uid="{A4D6E8EA-BF7E-429B-944B-A30F4277D464}"/>
    <hyperlink ref="B16" r:id="rId16" tooltip="Murzuq District" display="https://en.wikipedia.org/wiki/Murzuq_District" xr:uid="{C2E8B974-56E0-4387-BE96-FBF3C2355843}"/>
    <hyperlink ref="B17" r:id="rId17" tooltip="Nalut District" display="https://en.wikipedia.org/wiki/Nalut_District" xr:uid="{9E9E64E4-B9C7-45FA-9E90-1BCD73BEC7C7}"/>
    <hyperlink ref="B18" r:id="rId18" tooltip="Sabha District" display="https://en.wikipedia.org/wiki/Sabha_District" xr:uid="{C5620BA9-156E-4B60-9411-14BC99C9B6B0}"/>
    <hyperlink ref="B19" r:id="rId19" tooltip="Sirte District" display="https://en.wikipedia.org/wiki/Sirte_District" xr:uid="{2FC4C866-A65E-4748-A0AC-8CC99068FD2C}"/>
    <hyperlink ref="B20" r:id="rId20" tooltip="Tripoli District, Libya" display="https://en.wikipedia.org/wiki/Tripoli_District,_Libya" xr:uid="{B9730862-4394-40B7-8467-0F2CD38C1209}"/>
    <hyperlink ref="B21" r:id="rId21" tooltip="Wadi al Hayaa District" display="https://en.wikipedia.org/wiki/Wadi_al_Hayaa_District" xr:uid="{63998545-1BEB-4EC2-A02C-D5468ECA9052}"/>
    <hyperlink ref="B22" r:id="rId22" tooltip="Wadi al Shatii District" display="https://en.wikipedia.org/wiki/Wadi_al_Shatii_District" xr:uid="{DDE9960B-E6FF-4C46-AEC6-391BD993ACBD}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A9BB-6BAA-49C7-9A6F-85EC6E6A50C0}">
  <dimension ref="A1:F33"/>
  <sheetViews>
    <sheetView workbookViewId="0">
      <selection activeCell="C19" sqref="C19:F33"/>
    </sheetView>
  </sheetViews>
  <sheetFormatPr defaultRowHeight="14.5" x14ac:dyDescent="0.35"/>
  <cols>
    <col min="1" max="1" width="4.26953125" bestFit="1" customWidth="1"/>
    <col min="2" max="2" width="46.90625" customWidth="1"/>
    <col min="4" max="4" width="31.6328125" bestFit="1" customWidth="1"/>
  </cols>
  <sheetData>
    <row r="1" spans="1:6" ht="15" thickBot="1" x14ac:dyDescent="0.4">
      <c r="A1" s="1" t="s">
        <v>3284</v>
      </c>
      <c r="B1" s="3" t="s">
        <v>3285</v>
      </c>
      <c r="C1">
        <v>3844</v>
      </c>
      <c r="D1" t="str">
        <f>_xlfn.CONCAT(B1," (Liberian county)")</f>
        <v>Bomi (Liberian county)</v>
      </c>
      <c r="E1" t="str">
        <f>B1</f>
        <v>Bomi</v>
      </c>
      <c r="F1" t="str">
        <f>A1</f>
        <v>LR-BM</v>
      </c>
    </row>
    <row r="2" spans="1:6" ht="15" thickBot="1" x14ac:dyDescent="0.4">
      <c r="A2" s="1" t="s">
        <v>3286</v>
      </c>
      <c r="B2" s="3" t="s">
        <v>3287</v>
      </c>
      <c r="C2">
        <v>3844</v>
      </c>
      <c r="D2" t="str">
        <f t="shared" ref="D2:D16" si="0">_xlfn.CONCAT(B2," (Liberian county)")</f>
        <v>Bong (Liberian county)</v>
      </c>
      <c r="E2" t="str">
        <f t="shared" ref="E2:E16" si="1">B2</f>
        <v>Bong</v>
      </c>
      <c r="F2" t="str">
        <f t="shared" ref="F2:F16" si="2">A2</f>
        <v>LR-BG</v>
      </c>
    </row>
    <row r="3" spans="1:6" ht="15" thickBot="1" x14ac:dyDescent="0.4">
      <c r="A3" s="1" t="s">
        <v>3288</v>
      </c>
      <c r="B3" s="3" t="s">
        <v>3289</v>
      </c>
      <c r="C3">
        <v>3844</v>
      </c>
      <c r="D3" t="str">
        <f t="shared" si="0"/>
        <v>Gbarpolu (Liberian county)</v>
      </c>
      <c r="E3" t="str">
        <f t="shared" si="1"/>
        <v>Gbarpolu</v>
      </c>
      <c r="F3" t="str">
        <f t="shared" si="2"/>
        <v>LR-GP</v>
      </c>
    </row>
    <row r="4" spans="1:6" ht="15" thickBot="1" x14ac:dyDescent="0.4">
      <c r="A4" s="1" t="s">
        <v>3290</v>
      </c>
      <c r="B4" s="3" t="s">
        <v>3291</v>
      </c>
      <c r="C4">
        <v>3844</v>
      </c>
      <c r="D4" t="str">
        <f t="shared" si="0"/>
        <v>Grand Bassa (Liberian county)</v>
      </c>
      <c r="E4" t="str">
        <f t="shared" si="1"/>
        <v>Grand Bassa</v>
      </c>
      <c r="F4" t="str">
        <f t="shared" si="2"/>
        <v>LR-GB</v>
      </c>
    </row>
    <row r="5" spans="1:6" ht="15" thickBot="1" x14ac:dyDescent="0.4">
      <c r="A5" s="1" t="s">
        <v>3292</v>
      </c>
      <c r="B5" s="3" t="s">
        <v>3293</v>
      </c>
      <c r="C5">
        <v>3844</v>
      </c>
      <c r="D5" t="str">
        <f t="shared" si="0"/>
        <v>Grand Cape Mount (Liberian county)</v>
      </c>
      <c r="E5" t="str">
        <f t="shared" si="1"/>
        <v>Grand Cape Mount</v>
      </c>
      <c r="F5" t="str">
        <f t="shared" si="2"/>
        <v>LR-CM</v>
      </c>
    </row>
    <row r="6" spans="1:6" ht="15" thickBot="1" x14ac:dyDescent="0.4">
      <c r="A6" s="1" t="s">
        <v>3294</v>
      </c>
      <c r="B6" s="3" t="s">
        <v>3295</v>
      </c>
      <c r="C6">
        <v>3844</v>
      </c>
      <c r="D6" t="str">
        <f t="shared" si="0"/>
        <v>Grand Gedeh (Liberian county)</v>
      </c>
      <c r="E6" t="str">
        <f t="shared" si="1"/>
        <v>Grand Gedeh</v>
      </c>
      <c r="F6" t="str">
        <f t="shared" si="2"/>
        <v>LR-GG</v>
      </c>
    </row>
    <row r="7" spans="1:6" ht="15" thickBot="1" x14ac:dyDescent="0.4">
      <c r="A7" s="1" t="s">
        <v>3296</v>
      </c>
      <c r="B7" s="3" t="s">
        <v>3297</v>
      </c>
      <c r="C7">
        <v>3844</v>
      </c>
      <c r="D7" t="str">
        <f t="shared" si="0"/>
        <v>Grand Kru (Liberian county)</v>
      </c>
      <c r="E7" t="str">
        <f t="shared" si="1"/>
        <v>Grand Kru</v>
      </c>
      <c r="F7" t="str">
        <f t="shared" si="2"/>
        <v>LR-GK</v>
      </c>
    </row>
    <row r="8" spans="1:6" ht="15" thickBot="1" x14ac:dyDescent="0.4">
      <c r="A8" s="1" t="s">
        <v>3298</v>
      </c>
      <c r="B8" s="3" t="s">
        <v>3299</v>
      </c>
      <c r="C8">
        <v>3844</v>
      </c>
      <c r="D8" t="str">
        <f t="shared" si="0"/>
        <v>Lofa (Liberian county)</v>
      </c>
      <c r="E8" t="str">
        <f t="shared" si="1"/>
        <v>Lofa</v>
      </c>
      <c r="F8" t="str">
        <f t="shared" si="2"/>
        <v>LR-LO</v>
      </c>
    </row>
    <row r="9" spans="1:6" ht="15" thickBot="1" x14ac:dyDescent="0.4">
      <c r="A9" s="1" t="s">
        <v>3300</v>
      </c>
      <c r="B9" s="3" t="s">
        <v>3301</v>
      </c>
      <c r="C9">
        <v>3844</v>
      </c>
      <c r="D9" t="str">
        <f t="shared" si="0"/>
        <v>Margibi (Liberian county)</v>
      </c>
      <c r="E9" t="str">
        <f t="shared" si="1"/>
        <v>Margibi</v>
      </c>
      <c r="F9" t="str">
        <f t="shared" si="2"/>
        <v>LR-MG</v>
      </c>
    </row>
    <row r="10" spans="1:6" ht="15" thickBot="1" x14ac:dyDescent="0.4">
      <c r="A10" s="1" t="s">
        <v>3302</v>
      </c>
      <c r="B10" s="3" t="s">
        <v>3303</v>
      </c>
      <c r="C10">
        <v>3844</v>
      </c>
      <c r="D10" t="str">
        <f t="shared" si="0"/>
        <v>Maryland (Liberian county)</v>
      </c>
      <c r="E10" t="str">
        <f t="shared" si="1"/>
        <v>Maryland</v>
      </c>
      <c r="F10" t="str">
        <f t="shared" si="2"/>
        <v>LR-MY</v>
      </c>
    </row>
    <row r="11" spans="1:6" ht="15" thickBot="1" x14ac:dyDescent="0.4">
      <c r="A11" s="1" t="s">
        <v>3304</v>
      </c>
      <c r="B11" s="3" t="s">
        <v>3305</v>
      </c>
      <c r="C11">
        <v>3844</v>
      </c>
      <c r="D11" t="str">
        <f t="shared" si="0"/>
        <v>Montserrado (Liberian county)</v>
      </c>
      <c r="E11" t="str">
        <f t="shared" si="1"/>
        <v>Montserrado</v>
      </c>
      <c r="F11" t="str">
        <f t="shared" si="2"/>
        <v>LR-MO</v>
      </c>
    </row>
    <row r="12" spans="1:6" ht="15" thickBot="1" x14ac:dyDescent="0.4">
      <c r="A12" s="1" t="s">
        <v>3306</v>
      </c>
      <c r="B12" s="3" t="s">
        <v>3307</v>
      </c>
      <c r="C12">
        <v>3844</v>
      </c>
      <c r="D12" t="str">
        <f t="shared" si="0"/>
        <v>Nimba (Liberian county)</v>
      </c>
      <c r="E12" t="str">
        <f t="shared" si="1"/>
        <v>Nimba</v>
      </c>
      <c r="F12" t="str">
        <f t="shared" si="2"/>
        <v>LR-NI</v>
      </c>
    </row>
    <row r="13" spans="1:6" x14ac:dyDescent="0.35">
      <c r="A13" s="11" t="s">
        <v>3308</v>
      </c>
      <c r="B13" s="15" t="s">
        <v>3309</v>
      </c>
      <c r="C13">
        <v>3844</v>
      </c>
      <c r="D13" t="str">
        <f t="shared" si="0"/>
        <v>River Cess (Liberian county)</v>
      </c>
      <c r="E13" t="str">
        <f t="shared" si="1"/>
        <v>River Cess</v>
      </c>
      <c r="F13" t="str">
        <f t="shared" si="2"/>
        <v>LR-RI</v>
      </c>
    </row>
    <row r="14" spans="1:6" ht="15" thickBot="1" x14ac:dyDescent="0.4">
      <c r="A14" s="12"/>
      <c r="B14" s="16"/>
    </row>
    <row r="15" spans="1:6" ht="15" thickBot="1" x14ac:dyDescent="0.4">
      <c r="A15" s="1" t="s">
        <v>3310</v>
      </c>
      <c r="B15" s="3" t="s">
        <v>3311</v>
      </c>
      <c r="C15">
        <v>3844</v>
      </c>
      <c r="D15" t="str">
        <f t="shared" si="0"/>
        <v>River Gee (Liberian county)</v>
      </c>
      <c r="E15" t="str">
        <f t="shared" si="1"/>
        <v>River Gee</v>
      </c>
      <c r="F15" t="str">
        <f t="shared" si="2"/>
        <v>LR-RG</v>
      </c>
    </row>
    <row r="16" spans="1:6" ht="15" thickBot="1" x14ac:dyDescent="0.4">
      <c r="A16" s="1" t="s">
        <v>3312</v>
      </c>
      <c r="B16" s="3" t="s">
        <v>3313</v>
      </c>
      <c r="C16">
        <v>3844</v>
      </c>
      <c r="D16" t="str">
        <f t="shared" si="0"/>
        <v>Sinoe (Liberian county)</v>
      </c>
      <c r="E16" t="str">
        <f t="shared" si="1"/>
        <v>Sinoe</v>
      </c>
      <c r="F16" t="str">
        <f t="shared" si="2"/>
        <v>LR-SI</v>
      </c>
    </row>
    <row r="19" spans="3:6" x14ac:dyDescent="0.35">
      <c r="C19">
        <v>3844</v>
      </c>
      <c r="D19" t="s">
        <v>3314</v>
      </c>
      <c r="E19" t="s">
        <v>3285</v>
      </c>
      <c r="F19" t="s">
        <v>3284</v>
      </c>
    </row>
    <row r="20" spans="3:6" x14ac:dyDescent="0.35">
      <c r="C20">
        <v>3844</v>
      </c>
      <c r="D20" t="s">
        <v>3315</v>
      </c>
      <c r="E20" t="s">
        <v>3287</v>
      </c>
      <c r="F20" t="s">
        <v>3286</v>
      </c>
    </row>
    <row r="21" spans="3:6" x14ac:dyDescent="0.35">
      <c r="C21">
        <v>3844</v>
      </c>
      <c r="D21" t="s">
        <v>3316</v>
      </c>
      <c r="E21" t="s">
        <v>3289</v>
      </c>
      <c r="F21" t="s">
        <v>3288</v>
      </c>
    </row>
    <row r="22" spans="3:6" x14ac:dyDescent="0.35">
      <c r="C22">
        <v>3844</v>
      </c>
      <c r="D22" t="s">
        <v>3317</v>
      </c>
      <c r="E22" t="s">
        <v>3291</v>
      </c>
      <c r="F22" t="s">
        <v>3290</v>
      </c>
    </row>
    <row r="23" spans="3:6" x14ac:dyDescent="0.35">
      <c r="C23">
        <v>3844</v>
      </c>
      <c r="D23" t="s">
        <v>3318</v>
      </c>
      <c r="E23" t="s">
        <v>3293</v>
      </c>
      <c r="F23" t="s">
        <v>3292</v>
      </c>
    </row>
    <row r="24" spans="3:6" x14ac:dyDescent="0.35">
      <c r="C24">
        <v>3844</v>
      </c>
      <c r="D24" t="s">
        <v>3319</v>
      </c>
      <c r="E24" t="s">
        <v>3295</v>
      </c>
      <c r="F24" t="s">
        <v>3294</v>
      </c>
    </row>
    <row r="25" spans="3:6" x14ac:dyDescent="0.35">
      <c r="C25">
        <v>3844</v>
      </c>
      <c r="D25" t="s">
        <v>3320</v>
      </c>
      <c r="E25" t="s">
        <v>3297</v>
      </c>
      <c r="F25" t="s">
        <v>3296</v>
      </c>
    </row>
    <row r="26" spans="3:6" x14ac:dyDescent="0.35">
      <c r="C26">
        <v>3844</v>
      </c>
      <c r="D26" t="s">
        <v>3321</v>
      </c>
      <c r="E26" t="s">
        <v>3299</v>
      </c>
      <c r="F26" t="s">
        <v>3298</v>
      </c>
    </row>
    <row r="27" spans="3:6" x14ac:dyDescent="0.35">
      <c r="C27">
        <v>3844</v>
      </c>
      <c r="D27" t="s">
        <v>3322</v>
      </c>
      <c r="E27" t="s">
        <v>3301</v>
      </c>
      <c r="F27" t="s">
        <v>3300</v>
      </c>
    </row>
    <row r="28" spans="3:6" x14ac:dyDescent="0.35">
      <c r="C28">
        <v>3844</v>
      </c>
      <c r="D28" t="s">
        <v>3323</v>
      </c>
      <c r="E28" t="s">
        <v>3303</v>
      </c>
      <c r="F28" t="s">
        <v>3302</v>
      </c>
    </row>
    <row r="29" spans="3:6" x14ac:dyDescent="0.35">
      <c r="C29">
        <v>3844</v>
      </c>
      <c r="D29" t="s">
        <v>3324</v>
      </c>
      <c r="E29" t="s">
        <v>3305</v>
      </c>
      <c r="F29" t="s">
        <v>3304</v>
      </c>
    </row>
    <row r="30" spans="3:6" x14ac:dyDescent="0.35">
      <c r="C30">
        <v>3844</v>
      </c>
      <c r="D30" t="s">
        <v>3325</v>
      </c>
      <c r="E30" t="s">
        <v>3307</v>
      </c>
      <c r="F30" t="s">
        <v>3306</v>
      </c>
    </row>
    <row r="31" spans="3:6" x14ac:dyDescent="0.35">
      <c r="C31">
        <v>3844</v>
      </c>
      <c r="D31" t="s">
        <v>3326</v>
      </c>
      <c r="E31" t="s">
        <v>3309</v>
      </c>
      <c r="F31" t="s">
        <v>3308</v>
      </c>
    </row>
    <row r="32" spans="3:6" x14ac:dyDescent="0.35">
      <c r="C32">
        <v>3844</v>
      </c>
      <c r="D32" t="s">
        <v>3327</v>
      </c>
      <c r="E32" t="s">
        <v>3311</v>
      </c>
      <c r="F32" t="s">
        <v>3310</v>
      </c>
    </row>
    <row r="33" spans="3:6" x14ac:dyDescent="0.35">
      <c r="C33">
        <v>3844</v>
      </c>
      <c r="D33" t="s">
        <v>3328</v>
      </c>
      <c r="E33" t="s">
        <v>3313</v>
      </c>
      <c r="F33" t="s">
        <v>3312</v>
      </c>
    </row>
  </sheetData>
  <mergeCells count="1">
    <mergeCell ref="A13:A14"/>
  </mergeCells>
  <hyperlinks>
    <hyperlink ref="B1" r:id="rId1" tooltip="Bomi County" display="https://en.wikipedia.org/wiki/Bomi_County" xr:uid="{9538396A-26B6-4BC9-ADC0-C308C95ADEEC}"/>
    <hyperlink ref="B2" r:id="rId2" tooltip="Bong County" display="https://en.wikipedia.org/wiki/Bong_County" xr:uid="{F1466243-50C1-4233-BAAE-302B5A988E0A}"/>
    <hyperlink ref="B3" r:id="rId3" tooltip="Gbarpolu County" display="https://en.wikipedia.org/wiki/Gbarpolu_County" xr:uid="{5F0FD663-A04A-49EA-928F-930112EEE942}"/>
    <hyperlink ref="B4" r:id="rId4" tooltip="Grand Bassa County" display="https://en.wikipedia.org/wiki/Grand_Bassa_County" xr:uid="{671CC8CA-55F4-41A7-B28B-296CCE821089}"/>
    <hyperlink ref="B5" r:id="rId5" tooltip="Grand Cape Mount County" display="https://en.wikipedia.org/wiki/Grand_Cape_Mount_County" xr:uid="{B1A14F7F-953E-4A48-8B62-D306DB379CA1}"/>
    <hyperlink ref="B6" r:id="rId6" tooltip="Grand Gedeh County" display="https://en.wikipedia.org/wiki/Grand_Gedeh_County" xr:uid="{A7557D91-633A-4D4F-82A3-F7F7D4B056C3}"/>
    <hyperlink ref="B7" r:id="rId7" tooltip="Grand Kru County" display="https://en.wikipedia.org/wiki/Grand_Kru_County" xr:uid="{5F48A835-7A11-41E6-8F81-AF866B256983}"/>
    <hyperlink ref="B8" r:id="rId8" tooltip="Lofa County" display="https://en.wikipedia.org/wiki/Lofa_County" xr:uid="{6C606094-DF01-4854-B3CE-42F91850267D}"/>
    <hyperlink ref="B9" r:id="rId9" tooltip="Margibi County" display="https://en.wikipedia.org/wiki/Margibi_County" xr:uid="{E7ACD45E-5295-4036-A1BA-58D5B17E9C84}"/>
    <hyperlink ref="B10" r:id="rId10" tooltip="Maryland County" display="https://en.wikipedia.org/wiki/Maryland_County" xr:uid="{9A652F08-D659-4F47-8660-7AA006B681A9}"/>
    <hyperlink ref="B11" r:id="rId11" tooltip="Montserrado County" display="https://en.wikipedia.org/wiki/Montserrado_County" xr:uid="{0E3C8901-AB5B-449F-8AA5-ABB57850F56F}"/>
    <hyperlink ref="B12" r:id="rId12" tooltip="Nimba County" display="https://en.wikipedia.org/wiki/Nimba_County" xr:uid="{B2ED7FE9-309A-4326-A4AD-C4F4FEAB46AC}"/>
    <hyperlink ref="B13" r:id="rId13" tooltip="Rivercess County" display="https://en.wikipedia.org/wiki/Rivercess_County" xr:uid="{19900B6B-279A-46F2-87D1-D4D029DEAC76}"/>
    <hyperlink ref="B15" r:id="rId14" tooltip="River Gee County" display="https://en.wikipedia.org/wiki/River_Gee_County" xr:uid="{C00277F8-5B4F-487F-B5E1-52F45CF37430}"/>
    <hyperlink ref="B16" r:id="rId15" tooltip="Sinoe County" display="https://en.wikipedia.org/wiki/Sinoe_County" xr:uid="{8DB4BF21-2C20-4FAF-9874-25555A24D48C}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04963-06D3-4C00-BECF-0E5F4DDDC95C}">
  <dimension ref="A1:F17"/>
  <sheetViews>
    <sheetView workbookViewId="0">
      <selection activeCell="C1" sqref="C1:F17"/>
    </sheetView>
  </sheetViews>
  <sheetFormatPr defaultRowHeight="14.5" x14ac:dyDescent="0.35"/>
  <cols>
    <col min="4" max="4" width="27.6328125" bestFit="1" customWidth="1"/>
    <col min="5" max="5" width="9.26953125" bestFit="1" customWidth="1"/>
  </cols>
  <sheetData>
    <row r="1" spans="1:6" ht="29.5" thickBot="1" x14ac:dyDescent="0.4">
      <c r="A1" s="1" t="s">
        <v>3329</v>
      </c>
      <c r="B1" s="3" t="s">
        <v>3330</v>
      </c>
      <c r="C1">
        <v>4022</v>
      </c>
      <c r="D1" t="str">
        <f>_xlfn.CONCAT(B1," (Monagasco quarter)")</f>
        <v>Fontvieille (Monagasco quarter)</v>
      </c>
      <c r="E1" t="str">
        <f>B1</f>
        <v>Fontvieille</v>
      </c>
      <c r="F1" t="str">
        <f>A1</f>
        <v>MC-FO</v>
      </c>
    </row>
    <row r="2" spans="1:6" ht="29.5" thickBot="1" x14ac:dyDescent="0.4">
      <c r="A2" s="1" t="s">
        <v>3331</v>
      </c>
      <c r="B2" s="3" t="s">
        <v>3332</v>
      </c>
      <c r="C2">
        <v>4022</v>
      </c>
      <c r="D2" t="str">
        <f t="shared" ref="D2:D17" si="0">_xlfn.CONCAT(B2," (Monagasco quarter)")</f>
        <v>Jardin Exotique (Monagasco quarter)</v>
      </c>
      <c r="E2" t="str">
        <f t="shared" ref="E2:E17" si="1">B2</f>
        <v>Jardin Exotique</v>
      </c>
      <c r="F2" t="str">
        <f t="shared" ref="F2:F17" si="2">A2</f>
        <v>MC-JE</v>
      </c>
    </row>
    <row r="3" spans="1:6" ht="15" thickBot="1" x14ac:dyDescent="0.4">
      <c r="A3" s="1" t="s">
        <v>3333</v>
      </c>
      <c r="B3" s="3" t="s">
        <v>3334</v>
      </c>
      <c r="C3">
        <v>4022</v>
      </c>
      <c r="D3" t="str">
        <f t="shared" si="0"/>
        <v>La Colle (Monagasco quarter)</v>
      </c>
      <c r="E3" t="str">
        <f t="shared" si="1"/>
        <v>La Colle</v>
      </c>
      <c r="F3" t="str">
        <f t="shared" si="2"/>
        <v>MC-CL</v>
      </c>
    </row>
    <row r="4" spans="1:6" ht="44" thickBot="1" x14ac:dyDescent="0.4">
      <c r="A4" s="1" t="s">
        <v>3335</v>
      </c>
      <c r="B4" s="3" t="s">
        <v>3336</v>
      </c>
      <c r="C4">
        <v>4022</v>
      </c>
      <c r="D4" t="str">
        <f t="shared" si="0"/>
        <v>La Condamine (Monagasco quarter)</v>
      </c>
      <c r="E4" t="str">
        <f t="shared" si="1"/>
        <v>La Condamine</v>
      </c>
      <c r="F4" t="str">
        <f t="shared" si="2"/>
        <v>MC-CO</v>
      </c>
    </row>
    <row r="5" spans="1:6" ht="15" thickBot="1" x14ac:dyDescent="0.4">
      <c r="A5" s="1" t="s">
        <v>3337</v>
      </c>
      <c r="B5" s="3" t="s">
        <v>3338</v>
      </c>
      <c r="C5">
        <v>4022</v>
      </c>
      <c r="D5" t="str">
        <f t="shared" si="0"/>
        <v>La Gare (Monagasco quarter)</v>
      </c>
      <c r="E5" t="str">
        <f t="shared" si="1"/>
        <v>La Gare</v>
      </c>
      <c r="F5" t="str">
        <f t="shared" si="2"/>
        <v>MC-GA</v>
      </c>
    </row>
    <row r="6" spans="1:6" ht="15" thickBot="1" x14ac:dyDescent="0.4">
      <c r="A6" s="1" t="s">
        <v>3339</v>
      </c>
      <c r="B6" s="3" t="s">
        <v>3340</v>
      </c>
      <c r="C6">
        <v>4022</v>
      </c>
      <c r="D6" t="str">
        <f t="shared" si="0"/>
        <v>La Source (Monagasco quarter)</v>
      </c>
      <c r="E6" t="str">
        <f t="shared" si="1"/>
        <v>La Source</v>
      </c>
      <c r="F6" t="str">
        <f t="shared" si="2"/>
        <v>MC-SO</v>
      </c>
    </row>
    <row r="7" spans="1:6" ht="15" thickBot="1" x14ac:dyDescent="0.4">
      <c r="A7" s="1" t="s">
        <v>3341</v>
      </c>
      <c r="B7" s="3" t="s">
        <v>3342</v>
      </c>
      <c r="C7">
        <v>4022</v>
      </c>
      <c r="D7" t="str">
        <f t="shared" si="0"/>
        <v>Larvotto (Monagasco quarter)</v>
      </c>
      <c r="E7" t="str">
        <f t="shared" si="1"/>
        <v>Larvotto</v>
      </c>
      <c r="F7" t="str">
        <f t="shared" si="2"/>
        <v>MC-LA</v>
      </c>
    </row>
    <row r="8" spans="1:6" ht="29.5" thickBot="1" x14ac:dyDescent="0.4">
      <c r="A8" s="1" t="s">
        <v>3343</v>
      </c>
      <c r="B8" s="3" t="s">
        <v>3344</v>
      </c>
      <c r="C8">
        <v>4022</v>
      </c>
      <c r="D8" t="str">
        <f t="shared" si="0"/>
        <v>Malbousquet (Monagasco quarter)</v>
      </c>
      <c r="E8" t="str">
        <f t="shared" si="1"/>
        <v>Malbousquet</v>
      </c>
      <c r="F8" t="str">
        <f t="shared" si="2"/>
        <v>MC-MA</v>
      </c>
    </row>
    <row r="9" spans="1:6" ht="29.5" thickBot="1" x14ac:dyDescent="0.4">
      <c r="A9" s="1" t="s">
        <v>3345</v>
      </c>
      <c r="B9" s="3" t="s">
        <v>3346</v>
      </c>
      <c r="C9">
        <v>4022</v>
      </c>
      <c r="D9" t="str">
        <f t="shared" si="0"/>
        <v>Monaco-Ville (Monagasco quarter)</v>
      </c>
      <c r="E9" t="str">
        <f t="shared" si="1"/>
        <v>Monaco-Ville</v>
      </c>
      <c r="F9" t="str">
        <f t="shared" si="2"/>
        <v>MC-MO</v>
      </c>
    </row>
    <row r="10" spans="1:6" ht="29.5" thickBot="1" x14ac:dyDescent="0.4">
      <c r="A10" s="1" t="s">
        <v>3347</v>
      </c>
      <c r="B10" s="3" t="s">
        <v>3348</v>
      </c>
      <c r="C10">
        <v>4022</v>
      </c>
      <c r="D10" t="str">
        <f t="shared" si="0"/>
        <v>Moneghetti (Monagasco quarter)</v>
      </c>
      <c r="E10" t="str">
        <f t="shared" si="1"/>
        <v>Moneghetti</v>
      </c>
      <c r="F10" t="str">
        <f t="shared" si="2"/>
        <v>MC-MG</v>
      </c>
    </row>
    <row r="11" spans="1:6" ht="29.5" thickBot="1" x14ac:dyDescent="0.4">
      <c r="A11" s="1" t="s">
        <v>3349</v>
      </c>
      <c r="B11" s="3" t="s">
        <v>3350</v>
      </c>
      <c r="C11">
        <v>4022</v>
      </c>
      <c r="D11" t="str">
        <f t="shared" si="0"/>
        <v>Monte-Carlo (Monagasco quarter)</v>
      </c>
      <c r="E11" t="str">
        <f t="shared" si="1"/>
        <v>Monte-Carlo</v>
      </c>
      <c r="F11" t="str">
        <f t="shared" si="2"/>
        <v>MC-MC</v>
      </c>
    </row>
    <row r="12" spans="1:6" ht="15" thickBot="1" x14ac:dyDescent="0.4">
      <c r="A12" s="1" t="s">
        <v>3351</v>
      </c>
      <c r="B12" s="3" t="s">
        <v>3352</v>
      </c>
      <c r="C12">
        <v>4022</v>
      </c>
      <c r="D12" t="str">
        <f t="shared" si="0"/>
        <v>Moulins (Monagasco quarter)</v>
      </c>
      <c r="E12" t="str">
        <f t="shared" si="1"/>
        <v>Moulins</v>
      </c>
      <c r="F12" t="str">
        <f t="shared" si="2"/>
        <v>MC-MU</v>
      </c>
    </row>
    <row r="13" spans="1:6" ht="29.5" thickBot="1" x14ac:dyDescent="0.4">
      <c r="A13" s="1" t="s">
        <v>3353</v>
      </c>
      <c r="B13" s="3" t="s">
        <v>3354</v>
      </c>
      <c r="C13">
        <v>4022</v>
      </c>
      <c r="D13" t="str">
        <f t="shared" si="0"/>
        <v>Port-Hercule (Monagasco quarter)</v>
      </c>
      <c r="E13" t="str">
        <f t="shared" si="1"/>
        <v>Port-Hercule</v>
      </c>
      <c r="F13" t="str">
        <f t="shared" si="2"/>
        <v>MC-PH</v>
      </c>
    </row>
    <row r="14" spans="1:6" ht="29.5" thickBot="1" x14ac:dyDescent="0.4">
      <c r="A14" s="1" t="s">
        <v>3355</v>
      </c>
      <c r="B14" s="3" t="s">
        <v>3356</v>
      </c>
      <c r="C14">
        <v>4022</v>
      </c>
      <c r="D14" t="str">
        <f t="shared" si="0"/>
        <v>Saint-Roman (Monagasco quarter)</v>
      </c>
      <c r="E14" t="str">
        <f t="shared" si="1"/>
        <v>Saint-Roman</v>
      </c>
      <c r="F14" t="str">
        <f t="shared" si="2"/>
        <v>MC-SR</v>
      </c>
    </row>
    <row r="15" spans="1:6" ht="29.5" thickBot="1" x14ac:dyDescent="0.4">
      <c r="A15" s="1" t="s">
        <v>3357</v>
      </c>
      <c r="B15" s="3" t="s">
        <v>3358</v>
      </c>
      <c r="C15">
        <v>4022</v>
      </c>
      <c r="D15" t="str">
        <f t="shared" si="0"/>
        <v>Sainte-Dévote (Monagasco quarter)</v>
      </c>
      <c r="E15" t="str">
        <f t="shared" si="1"/>
        <v>Sainte-Dévote</v>
      </c>
      <c r="F15" t="str">
        <f t="shared" si="2"/>
        <v>MC-SD</v>
      </c>
    </row>
    <row r="16" spans="1:6" ht="29.5" thickBot="1" x14ac:dyDescent="0.4">
      <c r="A16" s="1" t="s">
        <v>3359</v>
      </c>
      <c r="B16" s="3" t="s">
        <v>3360</v>
      </c>
      <c r="C16">
        <v>4022</v>
      </c>
      <c r="D16" t="str">
        <f t="shared" si="0"/>
        <v>Spélugues (Monagasco quarter)</v>
      </c>
      <c r="E16" t="str">
        <f t="shared" si="1"/>
        <v>Spélugues</v>
      </c>
      <c r="F16" t="str">
        <f t="shared" si="2"/>
        <v>MC-SP</v>
      </c>
    </row>
    <row r="17" spans="1:6" ht="44" thickBot="1" x14ac:dyDescent="0.4">
      <c r="A17" s="1" t="s">
        <v>3361</v>
      </c>
      <c r="B17" s="3" t="s">
        <v>3362</v>
      </c>
      <c r="C17">
        <v>4022</v>
      </c>
      <c r="D17" t="str">
        <f t="shared" si="0"/>
        <v>Vallon de la Rousse (Monagasco quarter)</v>
      </c>
      <c r="E17" t="str">
        <f t="shared" si="1"/>
        <v>Vallon de la Rousse</v>
      </c>
      <c r="F17" t="str">
        <f t="shared" si="2"/>
        <v>MC-VR</v>
      </c>
    </row>
  </sheetData>
  <hyperlinks>
    <hyperlink ref="B1" r:id="rId1" tooltip="Fontvieille, Monaco" display="https://en.wikipedia.org/wiki/Fontvieille,_Monaco" xr:uid="{AC22C026-6E42-4AAF-A8ED-E297ED04A901}"/>
    <hyperlink ref="B2" r:id="rId2" tooltip="Jardin Exotique de Monaco" display="https://en.wikipedia.org/wiki/Jardin_Exotique_de_Monaco" xr:uid="{092CC33A-8ADD-4E59-997A-0071BBE50186}"/>
    <hyperlink ref="B3" r:id="rId3" tooltip="La Colle, Monaco" display="https://en.wikipedia.org/wiki/La_Colle,_Monaco" xr:uid="{70E0077C-080C-494E-A7CC-7615A2098260}"/>
    <hyperlink ref="B4" r:id="rId4" tooltip="La Condamine" display="https://en.wikipedia.org/wiki/La_Condamine" xr:uid="{0556E3B1-EFE8-4626-A2F6-256C6DBC1E62}"/>
    <hyperlink ref="B5" r:id="rId5" tooltip="Gare de Monaco-Monte-Carlo" display="https://en.wikipedia.org/wiki/Gare_de_Monaco-Monte-Carlo" xr:uid="{4F290238-C97D-4CF4-A5F9-AD346BFB8E72}"/>
    <hyperlink ref="B6" r:id="rId6" tooltip="La Source, Monaco (page does not exist)" display="https://en.wikipedia.org/w/index.php?title=La_Source,_Monaco&amp;action=edit&amp;redlink=1" xr:uid="{CCD050FF-0A64-43CC-ACD3-692BB62A53F0}"/>
    <hyperlink ref="B7" r:id="rId7" tooltip="Larvotto" display="https://en.wikipedia.org/wiki/Larvotto" xr:uid="{239FA41C-14D9-49BE-8FCE-6BA1E98E5F55}"/>
    <hyperlink ref="B8" r:id="rId8" tooltip="Malbousquet (page does not exist)" display="https://en.wikipedia.org/w/index.php?title=Malbousquet&amp;action=edit&amp;redlink=1" xr:uid="{39D02180-06D9-45C4-B38D-FD0DFBA0F729}"/>
    <hyperlink ref="B9" r:id="rId9" tooltip="Monaco-Ville" display="https://en.wikipedia.org/wiki/Monaco-Ville" xr:uid="{2193D0BC-D5E8-4B3E-A104-40383766B9FA}"/>
    <hyperlink ref="B10" r:id="rId10" tooltip="Moneghetti" display="https://en.wikipedia.org/wiki/Moneghetti" xr:uid="{EC199606-4072-42FF-A294-3CF40599CD4A}"/>
    <hyperlink ref="B11" r:id="rId11" tooltip="Monte-Carlo" display="https://en.wikipedia.org/wiki/Monte-Carlo" xr:uid="{EE05EBE9-202A-4556-8F3A-DEE8D5D2D451}"/>
    <hyperlink ref="B12" r:id="rId12" tooltip="Moulins, Monaco (page does not exist)" display="https://en.wikipedia.org/w/index.php?title=Moulins,_Monaco&amp;action=edit&amp;redlink=1" xr:uid="{FE60C89C-B627-491C-A04E-1D043FFB2015}"/>
    <hyperlink ref="B13" r:id="rId13" tooltip="Port Hercules" display="https://en.wikipedia.org/wiki/Port_Hercules" xr:uid="{828A0063-0C02-4B40-83FC-DA3E69529ED9}"/>
    <hyperlink ref="B14" r:id="rId14" tooltip="Saint Roman, Monaco" display="https://en.wikipedia.org/wiki/Saint_Roman,_Monaco" xr:uid="{A31DE9C1-3CEA-4785-A578-D3B38276D5B8}"/>
    <hyperlink ref="B15" r:id="rId15" tooltip="Sainte-Dévote Chapel" display="https://en.wikipedia.org/wiki/Sainte-D%C3%A9vote_Chapel" xr:uid="{A2092BA0-06DE-4651-A69E-AC00CFEB446C}"/>
    <hyperlink ref="B16" r:id="rId16" tooltip="Spélugues (page does not exist)" display="https://en.wikipedia.org/w/index.php?title=Sp%C3%A9lugues&amp;action=edit&amp;redlink=1" xr:uid="{030010BC-7412-4300-B541-DB48609BD80E}"/>
    <hyperlink ref="B17" r:id="rId17" tooltip="Vallon de la Rousse (page does not exist)" display="https://en.wikipedia.org/w/index.php?title=Vallon_de_la_Rousse&amp;action=edit&amp;redlink=1" xr:uid="{ED98E746-9997-4181-AE4A-066C68DF8E10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B72A2-E73C-4980-85CD-1056A913AABB}">
  <dimension ref="A1:F24"/>
  <sheetViews>
    <sheetView workbookViewId="0">
      <selection activeCell="C1" sqref="C1:F24"/>
    </sheetView>
  </sheetViews>
  <sheetFormatPr defaultRowHeight="14.5" x14ac:dyDescent="0.35"/>
  <cols>
    <col min="4" max="4" width="33.6328125" bestFit="1" customWidth="1"/>
    <col min="5" max="5" width="10" bestFit="1" customWidth="1"/>
  </cols>
  <sheetData>
    <row r="1" spans="1:6" ht="29.5" thickBot="1" x14ac:dyDescent="0.4">
      <c r="A1" s="1" t="s">
        <v>3363</v>
      </c>
      <c r="B1" s="3" t="s">
        <v>3364</v>
      </c>
      <c r="C1">
        <v>4007</v>
      </c>
      <c r="D1" t="str">
        <f>_xlfn.CONCAT(B1," (Montenegrin municipality)")</f>
        <v>Andrijevica (Montenegrin municipality)</v>
      </c>
      <c r="E1" t="str">
        <f>B1</f>
        <v>Andrijevica</v>
      </c>
      <c r="F1" t="str">
        <f>A1</f>
        <v>ME-01</v>
      </c>
    </row>
    <row r="2" spans="1:6" ht="15" thickBot="1" x14ac:dyDescent="0.4">
      <c r="A2" s="1" t="s">
        <v>3365</v>
      </c>
      <c r="B2" s="3" t="s">
        <v>3366</v>
      </c>
      <c r="C2">
        <v>4007</v>
      </c>
      <c r="D2" t="str">
        <f t="shared" ref="D2:D24" si="0">_xlfn.CONCAT(B2," (Montenegrin municipality)")</f>
        <v>Bar (Montenegrin municipality)</v>
      </c>
      <c r="E2" t="str">
        <f t="shared" ref="E2:E24" si="1">B2</f>
        <v>Bar</v>
      </c>
      <c r="F2" t="str">
        <f t="shared" ref="F2:F24" si="2">A2</f>
        <v>ME-02</v>
      </c>
    </row>
    <row r="3" spans="1:6" ht="15" thickBot="1" x14ac:dyDescent="0.4">
      <c r="A3" s="1" t="s">
        <v>3367</v>
      </c>
      <c r="B3" s="3" t="s">
        <v>3368</v>
      </c>
      <c r="C3">
        <v>4007</v>
      </c>
      <c r="D3" t="str">
        <f t="shared" si="0"/>
        <v>Berane (Montenegrin municipality)</v>
      </c>
      <c r="E3" t="str">
        <f t="shared" si="1"/>
        <v>Berane</v>
      </c>
      <c r="F3" t="str">
        <f t="shared" si="2"/>
        <v>ME-03</v>
      </c>
    </row>
    <row r="4" spans="1:6" ht="29.5" thickBot="1" x14ac:dyDescent="0.4">
      <c r="A4" s="1" t="s">
        <v>3369</v>
      </c>
      <c r="B4" s="3" t="s">
        <v>3370</v>
      </c>
      <c r="C4">
        <v>4007</v>
      </c>
      <c r="D4" t="str">
        <f t="shared" si="0"/>
        <v>Bijelo Polje (Montenegrin municipality)</v>
      </c>
      <c r="E4" t="str">
        <f t="shared" si="1"/>
        <v>Bijelo Polje</v>
      </c>
      <c r="F4" t="str">
        <f t="shared" si="2"/>
        <v>ME-04</v>
      </c>
    </row>
    <row r="5" spans="1:6" ht="15" thickBot="1" x14ac:dyDescent="0.4">
      <c r="A5" s="1" t="s">
        <v>3371</v>
      </c>
      <c r="B5" s="3" t="s">
        <v>3372</v>
      </c>
      <c r="C5">
        <v>4007</v>
      </c>
      <c r="D5" t="str">
        <f t="shared" si="0"/>
        <v>Budva (Montenegrin municipality)</v>
      </c>
      <c r="E5" t="str">
        <f t="shared" si="1"/>
        <v>Budva</v>
      </c>
      <c r="F5" t="str">
        <f t="shared" si="2"/>
        <v>ME-05</v>
      </c>
    </row>
    <row r="6" spans="1:6" ht="15" thickBot="1" x14ac:dyDescent="0.4">
      <c r="A6" s="1" t="s">
        <v>3373</v>
      </c>
      <c r="B6" s="3" t="s">
        <v>3374</v>
      </c>
      <c r="C6">
        <v>4007</v>
      </c>
      <c r="D6" t="str">
        <f t="shared" si="0"/>
        <v>Cetinje (Montenegrin municipality)</v>
      </c>
      <c r="E6" t="str">
        <f t="shared" si="1"/>
        <v>Cetinje</v>
      </c>
      <c r="F6" t="str">
        <f t="shared" si="2"/>
        <v>ME-06</v>
      </c>
    </row>
    <row r="7" spans="1:6" ht="29.5" thickBot="1" x14ac:dyDescent="0.4">
      <c r="A7" s="1" t="s">
        <v>3375</v>
      </c>
      <c r="B7" s="3" t="s">
        <v>3376</v>
      </c>
      <c r="C7">
        <v>4007</v>
      </c>
      <c r="D7" t="str">
        <f t="shared" si="0"/>
        <v>Danilovgrad (Montenegrin municipality)</v>
      </c>
      <c r="E7" t="str">
        <f t="shared" si="1"/>
        <v>Danilovgrad</v>
      </c>
      <c r="F7" t="str">
        <f t="shared" si="2"/>
        <v>ME-07</v>
      </c>
    </row>
    <row r="8" spans="1:6" ht="29.5" thickBot="1" x14ac:dyDescent="0.4">
      <c r="A8" s="1" t="s">
        <v>3377</v>
      </c>
      <c r="B8" s="3" t="s">
        <v>3378</v>
      </c>
      <c r="C8">
        <v>4007</v>
      </c>
      <c r="D8" t="str">
        <f t="shared" si="0"/>
        <v>Herceg-Novi (Montenegrin municipality)</v>
      </c>
      <c r="E8" t="str">
        <f t="shared" si="1"/>
        <v>Herceg-Novi</v>
      </c>
      <c r="F8" t="str">
        <f t="shared" si="2"/>
        <v>ME-08</v>
      </c>
    </row>
    <row r="9" spans="1:6" ht="15" thickBot="1" x14ac:dyDescent="0.4">
      <c r="A9" s="1" t="s">
        <v>3379</v>
      </c>
      <c r="B9" s="3" t="s">
        <v>3380</v>
      </c>
      <c r="C9">
        <v>4007</v>
      </c>
      <c r="D9" t="str">
        <f t="shared" si="0"/>
        <v>Kolašin (Montenegrin municipality)</v>
      </c>
      <c r="E9" t="str">
        <f t="shared" si="1"/>
        <v>Kolašin</v>
      </c>
      <c r="F9" t="str">
        <f t="shared" si="2"/>
        <v>ME-09</v>
      </c>
    </row>
    <row r="10" spans="1:6" ht="15" thickBot="1" x14ac:dyDescent="0.4">
      <c r="A10" s="1" t="s">
        <v>3381</v>
      </c>
      <c r="B10" s="3" t="s">
        <v>3382</v>
      </c>
      <c r="C10">
        <v>4007</v>
      </c>
      <c r="D10" t="str">
        <f t="shared" si="0"/>
        <v>Kotor (Montenegrin municipality)</v>
      </c>
      <c r="E10" t="str">
        <f t="shared" si="1"/>
        <v>Kotor</v>
      </c>
      <c r="F10" t="str">
        <f t="shared" si="2"/>
        <v>ME-10</v>
      </c>
    </row>
    <row r="11" spans="1:6" ht="29.5" thickBot="1" x14ac:dyDescent="0.4">
      <c r="A11" s="1" t="s">
        <v>3383</v>
      </c>
      <c r="B11" s="3" t="s">
        <v>3384</v>
      </c>
      <c r="C11">
        <v>4007</v>
      </c>
      <c r="D11" t="str">
        <f t="shared" si="0"/>
        <v>Mojkovac (Montenegrin municipality)</v>
      </c>
      <c r="E11" t="str">
        <f t="shared" si="1"/>
        <v>Mojkovac</v>
      </c>
      <c r="F11" t="str">
        <f t="shared" si="2"/>
        <v>ME-11</v>
      </c>
    </row>
    <row r="12" spans="1:6" ht="15" thickBot="1" x14ac:dyDescent="0.4">
      <c r="A12" s="1" t="s">
        <v>3385</v>
      </c>
      <c r="B12" s="3" t="s">
        <v>3386</v>
      </c>
      <c r="C12">
        <v>4007</v>
      </c>
      <c r="D12" t="str">
        <f t="shared" si="0"/>
        <v>Nikšić (Montenegrin municipality)</v>
      </c>
      <c r="E12" t="str">
        <f t="shared" si="1"/>
        <v>Nikšić</v>
      </c>
      <c r="F12" t="str">
        <f t="shared" si="2"/>
        <v>ME-12</v>
      </c>
    </row>
    <row r="13" spans="1:6" ht="15" thickBot="1" x14ac:dyDescent="0.4">
      <c r="A13" s="1" t="s">
        <v>3387</v>
      </c>
      <c r="B13" s="3" t="s">
        <v>3388</v>
      </c>
      <c r="C13">
        <v>4007</v>
      </c>
      <c r="D13" t="str">
        <f t="shared" si="0"/>
        <v>Plav (Montenegrin municipality)</v>
      </c>
      <c r="E13" t="str">
        <f t="shared" si="1"/>
        <v>Plav</v>
      </c>
      <c r="F13" t="str">
        <f t="shared" si="2"/>
        <v>ME-13</v>
      </c>
    </row>
    <row r="14" spans="1:6" ht="15" thickBot="1" x14ac:dyDescent="0.4">
      <c r="A14" s="1" t="s">
        <v>3389</v>
      </c>
      <c r="B14" s="3" t="s">
        <v>3390</v>
      </c>
      <c r="C14">
        <v>4007</v>
      </c>
      <c r="D14" t="str">
        <f t="shared" si="0"/>
        <v>Pljevlja (Montenegrin municipality)</v>
      </c>
      <c r="E14" t="str">
        <f t="shared" si="1"/>
        <v>Pljevlja</v>
      </c>
      <c r="F14" t="str">
        <f t="shared" si="2"/>
        <v>ME-14</v>
      </c>
    </row>
    <row r="15" spans="1:6" ht="15" thickBot="1" x14ac:dyDescent="0.4">
      <c r="A15" s="1" t="s">
        <v>3391</v>
      </c>
      <c r="B15" s="3" t="s">
        <v>3392</v>
      </c>
      <c r="C15">
        <v>4007</v>
      </c>
      <c r="D15" t="str">
        <f t="shared" si="0"/>
        <v>Plužine (Montenegrin municipality)</v>
      </c>
      <c r="E15" t="str">
        <f t="shared" si="1"/>
        <v>Plužine</v>
      </c>
      <c r="F15" t="str">
        <f t="shared" si="2"/>
        <v>ME-15</v>
      </c>
    </row>
    <row r="16" spans="1:6" ht="29.5" thickBot="1" x14ac:dyDescent="0.4">
      <c r="A16" s="1" t="s">
        <v>3393</v>
      </c>
      <c r="B16" s="3" t="s">
        <v>3394</v>
      </c>
      <c r="C16">
        <v>4007</v>
      </c>
      <c r="D16" t="str">
        <f t="shared" si="0"/>
        <v>Podgorica (Montenegrin municipality)</v>
      </c>
      <c r="E16" t="str">
        <f t="shared" si="1"/>
        <v>Podgorica</v>
      </c>
      <c r="F16" t="str">
        <f t="shared" si="2"/>
        <v>ME-16</v>
      </c>
    </row>
    <row r="17" spans="1:6" ht="15" thickBot="1" x14ac:dyDescent="0.4">
      <c r="A17" s="1" t="s">
        <v>3395</v>
      </c>
      <c r="B17" s="3" t="s">
        <v>3396</v>
      </c>
      <c r="C17">
        <v>4007</v>
      </c>
      <c r="D17" t="str">
        <f t="shared" si="0"/>
        <v>Rožaje (Montenegrin municipality)</v>
      </c>
      <c r="E17" t="str">
        <f t="shared" si="1"/>
        <v>Rožaje</v>
      </c>
      <c r="F17" t="str">
        <f t="shared" si="2"/>
        <v>ME-17</v>
      </c>
    </row>
    <row r="18" spans="1:6" ht="15" thickBot="1" x14ac:dyDescent="0.4">
      <c r="A18" s="1" t="s">
        <v>3397</v>
      </c>
      <c r="B18" s="3" t="s">
        <v>3398</v>
      </c>
      <c r="C18">
        <v>4007</v>
      </c>
      <c r="D18" t="str">
        <f t="shared" si="0"/>
        <v>Šavnik (Montenegrin municipality)</v>
      </c>
      <c r="E18" t="str">
        <f t="shared" si="1"/>
        <v>Šavnik</v>
      </c>
      <c r="F18" t="str">
        <f t="shared" si="2"/>
        <v>ME-18</v>
      </c>
    </row>
    <row r="19" spans="1:6" ht="15" thickBot="1" x14ac:dyDescent="0.4">
      <c r="A19" s="1" t="s">
        <v>3399</v>
      </c>
      <c r="B19" s="3" t="s">
        <v>3400</v>
      </c>
      <c r="C19">
        <v>4007</v>
      </c>
      <c r="D19" t="str">
        <f t="shared" si="0"/>
        <v>Tivat (Montenegrin municipality)</v>
      </c>
      <c r="E19" t="str">
        <f t="shared" si="1"/>
        <v>Tivat</v>
      </c>
      <c r="F19" t="str">
        <f t="shared" si="2"/>
        <v>ME-19</v>
      </c>
    </row>
    <row r="20" spans="1:6" ht="15" thickBot="1" x14ac:dyDescent="0.4">
      <c r="A20" s="1" t="s">
        <v>3401</v>
      </c>
      <c r="B20" s="3" t="s">
        <v>3402</v>
      </c>
      <c r="C20">
        <v>4007</v>
      </c>
      <c r="D20" t="str">
        <f t="shared" si="0"/>
        <v>Ulcinj (Montenegrin municipality)</v>
      </c>
      <c r="E20" t="str">
        <f t="shared" si="1"/>
        <v>Ulcinj</v>
      </c>
      <c r="F20" t="str">
        <f t="shared" si="2"/>
        <v>ME-20</v>
      </c>
    </row>
    <row r="21" spans="1:6" ht="15" thickBot="1" x14ac:dyDescent="0.4">
      <c r="A21" s="1" t="s">
        <v>3403</v>
      </c>
      <c r="B21" s="3" t="s">
        <v>3404</v>
      </c>
      <c r="C21">
        <v>4007</v>
      </c>
      <c r="D21" t="str">
        <f t="shared" si="0"/>
        <v>Žabljak (Montenegrin municipality)</v>
      </c>
      <c r="E21" t="str">
        <f t="shared" si="1"/>
        <v>Žabljak</v>
      </c>
      <c r="F21" t="str">
        <f t="shared" si="2"/>
        <v>ME-21</v>
      </c>
    </row>
    <row r="22" spans="1:6" ht="15" thickBot="1" x14ac:dyDescent="0.4">
      <c r="A22" s="1" t="s">
        <v>3405</v>
      </c>
      <c r="B22" s="3" t="s">
        <v>3406</v>
      </c>
      <c r="C22">
        <v>4007</v>
      </c>
      <c r="D22" t="str">
        <f t="shared" si="0"/>
        <v>Gusinje (Montenegrin municipality)</v>
      </c>
      <c r="E22" t="str">
        <f t="shared" si="1"/>
        <v>Gusinje</v>
      </c>
      <c r="F22" t="str">
        <f t="shared" si="2"/>
        <v>ME-22</v>
      </c>
    </row>
    <row r="23" spans="1:6" ht="15" thickBot="1" x14ac:dyDescent="0.4">
      <c r="A23" s="1" t="s">
        <v>3407</v>
      </c>
      <c r="B23" s="3" t="s">
        <v>3408</v>
      </c>
      <c r="C23">
        <v>4007</v>
      </c>
      <c r="D23" t="str">
        <f t="shared" si="0"/>
        <v>Petnjica (Montenegrin municipality)</v>
      </c>
      <c r="E23" t="str">
        <f t="shared" si="1"/>
        <v>Petnjica</v>
      </c>
      <c r="F23" t="str">
        <f t="shared" si="2"/>
        <v>ME-23</v>
      </c>
    </row>
    <row r="24" spans="1:6" ht="15" thickBot="1" x14ac:dyDescent="0.4">
      <c r="A24" s="1" t="s">
        <v>3409</v>
      </c>
      <c r="B24" s="3" t="s">
        <v>3410</v>
      </c>
      <c r="C24">
        <v>4007</v>
      </c>
      <c r="D24" t="str">
        <f t="shared" si="0"/>
        <v>Tuzi (Montenegrin municipality)</v>
      </c>
      <c r="E24" t="str">
        <f t="shared" si="1"/>
        <v>Tuzi</v>
      </c>
      <c r="F24" t="str">
        <f t="shared" si="2"/>
        <v>ME-24</v>
      </c>
    </row>
  </sheetData>
  <hyperlinks>
    <hyperlink ref="B1" r:id="rId1" tooltip="Andrijevica Municipality" display="https://en.wikipedia.org/wiki/Andrijevica_Municipality" xr:uid="{544FE680-AECA-4B87-A134-DE42E0CED0AE}"/>
    <hyperlink ref="B2" r:id="rId2" tooltip="Bar Municipality" display="https://en.wikipedia.org/wiki/Bar_Municipality" xr:uid="{8C0DD2BA-3EAD-49BB-BF32-4FBE1B55039D}"/>
    <hyperlink ref="B3" r:id="rId3" tooltip="Berane Municipality" display="https://en.wikipedia.org/wiki/Berane_Municipality" xr:uid="{1701BF46-E2A4-4944-8445-17C40E3E6A56}"/>
    <hyperlink ref="B4" r:id="rId4" tooltip="Bijelo Polje Municipality" display="https://en.wikipedia.org/wiki/Bijelo_Polje_Municipality" xr:uid="{6ECB0C97-69D0-41BA-8E71-6E8092948168}"/>
    <hyperlink ref="B5" r:id="rId5" tooltip="Budva Municipality" display="https://en.wikipedia.org/wiki/Budva_Municipality" xr:uid="{344BC741-F05C-467A-80F5-2B6E070224BC}"/>
    <hyperlink ref="B6" r:id="rId6" tooltip="Cetinje Municipality" display="https://en.wikipedia.org/wiki/Cetinje_Municipality" xr:uid="{383057F0-01AA-442A-93F1-698BA0A339E1}"/>
    <hyperlink ref="B7" r:id="rId7" tooltip="Danilovgrad Municipality" display="https://en.wikipedia.org/wiki/Danilovgrad_Municipality" xr:uid="{D961DAEA-145E-483D-B2A6-C926A2680440}"/>
    <hyperlink ref="B8" r:id="rId8" tooltip="Herceg-Novi Municipality" display="https://en.wikipedia.org/wiki/Herceg-Novi_Municipality" xr:uid="{11B1B07C-1EC2-44E6-AEE2-B27E2CE86482}"/>
    <hyperlink ref="B9" r:id="rId9" tooltip="Kolašin Municipality" display="https://en.wikipedia.org/wiki/Kola%C5%A1in_Municipality" xr:uid="{1DB7390B-B15A-4420-BC9F-16D1C86CC4C6}"/>
    <hyperlink ref="B10" r:id="rId10" tooltip="Kotor Municipality" display="https://en.wikipedia.org/wiki/Kotor_Municipality" xr:uid="{9C6031E7-3493-4D84-AD01-2811C90AC79D}"/>
    <hyperlink ref="B11" r:id="rId11" tooltip="Mojkovac Municipality" display="https://en.wikipedia.org/wiki/Mojkovac_Municipality" xr:uid="{4F7F00EC-A5D0-4E86-94C8-111FB0E9F794}"/>
    <hyperlink ref="B12" r:id="rId12" tooltip="Nikšić Municipality" display="https://en.wikipedia.org/wiki/Nik%C5%A1i%C4%87_Municipality" xr:uid="{67A016F6-4719-4939-B5D2-78BF6DA80A8D}"/>
    <hyperlink ref="B13" r:id="rId13" tooltip="Plav Municipality" display="https://en.wikipedia.org/wiki/Plav_Municipality" xr:uid="{08409DED-16FE-49DD-B840-A77E79B3BB9A}"/>
    <hyperlink ref="B14" r:id="rId14" tooltip="Pljevlja Municipality" display="https://en.wikipedia.org/wiki/Pljevlja_Municipality" xr:uid="{C6DB24A1-3C92-43E9-9461-2B8B210632F4}"/>
    <hyperlink ref="B15" r:id="rId15" tooltip="Plužine Municipality" display="https://en.wikipedia.org/wiki/Plu%C5%BEine_Municipality" xr:uid="{64FC16E6-B07A-4F37-BD2A-CC2679CC377B}"/>
    <hyperlink ref="B16" r:id="rId16" tooltip="Podgorica Municipality" display="https://en.wikipedia.org/wiki/Podgorica_Municipality" xr:uid="{9136177E-2CD3-4A51-A7B6-902C061CF0CF}"/>
    <hyperlink ref="B17" r:id="rId17" tooltip="Rožaje Municipality" display="https://en.wikipedia.org/wiki/Ro%C5%BEaje_Municipality" xr:uid="{F88F2E6F-7BA9-431E-B158-CA8323076EF9}"/>
    <hyperlink ref="B18" r:id="rId18" tooltip="Šavnik Municipality" display="https://en.wikipedia.org/wiki/%C5%A0avnik_Municipality" xr:uid="{988446DF-3518-4628-B9D2-41B1CF11625C}"/>
    <hyperlink ref="B19" r:id="rId19" tooltip="Tivat Municipality" display="https://en.wikipedia.org/wiki/Tivat_Municipality" xr:uid="{5D1DDEFE-69B1-4002-8DA3-F13259C98E88}"/>
    <hyperlink ref="B20" r:id="rId20" tooltip="Ulcinj Municipality" display="https://en.wikipedia.org/wiki/Ulcinj_Municipality" xr:uid="{495EB885-606B-4EF3-A94D-8F1107E9F089}"/>
    <hyperlink ref="B21" r:id="rId21" tooltip="Žabljak Municipality" display="https://en.wikipedia.org/wiki/%C5%BDabljak_Municipality" xr:uid="{85DCFD87-E6AB-4C63-BBB5-B614C507987C}"/>
    <hyperlink ref="B22" r:id="rId22" tooltip="Gusinje Municipality" display="https://en.wikipedia.org/wiki/Gusinje_Municipality" xr:uid="{CC49F7C0-A613-4D3A-8202-5D89D07FED37}"/>
    <hyperlink ref="B23" r:id="rId23" tooltip="Petnjica Municipality" display="https://en.wikipedia.org/wiki/Petnjica_Municipality" xr:uid="{BFC7F3BC-1E68-42A4-B4A6-056258DB1C37}"/>
    <hyperlink ref="B24" r:id="rId24" tooltip="Tuzi Municipality" display="https://en.wikipedia.org/wiki/Tuzi_Municipality" xr:uid="{7C68801E-A8E5-4B05-8D9F-1AAF740A5B2F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8AA8C-AA43-4FFC-B826-D0BC2A0B9549}">
  <dimension ref="A1:F6"/>
  <sheetViews>
    <sheetView workbookViewId="0">
      <selection activeCell="C1" sqref="C1:F7"/>
    </sheetView>
  </sheetViews>
  <sheetFormatPr defaultRowHeight="14.5" x14ac:dyDescent="0.35"/>
  <cols>
    <col min="4" max="4" width="32.36328125" bestFit="1" customWidth="1"/>
    <col min="5" max="5" width="12.08984375" bestFit="1" customWidth="1"/>
  </cols>
  <sheetData>
    <row r="1" spans="1:6" ht="29.5" thickBot="1" x14ac:dyDescent="0.4">
      <c r="A1" s="1" t="s">
        <v>3411</v>
      </c>
      <c r="B1" s="3" t="s">
        <v>3412</v>
      </c>
      <c r="C1">
        <v>3869</v>
      </c>
      <c r="D1" t="str">
        <f>_xlfn.CONCAT(B1," (Madagascan province)")</f>
        <v>Antananarivo (Madagascan province)</v>
      </c>
      <c r="E1" t="str">
        <f>B1</f>
        <v>Antananarivo</v>
      </c>
      <c r="F1" t="str">
        <f>A1</f>
        <v>MG-T</v>
      </c>
    </row>
    <row r="2" spans="1:6" ht="29.5" thickBot="1" x14ac:dyDescent="0.4">
      <c r="A2" s="1" t="s">
        <v>3413</v>
      </c>
      <c r="B2" s="3" t="s">
        <v>3414</v>
      </c>
      <c r="C2">
        <v>3869</v>
      </c>
      <c r="D2" t="str">
        <f t="shared" ref="D2:D6" si="0">_xlfn.CONCAT(B2," (Madagascan province)")</f>
        <v>Antsiranana (Madagascan province)</v>
      </c>
      <c r="E2" t="str">
        <f t="shared" ref="E2:E6" si="1">B2</f>
        <v>Antsiranana</v>
      </c>
      <c r="F2" t="str">
        <f t="shared" ref="F2:F6" si="2">A2</f>
        <v>MG-D</v>
      </c>
    </row>
    <row r="3" spans="1:6" ht="29.5" thickBot="1" x14ac:dyDescent="0.4">
      <c r="A3" s="1" t="s">
        <v>3415</v>
      </c>
      <c r="B3" s="3" t="s">
        <v>3416</v>
      </c>
      <c r="C3">
        <v>3869</v>
      </c>
      <c r="D3" t="str">
        <f t="shared" si="0"/>
        <v>Fianarantsoa (Madagascan province)</v>
      </c>
      <c r="E3" t="str">
        <f t="shared" si="1"/>
        <v>Fianarantsoa</v>
      </c>
      <c r="F3" t="str">
        <f t="shared" si="2"/>
        <v>MG-F</v>
      </c>
    </row>
    <row r="4" spans="1:6" ht="29.5" thickBot="1" x14ac:dyDescent="0.4">
      <c r="A4" s="1" t="s">
        <v>3417</v>
      </c>
      <c r="B4" s="3" t="s">
        <v>3418</v>
      </c>
      <c r="C4">
        <v>3869</v>
      </c>
      <c r="D4" t="str">
        <f t="shared" si="0"/>
        <v>Mahajanga (Madagascan province)</v>
      </c>
      <c r="E4" t="str">
        <f t="shared" si="1"/>
        <v>Mahajanga</v>
      </c>
      <c r="F4" t="str">
        <f t="shared" si="2"/>
        <v>MG-M</v>
      </c>
    </row>
    <row r="5" spans="1:6" ht="29.5" thickBot="1" x14ac:dyDescent="0.4">
      <c r="A5" s="1" t="s">
        <v>3419</v>
      </c>
      <c r="B5" s="3" t="s">
        <v>3420</v>
      </c>
      <c r="C5">
        <v>3869</v>
      </c>
      <c r="D5" t="str">
        <f t="shared" si="0"/>
        <v>Toamasina (Madagascan province)</v>
      </c>
      <c r="E5" t="str">
        <f t="shared" si="1"/>
        <v>Toamasina</v>
      </c>
      <c r="F5" t="str">
        <f t="shared" si="2"/>
        <v>MG-A</v>
      </c>
    </row>
    <row r="6" spans="1:6" ht="15" thickBot="1" x14ac:dyDescent="0.4">
      <c r="A6" s="1" t="s">
        <v>3421</v>
      </c>
      <c r="B6" s="3" t="s">
        <v>3422</v>
      </c>
      <c r="C6">
        <v>3869</v>
      </c>
      <c r="D6" t="str">
        <f t="shared" si="0"/>
        <v>Toliara (Madagascan province)</v>
      </c>
      <c r="E6" t="str">
        <f t="shared" si="1"/>
        <v>Toliara</v>
      </c>
      <c r="F6" t="str">
        <f t="shared" si="2"/>
        <v>MG-U</v>
      </c>
    </row>
  </sheetData>
  <hyperlinks>
    <hyperlink ref="B1" r:id="rId1" tooltip="Antananarivo Province" display="https://en.wikipedia.org/wiki/Antananarivo_Province" xr:uid="{70D2D1B6-B1FA-4CB8-B7B6-29784A837118}"/>
    <hyperlink ref="B2" r:id="rId2" tooltip="Antsiranana Province" display="https://en.wikipedia.org/wiki/Antsiranana_Province" xr:uid="{17BFDB22-F921-46A4-B5AE-C57E8677F30A}"/>
    <hyperlink ref="B3" r:id="rId3" tooltip="Fianarantsoa Province" display="https://en.wikipedia.org/wiki/Fianarantsoa_Province" xr:uid="{E5CA051A-726B-460E-B3EE-BBAD1D77F155}"/>
    <hyperlink ref="B4" r:id="rId4" tooltip="Mahajanga Province" display="https://en.wikipedia.org/wiki/Mahajanga_Province" xr:uid="{1B68FE32-D097-486D-A6A5-68CE73CFFD08}"/>
    <hyperlink ref="B5" r:id="rId5" tooltip="Toamasina Province" display="https://en.wikipedia.org/wiki/Toamasina_Province" xr:uid="{357FAB9C-23E3-4781-B91F-B7E2635D7035}"/>
    <hyperlink ref="B6" r:id="rId6" tooltip="Toliara Province" display="https://en.wikipedia.org/wiki/Toliara_Province" xr:uid="{5664018F-74EA-4787-9016-87DF30C85265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8F43-6467-49C5-907B-1C5A6DBF4A7F}">
  <dimension ref="A1:H43"/>
  <sheetViews>
    <sheetView workbookViewId="0">
      <selection activeCell="E1" sqref="E1:H43"/>
    </sheetView>
  </sheetViews>
  <sheetFormatPr defaultRowHeight="14.5" x14ac:dyDescent="0.35"/>
  <cols>
    <col min="6" max="6" width="27.90625" bestFit="1" customWidth="1"/>
    <col min="7" max="7" width="9.36328125" bestFit="1" customWidth="1"/>
  </cols>
  <sheetData>
    <row r="1" spans="1:8" ht="44" thickBot="1" x14ac:dyDescent="0.4">
      <c r="A1" s="1" t="s">
        <v>341</v>
      </c>
      <c r="B1" s="3" t="s">
        <v>342</v>
      </c>
      <c r="C1" s="6" t="s">
        <v>343</v>
      </c>
      <c r="D1" s="6" t="s">
        <v>344</v>
      </c>
      <c r="E1">
        <v>3988</v>
      </c>
      <c r="F1" t="str">
        <f>_xlfn.CONCAT(C1," (Latvian ",D1,")")</f>
        <v>Aizkraukle (Latvian municipality)</v>
      </c>
      <c r="G1" t="str">
        <f>C1</f>
        <v>Aizkraukle</v>
      </c>
      <c r="H1" t="str">
        <f>A1</f>
        <v>LV-002</v>
      </c>
    </row>
    <row r="2" spans="1:8" ht="29.5" thickBot="1" x14ac:dyDescent="0.4">
      <c r="A2" s="1" t="s">
        <v>345</v>
      </c>
      <c r="B2" s="3" t="s">
        <v>346</v>
      </c>
      <c r="C2" s="6" t="s">
        <v>347</v>
      </c>
      <c r="D2" s="6" t="s">
        <v>344</v>
      </c>
      <c r="E2">
        <v>3988</v>
      </c>
      <c r="F2" t="str">
        <f t="shared" ref="F2:F43" si="0">_xlfn.CONCAT(C2," (Latvian ",D2,")")</f>
        <v>Alūksne (Latvian municipality)</v>
      </c>
      <c r="G2" t="str">
        <f t="shared" ref="G2:G43" si="1">C2</f>
        <v>Alūksne</v>
      </c>
      <c r="H2" t="str">
        <f t="shared" ref="H2:H43" si="2">A2</f>
        <v>LV-007</v>
      </c>
    </row>
    <row r="3" spans="1:8" ht="29.5" thickBot="1" x14ac:dyDescent="0.4">
      <c r="A3" s="1" t="s">
        <v>348</v>
      </c>
      <c r="B3" s="3" t="s">
        <v>349</v>
      </c>
      <c r="C3" s="6" t="s">
        <v>350</v>
      </c>
      <c r="D3" s="6" t="s">
        <v>344</v>
      </c>
      <c r="E3">
        <v>3988</v>
      </c>
      <c r="F3" t="str">
        <f t="shared" si="0"/>
        <v>Ādaži (Latvian municipality)</v>
      </c>
      <c r="G3" t="str">
        <f t="shared" si="1"/>
        <v>Ādaži</v>
      </c>
      <c r="H3" t="str">
        <f t="shared" si="2"/>
        <v>LV-011</v>
      </c>
    </row>
    <row r="4" spans="1:8" ht="29.5" thickBot="1" x14ac:dyDescent="0.4">
      <c r="A4" s="1" t="s">
        <v>351</v>
      </c>
      <c r="B4" s="3" t="s">
        <v>352</v>
      </c>
      <c r="C4" s="6" t="s">
        <v>353</v>
      </c>
      <c r="D4" s="6" t="s">
        <v>344</v>
      </c>
      <c r="E4">
        <v>3988</v>
      </c>
      <c r="F4" t="str">
        <f t="shared" si="0"/>
        <v>Balvi (Latvian municipality)</v>
      </c>
      <c r="G4" t="str">
        <f t="shared" si="1"/>
        <v>Balvi</v>
      </c>
      <c r="H4" t="str">
        <f t="shared" si="2"/>
        <v>LV-015</v>
      </c>
    </row>
    <row r="5" spans="1:8" ht="29.5" thickBot="1" x14ac:dyDescent="0.4">
      <c r="A5" s="1" t="s">
        <v>354</v>
      </c>
      <c r="B5" s="3" t="s">
        <v>355</v>
      </c>
      <c r="C5" s="6" t="s">
        <v>356</v>
      </c>
      <c r="D5" s="6" t="s">
        <v>344</v>
      </c>
      <c r="E5">
        <v>3988</v>
      </c>
      <c r="F5" t="str">
        <f t="shared" si="0"/>
        <v>Bauska (Latvian municipality)</v>
      </c>
      <c r="G5" t="str">
        <f t="shared" si="1"/>
        <v>Bauska</v>
      </c>
      <c r="H5" t="str">
        <f t="shared" si="2"/>
        <v>LV-016</v>
      </c>
    </row>
    <row r="6" spans="1:8" ht="29.5" thickBot="1" x14ac:dyDescent="0.4">
      <c r="A6" s="1" t="s">
        <v>357</v>
      </c>
      <c r="B6" s="3" t="s">
        <v>358</v>
      </c>
      <c r="C6" s="6" t="s">
        <v>359</v>
      </c>
      <c r="D6" s="6" t="s">
        <v>344</v>
      </c>
      <c r="E6">
        <v>3988</v>
      </c>
      <c r="F6" t="str">
        <f t="shared" si="0"/>
        <v>Cēsis (Latvian municipality)</v>
      </c>
      <c r="G6" t="str">
        <f t="shared" si="1"/>
        <v>Cēsis</v>
      </c>
      <c r="H6" t="str">
        <f t="shared" si="2"/>
        <v>LV-022</v>
      </c>
    </row>
    <row r="7" spans="1:8" ht="29.5" thickBot="1" x14ac:dyDescent="0.4">
      <c r="A7" s="1" t="s">
        <v>360</v>
      </c>
      <c r="B7" s="3" t="s">
        <v>361</v>
      </c>
      <c r="C7" s="6" t="s">
        <v>362</v>
      </c>
      <c r="D7" s="6" t="s">
        <v>344</v>
      </c>
      <c r="E7">
        <v>3988</v>
      </c>
      <c r="F7" t="str">
        <f t="shared" si="0"/>
        <v>Dobele (Latvian municipality)</v>
      </c>
      <c r="G7" t="str">
        <f t="shared" si="1"/>
        <v>Dobele</v>
      </c>
      <c r="H7" t="str">
        <f t="shared" si="2"/>
        <v>LV-026</v>
      </c>
    </row>
    <row r="8" spans="1:8" ht="29.5" thickBot="1" x14ac:dyDescent="0.4">
      <c r="A8" s="1" t="s">
        <v>363</v>
      </c>
      <c r="B8" s="3" t="s">
        <v>364</v>
      </c>
      <c r="C8" s="6" t="s">
        <v>365</v>
      </c>
      <c r="D8" s="6" t="s">
        <v>344</v>
      </c>
      <c r="E8">
        <v>3988</v>
      </c>
      <c r="F8" t="str">
        <f t="shared" si="0"/>
        <v>Gulbene (Latvian municipality)</v>
      </c>
      <c r="G8" t="str">
        <f t="shared" si="1"/>
        <v>Gulbene</v>
      </c>
      <c r="H8" t="str">
        <f t="shared" si="2"/>
        <v>LV-033</v>
      </c>
    </row>
    <row r="9" spans="1:8" ht="29.5" thickBot="1" x14ac:dyDescent="0.4">
      <c r="A9" s="1" t="s">
        <v>366</v>
      </c>
      <c r="B9" s="3" t="s">
        <v>367</v>
      </c>
      <c r="C9" s="6" t="s">
        <v>368</v>
      </c>
      <c r="D9" s="6" t="s">
        <v>344</v>
      </c>
      <c r="E9">
        <v>3988</v>
      </c>
      <c r="F9" t="str">
        <f t="shared" si="0"/>
        <v>Jelgava (Latvian municipality)</v>
      </c>
      <c r="G9" t="str">
        <f t="shared" si="1"/>
        <v>Jelgava</v>
      </c>
      <c r="H9" t="str">
        <f t="shared" si="2"/>
        <v>LV-041</v>
      </c>
    </row>
    <row r="10" spans="1:8" ht="29.5" thickBot="1" x14ac:dyDescent="0.4">
      <c r="A10" s="1" t="s">
        <v>369</v>
      </c>
      <c r="B10" s="3" t="s">
        <v>370</v>
      </c>
      <c r="C10" s="6" t="s">
        <v>371</v>
      </c>
      <c r="D10" s="6" t="s">
        <v>344</v>
      </c>
      <c r="E10">
        <v>3988</v>
      </c>
      <c r="F10" t="str">
        <f t="shared" si="0"/>
        <v>Jēkabpils (Latvian municipality)</v>
      </c>
      <c r="G10" t="str">
        <f t="shared" si="1"/>
        <v>Jēkabpils</v>
      </c>
      <c r="H10" t="str">
        <f t="shared" si="2"/>
        <v>LV-042</v>
      </c>
    </row>
    <row r="11" spans="1:8" ht="29.5" thickBot="1" x14ac:dyDescent="0.4">
      <c r="A11" s="1" t="s">
        <v>372</v>
      </c>
      <c r="B11" s="3" t="s">
        <v>373</v>
      </c>
      <c r="C11" s="6" t="s">
        <v>374</v>
      </c>
      <c r="D11" s="6" t="s">
        <v>344</v>
      </c>
      <c r="E11">
        <v>3988</v>
      </c>
      <c r="F11" t="str">
        <f t="shared" si="0"/>
        <v>Krāslava (Latvian municipality)</v>
      </c>
      <c r="G11" t="str">
        <f t="shared" si="1"/>
        <v>Krāslava</v>
      </c>
      <c r="H11" t="str">
        <f t="shared" si="2"/>
        <v>LV-047</v>
      </c>
    </row>
    <row r="12" spans="1:8" ht="29.5" thickBot="1" x14ac:dyDescent="0.4">
      <c r="A12" s="1" t="s">
        <v>375</v>
      </c>
      <c r="B12" s="3" t="s">
        <v>376</v>
      </c>
      <c r="C12" s="6" t="s">
        <v>377</v>
      </c>
      <c r="D12" s="6" t="s">
        <v>344</v>
      </c>
      <c r="E12">
        <v>3988</v>
      </c>
      <c r="F12" t="str">
        <f t="shared" si="0"/>
        <v>Kuldīga (Latvian municipality)</v>
      </c>
      <c r="G12" t="str">
        <f t="shared" si="1"/>
        <v>Kuldīga</v>
      </c>
      <c r="H12" t="str">
        <f t="shared" si="2"/>
        <v>LV-050</v>
      </c>
    </row>
    <row r="13" spans="1:8" ht="29.5" thickBot="1" x14ac:dyDescent="0.4">
      <c r="A13" s="1" t="s">
        <v>378</v>
      </c>
      <c r="B13" s="3" t="s">
        <v>379</v>
      </c>
      <c r="C13" s="6" t="s">
        <v>380</v>
      </c>
      <c r="D13" s="6" t="s">
        <v>344</v>
      </c>
      <c r="E13">
        <v>3988</v>
      </c>
      <c r="F13" t="str">
        <f t="shared" si="0"/>
        <v>Ķekava (Latvian municipality)</v>
      </c>
      <c r="G13" t="str">
        <f t="shared" si="1"/>
        <v>Ķekava</v>
      </c>
      <c r="H13" t="str">
        <f t="shared" si="2"/>
        <v>LV-052</v>
      </c>
    </row>
    <row r="14" spans="1:8" ht="29.5" thickBot="1" x14ac:dyDescent="0.4">
      <c r="A14" s="1" t="s">
        <v>381</v>
      </c>
      <c r="B14" s="3" t="s">
        <v>382</v>
      </c>
      <c r="C14" s="6" t="s">
        <v>383</v>
      </c>
      <c r="D14" s="6" t="s">
        <v>344</v>
      </c>
      <c r="E14">
        <v>3988</v>
      </c>
      <c r="F14" t="str">
        <f t="shared" si="0"/>
        <v>Limbaži (Latvian municipality)</v>
      </c>
      <c r="G14" t="str">
        <f t="shared" si="1"/>
        <v>Limbaži</v>
      </c>
      <c r="H14" t="str">
        <f t="shared" si="2"/>
        <v>LV-054</v>
      </c>
    </row>
    <row r="15" spans="1:8" ht="29.5" thickBot="1" x14ac:dyDescent="0.4">
      <c r="A15" s="1" t="s">
        <v>384</v>
      </c>
      <c r="B15" s="3" t="s">
        <v>385</v>
      </c>
      <c r="C15" s="6" t="s">
        <v>386</v>
      </c>
      <c r="D15" s="6" t="s">
        <v>344</v>
      </c>
      <c r="E15">
        <v>3988</v>
      </c>
      <c r="F15" t="str">
        <f t="shared" si="0"/>
        <v>Līvāni (Latvian municipality)</v>
      </c>
      <c r="G15" t="str">
        <f t="shared" si="1"/>
        <v>Līvāni</v>
      </c>
      <c r="H15" t="str">
        <f t="shared" si="2"/>
        <v>LV-056</v>
      </c>
    </row>
    <row r="16" spans="1:8" ht="29.5" thickBot="1" x14ac:dyDescent="0.4">
      <c r="A16" s="1" t="s">
        <v>387</v>
      </c>
      <c r="B16" s="3" t="s">
        <v>388</v>
      </c>
      <c r="C16" s="6" t="s">
        <v>389</v>
      </c>
      <c r="D16" s="6" t="s">
        <v>344</v>
      </c>
      <c r="E16">
        <v>3988</v>
      </c>
      <c r="F16" t="str">
        <f t="shared" si="0"/>
        <v>Ludza (Latvian municipality)</v>
      </c>
      <c r="G16" t="str">
        <f t="shared" si="1"/>
        <v>Ludza</v>
      </c>
      <c r="H16" t="str">
        <f t="shared" si="2"/>
        <v>LV-058</v>
      </c>
    </row>
    <row r="17" spans="1:8" ht="29.5" thickBot="1" x14ac:dyDescent="0.4">
      <c r="A17" s="1" t="s">
        <v>390</v>
      </c>
      <c r="B17" s="3" t="s">
        <v>391</v>
      </c>
      <c r="C17" s="6" t="s">
        <v>392</v>
      </c>
      <c r="D17" s="6" t="s">
        <v>344</v>
      </c>
      <c r="E17">
        <v>3988</v>
      </c>
      <c r="F17" t="str">
        <f t="shared" si="0"/>
        <v>Madona (Latvian municipality)</v>
      </c>
      <c r="G17" t="str">
        <f t="shared" si="1"/>
        <v>Madona</v>
      </c>
      <c r="H17" t="str">
        <f t="shared" si="2"/>
        <v>LV-059</v>
      </c>
    </row>
    <row r="18" spans="1:8" ht="29.5" thickBot="1" x14ac:dyDescent="0.4">
      <c r="A18" s="1" t="s">
        <v>393</v>
      </c>
      <c r="B18" s="3" t="s">
        <v>394</v>
      </c>
      <c r="C18" s="6" t="s">
        <v>395</v>
      </c>
      <c r="D18" s="6" t="s">
        <v>344</v>
      </c>
      <c r="E18">
        <v>3988</v>
      </c>
      <c r="F18" t="str">
        <f t="shared" si="0"/>
        <v>Mārupe (Latvian municipality)</v>
      </c>
      <c r="G18" t="str">
        <f t="shared" si="1"/>
        <v>Mārupe</v>
      </c>
      <c r="H18" t="str">
        <f t="shared" si="2"/>
        <v>LV-062</v>
      </c>
    </row>
    <row r="19" spans="1:8" ht="29.5" thickBot="1" x14ac:dyDescent="0.4">
      <c r="A19" s="1" t="s">
        <v>396</v>
      </c>
      <c r="B19" s="3" t="s">
        <v>397</v>
      </c>
      <c r="C19" s="6" t="s">
        <v>398</v>
      </c>
      <c r="D19" s="6" t="s">
        <v>344</v>
      </c>
      <c r="E19">
        <v>3988</v>
      </c>
      <c r="F19" t="str">
        <f t="shared" si="0"/>
        <v>Ogre (Latvian municipality)</v>
      </c>
      <c r="G19" t="str">
        <f t="shared" si="1"/>
        <v>Ogre</v>
      </c>
      <c r="H19" t="str">
        <f t="shared" si="2"/>
        <v>LV-067</v>
      </c>
    </row>
    <row r="20" spans="1:8" ht="29.5" thickBot="1" x14ac:dyDescent="0.4">
      <c r="A20" s="1" t="s">
        <v>399</v>
      </c>
      <c r="B20" s="3" t="s">
        <v>400</v>
      </c>
      <c r="C20" s="6" t="s">
        <v>401</v>
      </c>
      <c r="D20" s="6" t="s">
        <v>344</v>
      </c>
      <c r="E20">
        <v>3988</v>
      </c>
      <c r="F20" t="str">
        <f t="shared" si="0"/>
        <v>Olaine (Latvian municipality)</v>
      </c>
      <c r="G20" t="str">
        <f t="shared" si="1"/>
        <v>Olaine</v>
      </c>
      <c r="H20" t="str">
        <f t="shared" si="2"/>
        <v>LV-068</v>
      </c>
    </row>
    <row r="21" spans="1:8" ht="29.5" thickBot="1" x14ac:dyDescent="0.4">
      <c r="A21" s="1" t="s">
        <v>402</v>
      </c>
      <c r="B21" s="3" t="s">
        <v>403</v>
      </c>
      <c r="C21" s="6" t="s">
        <v>404</v>
      </c>
      <c r="D21" s="6" t="s">
        <v>344</v>
      </c>
      <c r="E21">
        <v>3988</v>
      </c>
      <c r="F21" t="str">
        <f t="shared" si="0"/>
        <v>Preiļi (Latvian municipality)</v>
      </c>
      <c r="G21" t="str">
        <f t="shared" si="1"/>
        <v>Preiļi</v>
      </c>
      <c r="H21" t="str">
        <f t="shared" si="2"/>
        <v>LV-073</v>
      </c>
    </row>
    <row r="22" spans="1:8" ht="29.5" thickBot="1" x14ac:dyDescent="0.4">
      <c r="A22" s="1" t="s">
        <v>405</v>
      </c>
      <c r="B22" s="3" t="s">
        <v>406</v>
      </c>
      <c r="C22" s="6" t="s">
        <v>407</v>
      </c>
      <c r="D22" s="6" t="s">
        <v>344</v>
      </c>
      <c r="E22">
        <v>3988</v>
      </c>
      <c r="F22" t="str">
        <f t="shared" si="0"/>
        <v>Rēzekne (Latvian municipality)</v>
      </c>
      <c r="G22" t="str">
        <f t="shared" si="1"/>
        <v>Rēzekne</v>
      </c>
      <c r="H22" t="str">
        <f t="shared" si="2"/>
        <v>LV-077</v>
      </c>
    </row>
    <row r="23" spans="1:8" ht="29.5" thickBot="1" x14ac:dyDescent="0.4">
      <c r="A23" s="1" t="s">
        <v>408</v>
      </c>
      <c r="B23" s="3" t="s">
        <v>409</v>
      </c>
      <c r="C23" s="6" t="s">
        <v>410</v>
      </c>
      <c r="D23" s="6" t="s">
        <v>344</v>
      </c>
      <c r="E23">
        <v>3988</v>
      </c>
      <c r="F23" t="str">
        <f t="shared" si="0"/>
        <v>Ropaži (Latvian municipality)</v>
      </c>
      <c r="G23" t="str">
        <f t="shared" si="1"/>
        <v>Ropaži</v>
      </c>
      <c r="H23" t="str">
        <f t="shared" si="2"/>
        <v>LV-080</v>
      </c>
    </row>
    <row r="24" spans="1:8" ht="29.5" thickBot="1" x14ac:dyDescent="0.4">
      <c r="A24" s="1" t="s">
        <v>411</v>
      </c>
      <c r="B24" s="3" t="s">
        <v>412</v>
      </c>
      <c r="C24" s="6" t="s">
        <v>413</v>
      </c>
      <c r="D24" s="6" t="s">
        <v>344</v>
      </c>
      <c r="E24">
        <v>3988</v>
      </c>
      <c r="F24" t="str">
        <f t="shared" si="0"/>
        <v>Salaspils (Latvian municipality)</v>
      </c>
      <c r="G24" t="str">
        <f t="shared" si="1"/>
        <v>Salaspils</v>
      </c>
      <c r="H24" t="str">
        <f t="shared" si="2"/>
        <v>LV-087</v>
      </c>
    </row>
    <row r="25" spans="1:8" ht="29.5" thickBot="1" x14ac:dyDescent="0.4">
      <c r="A25" s="1" t="s">
        <v>414</v>
      </c>
      <c r="B25" s="3" t="s">
        <v>415</v>
      </c>
      <c r="C25" s="6" t="s">
        <v>416</v>
      </c>
      <c r="D25" s="6" t="s">
        <v>344</v>
      </c>
      <c r="E25">
        <v>3988</v>
      </c>
      <c r="F25" t="str">
        <f t="shared" si="0"/>
        <v>Saldus (Latvian municipality)</v>
      </c>
      <c r="G25" t="str">
        <f t="shared" si="1"/>
        <v>Saldus</v>
      </c>
      <c r="H25" t="str">
        <f t="shared" si="2"/>
        <v>LV-088</v>
      </c>
    </row>
    <row r="26" spans="1:8" ht="29.5" thickBot="1" x14ac:dyDescent="0.4">
      <c r="A26" s="1" t="s">
        <v>417</v>
      </c>
      <c r="B26" s="3" t="s">
        <v>418</v>
      </c>
      <c r="C26" s="6" t="s">
        <v>419</v>
      </c>
      <c r="D26" s="6" t="s">
        <v>344</v>
      </c>
      <c r="E26">
        <v>3988</v>
      </c>
      <c r="F26" t="str">
        <f t="shared" si="0"/>
        <v>Saulkrasti (Latvian municipality)</v>
      </c>
      <c r="G26" t="str">
        <f t="shared" si="1"/>
        <v>Saulkrasti</v>
      </c>
      <c r="H26" t="str">
        <f t="shared" si="2"/>
        <v>LV-089</v>
      </c>
    </row>
    <row r="27" spans="1:8" ht="29.5" thickBot="1" x14ac:dyDescent="0.4">
      <c r="A27" s="1" t="s">
        <v>420</v>
      </c>
      <c r="B27" s="3" t="s">
        <v>421</v>
      </c>
      <c r="C27" s="6" t="s">
        <v>422</v>
      </c>
      <c r="D27" s="6" t="s">
        <v>344</v>
      </c>
      <c r="E27">
        <v>3988</v>
      </c>
      <c r="F27" t="str">
        <f t="shared" si="0"/>
        <v>Sigulda (Latvian municipality)</v>
      </c>
      <c r="G27" t="str">
        <f t="shared" si="1"/>
        <v>Sigulda</v>
      </c>
      <c r="H27" t="str">
        <f t="shared" si="2"/>
        <v>LV-091</v>
      </c>
    </row>
    <row r="28" spans="1:8" ht="29.5" thickBot="1" x14ac:dyDescent="0.4">
      <c r="A28" s="1" t="s">
        <v>423</v>
      </c>
      <c r="B28" s="3" t="s">
        <v>424</v>
      </c>
      <c r="C28" s="6" t="s">
        <v>425</v>
      </c>
      <c r="D28" s="6" t="s">
        <v>344</v>
      </c>
      <c r="E28">
        <v>3988</v>
      </c>
      <c r="F28" t="str">
        <f t="shared" si="0"/>
        <v>Smiltene (Latvian municipality)</v>
      </c>
      <c r="G28" t="str">
        <f t="shared" si="1"/>
        <v>Smiltene</v>
      </c>
      <c r="H28" t="str">
        <f t="shared" si="2"/>
        <v>LV-094</v>
      </c>
    </row>
    <row r="29" spans="1:8" ht="29.5" thickBot="1" x14ac:dyDescent="0.4">
      <c r="A29" s="1" t="s">
        <v>426</v>
      </c>
      <c r="B29" s="3" t="s">
        <v>427</v>
      </c>
      <c r="C29" s="6" t="s">
        <v>428</v>
      </c>
      <c r="D29" s="6" t="s">
        <v>344</v>
      </c>
      <c r="E29">
        <v>3988</v>
      </c>
      <c r="F29" t="str">
        <f t="shared" si="0"/>
        <v>Talsi (Latvian municipality)</v>
      </c>
      <c r="G29" t="str">
        <f t="shared" si="1"/>
        <v>Talsi</v>
      </c>
      <c r="H29" t="str">
        <f t="shared" si="2"/>
        <v>LV-097</v>
      </c>
    </row>
    <row r="30" spans="1:8" ht="29.5" thickBot="1" x14ac:dyDescent="0.4">
      <c r="A30" s="1" t="s">
        <v>429</v>
      </c>
      <c r="B30" s="3" t="s">
        <v>430</v>
      </c>
      <c r="C30" s="6" t="s">
        <v>431</v>
      </c>
      <c r="D30" s="6" t="s">
        <v>344</v>
      </c>
      <c r="E30">
        <v>3988</v>
      </c>
      <c r="F30" t="str">
        <f t="shared" si="0"/>
        <v>Tukums (Latvian municipality)</v>
      </c>
      <c r="G30" t="str">
        <f t="shared" si="1"/>
        <v>Tukums</v>
      </c>
      <c r="H30" t="str">
        <f t="shared" si="2"/>
        <v>LV-099</v>
      </c>
    </row>
    <row r="31" spans="1:8" ht="29.5" thickBot="1" x14ac:dyDescent="0.4">
      <c r="A31" s="1" t="s">
        <v>432</v>
      </c>
      <c r="B31" s="3" t="s">
        <v>433</v>
      </c>
      <c r="C31" s="6" t="s">
        <v>434</v>
      </c>
      <c r="D31" s="6" t="s">
        <v>344</v>
      </c>
      <c r="E31">
        <v>3988</v>
      </c>
      <c r="F31" t="str">
        <f t="shared" si="0"/>
        <v>Valka (Latvian municipality)</v>
      </c>
      <c r="G31" t="str">
        <f t="shared" si="1"/>
        <v>Valka</v>
      </c>
      <c r="H31" t="str">
        <f t="shared" si="2"/>
        <v>LV-101</v>
      </c>
    </row>
    <row r="32" spans="1:8" ht="29.5" thickBot="1" x14ac:dyDescent="0.4">
      <c r="A32" s="1" t="s">
        <v>435</v>
      </c>
      <c r="B32" s="3" t="s">
        <v>436</v>
      </c>
      <c r="C32" s="6" t="s">
        <v>437</v>
      </c>
      <c r="D32" s="6" t="s">
        <v>344</v>
      </c>
      <c r="E32">
        <v>3988</v>
      </c>
      <c r="F32" t="str">
        <f t="shared" si="0"/>
        <v>Varakļāni (Latvian municipality)</v>
      </c>
      <c r="G32" t="str">
        <f t="shared" si="1"/>
        <v>Varakļāni</v>
      </c>
      <c r="H32" t="str">
        <f t="shared" si="2"/>
        <v>LV-102</v>
      </c>
    </row>
    <row r="33" spans="1:8" ht="29.5" thickBot="1" x14ac:dyDescent="0.4">
      <c r="A33" s="1" t="s">
        <v>438</v>
      </c>
      <c r="B33" s="3" t="s">
        <v>439</v>
      </c>
      <c r="C33" s="6" t="s">
        <v>440</v>
      </c>
      <c r="D33" s="6" t="s">
        <v>344</v>
      </c>
      <c r="E33">
        <v>3988</v>
      </c>
      <c r="F33" t="str">
        <f t="shared" si="0"/>
        <v>Ventspils (Latvian municipality)</v>
      </c>
      <c r="G33" t="str">
        <f t="shared" si="1"/>
        <v>Ventspils</v>
      </c>
      <c r="H33" t="str">
        <f t="shared" si="2"/>
        <v>LV-106</v>
      </c>
    </row>
    <row r="34" spans="1:8" ht="44" thickBot="1" x14ac:dyDescent="0.4">
      <c r="A34" s="1" t="s">
        <v>441</v>
      </c>
      <c r="B34" s="3" t="s">
        <v>442</v>
      </c>
      <c r="C34" s="6" t="s">
        <v>443</v>
      </c>
      <c r="D34" s="6" t="s">
        <v>344</v>
      </c>
      <c r="E34">
        <v>3988</v>
      </c>
      <c r="F34" t="str">
        <f t="shared" si="0"/>
        <v>Augšdaugava (Latvian municipality)</v>
      </c>
      <c r="G34" t="str">
        <f t="shared" si="1"/>
        <v>Augšdaugava</v>
      </c>
      <c r="H34" t="str">
        <f t="shared" si="2"/>
        <v>LV-111</v>
      </c>
    </row>
    <row r="35" spans="1:8" ht="44" thickBot="1" x14ac:dyDescent="0.4">
      <c r="A35" s="1" t="s">
        <v>444</v>
      </c>
      <c r="B35" s="3" t="s">
        <v>445</v>
      </c>
      <c r="C35" s="6" t="s">
        <v>446</v>
      </c>
      <c r="D35" s="6" t="s">
        <v>344</v>
      </c>
      <c r="E35">
        <v>3988</v>
      </c>
      <c r="F35" t="str">
        <f t="shared" si="0"/>
        <v>Dienvidkurzeme (Latvian municipality)</v>
      </c>
      <c r="G35" t="str">
        <f t="shared" si="1"/>
        <v>Dienvidkurzeme</v>
      </c>
      <c r="H35" t="str">
        <f t="shared" si="2"/>
        <v>LV-112</v>
      </c>
    </row>
    <row r="36" spans="1:8" ht="29.5" thickBot="1" x14ac:dyDescent="0.4">
      <c r="A36" s="1" t="s">
        <v>447</v>
      </c>
      <c r="B36" s="3" t="s">
        <v>448</v>
      </c>
      <c r="C36" s="6" t="s">
        <v>449</v>
      </c>
      <c r="D36" s="6" t="s">
        <v>344</v>
      </c>
      <c r="E36">
        <v>3988</v>
      </c>
      <c r="F36" t="str">
        <f t="shared" si="0"/>
        <v>Valmiera (Latvian municipality)</v>
      </c>
      <c r="G36" t="str">
        <f t="shared" si="1"/>
        <v>Valmiera</v>
      </c>
      <c r="H36" t="str">
        <f t="shared" si="2"/>
        <v>LV-113</v>
      </c>
    </row>
    <row r="37" spans="1:8" ht="29.5" thickBot="1" x14ac:dyDescent="0.4">
      <c r="A37" s="1" t="s">
        <v>450</v>
      </c>
      <c r="B37" s="3" t="s">
        <v>451</v>
      </c>
      <c r="C37" s="6" t="s">
        <v>451</v>
      </c>
      <c r="D37" s="6" t="s">
        <v>452</v>
      </c>
      <c r="E37">
        <v>3988</v>
      </c>
      <c r="F37" t="str">
        <f t="shared" si="0"/>
        <v>Daugavpils (Latvian state city)</v>
      </c>
      <c r="G37" t="str">
        <f t="shared" si="1"/>
        <v>Daugavpils</v>
      </c>
      <c r="H37" t="str">
        <f t="shared" si="2"/>
        <v>LV-DGV</v>
      </c>
    </row>
    <row r="38" spans="1:8" ht="15" thickBot="1" x14ac:dyDescent="0.4">
      <c r="A38" s="1" t="s">
        <v>453</v>
      </c>
      <c r="B38" s="3" t="s">
        <v>368</v>
      </c>
      <c r="C38" s="6" t="s">
        <v>368</v>
      </c>
      <c r="D38" s="6" t="s">
        <v>452</v>
      </c>
      <c r="E38">
        <v>3988</v>
      </c>
      <c r="F38" t="str">
        <f t="shared" si="0"/>
        <v>Jelgava (Latvian state city)</v>
      </c>
      <c r="G38" t="str">
        <f t="shared" si="1"/>
        <v>Jelgava</v>
      </c>
      <c r="H38" t="str">
        <f t="shared" si="2"/>
        <v>LV-JEL</v>
      </c>
    </row>
    <row r="39" spans="1:8" ht="15" thickBot="1" x14ac:dyDescent="0.4">
      <c r="A39" s="1" t="s">
        <v>454</v>
      </c>
      <c r="B39" s="3" t="s">
        <v>455</v>
      </c>
      <c r="C39" s="6" t="s">
        <v>455</v>
      </c>
      <c r="D39" s="6" t="s">
        <v>452</v>
      </c>
      <c r="E39">
        <v>3988</v>
      </c>
      <c r="F39" t="str">
        <f t="shared" si="0"/>
        <v>Jūrmala (Latvian state city)</v>
      </c>
      <c r="G39" t="str">
        <f t="shared" si="1"/>
        <v>Jūrmala</v>
      </c>
      <c r="H39" t="str">
        <f t="shared" si="2"/>
        <v>LV-JUR</v>
      </c>
    </row>
    <row r="40" spans="1:8" ht="15" thickBot="1" x14ac:dyDescent="0.4">
      <c r="A40" s="1" t="s">
        <v>456</v>
      </c>
      <c r="B40" s="3" t="s">
        <v>457</v>
      </c>
      <c r="C40" s="6" t="s">
        <v>457</v>
      </c>
      <c r="D40" s="6" t="s">
        <v>452</v>
      </c>
      <c r="E40">
        <v>3988</v>
      </c>
      <c r="F40" t="str">
        <f t="shared" si="0"/>
        <v>Liepāja (Latvian state city)</v>
      </c>
      <c r="G40" t="str">
        <f t="shared" si="1"/>
        <v>Liepāja</v>
      </c>
      <c r="H40" t="str">
        <f t="shared" si="2"/>
        <v>LV-LPX</v>
      </c>
    </row>
    <row r="41" spans="1:8" ht="15" thickBot="1" x14ac:dyDescent="0.4">
      <c r="A41" s="1" t="s">
        <v>458</v>
      </c>
      <c r="B41" s="3" t="s">
        <v>407</v>
      </c>
      <c r="C41" s="6" t="s">
        <v>407</v>
      </c>
      <c r="D41" s="6" t="s">
        <v>452</v>
      </c>
      <c r="E41">
        <v>3988</v>
      </c>
      <c r="F41" t="str">
        <f t="shared" si="0"/>
        <v>Rēzekne (Latvian state city)</v>
      </c>
      <c r="G41" t="str">
        <f t="shared" si="1"/>
        <v>Rēzekne</v>
      </c>
      <c r="H41" t="str">
        <f t="shared" si="2"/>
        <v>LV-REZ</v>
      </c>
    </row>
    <row r="42" spans="1:8" ht="15" thickBot="1" x14ac:dyDescent="0.4">
      <c r="A42" s="1" t="s">
        <v>459</v>
      </c>
      <c r="B42" s="3" t="s">
        <v>460</v>
      </c>
      <c r="C42" s="6" t="s">
        <v>460</v>
      </c>
      <c r="D42" s="6" t="s">
        <v>452</v>
      </c>
      <c r="E42">
        <v>3988</v>
      </c>
      <c r="F42" t="str">
        <f t="shared" si="0"/>
        <v>Rīga (Latvian state city)</v>
      </c>
      <c r="G42" t="str">
        <f t="shared" si="1"/>
        <v>Rīga</v>
      </c>
      <c r="H42" t="str">
        <f t="shared" si="2"/>
        <v>LV-RIX</v>
      </c>
    </row>
    <row r="43" spans="1:8" ht="15" thickBot="1" x14ac:dyDescent="0.4">
      <c r="A43" s="1" t="s">
        <v>461</v>
      </c>
      <c r="B43" s="3" t="s">
        <v>440</v>
      </c>
      <c r="C43" s="6" t="s">
        <v>440</v>
      </c>
      <c r="D43" s="6" t="s">
        <v>452</v>
      </c>
      <c r="E43">
        <v>3988</v>
      </c>
      <c r="F43" t="str">
        <f t="shared" si="0"/>
        <v>Ventspils (Latvian state city)</v>
      </c>
      <c r="G43" t="str">
        <f t="shared" si="1"/>
        <v>Ventspils</v>
      </c>
      <c r="H43" t="str">
        <f t="shared" si="2"/>
        <v>LV-VEN</v>
      </c>
    </row>
  </sheetData>
  <hyperlinks>
    <hyperlink ref="B1" r:id="rId1" tooltip="Aizkraukles novads" display="https://en.wikipedia.org/wiki/Aizkraukles_novads" xr:uid="{350E8DA2-713F-40B0-BC22-FA6CE2AA638C}"/>
    <hyperlink ref="B2" r:id="rId2" tooltip="Alūksnes novads" display="https://en.wikipedia.org/wiki/Al%C5%ABksnes_novads" xr:uid="{9844ACC6-A22F-4208-8201-B07315612C6C}"/>
    <hyperlink ref="B3" r:id="rId3" tooltip="Ādažu novads" display="https://en.wikipedia.org/wiki/%C4%80da%C5%BEu_novads" xr:uid="{5C8C2A41-296A-4E4D-855E-7D84E0545E03}"/>
    <hyperlink ref="B4" r:id="rId4" tooltip="Balvu novads" display="https://en.wikipedia.org/wiki/Balvu_novads" xr:uid="{49729015-BEE3-4467-A3CC-EFCE11C47023}"/>
    <hyperlink ref="B5" r:id="rId5" tooltip="Bauskas novads" display="https://en.wikipedia.org/wiki/Bauskas_novads" xr:uid="{BB5F721A-A83C-4ABF-A4FE-31B859125D52}"/>
    <hyperlink ref="B6" r:id="rId6" tooltip="Cēsu novads" display="https://en.wikipedia.org/wiki/C%C4%93su_novads" xr:uid="{EEDFA2A4-005C-43BF-B3D4-F576FC5E164B}"/>
    <hyperlink ref="B7" r:id="rId7" tooltip="Dobeles novads" display="https://en.wikipedia.org/wiki/Dobeles_novads" xr:uid="{3FEBE1C0-5099-4381-9E63-D3A5D29600B0}"/>
    <hyperlink ref="B8" r:id="rId8" tooltip="Gulbenes novads" display="https://en.wikipedia.org/wiki/Gulbenes_novads" xr:uid="{A9B19D5C-B1C2-49E8-A262-5DF9CB920D8E}"/>
    <hyperlink ref="B9" r:id="rId9" tooltip="Jelgavas novads" display="https://en.wikipedia.org/wiki/Jelgavas_novads" xr:uid="{F57C367B-8C9E-4927-9017-773AFC6D3592}"/>
    <hyperlink ref="B10" r:id="rId10" tooltip="Jēkabpils novads" display="https://en.wikipedia.org/wiki/J%C4%93kabpils_novads" xr:uid="{837B8CCA-229D-4EF6-9712-73521B3DBAA8}"/>
    <hyperlink ref="B11" r:id="rId11" tooltip="Krāslavas novads" display="https://en.wikipedia.org/wiki/Kr%C4%81slavas_novads" xr:uid="{B911F86F-B22C-4C7F-AB02-7EB9BC9962B2}"/>
    <hyperlink ref="B12" r:id="rId12" tooltip="Kuldīgas novads" display="https://en.wikipedia.org/wiki/Kuld%C4%ABgas_novads" xr:uid="{9C395E5B-283A-4BD8-B271-BB1E40AA661A}"/>
    <hyperlink ref="B13" r:id="rId13" tooltip="Ķekavas novads" display="https://en.wikipedia.org/wiki/%C4%B6ekavas_novads" xr:uid="{F09D33A3-A06F-4B21-9449-7AF48A65AA2B}"/>
    <hyperlink ref="B14" r:id="rId14" tooltip="Limbažu novads" display="https://en.wikipedia.org/wiki/Limba%C5%BEu_novads" xr:uid="{BE8B137C-1B26-4682-8D13-D64927060386}"/>
    <hyperlink ref="B15" r:id="rId15" tooltip="Līvānu novads" display="https://en.wikipedia.org/wiki/L%C4%ABv%C4%81nu_novads" xr:uid="{82FB2B05-0315-44D5-B5DE-8E42A7D6FF5E}"/>
    <hyperlink ref="B16" r:id="rId16" tooltip="Ludzas novads" display="https://en.wikipedia.org/wiki/Ludzas_novads" xr:uid="{02ECB832-EFA0-458B-AFEB-FBAA6B10ECD1}"/>
    <hyperlink ref="B17" r:id="rId17" tooltip="Madonas novads" display="https://en.wikipedia.org/wiki/Madonas_novads" xr:uid="{992B57E4-CD13-4211-B794-B1C35A59CA63}"/>
    <hyperlink ref="B18" r:id="rId18" tooltip="Mārupes novads" display="https://en.wikipedia.org/wiki/M%C4%81rupes_novads" xr:uid="{D6DAC2A2-4BB2-4FF5-B798-8842A391CFB3}"/>
    <hyperlink ref="B19" r:id="rId19" tooltip="Ogres novads" display="https://en.wikipedia.org/wiki/Ogres_novads" xr:uid="{7DC69CCC-10DE-49A3-910F-66BD03230584}"/>
    <hyperlink ref="B20" r:id="rId20" tooltip="Olaines novads" display="https://en.wikipedia.org/wiki/Olaines_novads" xr:uid="{A98A0938-5DE0-4632-9094-26CF7A2E5FBF}"/>
    <hyperlink ref="B21" r:id="rId21" tooltip="Preiļu novads" display="https://en.wikipedia.org/wiki/Prei%C4%BCu_novads" xr:uid="{AA13CFDC-1023-443D-B079-94837FEF45DB}"/>
    <hyperlink ref="B22" r:id="rId22" tooltip="Rēzeknes novads" display="https://en.wikipedia.org/wiki/R%C4%93zeknes_novads" xr:uid="{670C0031-5023-4B85-B0A0-30DC7E938B36}"/>
    <hyperlink ref="B23" r:id="rId23" tooltip="Ropažu novads" display="https://en.wikipedia.org/wiki/Ropa%C5%BEu_novads" xr:uid="{100276FD-E1F2-4EB9-84B6-E2F923ABE3D1}"/>
    <hyperlink ref="B24" r:id="rId24" tooltip="Salaspils novads" display="https://en.wikipedia.org/wiki/Salaspils_novads" xr:uid="{BAF8EF79-5B4C-4C2E-81A0-6CC458AC6822}"/>
    <hyperlink ref="B25" r:id="rId25" tooltip="Saldus novads" display="https://en.wikipedia.org/wiki/Saldus_novads" xr:uid="{F1206E78-98D8-4F7F-857F-F61EDC4423E3}"/>
    <hyperlink ref="B26" r:id="rId26" tooltip="Saulkrastu novads" display="https://en.wikipedia.org/wiki/Saulkrastu_novads" xr:uid="{EAE0205A-425B-4695-A506-3FF24600E915}"/>
    <hyperlink ref="B27" r:id="rId27" tooltip="Siguldas novads" display="https://en.wikipedia.org/wiki/Siguldas_novads" xr:uid="{033073FF-247E-48B8-90D7-B432A1AADB98}"/>
    <hyperlink ref="B28" r:id="rId28" tooltip="Smiltenes novads" display="https://en.wikipedia.org/wiki/Smiltenes_novads" xr:uid="{D5102244-0546-41CD-8633-934CEEF35E9C}"/>
    <hyperlink ref="B29" r:id="rId29" tooltip="Talsu novads" display="https://en.wikipedia.org/wiki/Talsu_novads" xr:uid="{04EC5075-309A-4302-93E3-F76EA8F42764}"/>
    <hyperlink ref="B30" r:id="rId30" tooltip="Tukuma novads" display="https://en.wikipedia.org/wiki/Tukuma_novads" xr:uid="{F5F927D5-C2C8-456A-BD93-2449E0B6F14D}"/>
    <hyperlink ref="B31" r:id="rId31" tooltip="Valkas novads" display="https://en.wikipedia.org/wiki/Valkas_novads" xr:uid="{B466CA8B-1923-4C7C-98A4-22AE477B06D1}"/>
    <hyperlink ref="B32" r:id="rId32" tooltip="Varakļānu novads" display="https://en.wikipedia.org/wiki/Varak%C4%BC%C4%81nu_novads" xr:uid="{928F0262-901A-451D-A153-76B9450BB424}"/>
    <hyperlink ref="B33" r:id="rId33" tooltip="Ventspils novads" display="https://en.wikipedia.org/wiki/Ventspils_novads" xr:uid="{FC41B014-4FE2-4532-AEDD-86AA991B28ED}"/>
    <hyperlink ref="B34" r:id="rId34" tooltip="Augšdaugava Municipality" display="https://en.wikipedia.org/wiki/Aug%C5%A1daugava_Municipality" xr:uid="{5E358872-1901-4C19-A98E-A658D058F7FF}"/>
    <hyperlink ref="B35" r:id="rId35" tooltip="South Kurzeme Municipality" display="https://en.wikipedia.org/wiki/South_Kurzeme_Municipality" xr:uid="{F9A20177-D8B8-4730-AA06-956064417410}"/>
    <hyperlink ref="B36" r:id="rId36" tooltip="Valmiera Municipality" display="https://en.wikipedia.org/wiki/Valmiera_Municipality" xr:uid="{0BD1B4E1-163B-4535-9813-4E82881E8E62}"/>
    <hyperlink ref="B37" r:id="rId37" tooltip="Daugavpils" display="https://en.wikipedia.org/wiki/Daugavpils" xr:uid="{EB84AE95-C6A5-4D25-AD4E-D565206F47D2}"/>
    <hyperlink ref="B38" r:id="rId38" tooltip="Jelgava" display="https://en.wikipedia.org/wiki/Jelgava" xr:uid="{45DE0D22-66A5-4811-829C-DC2CD86C5730}"/>
    <hyperlink ref="B39" r:id="rId39" tooltip="Jūrmala" display="https://en.wikipedia.org/wiki/J%C5%ABrmala" xr:uid="{783C1569-2F0E-40E6-B2FE-F6CB3CDB65D9}"/>
    <hyperlink ref="B40" r:id="rId40" tooltip="Liepāja" display="https://en.wikipedia.org/wiki/Liep%C4%81ja" xr:uid="{E9AF5E61-3919-46AF-933B-DD0F0CDD059F}"/>
    <hyperlink ref="B41" r:id="rId41" tooltip="Rēzekne" display="https://en.wikipedia.org/wiki/R%C4%93zekne" xr:uid="{83E9B5C3-8736-4D1D-B3C6-845328425389}"/>
    <hyperlink ref="B42" r:id="rId42" tooltip="Rīga" display="https://en.wikipedia.org/wiki/R%C4%ABga" xr:uid="{931B5101-ECD3-437E-AE04-6064C2AEEEBB}"/>
    <hyperlink ref="B43" r:id="rId43" tooltip="Ventspils" display="https://en.wikipedia.org/wiki/Ventspils" xr:uid="{C49839B8-AEB0-488E-BA2B-012EE1A328EC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E597C-A386-4459-B161-878EF5F6FFD3}">
  <dimension ref="A1:F80"/>
  <sheetViews>
    <sheetView topLeftCell="A64" workbookViewId="0">
      <selection activeCell="C1" sqref="C1:F80"/>
    </sheetView>
  </sheetViews>
  <sheetFormatPr defaultRowHeight="14.5" x14ac:dyDescent="0.35"/>
  <cols>
    <col min="3" max="3" width="4.81640625" bestFit="1" customWidth="1"/>
    <col min="4" max="4" width="49.1796875" bestFit="1" customWidth="1"/>
    <col min="5" max="5" width="20.08984375" bestFit="1" customWidth="1"/>
    <col min="6" max="6" width="7.1796875" bestFit="1" customWidth="1"/>
  </cols>
  <sheetData>
    <row r="1" spans="1:6" ht="29.5" thickBot="1" x14ac:dyDescent="0.4">
      <c r="A1" s="1" t="s">
        <v>3423</v>
      </c>
      <c r="B1" s="3" t="s">
        <v>3424</v>
      </c>
      <c r="C1">
        <v>4005</v>
      </c>
      <c r="D1" t="str">
        <f>_xlfn.CONCAT(B1," (North Macedonean municipality)")</f>
        <v>Aerodrom (North Macedonean municipality)</v>
      </c>
      <c r="E1" t="str">
        <f>B1</f>
        <v>Aerodrom</v>
      </c>
      <c r="F1" t="str">
        <f>A1</f>
        <v>MK-801</v>
      </c>
    </row>
    <row r="2" spans="1:6" ht="29.5" thickBot="1" x14ac:dyDescent="0.4">
      <c r="A2" s="1" t="s">
        <v>3425</v>
      </c>
      <c r="B2" s="3" t="s">
        <v>3426</v>
      </c>
      <c r="C2">
        <v>4005</v>
      </c>
      <c r="D2" t="str">
        <f t="shared" ref="D2:D65" si="0">_xlfn.CONCAT(B2," (North Macedonean municipality)")</f>
        <v>Aračinovo (North Macedonean municipality)</v>
      </c>
      <c r="E2" t="str">
        <f t="shared" ref="E2:E65" si="1">B2</f>
        <v>Aračinovo</v>
      </c>
      <c r="F2" t="str">
        <f t="shared" ref="F2:F65" si="2">A2</f>
        <v>MK-802</v>
      </c>
    </row>
    <row r="3" spans="1:6" ht="15" thickBot="1" x14ac:dyDescent="0.4">
      <c r="A3" s="1" t="s">
        <v>3427</v>
      </c>
      <c r="B3" s="3" t="s">
        <v>3428</v>
      </c>
      <c r="C3">
        <v>4005</v>
      </c>
      <c r="D3" t="str">
        <f t="shared" si="0"/>
        <v>Berovo (North Macedonean municipality)</v>
      </c>
      <c r="E3" t="str">
        <f t="shared" si="1"/>
        <v>Berovo</v>
      </c>
      <c r="F3" t="str">
        <f t="shared" si="2"/>
        <v>MK-201</v>
      </c>
    </row>
    <row r="4" spans="1:6" ht="15" thickBot="1" x14ac:dyDescent="0.4">
      <c r="A4" s="1" t="s">
        <v>3429</v>
      </c>
      <c r="B4" s="3" t="s">
        <v>3430</v>
      </c>
      <c r="C4">
        <v>4005</v>
      </c>
      <c r="D4" t="str">
        <f t="shared" si="0"/>
        <v>Bitola (North Macedonean municipality)</v>
      </c>
      <c r="E4" t="str">
        <f t="shared" si="1"/>
        <v>Bitola</v>
      </c>
      <c r="F4" t="str">
        <f t="shared" si="2"/>
        <v>MK-501</v>
      </c>
    </row>
    <row r="5" spans="1:6" ht="15" thickBot="1" x14ac:dyDescent="0.4">
      <c r="A5" s="1" t="s">
        <v>3431</v>
      </c>
      <c r="B5" s="3" t="s">
        <v>3432</v>
      </c>
      <c r="C5">
        <v>4005</v>
      </c>
      <c r="D5" t="str">
        <f t="shared" si="0"/>
        <v>Bogdanci (North Macedonean municipality)</v>
      </c>
      <c r="E5" t="str">
        <f t="shared" si="1"/>
        <v>Bogdanci</v>
      </c>
      <c r="F5" t="str">
        <f t="shared" si="2"/>
        <v>MK-401</v>
      </c>
    </row>
    <row r="6" spans="1:6" ht="29.5" thickBot="1" x14ac:dyDescent="0.4">
      <c r="A6" s="1" t="s">
        <v>3433</v>
      </c>
      <c r="B6" s="3" t="s">
        <v>3434</v>
      </c>
      <c r="C6">
        <v>4005</v>
      </c>
      <c r="D6" t="str">
        <f t="shared" si="0"/>
        <v>Bogovinje (North Macedonean municipality)</v>
      </c>
      <c r="E6" t="str">
        <f t="shared" si="1"/>
        <v>Bogovinje</v>
      </c>
      <c r="F6" t="str">
        <f t="shared" si="2"/>
        <v>MK-601</v>
      </c>
    </row>
    <row r="7" spans="1:6" ht="15" thickBot="1" x14ac:dyDescent="0.4">
      <c r="A7" s="1" t="s">
        <v>3435</v>
      </c>
      <c r="B7" s="3" t="s">
        <v>3436</v>
      </c>
      <c r="C7">
        <v>4005</v>
      </c>
      <c r="D7" t="str">
        <f t="shared" si="0"/>
        <v>Bosilovo (North Macedonean municipality)</v>
      </c>
      <c r="E7" t="str">
        <f t="shared" si="1"/>
        <v>Bosilovo</v>
      </c>
      <c r="F7" t="str">
        <f t="shared" si="2"/>
        <v>MK-402</v>
      </c>
    </row>
    <row r="8" spans="1:6" ht="15" thickBot="1" x14ac:dyDescent="0.4">
      <c r="A8" s="1" t="s">
        <v>3437</v>
      </c>
      <c r="B8" s="3" t="s">
        <v>3438</v>
      </c>
      <c r="C8">
        <v>4005</v>
      </c>
      <c r="D8" t="str">
        <f t="shared" si="0"/>
        <v>Brvenica (North Macedonean municipality)</v>
      </c>
      <c r="E8" t="str">
        <f t="shared" si="1"/>
        <v>Brvenica</v>
      </c>
      <c r="F8" t="str">
        <f t="shared" si="2"/>
        <v>MK-602</v>
      </c>
    </row>
    <row r="9" spans="1:6" ht="15" thickBot="1" x14ac:dyDescent="0.4">
      <c r="A9" s="1" t="s">
        <v>3439</v>
      </c>
      <c r="B9" s="3" t="s">
        <v>3440</v>
      </c>
      <c r="C9">
        <v>4005</v>
      </c>
      <c r="D9" t="str">
        <f t="shared" si="0"/>
        <v>Butel (North Macedonean municipality)</v>
      </c>
      <c r="E9" t="str">
        <f t="shared" si="1"/>
        <v>Butel</v>
      </c>
      <c r="F9" t="str">
        <f t="shared" si="2"/>
        <v>MK-803</v>
      </c>
    </row>
    <row r="10" spans="1:6" ht="15" thickBot="1" x14ac:dyDescent="0.4">
      <c r="A10" s="1" t="s">
        <v>3441</v>
      </c>
      <c r="B10" s="3" t="s">
        <v>3442</v>
      </c>
      <c r="C10">
        <v>4005</v>
      </c>
      <c r="D10" t="str">
        <f t="shared" si="0"/>
        <v>Centar (North Macedonean municipality)</v>
      </c>
      <c r="E10" t="str">
        <f t="shared" si="1"/>
        <v>Centar</v>
      </c>
      <c r="F10" t="str">
        <f t="shared" si="2"/>
        <v>MK-814</v>
      </c>
    </row>
    <row r="11" spans="1:6" ht="29.5" thickBot="1" x14ac:dyDescent="0.4">
      <c r="A11" s="1" t="s">
        <v>3443</v>
      </c>
      <c r="B11" s="3" t="s">
        <v>3444</v>
      </c>
      <c r="C11">
        <v>4005</v>
      </c>
      <c r="D11" t="str">
        <f t="shared" si="0"/>
        <v>Centar Župa (North Macedonean municipality)</v>
      </c>
      <c r="E11" t="str">
        <f t="shared" si="1"/>
        <v>Centar Župa</v>
      </c>
      <c r="F11" t="str">
        <f t="shared" si="2"/>
        <v>MK-313</v>
      </c>
    </row>
    <row r="12" spans="1:6" ht="15" thickBot="1" x14ac:dyDescent="0.4">
      <c r="A12" s="1" t="s">
        <v>3445</v>
      </c>
      <c r="B12" s="3" t="s">
        <v>3446</v>
      </c>
      <c r="C12">
        <v>4005</v>
      </c>
      <c r="D12" t="str">
        <f t="shared" si="0"/>
        <v>Čair (North Macedonean municipality)</v>
      </c>
      <c r="E12" t="str">
        <f t="shared" si="1"/>
        <v>Čair</v>
      </c>
      <c r="F12" t="str">
        <f t="shared" si="2"/>
        <v>MK-815</v>
      </c>
    </row>
    <row r="13" spans="1:6" ht="15" thickBot="1" x14ac:dyDescent="0.4">
      <c r="A13" s="1" t="s">
        <v>3447</v>
      </c>
      <c r="B13" s="3" t="s">
        <v>3448</v>
      </c>
      <c r="C13">
        <v>4005</v>
      </c>
      <c r="D13" t="str">
        <f t="shared" si="0"/>
        <v>Čaška (North Macedonean municipality)</v>
      </c>
      <c r="E13" t="str">
        <f t="shared" si="1"/>
        <v>Čaška</v>
      </c>
      <c r="F13" t="str">
        <f t="shared" si="2"/>
        <v>MK-109</v>
      </c>
    </row>
    <row r="14" spans="1:6" ht="44" thickBot="1" x14ac:dyDescent="0.4">
      <c r="A14" s="1" t="s">
        <v>3449</v>
      </c>
      <c r="B14" s="3" t="s">
        <v>3450</v>
      </c>
      <c r="C14">
        <v>4005</v>
      </c>
      <c r="D14" t="str">
        <f t="shared" si="0"/>
        <v>Češinovo-Obleševo (North Macedonean municipality)</v>
      </c>
      <c r="E14" t="str">
        <f t="shared" si="1"/>
        <v>Češinovo-Obleševo</v>
      </c>
      <c r="F14" t="str">
        <f t="shared" si="2"/>
        <v>MK-210</v>
      </c>
    </row>
    <row r="15" spans="1:6" ht="29.5" thickBot="1" x14ac:dyDescent="0.4">
      <c r="A15" s="1" t="s">
        <v>3451</v>
      </c>
      <c r="B15" s="3" t="s">
        <v>3452</v>
      </c>
      <c r="C15">
        <v>4005</v>
      </c>
      <c r="D15" t="str">
        <f t="shared" si="0"/>
        <v>Čučer-Sandevo (North Macedonean municipality)</v>
      </c>
      <c r="E15" t="str">
        <f t="shared" si="1"/>
        <v>Čučer-Sandevo</v>
      </c>
      <c r="F15" t="str">
        <f t="shared" si="2"/>
        <v>MK-816</v>
      </c>
    </row>
    <row r="16" spans="1:6" ht="15" thickBot="1" x14ac:dyDescent="0.4">
      <c r="A16" s="1" t="s">
        <v>3453</v>
      </c>
      <c r="B16" s="3" t="s">
        <v>3454</v>
      </c>
      <c r="C16">
        <v>4005</v>
      </c>
      <c r="D16" t="str">
        <f t="shared" si="0"/>
        <v>Debar (North Macedonean municipality)</v>
      </c>
      <c r="E16" t="str">
        <f t="shared" si="1"/>
        <v>Debar</v>
      </c>
      <c r="F16" t="str">
        <f t="shared" si="2"/>
        <v>MK-303</v>
      </c>
    </row>
    <row r="17" spans="1:6" ht="15" thickBot="1" x14ac:dyDescent="0.4">
      <c r="A17" s="1" t="s">
        <v>3455</v>
      </c>
      <c r="B17" s="3" t="s">
        <v>3456</v>
      </c>
      <c r="C17">
        <v>4005</v>
      </c>
      <c r="D17" t="str">
        <f t="shared" si="0"/>
        <v>Debrca (North Macedonean municipality)</v>
      </c>
      <c r="E17" t="str">
        <f t="shared" si="1"/>
        <v>Debrca</v>
      </c>
      <c r="F17" t="str">
        <f t="shared" si="2"/>
        <v>MK-304</v>
      </c>
    </row>
    <row r="18" spans="1:6" ht="15" thickBot="1" x14ac:dyDescent="0.4">
      <c r="A18" s="1" t="s">
        <v>3457</v>
      </c>
      <c r="B18" s="3" t="s">
        <v>3458</v>
      </c>
      <c r="C18">
        <v>4005</v>
      </c>
      <c r="D18" t="str">
        <f t="shared" si="0"/>
        <v>Delčevo (North Macedonean municipality)</v>
      </c>
      <c r="E18" t="str">
        <f t="shared" si="1"/>
        <v>Delčevo</v>
      </c>
      <c r="F18" t="str">
        <f t="shared" si="2"/>
        <v>MK-203</v>
      </c>
    </row>
    <row r="19" spans="1:6" ht="29.5" thickBot="1" x14ac:dyDescent="0.4">
      <c r="A19" s="1" t="s">
        <v>3459</v>
      </c>
      <c r="B19" s="3" t="s">
        <v>3460</v>
      </c>
      <c r="C19">
        <v>4005</v>
      </c>
      <c r="D19" t="str">
        <f t="shared" si="0"/>
        <v>Demir Hisar (North Macedonean municipality)</v>
      </c>
      <c r="E19" t="str">
        <f t="shared" si="1"/>
        <v>Demir Hisar</v>
      </c>
      <c r="F19" t="str">
        <f t="shared" si="2"/>
        <v>MK-502</v>
      </c>
    </row>
    <row r="20" spans="1:6" ht="29.5" thickBot="1" x14ac:dyDescent="0.4">
      <c r="A20" s="1" t="s">
        <v>3461</v>
      </c>
      <c r="B20" s="3" t="s">
        <v>3462</v>
      </c>
      <c r="C20">
        <v>4005</v>
      </c>
      <c r="D20" t="str">
        <f t="shared" si="0"/>
        <v>Demir Kapija (North Macedonean municipality)</v>
      </c>
      <c r="E20" t="str">
        <f t="shared" si="1"/>
        <v>Demir Kapija</v>
      </c>
      <c r="F20" t="str">
        <f t="shared" si="2"/>
        <v>MK-103</v>
      </c>
    </row>
    <row r="21" spans="1:6" ht="15" thickBot="1" x14ac:dyDescent="0.4">
      <c r="A21" s="1" t="s">
        <v>3463</v>
      </c>
      <c r="B21" s="3" t="s">
        <v>3464</v>
      </c>
      <c r="C21">
        <v>4005</v>
      </c>
      <c r="D21" t="str">
        <f t="shared" si="0"/>
        <v>Dojran (North Macedonean municipality)</v>
      </c>
      <c r="E21" t="str">
        <f t="shared" si="1"/>
        <v>Dojran</v>
      </c>
      <c r="F21" t="str">
        <f t="shared" si="2"/>
        <v>MK-406</v>
      </c>
    </row>
    <row r="22" spans="1:6" ht="15" thickBot="1" x14ac:dyDescent="0.4">
      <c r="A22" s="1" t="s">
        <v>3465</v>
      </c>
      <c r="B22" s="3" t="s">
        <v>3466</v>
      </c>
      <c r="C22">
        <v>4005</v>
      </c>
      <c r="D22" t="str">
        <f t="shared" si="0"/>
        <v>Dolneni (North Macedonean municipality)</v>
      </c>
      <c r="E22" t="str">
        <f t="shared" si="1"/>
        <v>Dolneni</v>
      </c>
      <c r="F22" t="str">
        <f t="shared" si="2"/>
        <v>MK-503</v>
      </c>
    </row>
    <row r="23" spans="1:6" ht="29.5" thickBot="1" x14ac:dyDescent="0.4">
      <c r="A23" s="1" t="s">
        <v>3467</v>
      </c>
      <c r="B23" s="3" t="s">
        <v>3468</v>
      </c>
      <c r="C23">
        <v>4005</v>
      </c>
      <c r="D23" t="str">
        <f t="shared" si="0"/>
        <v>Gazi Baba (North Macedonean municipality)</v>
      </c>
      <c r="E23" t="str">
        <f t="shared" si="1"/>
        <v>Gazi Baba</v>
      </c>
      <c r="F23" t="str">
        <f t="shared" si="2"/>
        <v>MK-804</v>
      </c>
    </row>
    <row r="24" spans="1:6" ht="15" thickBot="1" x14ac:dyDescent="0.4">
      <c r="A24" s="1" t="s">
        <v>3469</v>
      </c>
      <c r="B24" s="3" t="s">
        <v>3470</v>
      </c>
      <c r="C24">
        <v>4005</v>
      </c>
      <c r="D24" t="str">
        <f t="shared" si="0"/>
        <v>Gevgelija (North Macedonean municipality)</v>
      </c>
      <c r="E24" t="str">
        <f t="shared" si="1"/>
        <v>Gevgelija</v>
      </c>
      <c r="F24" t="str">
        <f t="shared" si="2"/>
        <v>MK-405</v>
      </c>
    </row>
    <row r="25" spans="1:6" ht="29.5" thickBot="1" x14ac:dyDescent="0.4">
      <c r="A25" s="1" t="s">
        <v>3471</v>
      </c>
      <c r="B25" s="3" t="s">
        <v>3472</v>
      </c>
      <c r="C25">
        <v>4005</v>
      </c>
      <c r="D25" t="str">
        <f t="shared" si="0"/>
        <v>Gjorče Petrov (North Macedonean municipality)</v>
      </c>
      <c r="E25" t="str">
        <f t="shared" si="1"/>
        <v>Gjorče Petrov</v>
      </c>
      <c r="F25" t="str">
        <f t="shared" si="2"/>
        <v>MK-805</v>
      </c>
    </row>
    <row r="26" spans="1:6" ht="15" thickBot="1" x14ac:dyDescent="0.4">
      <c r="A26" s="1" t="s">
        <v>3473</v>
      </c>
      <c r="B26" s="3" t="s">
        <v>3474</v>
      </c>
      <c r="C26">
        <v>4005</v>
      </c>
      <c r="D26" t="str">
        <f t="shared" si="0"/>
        <v>Gostivar (North Macedonean municipality)</v>
      </c>
      <c r="E26" t="str">
        <f t="shared" si="1"/>
        <v>Gostivar</v>
      </c>
      <c r="F26" t="str">
        <f t="shared" si="2"/>
        <v>MK-604</v>
      </c>
    </row>
    <row r="27" spans="1:6" ht="15" thickBot="1" x14ac:dyDescent="0.4">
      <c r="A27" s="1" t="s">
        <v>3475</v>
      </c>
      <c r="B27" s="3" t="s">
        <v>3476</v>
      </c>
      <c r="C27">
        <v>4005</v>
      </c>
      <c r="D27" t="str">
        <f t="shared" si="0"/>
        <v>Gradsko (North Macedonean municipality)</v>
      </c>
      <c r="E27" t="str">
        <f t="shared" si="1"/>
        <v>Gradsko</v>
      </c>
      <c r="F27" t="str">
        <f t="shared" si="2"/>
        <v>MK-102</v>
      </c>
    </row>
    <row r="28" spans="1:6" ht="15" thickBot="1" x14ac:dyDescent="0.4">
      <c r="A28" s="1" t="s">
        <v>3477</v>
      </c>
      <c r="B28" s="3" t="s">
        <v>3478</v>
      </c>
      <c r="C28">
        <v>4005</v>
      </c>
      <c r="D28" t="str">
        <f t="shared" si="0"/>
        <v>Ilinden (North Macedonean municipality)</v>
      </c>
      <c r="E28" t="str">
        <f t="shared" si="1"/>
        <v>Ilinden</v>
      </c>
      <c r="F28" t="str">
        <f t="shared" si="2"/>
        <v>MK-807</v>
      </c>
    </row>
    <row r="29" spans="1:6" ht="29.5" thickBot="1" x14ac:dyDescent="0.4">
      <c r="A29" s="1" t="s">
        <v>3479</v>
      </c>
      <c r="B29" s="3" t="s">
        <v>3480</v>
      </c>
      <c r="C29">
        <v>4005</v>
      </c>
      <c r="D29" t="str">
        <f t="shared" si="0"/>
        <v>Jegunovce (North Macedonean municipality)</v>
      </c>
      <c r="E29" t="str">
        <f t="shared" si="1"/>
        <v>Jegunovce</v>
      </c>
      <c r="F29" t="str">
        <f t="shared" si="2"/>
        <v>MK-606</v>
      </c>
    </row>
    <row r="30" spans="1:6" ht="15" thickBot="1" x14ac:dyDescent="0.4">
      <c r="A30" s="1" t="s">
        <v>3481</v>
      </c>
      <c r="B30" s="3" t="s">
        <v>3482</v>
      </c>
      <c r="C30">
        <v>4005</v>
      </c>
      <c r="D30" t="str">
        <f t="shared" si="0"/>
        <v>Karbinci (North Macedonean municipality)</v>
      </c>
      <c r="E30" t="str">
        <f t="shared" si="1"/>
        <v>Karbinci</v>
      </c>
      <c r="F30" t="str">
        <f t="shared" si="2"/>
        <v>MK-205</v>
      </c>
    </row>
    <row r="31" spans="1:6" ht="15" thickBot="1" x14ac:dyDescent="0.4">
      <c r="A31" s="1" t="s">
        <v>3483</v>
      </c>
      <c r="B31" s="3" t="s">
        <v>3484</v>
      </c>
      <c r="C31">
        <v>4005</v>
      </c>
      <c r="D31" t="str">
        <f t="shared" si="0"/>
        <v>Karpoš (North Macedonean municipality)</v>
      </c>
      <c r="E31" t="str">
        <f t="shared" si="1"/>
        <v>Karpoš</v>
      </c>
      <c r="F31" t="str">
        <f t="shared" si="2"/>
        <v>MK-808</v>
      </c>
    </row>
    <row r="32" spans="1:6" ht="29.5" thickBot="1" x14ac:dyDescent="0.4">
      <c r="A32" s="1" t="s">
        <v>3485</v>
      </c>
      <c r="B32" s="3" t="s">
        <v>3486</v>
      </c>
      <c r="C32">
        <v>4005</v>
      </c>
      <c r="D32" t="str">
        <f t="shared" si="0"/>
        <v>Kavadarci (North Macedonean municipality)</v>
      </c>
      <c r="E32" t="str">
        <f t="shared" si="1"/>
        <v>Kavadarci</v>
      </c>
      <c r="F32" t="str">
        <f t="shared" si="2"/>
        <v>MK-104</v>
      </c>
    </row>
    <row r="33" spans="1:6" ht="15" thickBot="1" x14ac:dyDescent="0.4">
      <c r="A33" s="1" t="s">
        <v>3487</v>
      </c>
      <c r="B33" s="3" t="s">
        <v>3488</v>
      </c>
      <c r="C33">
        <v>4005</v>
      </c>
      <c r="D33" t="str">
        <f t="shared" si="0"/>
        <v>Kičevo (North Macedonean municipality)</v>
      </c>
      <c r="E33" t="str">
        <f t="shared" si="1"/>
        <v>Kičevo</v>
      </c>
      <c r="F33" t="str">
        <f t="shared" si="2"/>
        <v>MK-307</v>
      </c>
    </row>
    <row r="34" spans="1:6" ht="29.5" thickBot="1" x14ac:dyDescent="0.4">
      <c r="A34" s="1" t="s">
        <v>3489</v>
      </c>
      <c r="B34" s="3" t="s">
        <v>3490</v>
      </c>
      <c r="C34">
        <v>4005</v>
      </c>
      <c r="D34" t="str">
        <f t="shared" si="0"/>
        <v>Kisela Voda (North Macedonean municipality)</v>
      </c>
      <c r="E34" t="str">
        <f t="shared" si="1"/>
        <v>Kisela Voda</v>
      </c>
      <c r="F34" t="str">
        <f t="shared" si="2"/>
        <v>MK-809</v>
      </c>
    </row>
    <row r="35" spans="1:6" ht="15" thickBot="1" x14ac:dyDescent="0.4">
      <c r="A35" s="1" t="s">
        <v>3491</v>
      </c>
      <c r="B35" s="3" t="s">
        <v>3492</v>
      </c>
      <c r="C35">
        <v>4005</v>
      </c>
      <c r="D35" t="str">
        <f t="shared" si="0"/>
        <v>Kočani (North Macedonean municipality)</v>
      </c>
      <c r="E35" t="str">
        <f t="shared" si="1"/>
        <v>Kočani</v>
      </c>
      <c r="F35" t="str">
        <f t="shared" si="2"/>
        <v>MK-206</v>
      </c>
    </row>
    <row r="36" spans="1:6" ht="15" thickBot="1" x14ac:dyDescent="0.4">
      <c r="A36" s="1" t="s">
        <v>3493</v>
      </c>
      <c r="B36" s="3" t="s">
        <v>3494</v>
      </c>
      <c r="C36">
        <v>4005</v>
      </c>
      <c r="D36" t="str">
        <f t="shared" si="0"/>
        <v>Konče (North Macedonean municipality)</v>
      </c>
      <c r="E36" t="str">
        <f t="shared" si="1"/>
        <v>Konče</v>
      </c>
      <c r="F36" t="str">
        <f t="shared" si="2"/>
        <v>MK-407</v>
      </c>
    </row>
    <row r="37" spans="1:6" ht="15" thickBot="1" x14ac:dyDescent="0.4">
      <c r="A37" s="1" t="s">
        <v>3495</v>
      </c>
      <c r="B37" s="3" t="s">
        <v>3496</v>
      </c>
      <c r="C37">
        <v>4005</v>
      </c>
      <c r="D37" t="str">
        <f t="shared" si="0"/>
        <v>Kratovo (North Macedonean municipality)</v>
      </c>
      <c r="E37" t="str">
        <f t="shared" si="1"/>
        <v>Kratovo</v>
      </c>
      <c r="F37" t="str">
        <f t="shared" si="2"/>
        <v>MK-701</v>
      </c>
    </row>
    <row r="38" spans="1:6" ht="29.5" thickBot="1" x14ac:dyDescent="0.4">
      <c r="A38" s="1" t="s">
        <v>3497</v>
      </c>
      <c r="B38" s="3" t="s">
        <v>3498</v>
      </c>
      <c r="C38">
        <v>4005</v>
      </c>
      <c r="D38" t="str">
        <f t="shared" si="0"/>
        <v>Kriva Palanka (North Macedonean municipality)</v>
      </c>
      <c r="E38" t="str">
        <f t="shared" si="1"/>
        <v>Kriva Palanka</v>
      </c>
      <c r="F38" t="str">
        <f t="shared" si="2"/>
        <v>MK-702</v>
      </c>
    </row>
    <row r="39" spans="1:6" ht="29.5" thickBot="1" x14ac:dyDescent="0.4">
      <c r="A39" s="1" t="s">
        <v>3499</v>
      </c>
      <c r="B39" s="3" t="s">
        <v>3500</v>
      </c>
      <c r="C39">
        <v>4005</v>
      </c>
      <c r="D39" t="str">
        <f t="shared" si="0"/>
        <v>Krivogaštani (North Macedonean municipality)</v>
      </c>
      <c r="E39" t="str">
        <f t="shared" si="1"/>
        <v>Krivogaštani</v>
      </c>
      <c r="F39" t="str">
        <f t="shared" si="2"/>
        <v>MK-504</v>
      </c>
    </row>
    <row r="40" spans="1:6" ht="15" thickBot="1" x14ac:dyDescent="0.4">
      <c r="A40" s="1" t="s">
        <v>3501</v>
      </c>
      <c r="B40" s="3" t="s">
        <v>3502</v>
      </c>
      <c r="C40">
        <v>4005</v>
      </c>
      <c r="D40" t="str">
        <f t="shared" si="0"/>
        <v>Kruševo (North Macedonean municipality)</v>
      </c>
      <c r="E40" t="str">
        <f t="shared" si="1"/>
        <v>Kruševo</v>
      </c>
      <c r="F40" t="str">
        <f t="shared" si="2"/>
        <v>MK-505</v>
      </c>
    </row>
    <row r="41" spans="1:6" ht="29.5" thickBot="1" x14ac:dyDescent="0.4">
      <c r="A41" s="1" t="s">
        <v>3503</v>
      </c>
      <c r="B41" s="3" t="s">
        <v>3504</v>
      </c>
      <c r="C41">
        <v>4005</v>
      </c>
      <c r="D41" t="str">
        <f t="shared" si="0"/>
        <v>Kumanovo (North Macedonean municipality)</v>
      </c>
      <c r="E41" t="str">
        <f t="shared" si="1"/>
        <v>Kumanovo</v>
      </c>
      <c r="F41" t="str">
        <f t="shared" si="2"/>
        <v>MK-703</v>
      </c>
    </row>
    <row r="42" spans="1:6" ht="15" thickBot="1" x14ac:dyDescent="0.4">
      <c r="A42" s="1" t="s">
        <v>3505</v>
      </c>
      <c r="B42" s="3" t="s">
        <v>3506</v>
      </c>
      <c r="C42">
        <v>4005</v>
      </c>
      <c r="D42" t="str">
        <f t="shared" si="0"/>
        <v>Lipkovo (North Macedonean municipality)</v>
      </c>
      <c r="E42" t="str">
        <f t="shared" si="1"/>
        <v>Lipkovo</v>
      </c>
      <c r="F42" t="str">
        <f t="shared" si="2"/>
        <v>MK-704</v>
      </c>
    </row>
    <row r="43" spans="1:6" ht="15" thickBot="1" x14ac:dyDescent="0.4">
      <c r="A43" s="1" t="s">
        <v>3507</v>
      </c>
      <c r="B43" s="3" t="s">
        <v>3508</v>
      </c>
      <c r="C43">
        <v>4005</v>
      </c>
      <c r="D43" t="str">
        <f t="shared" si="0"/>
        <v>Lozovo (North Macedonean municipality)</v>
      </c>
      <c r="E43" t="str">
        <f t="shared" si="1"/>
        <v>Lozovo</v>
      </c>
      <c r="F43" t="str">
        <f t="shared" si="2"/>
        <v>MK-105</v>
      </c>
    </row>
    <row r="44" spans="1:6" ht="58.5" thickBot="1" x14ac:dyDescent="0.4">
      <c r="A44" s="1" t="s">
        <v>3509</v>
      </c>
      <c r="B44" s="3" t="s">
        <v>3510</v>
      </c>
      <c r="C44">
        <v>4005</v>
      </c>
      <c r="D44" t="str">
        <f t="shared" si="0"/>
        <v>Makedonska Kamenica (North Macedonean municipality)</v>
      </c>
      <c r="E44" t="str">
        <f t="shared" si="1"/>
        <v>Makedonska Kamenica</v>
      </c>
      <c r="F44" t="str">
        <f t="shared" si="2"/>
        <v>MK-207</v>
      </c>
    </row>
    <row r="45" spans="1:6" ht="29.5" thickBot="1" x14ac:dyDescent="0.4">
      <c r="A45" s="1" t="s">
        <v>3511</v>
      </c>
      <c r="B45" s="3" t="s">
        <v>3512</v>
      </c>
      <c r="C45">
        <v>4005</v>
      </c>
      <c r="D45" t="str">
        <f t="shared" si="0"/>
        <v>Makedonski Brod (North Macedonean municipality)</v>
      </c>
      <c r="E45" t="str">
        <f t="shared" si="1"/>
        <v>Makedonski Brod</v>
      </c>
      <c r="F45" t="str">
        <f t="shared" si="2"/>
        <v>MK-308</v>
      </c>
    </row>
    <row r="46" spans="1:6" ht="29.5" thickBot="1" x14ac:dyDescent="0.4">
      <c r="A46" s="1" t="s">
        <v>3513</v>
      </c>
      <c r="B46" s="3" t="s">
        <v>3514</v>
      </c>
      <c r="C46">
        <v>4005</v>
      </c>
      <c r="D46" t="str">
        <f t="shared" si="0"/>
        <v>Mavrovo i Rostuše (North Macedonean municipality)</v>
      </c>
      <c r="E46" t="str">
        <f t="shared" si="1"/>
        <v>Mavrovo i Rostuše</v>
      </c>
      <c r="F46" t="str">
        <f t="shared" si="2"/>
        <v>MK-607</v>
      </c>
    </row>
    <row r="47" spans="1:6" ht="15" thickBot="1" x14ac:dyDescent="0.4">
      <c r="A47" s="1" t="s">
        <v>3515</v>
      </c>
      <c r="B47" s="3" t="s">
        <v>3516</v>
      </c>
      <c r="C47">
        <v>4005</v>
      </c>
      <c r="D47" t="str">
        <f t="shared" si="0"/>
        <v>Mogila (North Macedonean municipality)</v>
      </c>
      <c r="E47" t="str">
        <f t="shared" si="1"/>
        <v>Mogila</v>
      </c>
      <c r="F47" t="str">
        <f t="shared" si="2"/>
        <v>MK-506</v>
      </c>
    </row>
    <row r="48" spans="1:6" ht="15" thickBot="1" x14ac:dyDescent="0.4">
      <c r="A48" s="1" t="s">
        <v>3517</v>
      </c>
      <c r="B48" s="3" t="s">
        <v>3518</v>
      </c>
      <c r="C48">
        <v>4005</v>
      </c>
      <c r="D48" t="str">
        <f t="shared" si="0"/>
        <v>Negotino (North Macedonean municipality)</v>
      </c>
      <c r="E48" t="str">
        <f t="shared" si="1"/>
        <v>Negotino</v>
      </c>
      <c r="F48" t="str">
        <f t="shared" si="2"/>
        <v>MK-106</v>
      </c>
    </row>
    <row r="49" spans="1:6" ht="15" thickBot="1" x14ac:dyDescent="0.4">
      <c r="A49" s="1" t="s">
        <v>3519</v>
      </c>
      <c r="B49" s="3" t="s">
        <v>3520</v>
      </c>
      <c r="C49">
        <v>4005</v>
      </c>
      <c r="D49" t="str">
        <f t="shared" si="0"/>
        <v>Novaci (North Macedonean municipality)</v>
      </c>
      <c r="E49" t="str">
        <f t="shared" si="1"/>
        <v>Novaci</v>
      </c>
      <c r="F49" t="str">
        <f t="shared" si="2"/>
        <v>MK-507</v>
      </c>
    </row>
    <row r="50" spans="1:6" ht="29.5" thickBot="1" x14ac:dyDescent="0.4">
      <c r="A50" s="1" t="s">
        <v>3521</v>
      </c>
      <c r="B50" s="3" t="s">
        <v>3522</v>
      </c>
      <c r="C50">
        <v>4005</v>
      </c>
      <c r="D50" t="str">
        <f t="shared" si="0"/>
        <v>Novo Selo (North Macedonean municipality)</v>
      </c>
      <c r="E50" t="str">
        <f t="shared" si="1"/>
        <v>Novo Selo</v>
      </c>
      <c r="F50" t="str">
        <f t="shared" si="2"/>
        <v>MK-408</v>
      </c>
    </row>
    <row r="51" spans="1:6" ht="15" thickBot="1" x14ac:dyDescent="0.4">
      <c r="A51" s="1" t="s">
        <v>3523</v>
      </c>
      <c r="B51" s="3" t="s">
        <v>3524</v>
      </c>
      <c r="C51">
        <v>4005</v>
      </c>
      <c r="D51" t="str">
        <f t="shared" si="0"/>
        <v>Ohrid (North Macedonean municipality)</v>
      </c>
      <c r="E51" t="str">
        <f t="shared" si="1"/>
        <v>Ohrid</v>
      </c>
      <c r="F51" t="str">
        <f t="shared" si="2"/>
        <v>MK-310</v>
      </c>
    </row>
    <row r="52" spans="1:6" ht="15" thickBot="1" x14ac:dyDescent="0.4">
      <c r="A52" s="1" t="s">
        <v>3525</v>
      </c>
      <c r="B52" s="3" t="s">
        <v>3526</v>
      </c>
      <c r="C52">
        <v>4005</v>
      </c>
      <c r="D52" t="str">
        <f t="shared" si="0"/>
        <v>Pehčevo (North Macedonean municipality)</v>
      </c>
      <c r="E52" t="str">
        <f t="shared" si="1"/>
        <v>Pehčevo</v>
      </c>
      <c r="F52" t="str">
        <f t="shared" si="2"/>
        <v>MK-208</v>
      </c>
    </row>
    <row r="53" spans="1:6" ht="15" thickBot="1" x14ac:dyDescent="0.4">
      <c r="A53" s="1" t="s">
        <v>3527</v>
      </c>
      <c r="B53" s="3" t="s">
        <v>3528</v>
      </c>
      <c r="C53">
        <v>4005</v>
      </c>
      <c r="D53" t="str">
        <f t="shared" si="0"/>
        <v>Petrovec (North Macedonean municipality)</v>
      </c>
      <c r="E53" t="str">
        <f t="shared" si="1"/>
        <v>Petrovec</v>
      </c>
      <c r="F53" t="str">
        <f t="shared" si="2"/>
        <v>MK-810</v>
      </c>
    </row>
    <row r="54" spans="1:6" ht="15" thickBot="1" x14ac:dyDescent="0.4">
      <c r="A54" s="1" t="s">
        <v>3529</v>
      </c>
      <c r="B54" s="3" t="s">
        <v>3530</v>
      </c>
      <c r="C54">
        <v>4005</v>
      </c>
      <c r="D54" t="str">
        <f t="shared" si="0"/>
        <v>Plasnica (North Macedonean municipality)</v>
      </c>
      <c r="E54" t="str">
        <f t="shared" si="1"/>
        <v>Plasnica</v>
      </c>
      <c r="F54" t="str">
        <f t="shared" si="2"/>
        <v>MK-311</v>
      </c>
    </row>
    <row r="55" spans="1:6" ht="15" thickBot="1" x14ac:dyDescent="0.4">
      <c r="A55" s="1" t="s">
        <v>3531</v>
      </c>
      <c r="B55" s="3" t="s">
        <v>3532</v>
      </c>
      <c r="C55">
        <v>4005</v>
      </c>
      <c r="D55" t="str">
        <f t="shared" si="0"/>
        <v>Prilep (North Macedonean municipality)</v>
      </c>
      <c r="E55" t="str">
        <f t="shared" si="1"/>
        <v>Prilep</v>
      </c>
      <c r="F55" t="str">
        <f t="shared" si="2"/>
        <v>MK-508</v>
      </c>
    </row>
    <row r="56" spans="1:6" ht="15" thickBot="1" x14ac:dyDescent="0.4">
      <c r="A56" s="1" t="s">
        <v>3533</v>
      </c>
      <c r="B56" s="3" t="s">
        <v>3534</v>
      </c>
      <c r="C56">
        <v>4005</v>
      </c>
      <c r="D56" t="str">
        <f t="shared" si="0"/>
        <v>Probištip (North Macedonean municipality)</v>
      </c>
      <c r="E56" t="str">
        <f t="shared" si="1"/>
        <v>Probištip</v>
      </c>
      <c r="F56" t="str">
        <f t="shared" si="2"/>
        <v>MK-209</v>
      </c>
    </row>
    <row r="57" spans="1:6" ht="15" thickBot="1" x14ac:dyDescent="0.4">
      <c r="A57" s="1" t="s">
        <v>3535</v>
      </c>
      <c r="B57" s="3" t="s">
        <v>3536</v>
      </c>
      <c r="C57">
        <v>4005</v>
      </c>
      <c r="D57" t="str">
        <f t="shared" si="0"/>
        <v>Radoviš (North Macedonean municipality)</v>
      </c>
      <c r="E57" t="str">
        <f t="shared" si="1"/>
        <v>Radoviš</v>
      </c>
      <c r="F57" t="str">
        <f t="shared" si="2"/>
        <v>MK-409</v>
      </c>
    </row>
    <row r="58" spans="1:6" ht="15" thickBot="1" x14ac:dyDescent="0.4">
      <c r="A58" s="1" t="s">
        <v>3537</v>
      </c>
      <c r="B58" s="3" t="s">
        <v>3538</v>
      </c>
      <c r="C58">
        <v>4005</v>
      </c>
      <c r="D58" t="str">
        <f t="shared" si="0"/>
        <v>Rankovce (North Macedonean municipality)</v>
      </c>
      <c r="E58" t="str">
        <f t="shared" si="1"/>
        <v>Rankovce</v>
      </c>
      <c r="F58" t="str">
        <f t="shared" si="2"/>
        <v>MK-705</v>
      </c>
    </row>
    <row r="59" spans="1:6" ht="15" thickBot="1" x14ac:dyDescent="0.4">
      <c r="A59" s="1" t="s">
        <v>3539</v>
      </c>
      <c r="B59" s="3" t="s">
        <v>3540</v>
      </c>
      <c r="C59">
        <v>4005</v>
      </c>
      <c r="D59" t="str">
        <f t="shared" si="0"/>
        <v>Resen (North Macedonean municipality)</v>
      </c>
      <c r="E59" t="str">
        <f t="shared" si="1"/>
        <v>Resen</v>
      </c>
      <c r="F59" t="str">
        <f t="shared" si="2"/>
        <v>MK-509</v>
      </c>
    </row>
    <row r="60" spans="1:6" ht="15" thickBot="1" x14ac:dyDescent="0.4">
      <c r="A60" s="1" t="s">
        <v>3541</v>
      </c>
      <c r="B60" s="3" t="s">
        <v>3542</v>
      </c>
      <c r="C60">
        <v>4005</v>
      </c>
      <c r="D60" t="str">
        <f t="shared" si="0"/>
        <v>Rosoman (North Macedonean municipality)</v>
      </c>
      <c r="E60" t="str">
        <f t="shared" si="1"/>
        <v>Rosoman</v>
      </c>
      <c r="F60" t="str">
        <f t="shared" si="2"/>
        <v>MK-107</v>
      </c>
    </row>
    <row r="61" spans="1:6" ht="15" thickBot="1" x14ac:dyDescent="0.4">
      <c r="A61" s="1" t="s">
        <v>3543</v>
      </c>
      <c r="B61" s="3" t="s">
        <v>3544</v>
      </c>
      <c r="C61">
        <v>4005</v>
      </c>
      <c r="D61" t="str">
        <f t="shared" si="0"/>
        <v>Saraj (North Macedonean municipality)</v>
      </c>
      <c r="E61" t="str">
        <f t="shared" si="1"/>
        <v>Saraj</v>
      </c>
      <c r="F61" t="str">
        <f t="shared" si="2"/>
        <v>MK-811</v>
      </c>
    </row>
    <row r="62" spans="1:6" ht="15" thickBot="1" x14ac:dyDescent="0.4">
      <c r="A62" s="1" t="s">
        <v>3545</v>
      </c>
      <c r="B62" s="3" t="s">
        <v>3546</v>
      </c>
      <c r="C62">
        <v>4005</v>
      </c>
      <c r="D62" t="str">
        <f t="shared" si="0"/>
        <v>Sopište (North Macedonean municipality)</v>
      </c>
      <c r="E62" t="str">
        <f t="shared" si="1"/>
        <v>Sopište</v>
      </c>
      <c r="F62" t="str">
        <f t="shared" si="2"/>
        <v>MK-812</v>
      </c>
    </row>
    <row r="63" spans="1:6" ht="44" thickBot="1" x14ac:dyDescent="0.4">
      <c r="A63" s="1" t="s">
        <v>3547</v>
      </c>
      <c r="B63" s="3" t="s">
        <v>3548</v>
      </c>
      <c r="C63">
        <v>4005</v>
      </c>
      <c r="D63" t="str">
        <f t="shared" si="0"/>
        <v>Staro Nagoričane (North Macedonean municipality)</v>
      </c>
      <c r="E63" t="str">
        <f t="shared" si="1"/>
        <v>Staro Nagoričane</v>
      </c>
      <c r="F63" t="str">
        <f t="shared" si="2"/>
        <v>MK-706</v>
      </c>
    </row>
    <row r="64" spans="1:6" ht="15" thickBot="1" x14ac:dyDescent="0.4">
      <c r="A64" s="1" t="s">
        <v>3549</v>
      </c>
      <c r="B64" s="3" t="s">
        <v>3550</v>
      </c>
      <c r="C64">
        <v>4005</v>
      </c>
      <c r="D64" t="str">
        <f t="shared" si="0"/>
        <v>Struga (North Macedonean municipality)</v>
      </c>
      <c r="E64" t="str">
        <f t="shared" si="1"/>
        <v>Struga</v>
      </c>
      <c r="F64" t="str">
        <f t="shared" si="2"/>
        <v>MK-312</v>
      </c>
    </row>
    <row r="65" spans="1:6" ht="15" thickBot="1" x14ac:dyDescent="0.4">
      <c r="A65" s="1" t="s">
        <v>3551</v>
      </c>
      <c r="B65" s="3" t="s">
        <v>3552</v>
      </c>
      <c r="C65">
        <v>4005</v>
      </c>
      <c r="D65" t="str">
        <f t="shared" si="0"/>
        <v>Strumica (North Macedonean municipality)</v>
      </c>
      <c r="E65" t="str">
        <f t="shared" si="1"/>
        <v>Strumica</v>
      </c>
      <c r="F65" t="str">
        <f t="shared" si="2"/>
        <v>MK-410</v>
      </c>
    </row>
    <row r="66" spans="1:6" ht="29.5" thickBot="1" x14ac:dyDescent="0.4">
      <c r="A66" s="1" t="s">
        <v>3553</v>
      </c>
      <c r="B66" s="3" t="s">
        <v>3554</v>
      </c>
      <c r="C66">
        <v>4005</v>
      </c>
      <c r="D66" t="str">
        <f t="shared" ref="D66:D80" si="3">_xlfn.CONCAT(B66," (North Macedonean municipality)")</f>
        <v>Studeničani (North Macedonean municipality)</v>
      </c>
      <c r="E66" t="str">
        <f t="shared" ref="E66:E80" si="4">B66</f>
        <v>Studeničani</v>
      </c>
      <c r="F66" t="str">
        <f t="shared" ref="F66:F80" si="5">A66</f>
        <v>MK-813</v>
      </c>
    </row>
    <row r="67" spans="1:6" ht="29.5" thickBot="1" x14ac:dyDescent="0.4">
      <c r="A67" s="1" t="s">
        <v>3555</v>
      </c>
      <c r="B67" s="3" t="s">
        <v>3556</v>
      </c>
      <c r="C67">
        <v>4005</v>
      </c>
      <c r="D67" t="str">
        <f t="shared" si="3"/>
        <v>Sveti Nikole (North Macedonean municipality)</v>
      </c>
      <c r="E67" t="str">
        <f t="shared" si="4"/>
        <v>Sveti Nikole</v>
      </c>
      <c r="F67" t="str">
        <f t="shared" si="5"/>
        <v>MK-108</v>
      </c>
    </row>
    <row r="68" spans="1:6" ht="15" thickBot="1" x14ac:dyDescent="0.4">
      <c r="A68" s="1" t="s">
        <v>3557</v>
      </c>
      <c r="B68" s="3" t="s">
        <v>3558</v>
      </c>
      <c r="C68">
        <v>4005</v>
      </c>
      <c r="D68" t="str">
        <f t="shared" si="3"/>
        <v>Štip (North Macedonean municipality)</v>
      </c>
      <c r="E68" t="str">
        <f t="shared" si="4"/>
        <v>Štip</v>
      </c>
      <c r="F68" t="str">
        <f t="shared" si="5"/>
        <v>MK-211</v>
      </c>
    </row>
    <row r="69" spans="1:6" ht="29.5" thickBot="1" x14ac:dyDescent="0.4">
      <c r="A69" s="1" t="s">
        <v>3559</v>
      </c>
      <c r="B69" s="3" t="s">
        <v>3560</v>
      </c>
      <c r="C69">
        <v>4005</v>
      </c>
      <c r="D69" t="str">
        <f t="shared" si="3"/>
        <v>Šuto Orizari (North Macedonean municipality)</v>
      </c>
      <c r="E69" t="str">
        <f t="shared" si="4"/>
        <v>Šuto Orizari</v>
      </c>
      <c r="F69" t="str">
        <f t="shared" si="5"/>
        <v>MK-817</v>
      </c>
    </row>
    <row r="70" spans="1:6" ht="15" thickBot="1" x14ac:dyDescent="0.4">
      <c r="A70" s="1" t="s">
        <v>3561</v>
      </c>
      <c r="B70" s="3" t="s">
        <v>3562</v>
      </c>
      <c r="C70">
        <v>4005</v>
      </c>
      <c r="D70" t="str">
        <f t="shared" si="3"/>
        <v>Tearce (North Macedonean municipality)</v>
      </c>
      <c r="E70" t="str">
        <f t="shared" si="4"/>
        <v>Tearce</v>
      </c>
      <c r="F70" t="str">
        <f t="shared" si="5"/>
        <v>MK-608</v>
      </c>
    </row>
    <row r="71" spans="1:6" ht="15" thickBot="1" x14ac:dyDescent="0.4">
      <c r="A71" s="1" t="s">
        <v>3563</v>
      </c>
      <c r="B71" s="3" t="s">
        <v>3564</v>
      </c>
      <c r="C71">
        <v>4005</v>
      </c>
      <c r="D71" t="str">
        <f t="shared" si="3"/>
        <v>Tetovo (North Macedonean municipality)</v>
      </c>
      <c r="E71" t="str">
        <f t="shared" si="4"/>
        <v>Tetovo</v>
      </c>
      <c r="F71" t="str">
        <f t="shared" si="5"/>
        <v>MK-609</v>
      </c>
    </row>
    <row r="72" spans="1:6" ht="29.5" thickBot="1" x14ac:dyDescent="0.4">
      <c r="A72" s="1" t="s">
        <v>3565</v>
      </c>
      <c r="B72" s="3" t="s">
        <v>3566</v>
      </c>
      <c r="C72">
        <v>4005</v>
      </c>
      <c r="D72" t="str">
        <f t="shared" si="3"/>
        <v>Valandovo (North Macedonean municipality)</v>
      </c>
      <c r="E72" t="str">
        <f t="shared" si="4"/>
        <v>Valandovo</v>
      </c>
      <c r="F72" t="str">
        <f t="shared" si="5"/>
        <v>MK-403</v>
      </c>
    </row>
    <row r="73" spans="1:6" ht="15" thickBot="1" x14ac:dyDescent="0.4">
      <c r="A73" s="1" t="s">
        <v>3567</v>
      </c>
      <c r="B73" s="3" t="s">
        <v>3568</v>
      </c>
      <c r="C73">
        <v>4005</v>
      </c>
      <c r="D73" t="str">
        <f t="shared" si="3"/>
        <v>Vasilevo (North Macedonean municipality)</v>
      </c>
      <c r="E73" t="str">
        <f t="shared" si="4"/>
        <v>Vasilevo</v>
      </c>
      <c r="F73" t="str">
        <f t="shared" si="5"/>
        <v>MK-404</v>
      </c>
    </row>
    <row r="74" spans="1:6" ht="15" thickBot="1" x14ac:dyDescent="0.4">
      <c r="A74" s="1" t="s">
        <v>3569</v>
      </c>
      <c r="B74" s="3" t="s">
        <v>3570</v>
      </c>
      <c r="C74">
        <v>4005</v>
      </c>
      <c r="D74" t="str">
        <f t="shared" si="3"/>
        <v>Veles (North Macedonean municipality)</v>
      </c>
      <c r="E74" t="str">
        <f t="shared" si="4"/>
        <v>Veles</v>
      </c>
      <c r="F74" t="str">
        <f t="shared" si="5"/>
        <v>MK-101</v>
      </c>
    </row>
    <row r="75" spans="1:6" ht="15" thickBot="1" x14ac:dyDescent="0.4">
      <c r="A75" s="1" t="s">
        <v>3571</v>
      </c>
      <c r="B75" s="3" t="s">
        <v>3572</v>
      </c>
      <c r="C75">
        <v>4005</v>
      </c>
      <c r="D75" t="str">
        <f t="shared" si="3"/>
        <v>Vevčani (North Macedonean municipality)</v>
      </c>
      <c r="E75" t="str">
        <f t="shared" si="4"/>
        <v>Vevčani</v>
      </c>
      <c r="F75" t="str">
        <f t="shared" si="5"/>
        <v>MK-301</v>
      </c>
    </row>
    <row r="76" spans="1:6" ht="15" thickBot="1" x14ac:dyDescent="0.4">
      <c r="A76" s="1" t="s">
        <v>3573</v>
      </c>
      <c r="B76" s="3" t="s">
        <v>3574</v>
      </c>
      <c r="C76">
        <v>4005</v>
      </c>
      <c r="D76" t="str">
        <f t="shared" si="3"/>
        <v>Vinica (North Macedonean municipality)</v>
      </c>
      <c r="E76" t="str">
        <f t="shared" si="4"/>
        <v>Vinica</v>
      </c>
      <c r="F76" t="str">
        <f t="shared" si="5"/>
        <v>MK-202</v>
      </c>
    </row>
    <row r="77" spans="1:6" ht="15" thickBot="1" x14ac:dyDescent="0.4">
      <c r="A77" s="1" t="s">
        <v>3575</v>
      </c>
      <c r="B77" s="3" t="s">
        <v>3576</v>
      </c>
      <c r="C77">
        <v>4005</v>
      </c>
      <c r="D77" t="str">
        <f t="shared" si="3"/>
        <v>Vrapčište (North Macedonean municipality)</v>
      </c>
      <c r="E77" t="str">
        <f t="shared" si="4"/>
        <v>Vrapčište</v>
      </c>
      <c r="F77" t="str">
        <f t="shared" si="5"/>
        <v>MK-603</v>
      </c>
    </row>
    <row r="78" spans="1:6" ht="29.5" thickBot="1" x14ac:dyDescent="0.4">
      <c r="A78" s="1" t="s">
        <v>3577</v>
      </c>
      <c r="B78" s="3" t="s">
        <v>3578</v>
      </c>
      <c r="C78">
        <v>4005</v>
      </c>
      <c r="D78" t="str">
        <f t="shared" si="3"/>
        <v>Zelenikovo (North Macedonean municipality)</v>
      </c>
      <c r="E78" t="str">
        <f t="shared" si="4"/>
        <v>Zelenikovo</v>
      </c>
      <c r="F78" t="str">
        <f t="shared" si="5"/>
        <v>MK-806</v>
      </c>
    </row>
    <row r="79" spans="1:6" ht="15" thickBot="1" x14ac:dyDescent="0.4">
      <c r="A79" s="1" t="s">
        <v>3579</v>
      </c>
      <c r="B79" s="3" t="s">
        <v>3580</v>
      </c>
      <c r="C79">
        <v>4005</v>
      </c>
      <c r="D79" t="str">
        <f t="shared" si="3"/>
        <v>Zrnovci (North Macedonean municipality)</v>
      </c>
      <c r="E79" t="str">
        <f t="shared" si="4"/>
        <v>Zrnovci</v>
      </c>
      <c r="F79" t="str">
        <f t="shared" si="5"/>
        <v>MK-204</v>
      </c>
    </row>
    <row r="80" spans="1:6" ht="15" thickBot="1" x14ac:dyDescent="0.4">
      <c r="A80" s="1" t="s">
        <v>3581</v>
      </c>
      <c r="B80" s="3" t="s">
        <v>3582</v>
      </c>
      <c r="C80">
        <v>4005</v>
      </c>
      <c r="D80" t="str">
        <f t="shared" si="3"/>
        <v>Želino (North Macedonean municipality)</v>
      </c>
      <c r="E80" t="str">
        <f t="shared" si="4"/>
        <v>Želino</v>
      </c>
      <c r="F80" t="str">
        <f t="shared" si="5"/>
        <v>MK-605</v>
      </c>
    </row>
  </sheetData>
  <hyperlinks>
    <hyperlink ref="B1" r:id="rId1" tooltip="Aerodrom Municipality, Skopje" display="https://en.wikipedia.org/wiki/Aerodrom_Municipality,_Skopje" xr:uid="{CA33849A-A95B-4B91-9D4A-5718DD3D5E42}"/>
    <hyperlink ref="B2" r:id="rId2" tooltip="Aračinovo Municipality" display="https://en.wikipedia.org/wiki/Ara%C4%8Dinovo_Municipality" xr:uid="{839B0F07-096D-4711-A627-AF7B144B14F4}"/>
    <hyperlink ref="B3" r:id="rId3" tooltip="Berovo Municipality" display="https://en.wikipedia.org/wiki/Berovo_Municipality" xr:uid="{DFF12926-124E-4FD1-A882-0D9EE876B6EC}"/>
    <hyperlink ref="B4" r:id="rId4" tooltip="Bitola Municipality" display="https://en.wikipedia.org/wiki/Bitola_Municipality" xr:uid="{C15915EA-0623-4572-8866-B6BA91AEA395}"/>
    <hyperlink ref="B5" r:id="rId5" tooltip="Bogdanci Municipality" display="https://en.wikipedia.org/wiki/Bogdanci_Municipality" xr:uid="{CACA7132-D382-4889-9CAE-BB766DF7DD37}"/>
    <hyperlink ref="B6" r:id="rId6" tooltip="Bogovinje Municipality" display="https://en.wikipedia.org/wiki/Bogovinje_Municipality" xr:uid="{0BE5121D-9D2A-4543-BF1B-75C281B444B9}"/>
    <hyperlink ref="B7" r:id="rId7" tooltip="Bosilovo Municipality" display="https://en.wikipedia.org/wiki/Bosilovo_Municipality" xr:uid="{FC3029BB-338C-4063-92DA-F55D9FACAE56}"/>
    <hyperlink ref="B8" r:id="rId8" tooltip="Brvenica Municipality" display="https://en.wikipedia.org/wiki/Brvenica_Municipality" xr:uid="{3EAFF716-5E90-413E-B2AF-BBE20D90FE9E}"/>
    <hyperlink ref="B9" r:id="rId9" tooltip="Butel Municipality" display="https://en.wikipedia.org/wiki/Butel_Municipality" xr:uid="{F6AF07AC-1A9A-45EF-B5A4-34242C54E8A8}"/>
    <hyperlink ref="B10" r:id="rId10" tooltip="Centar Municipality, Skopje" display="https://en.wikipedia.org/wiki/Centar_Municipality,_Skopje" xr:uid="{275106BE-923E-47CD-825F-8D236C88F625}"/>
    <hyperlink ref="B11" r:id="rId11" tooltip="Centar Župa Municipality" display="https://en.wikipedia.org/wiki/Centar_%C5%BDupa_Municipality" xr:uid="{316BBF23-BC47-4F67-A825-D381D6F57031}"/>
    <hyperlink ref="B12" r:id="rId12" tooltip="Čair Municipality" display="https://en.wikipedia.org/wiki/%C4%8Cair_Municipality" xr:uid="{B51DF8F8-823D-4A23-B3C5-C5750D387616}"/>
    <hyperlink ref="B13" r:id="rId13" tooltip="Čaška Municipality" display="https://en.wikipedia.org/wiki/%C4%8Ca%C5%A1ka_Municipality" xr:uid="{2E7F57D5-20CD-48A1-8A52-F12C8F1B4D52}"/>
    <hyperlink ref="B14" r:id="rId14" tooltip="Češinovo-Obleševo Municipality" display="https://en.wikipedia.org/wiki/%C4%8Ce%C5%A1inovo-Oble%C5%A1evo_Municipality" xr:uid="{486FFA3B-835E-4D9D-9EAA-641CD6F45F13}"/>
    <hyperlink ref="B15" r:id="rId15" tooltip="Čučer Sandevo Municipality" display="https://en.wikipedia.org/wiki/%C4%8Cu%C4%8Der_Sandevo_Municipality" xr:uid="{584A4391-F373-4101-B978-AA46C9BFEF0A}"/>
    <hyperlink ref="B16" r:id="rId16" tooltip="Debar Municipality" display="https://en.wikipedia.org/wiki/Debar_Municipality" xr:uid="{DBE95A45-F93C-4650-B01F-EBEF88C0B0F8}"/>
    <hyperlink ref="B17" r:id="rId17" tooltip="Debarca Municipality" display="https://en.wikipedia.org/wiki/Debarca_Municipality" xr:uid="{40D5705E-6D23-4CAD-81D4-9E9DD7093D3B}"/>
    <hyperlink ref="B18" r:id="rId18" tooltip="Delčevo Municipality" display="https://en.wikipedia.org/wiki/Del%C4%8Devo_Municipality" xr:uid="{EB95D61F-22A8-44C2-8AAE-985115E98511}"/>
    <hyperlink ref="B19" r:id="rId19" tooltip="Demir Hisar Municipality" display="https://en.wikipedia.org/wiki/Demir_Hisar_Municipality" xr:uid="{CEAC5EFA-14EA-44C9-B7C3-1B20B6F5BB67}"/>
    <hyperlink ref="B20" r:id="rId20" tooltip="Demir Kapija Municipality" display="https://en.wikipedia.org/wiki/Demir_Kapija_Municipality" xr:uid="{290DBED5-8BF5-498D-8681-6627D914A20B}"/>
    <hyperlink ref="B21" r:id="rId21" tooltip="Dojran Municipality" display="https://en.wikipedia.org/wiki/Dojran_Municipality" xr:uid="{FDBFADDC-3D3D-45C1-BAC3-37C0AC00C607}"/>
    <hyperlink ref="B22" r:id="rId22" tooltip="Dolneni Municipality" display="https://en.wikipedia.org/wiki/Dolneni_Municipality" xr:uid="{3CEB08D6-9690-44C5-9E8E-54071B52A3EA}"/>
    <hyperlink ref="B23" r:id="rId23" tooltip="Gazi Baba Municipality" display="https://en.wikipedia.org/wiki/Gazi_Baba_Municipality" xr:uid="{362AA5C4-6F22-49DB-857B-94CCF32700AB}"/>
    <hyperlink ref="B24" r:id="rId24" tooltip="Gevgelija Municipality" display="https://en.wikipedia.org/wiki/Gevgelija_Municipality" xr:uid="{E60445BE-4160-4F1D-B38F-FF4C4563037E}"/>
    <hyperlink ref="B25" r:id="rId25" tooltip="Gjorče Petrov Municipality" display="https://en.wikipedia.org/wiki/Gjor%C4%8De_Petrov_Municipality" xr:uid="{5CB82756-3FB0-4803-AB3C-A13D07E44066}"/>
    <hyperlink ref="B26" r:id="rId26" tooltip="Gostivar Municipality" display="https://en.wikipedia.org/wiki/Gostivar_Municipality" xr:uid="{D76AFB1F-5451-4C67-9D95-F73C14014F44}"/>
    <hyperlink ref="B27" r:id="rId27" tooltip="Gradsko Municipality" display="https://en.wikipedia.org/wiki/Gradsko_Municipality" xr:uid="{D09DCC32-82A5-49B0-A292-A99BBB49FB00}"/>
    <hyperlink ref="B28" r:id="rId28" tooltip="Ilinden Municipality" display="https://en.wikipedia.org/wiki/Ilinden_Municipality" xr:uid="{9CA6B48B-C523-453F-AE7A-05C8B2612B50}"/>
    <hyperlink ref="B29" r:id="rId29" tooltip="Jegunovce Municipality" display="https://en.wikipedia.org/wiki/Jegunovce_Municipality" xr:uid="{6747F542-86C1-484B-9120-1EFB90B0639F}"/>
    <hyperlink ref="B30" r:id="rId30" tooltip="Karbinci Municipality" display="https://en.wikipedia.org/wiki/Karbinci_Municipality" xr:uid="{552A2668-1928-4DE1-880D-FD26A5B03C88}"/>
    <hyperlink ref="B31" r:id="rId31" tooltip="Karpoš Municipality" display="https://en.wikipedia.org/wiki/Karpo%C5%A1_Municipality" xr:uid="{7385F917-D37C-42EF-A709-78B4FF68B5E1}"/>
    <hyperlink ref="B32" r:id="rId32" tooltip="Kavadarci Municipality" display="https://en.wikipedia.org/wiki/Kavadarci_Municipality" xr:uid="{F035E8EB-DA04-4207-AE73-3E0540B53B90}"/>
    <hyperlink ref="B33" r:id="rId33" tooltip="Kičevo Municipality" display="https://en.wikipedia.org/wiki/Ki%C4%8Devo_Municipality" xr:uid="{DF42398F-D21B-4B07-B6E4-45F525ACE559}"/>
    <hyperlink ref="B34" r:id="rId34" tooltip="Kisela Voda Municipality" display="https://en.wikipedia.org/wiki/Kisela_Voda_Municipality" xr:uid="{78C3F50E-87AF-475C-97D3-A1E4721E84B5}"/>
    <hyperlink ref="B35" r:id="rId35" tooltip="Kočani Municipality" display="https://en.wikipedia.org/wiki/Ko%C4%8Dani_Municipality" xr:uid="{39A7473A-CD75-4701-8089-B282968A2324}"/>
    <hyperlink ref="B36" r:id="rId36" tooltip="Konče Municipality" display="https://en.wikipedia.org/wiki/Kon%C4%8De_Municipality" xr:uid="{883AEA20-BBC9-4AAC-926A-77F7085125E7}"/>
    <hyperlink ref="B37" r:id="rId37" tooltip="Kratovo Municipality" display="https://en.wikipedia.org/wiki/Kratovo_Municipality" xr:uid="{19F71D06-6D98-49B7-B7C5-CF74DE4E60B3}"/>
    <hyperlink ref="B38" r:id="rId38" tooltip="Kriva Palanka Municipality" display="https://en.wikipedia.org/wiki/Kriva_Palanka_Municipality" xr:uid="{E36D59CD-AAB6-49FA-B0C5-1BBEE7122A1A}"/>
    <hyperlink ref="B39" r:id="rId39" tooltip="Krivogaštani Municipality" display="https://en.wikipedia.org/wiki/Krivoga%C5%A1tani_Municipality" xr:uid="{DAA037CC-7583-44E2-8A95-51228C08BFC2}"/>
    <hyperlink ref="B40" r:id="rId40" tooltip="Kruševo Municipality" display="https://en.wikipedia.org/wiki/Kru%C5%A1evo_Municipality" xr:uid="{63116433-AE19-4ADC-A1F1-AB74988EEB23}"/>
    <hyperlink ref="B41" r:id="rId41" tooltip="Kumanovo Municipality" display="https://en.wikipedia.org/wiki/Kumanovo_Municipality" xr:uid="{E8CBD815-7FF7-4EF4-AA8E-671BF4DD21B3}"/>
    <hyperlink ref="B42" r:id="rId42" tooltip="Lipkovo Municipality" display="https://en.wikipedia.org/wiki/Lipkovo_Municipality" xr:uid="{01F05450-01F7-4E6A-8D63-BA4022F7C9C2}"/>
    <hyperlink ref="B43" r:id="rId43" tooltip="Lozovo Municipality" display="https://en.wikipedia.org/wiki/Lozovo_Municipality" xr:uid="{6C3416C2-4B5D-41F3-A5C0-95A64ABBD3A3}"/>
    <hyperlink ref="B44" r:id="rId44" tooltip="Makedonska Kamenica Municipality" display="https://en.wikipedia.org/wiki/Makedonska_Kamenica_Municipality" xr:uid="{16BFD8E4-6009-43AF-A3D5-C497B53CD8FC}"/>
    <hyperlink ref="B45" r:id="rId45" tooltip="Makedonski Brod Municipality" display="https://en.wikipedia.org/wiki/Makedonski_Brod_Municipality" xr:uid="{3ACAAD44-F5BC-4F4A-9D92-1319C8E8BC42}"/>
    <hyperlink ref="B46" r:id="rId46" tooltip="Mavrovo i Rostuša Municipality" display="https://en.wikipedia.org/wiki/Mavrovo_i_Rostu%C5%A1a_Municipality" xr:uid="{904B075B-0672-491A-BBBB-C64664F5E57E}"/>
    <hyperlink ref="B47" r:id="rId47" tooltip="Mogila Municipality" display="https://en.wikipedia.org/wiki/Mogila_Municipality" xr:uid="{C16170FD-D8D6-4460-8291-C194ACE38C3E}"/>
    <hyperlink ref="B48" r:id="rId48" tooltip="Negotino Municipality" display="https://en.wikipedia.org/wiki/Negotino_Municipality" xr:uid="{92896E62-6341-417F-B97A-D2D0EFBF5B92}"/>
    <hyperlink ref="B49" r:id="rId49" tooltip="Novaci Municipality" display="https://en.wikipedia.org/wiki/Novaci_Municipality" xr:uid="{6996E50A-E24A-422C-B873-FF3340F86044}"/>
    <hyperlink ref="B50" r:id="rId50" tooltip="Novo Selo Municipality" display="https://en.wikipedia.org/wiki/Novo_Selo_Municipality" xr:uid="{84F3F355-4946-4477-8DD8-1ECE646A228C}"/>
    <hyperlink ref="B51" r:id="rId51" tooltip="Ohrid Municipality" display="https://en.wikipedia.org/wiki/Ohrid_Municipality" xr:uid="{717DA034-59F6-45BE-B9B1-2356333C3486}"/>
    <hyperlink ref="B52" r:id="rId52" tooltip="Pehčevo Municipality" display="https://en.wikipedia.org/wiki/Peh%C4%8Devo_Municipality" xr:uid="{1A37A3AF-7C8A-4D28-9809-FE274AF9E1E0}"/>
    <hyperlink ref="B53" r:id="rId53" tooltip="Petrovec Municipality" display="https://en.wikipedia.org/wiki/Petrovec_Municipality" xr:uid="{FFF91480-71F1-4BD2-ACB6-DB2B3958CC97}"/>
    <hyperlink ref="B54" r:id="rId54" tooltip="Plasnica Municipality" display="https://en.wikipedia.org/wiki/Plasnica_Municipality" xr:uid="{D6B9BBAE-C4EE-4E65-9D4F-18D75AF12711}"/>
    <hyperlink ref="B55" r:id="rId55" tooltip="Prilep Municipality" display="https://en.wikipedia.org/wiki/Prilep_Municipality" xr:uid="{F1E1072C-6C3A-4BF1-95C3-0FF3FE983A55}"/>
    <hyperlink ref="B56" r:id="rId56" tooltip="Probištip Municipality" display="https://en.wikipedia.org/wiki/Probi%C5%A1tip_Municipality" xr:uid="{10901AD8-B5F6-4F2E-8C27-9AC988A27A0C}"/>
    <hyperlink ref="B57" r:id="rId57" tooltip="Radoviš Municipality" display="https://en.wikipedia.org/wiki/Radovi%C5%A1_Municipality" xr:uid="{53B4D925-86EA-4427-8F43-73DFEEDB82BF}"/>
    <hyperlink ref="B58" r:id="rId58" tooltip="Rankovce Municipality" display="https://en.wikipedia.org/wiki/Rankovce_Municipality" xr:uid="{6DBFFFC2-0CC9-43A7-9E1E-3A926AEF18E7}"/>
    <hyperlink ref="B59" r:id="rId59" tooltip="Resen Municipality" display="https://en.wikipedia.org/wiki/Resen_Municipality" xr:uid="{5975766A-AE5B-47DA-8B2E-2A7C7A9B4A9C}"/>
    <hyperlink ref="B60" r:id="rId60" tooltip="Rosoman Municipality" display="https://en.wikipedia.org/wiki/Rosoman_Municipality" xr:uid="{033F2776-CAD8-437E-BAAE-9493066AC637}"/>
    <hyperlink ref="B61" r:id="rId61" tooltip="Saraj Municipality" display="https://en.wikipedia.org/wiki/Saraj_Municipality" xr:uid="{7DECD89E-80C2-4B11-B976-1FADF291E027}"/>
    <hyperlink ref="B62" r:id="rId62" tooltip="Sopište Municipality" display="https://en.wikipedia.org/wiki/Sopi%C5%A1te_Municipality" xr:uid="{898BC1D1-8562-4535-9866-3D4AF2921AC3}"/>
    <hyperlink ref="B63" r:id="rId63" tooltip="Staro Nagoričane Municipality" display="https://en.wikipedia.org/wiki/Staro_Nagori%C4%8Dane_Municipality" xr:uid="{0D03640C-69A5-4509-B3D4-EF2F0069327A}"/>
    <hyperlink ref="B64" r:id="rId64" tooltip="Struga Municipality" display="https://en.wikipedia.org/wiki/Struga_Municipality" xr:uid="{3F9B7B0F-D103-4AC5-893F-FCBCA0388AEF}"/>
    <hyperlink ref="B65" r:id="rId65" tooltip="Strumica Municipality" display="https://en.wikipedia.org/wiki/Strumica_Municipality" xr:uid="{4731D7E1-81C1-458D-BD82-0637C02703AE}"/>
    <hyperlink ref="B66" r:id="rId66" tooltip="Studeničani Municipality" display="https://en.wikipedia.org/wiki/Studeni%C4%8Dani_Municipality" xr:uid="{119BA3C0-6D53-458C-89C3-716E278E5406}"/>
    <hyperlink ref="B67" r:id="rId67" tooltip="Sveti Nikole Municipality" display="https://en.wikipedia.org/wiki/Sveti_Nikole_Municipality" xr:uid="{5D846BB7-CA76-415A-AC4E-00CDA7CD0C66}"/>
    <hyperlink ref="B68" r:id="rId68" tooltip="Štip Municipality" display="https://en.wikipedia.org/wiki/%C5%A0tip_Municipality" xr:uid="{4B211638-53D6-4FD3-B154-7AFB1A833916}"/>
    <hyperlink ref="B69" r:id="rId69" tooltip="Šuto Orizari Municipality" display="https://en.wikipedia.org/wiki/%C5%A0uto_Orizari_Municipality" xr:uid="{638C1BD3-554F-416C-AD9C-44D3232DE29C}"/>
    <hyperlink ref="B70" r:id="rId70" tooltip="Tearce Municipality" display="https://en.wikipedia.org/wiki/Tearce_Municipality" xr:uid="{32AAC824-1827-405A-99AB-9998B4D54C9A}"/>
    <hyperlink ref="B71" r:id="rId71" tooltip="Tetovo Municipality" display="https://en.wikipedia.org/wiki/Tetovo_Municipality" xr:uid="{FB2C7311-B091-4808-9895-6FFB52F6DD5A}"/>
    <hyperlink ref="B72" r:id="rId72" tooltip="Valandovo Municipality" display="https://en.wikipedia.org/wiki/Valandovo_Municipality" xr:uid="{9135D06E-53A1-4EF9-903B-FD3B12CD0D2F}"/>
    <hyperlink ref="B73" r:id="rId73" tooltip="Vasilevo Municipality" display="https://en.wikipedia.org/wiki/Vasilevo_Municipality" xr:uid="{EA57EEFD-8AA9-4252-84C9-C6CA44ED57B2}"/>
    <hyperlink ref="B74" r:id="rId74" tooltip="Veles Municipality" display="https://en.wikipedia.org/wiki/Veles_Municipality" xr:uid="{98DEF3A3-5E1C-40FC-BD82-2C4F90289EB6}"/>
    <hyperlink ref="B75" r:id="rId75" tooltip="Vevčani Municipality" display="https://en.wikipedia.org/wiki/Vev%C4%8Dani_Municipality" xr:uid="{3BC6BBAC-64AB-4D5D-B621-28F660DF5A69}"/>
    <hyperlink ref="B76" r:id="rId76" tooltip="Vinica Municipality, Macedonia" display="https://en.wikipedia.org/wiki/Vinica_Municipality,_Macedonia" xr:uid="{C34147F3-86A8-4C16-8E05-C91C0DE96E50}"/>
    <hyperlink ref="B77" r:id="rId77" tooltip="Vrapčište Municipality" display="https://en.wikipedia.org/wiki/Vrap%C4%8Di%C5%A1te_Municipality" xr:uid="{65C51E09-3643-480C-9C96-7153A62D22D4}"/>
    <hyperlink ref="B78" r:id="rId78" tooltip="Zelenikovo Municipality" display="https://en.wikipedia.org/wiki/Zelenikovo_Municipality" xr:uid="{637AF277-482F-499E-88CB-DF28A9B61D04}"/>
    <hyperlink ref="B79" r:id="rId79" tooltip="Zrnovci Municipality" display="https://en.wikipedia.org/wiki/Zrnovci_Municipality" xr:uid="{D3FCE3C5-DCEB-411F-86E0-FBB6CC45BC26}"/>
    <hyperlink ref="B80" r:id="rId80" tooltip="Želino Municipality" display="https://en.wikipedia.org/wiki/%C5%BDelino_Municipality" xr:uid="{A155417B-5F0B-40F2-97FA-C25E01BF8B11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B06D6-013E-4E08-AF8C-B6BF030ED3A0}">
  <dimension ref="A1:G24"/>
  <sheetViews>
    <sheetView workbookViewId="0">
      <selection activeCell="D14" sqref="D14:G24"/>
    </sheetView>
  </sheetViews>
  <sheetFormatPr defaultRowHeight="14.5" x14ac:dyDescent="0.35"/>
  <cols>
    <col min="5" max="5" width="42.90625" bestFit="1" customWidth="1"/>
    <col min="6" max="6" width="34.81640625" bestFit="1" customWidth="1"/>
  </cols>
  <sheetData>
    <row r="1" spans="1:7" ht="15" thickBot="1" x14ac:dyDescent="0.4">
      <c r="A1" s="1" t="s">
        <v>3583</v>
      </c>
      <c r="B1" s="3" t="s">
        <v>3584</v>
      </c>
      <c r="C1" s="6" t="s">
        <v>473</v>
      </c>
      <c r="D1">
        <v>3845</v>
      </c>
      <c r="E1" t="str">
        <f>_xlfn.CONCAT(B1," (Malian ",C1,")")</f>
        <v>Bamako (Malian district)</v>
      </c>
      <c r="F1" t="str">
        <f>B1</f>
        <v>Bamako</v>
      </c>
      <c r="G1" t="str">
        <f>A1</f>
        <v>ML-BKO</v>
      </c>
    </row>
    <row r="2" spans="1:7" ht="15" thickBot="1" x14ac:dyDescent="0.4">
      <c r="A2" s="1" t="s">
        <v>3585</v>
      </c>
      <c r="B2" s="3" t="s">
        <v>3586</v>
      </c>
      <c r="C2" s="6" t="s">
        <v>1036</v>
      </c>
      <c r="D2">
        <v>3845</v>
      </c>
      <c r="E2" t="str">
        <f t="shared" ref="E2:E12" si="0">_xlfn.CONCAT(B2," (Malian ",C2,")")</f>
        <v>Gao (Malian region)</v>
      </c>
      <c r="F2" t="str">
        <f t="shared" ref="F2:F12" si="1">B2</f>
        <v>Gao</v>
      </c>
      <c r="G2" t="str">
        <f t="shared" ref="G2:G12" si="2">A2</f>
        <v>ML-7</v>
      </c>
    </row>
    <row r="3" spans="1:7" ht="15" thickBot="1" x14ac:dyDescent="0.4">
      <c r="A3" s="1" t="s">
        <v>3587</v>
      </c>
      <c r="B3" s="3" t="s">
        <v>3588</v>
      </c>
      <c r="C3" s="6" t="s">
        <v>1036</v>
      </c>
      <c r="D3">
        <v>3845</v>
      </c>
      <c r="E3" t="str">
        <f t="shared" si="0"/>
        <v>Kayes (Malian region)</v>
      </c>
      <c r="F3" t="str">
        <f t="shared" si="1"/>
        <v>Kayes</v>
      </c>
      <c r="G3" t="str">
        <f t="shared" si="2"/>
        <v>ML-1</v>
      </c>
    </row>
    <row r="4" spans="1:7" ht="15" thickBot="1" x14ac:dyDescent="0.4">
      <c r="A4" s="1" t="s">
        <v>3589</v>
      </c>
      <c r="B4" s="3" t="s">
        <v>3590</v>
      </c>
      <c r="C4" s="6" t="s">
        <v>1036</v>
      </c>
      <c r="D4">
        <v>3845</v>
      </c>
      <c r="E4" t="str">
        <f t="shared" si="0"/>
        <v>Kidal (Malian region)</v>
      </c>
      <c r="F4" t="str">
        <f t="shared" si="1"/>
        <v>Kidal</v>
      </c>
      <c r="G4" t="str">
        <f t="shared" si="2"/>
        <v>ML-8</v>
      </c>
    </row>
    <row r="5" spans="1:7" ht="15" thickBot="1" x14ac:dyDescent="0.4">
      <c r="A5" s="1" t="s">
        <v>3591</v>
      </c>
      <c r="B5" s="3" t="s">
        <v>3592</v>
      </c>
      <c r="C5" s="6" t="s">
        <v>1036</v>
      </c>
      <c r="D5">
        <v>3845</v>
      </c>
      <c r="E5" t="str">
        <f t="shared" si="0"/>
        <v>Koulikoro (Malian region)</v>
      </c>
      <c r="F5" t="str">
        <f t="shared" si="1"/>
        <v>Koulikoro</v>
      </c>
      <c r="G5" t="str">
        <f t="shared" si="2"/>
        <v>ML-2</v>
      </c>
    </row>
    <row r="6" spans="1:7" ht="15" thickBot="1" x14ac:dyDescent="0.4">
      <c r="A6" s="1" t="s">
        <v>3593</v>
      </c>
      <c r="B6" s="3" t="s">
        <v>3594</v>
      </c>
      <c r="C6" s="6" t="s">
        <v>1036</v>
      </c>
      <c r="D6">
        <v>3845</v>
      </c>
      <c r="E6" t="str">
        <f t="shared" si="0"/>
        <v>Ménaka (Malian region)</v>
      </c>
      <c r="F6" t="str">
        <f t="shared" si="1"/>
        <v>Ménaka</v>
      </c>
      <c r="G6" t="str">
        <f t="shared" si="2"/>
        <v>ML-9</v>
      </c>
    </row>
    <row r="7" spans="1:7" ht="15" thickBot="1" x14ac:dyDescent="0.4">
      <c r="A7" s="1" t="s">
        <v>3595</v>
      </c>
      <c r="B7" s="3" t="s">
        <v>3596</v>
      </c>
      <c r="C7" s="6" t="s">
        <v>1036</v>
      </c>
      <c r="D7">
        <v>3845</v>
      </c>
      <c r="E7" t="str">
        <f t="shared" si="0"/>
        <v>Mopti (Malian region)</v>
      </c>
      <c r="F7" t="str">
        <f t="shared" si="1"/>
        <v>Mopti</v>
      </c>
      <c r="G7" t="str">
        <f t="shared" si="2"/>
        <v>ML-5</v>
      </c>
    </row>
    <row r="8" spans="1:7" ht="15" thickBot="1" x14ac:dyDescent="0.4">
      <c r="A8" s="1" t="s">
        <v>3597</v>
      </c>
      <c r="B8" s="3" t="s">
        <v>3598</v>
      </c>
      <c r="C8" s="6" t="s">
        <v>1036</v>
      </c>
      <c r="D8">
        <v>3845</v>
      </c>
      <c r="E8" t="str">
        <f t="shared" si="0"/>
        <v>Ségou (Malian region)</v>
      </c>
      <c r="F8" t="str">
        <f t="shared" si="1"/>
        <v>Ségou</v>
      </c>
      <c r="G8" t="str">
        <f t="shared" si="2"/>
        <v>ML-4</v>
      </c>
    </row>
    <row r="9" spans="1:7" ht="15" thickBot="1" x14ac:dyDescent="0.4">
      <c r="A9" s="1" t="s">
        <v>3599</v>
      </c>
      <c r="B9" s="3" t="s">
        <v>3600</v>
      </c>
      <c r="C9" s="6" t="s">
        <v>1036</v>
      </c>
      <c r="D9">
        <v>3845</v>
      </c>
      <c r="E9" t="str">
        <f t="shared" si="0"/>
        <v>Sikasso (Malian region)</v>
      </c>
      <c r="F9" t="str">
        <f t="shared" si="1"/>
        <v>Sikasso</v>
      </c>
      <c r="G9" t="str">
        <f t="shared" si="2"/>
        <v>ML-3</v>
      </c>
    </row>
    <row r="10" spans="1:7" ht="29" x14ac:dyDescent="0.35">
      <c r="A10" s="11" t="s">
        <v>3601</v>
      </c>
      <c r="B10" s="15" t="s">
        <v>3602</v>
      </c>
      <c r="C10" s="13" t="s">
        <v>1036</v>
      </c>
      <c r="D10">
        <v>3845</v>
      </c>
      <c r="E10" t="str">
        <f t="shared" si="0"/>
        <v>Taoudénit (Malian region)</v>
      </c>
      <c r="F10" t="str">
        <f t="shared" si="1"/>
        <v>Taoudénit</v>
      </c>
      <c r="G10" t="str">
        <f t="shared" si="2"/>
        <v>ML-10</v>
      </c>
    </row>
    <row r="11" spans="1:7" ht="36.5" thickBot="1" x14ac:dyDescent="0.4">
      <c r="A11" s="12"/>
      <c r="B11" s="16" t="s">
        <v>3603</v>
      </c>
      <c r="C11" s="14"/>
    </row>
    <row r="12" spans="1:7" ht="29.5" thickBot="1" x14ac:dyDescent="0.4">
      <c r="A12" s="1" t="s">
        <v>3604</v>
      </c>
      <c r="B12" s="3" t="s">
        <v>3605</v>
      </c>
      <c r="C12" s="6" t="s">
        <v>1036</v>
      </c>
      <c r="D12">
        <v>3845</v>
      </c>
      <c r="E12" t="str">
        <f t="shared" si="0"/>
        <v>Tombouctou (Malian region)</v>
      </c>
      <c r="F12" t="str">
        <f t="shared" si="1"/>
        <v>Tombouctou</v>
      </c>
      <c r="G12" t="str">
        <f t="shared" si="2"/>
        <v>ML-6</v>
      </c>
    </row>
    <row r="14" spans="1:7" x14ac:dyDescent="0.35">
      <c r="D14">
        <v>3845</v>
      </c>
      <c r="E14" t="s">
        <v>3606</v>
      </c>
      <c r="F14" t="s">
        <v>3584</v>
      </c>
      <c r="G14" t="s">
        <v>3583</v>
      </c>
    </row>
    <row r="15" spans="1:7" x14ac:dyDescent="0.35">
      <c r="D15">
        <v>3845</v>
      </c>
      <c r="E15" t="s">
        <v>3607</v>
      </c>
      <c r="F15" t="s">
        <v>3586</v>
      </c>
      <c r="G15" t="s">
        <v>3585</v>
      </c>
    </row>
    <row r="16" spans="1:7" x14ac:dyDescent="0.35">
      <c r="D16">
        <v>3845</v>
      </c>
      <c r="E16" t="s">
        <v>3608</v>
      </c>
      <c r="F16" t="s">
        <v>3588</v>
      </c>
      <c r="G16" t="s">
        <v>3587</v>
      </c>
    </row>
    <row r="17" spans="4:7" x14ac:dyDescent="0.35">
      <c r="D17">
        <v>3845</v>
      </c>
      <c r="E17" t="s">
        <v>3609</v>
      </c>
      <c r="F17" t="s">
        <v>3590</v>
      </c>
      <c r="G17" t="s">
        <v>3589</v>
      </c>
    </row>
    <row r="18" spans="4:7" x14ac:dyDescent="0.35">
      <c r="D18">
        <v>3845</v>
      </c>
      <c r="E18" t="s">
        <v>3610</v>
      </c>
      <c r="F18" t="s">
        <v>3592</v>
      </c>
      <c r="G18" t="s">
        <v>3591</v>
      </c>
    </row>
    <row r="19" spans="4:7" x14ac:dyDescent="0.35">
      <c r="D19">
        <v>3845</v>
      </c>
      <c r="E19" t="s">
        <v>3611</v>
      </c>
      <c r="F19" t="s">
        <v>3594</v>
      </c>
      <c r="G19" t="s">
        <v>3593</v>
      </c>
    </row>
    <row r="20" spans="4:7" x14ac:dyDescent="0.35">
      <c r="D20">
        <v>3845</v>
      </c>
      <c r="E20" t="s">
        <v>3612</v>
      </c>
      <c r="F20" t="s">
        <v>3596</v>
      </c>
      <c r="G20" t="s">
        <v>3595</v>
      </c>
    </row>
    <row r="21" spans="4:7" x14ac:dyDescent="0.35">
      <c r="D21">
        <v>3845</v>
      </c>
      <c r="E21" t="s">
        <v>3613</v>
      </c>
      <c r="F21" t="s">
        <v>3598</v>
      </c>
      <c r="G21" t="s">
        <v>3597</v>
      </c>
    </row>
    <row r="22" spans="4:7" x14ac:dyDescent="0.35">
      <c r="D22">
        <v>3845</v>
      </c>
      <c r="E22" t="s">
        <v>3614</v>
      </c>
      <c r="F22" t="s">
        <v>3600</v>
      </c>
      <c r="G22" t="s">
        <v>3599</v>
      </c>
    </row>
    <row r="23" spans="4:7" x14ac:dyDescent="0.35">
      <c r="D23">
        <v>3845</v>
      </c>
      <c r="E23" t="s">
        <v>3615</v>
      </c>
      <c r="F23" t="s">
        <v>3602</v>
      </c>
      <c r="G23" t="s">
        <v>3601</v>
      </c>
    </row>
    <row r="24" spans="4:7" x14ac:dyDescent="0.35">
      <c r="D24">
        <v>3845</v>
      </c>
      <c r="E24" t="s">
        <v>3616</v>
      </c>
      <c r="F24" t="s">
        <v>3605</v>
      </c>
      <c r="G24" t="s">
        <v>3604</v>
      </c>
    </row>
  </sheetData>
  <mergeCells count="2">
    <mergeCell ref="A10:A11"/>
    <mergeCell ref="C10:C11"/>
  </mergeCells>
  <hyperlinks>
    <hyperlink ref="B1" r:id="rId1" tooltip="Bamako" display="https://en.wikipedia.org/wiki/Bamako" xr:uid="{F0D048AF-01DF-4780-9097-4D79F0BD0F85}"/>
    <hyperlink ref="B2" r:id="rId2" tooltip="Gao Region" display="https://en.wikipedia.org/wiki/Gao_Region" xr:uid="{F9860EFB-EE12-480D-BB98-84EC0A248B5A}"/>
    <hyperlink ref="B3" r:id="rId3" tooltip="Kayes Region" display="https://en.wikipedia.org/wiki/Kayes_Region" xr:uid="{27B7702E-896B-4296-840D-86934192F937}"/>
    <hyperlink ref="B4" r:id="rId4" tooltip="Kidal Region" display="https://en.wikipedia.org/wiki/Kidal_Region" xr:uid="{E20B9D94-8EF5-4498-975A-EEDEE8704029}"/>
    <hyperlink ref="B5" r:id="rId5" tooltip="Koulikoro Region" display="https://en.wikipedia.org/wiki/Koulikoro_Region" xr:uid="{78681CC2-BEDF-445F-800D-DB644CBB5BE1}"/>
    <hyperlink ref="B6" r:id="rId6" tooltip="Ménaka Region" display="https://en.wikipedia.org/wiki/M%C3%A9naka_Region" xr:uid="{B11DDDAD-019D-4E06-A5B9-A94E611AB3F9}"/>
    <hyperlink ref="B7" r:id="rId7" tooltip="Mopti Region" display="https://en.wikipedia.org/wiki/Mopti_Region" xr:uid="{486CC01F-0AA8-47CD-A4CD-5753F01F06E6}"/>
    <hyperlink ref="B8" r:id="rId8" tooltip="Ségou Region" display="https://en.wikipedia.org/wiki/S%C3%A9gou_Region" xr:uid="{31960D93-B3CC-4158-8CCE-AD4F6562B070}"/>
    <hyperlink ref="B9" r:id="rId9" tooltip="Sikasso Region" display="https://en.wikipedia.org/wiki/Sikasso_Region" xr:uid="{58287DD9-9F64-4494-AAEE-0F84A1537F0B}"/>
    <hyperlink ref="B10" r:id="rId10" tooltip="Taoudénit Region" display="https://en.wikipedia.org/wiki/Taoud%C3%A9nit_Region" xr:uid="{3013FB82-E588-4F09-89F6-47FF7B1786BE}"/>
    <hyperlink ref="B12" r:id="rId11" tooltip="Tombouctou Region" display="https://en.wikipedia.org/wiki/Tombouctou_Region" xr:uid="{40BC4CF1-8092-482E-A6D6-4DEEB4C822A7}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AD7A3-B9C1-4994-96A5-1562B6C1C5AA}">
  <dimension ref="A1:G15"/>
  <sheetViews>
    <sheetView workbookViewId="0">
      <selection activeCell="D1" sqref="D1:G15"/>
    </sheetView>
  </sheetViews>
  <sheetFormatPr defaultRowHeight="14.5" x14ac:dyDescent="0.35"/>
  <cols>
    <col min="5" max="5" width="26.1796875" bestFit="1" customWidth="1"/>
    <col min="6" max="6" width="11" bestFit="1" customWidth="1"/>
  </cols>
  <sheetData>
    <row r="1" spans="1:7" ht="29.5" thickBot="1" x14ac:dyDescent="0.4">
      <c r="A1" s="1" t="s">
        <v>3617</v>
      </c>
      <c r="B1" s="3" t="s">
        <v>3618</v>
      </c>
      <c r="C1" s="6" t="s">
        <v>1036</v>
      </c>
      <c r="D1">
        <v>3969</v>
      </c>
      <c r="E1" t="str">
        <f>CONCATENATE(B1," (Burmese ",C1,")")</f>
        <v>Ayeyarwady (Burmese region)</v>
      </c>
      <c r="F1" t="str">
        <f>B1</f>
        <v>Ayeyarwady</v>
      </c>
      <c r="G1" t="str">
        <f>A1</f>
        <v>MM-07</v>
      </c>
    </row>
    <row r="2" spans="1:7" ht="15" thickBot="1" x14ac:dyDescent="0.4">
      <c r="A2" s="1" t="s">
        <v>3619</v>
      </c>
      <c r="B2" s="3" t="s">
        <v>3620</v>
      </c>
      <c r="C2" s="6" t="s">
        <v>1036</v>
      </c>
      <c r="D2">
        <v>3969</v>
      </c>
      <c r="E2" t="str">
        <f t="shared" ref="E2:E15" si="0">CONCATENATE(B2," (Burmese ",C2,")")</f>
        <v>Bago (Burmese region)</v>
      </c>
      <c r="F2" t="str">
        <f t="shared" ref="F2:F15" si="1">B2</f>
        <v>Bago</v>
      </c>
      <c r="G2" t="str">
        <f t="shared" ref="G2:G15" si="2">A2</f>
        <v>MM-02</v>
      </c>
    </row>
    <row r="3" spans="1:7" ht="15" thickBot="1" x14ac:dyDescent="0.4">
      <c r="A3" s="1" t="s">
        <v>3621</v>
      </c>
      <c r="B3" s="3" t="s">
        <v>3622</v>
      </c>
      <c r="C3" s="6" t="s">
        <v>1036</v>
      </c>
      <c r="D3">
        <v>3969</v>
      </c>
      <c r="E3" t="str">
        <f t="shared" si="0"/>
        <v>Magway (Burmese region)</v>
      </c>
      <c r="F3" t="str">
        <f t="shared" si="1"/>
        <v>Magway</v>
      </c>
      <c r="G3" t="str">
        <f t="shared" si="2"/>
        <v>MM-03</v>
      </c>
    </row>
    <row r="4" spans="1:7" ht="29.5" thickBot="1" x14ac:dyDescent="0.4">
      <c r="A4" s="1" t="s">
        <v>3623</v>
      </c>
      <c r="B4" s="3" t="s">
        <v>3624</v>
      </c>
      <c r="C4" s="6" t="s">
        <v>1036</v>
      </c>
      <c r="D4">
        <v>3969</v>
      </c>
      <c r="E4" t="str">
        <f t="shared" si="0"/>
        <v>Mandalay (Burmese region)</v>
      </c>
      <c r="F4" t="str">
        <f t="shared" si="1"/>
        <v>Mandalay</v>
      </c>
      <c r="G4" t="str">
        <f t="shared" si="2"/>
        <v>MM-04</v>
      </c>
    </row>
    <row r="5" spans="1:7" ht="15" thickBot="1" x14ac:dyDescent="0.4">
      <c r="A5" s="1" t="s">
        <v>3625</v>
      </c>
      <c r="B5" s="3" t="s">
        <v>3626</v>
      </c>
      <c r="C5" s="6" t="s">
        <v>1036</v>
      </c>
      <c r="D5">
        <v>3969</v>
      </c>
      <c r="E5" t="str">
        <f t="shared" si="0"/>
        <v>Sagaing (Burmese region)</v>
      </c>
      <c r="F5" t="str">
        <f t="shared" si="1"/>
        <v>Sagaing</v>
      </c>
      <c r="G5" t="str">
        <f t="shared" si="2"/>
        <v>MM-01</v>
      </c>
    </row>
    <row r="6" spans="1:7" ht="29.5" thickBot="1" x14ac:dyDescent="0.4">
      <c r="A6" s="1" t="s">
        <v>3627</v>
      </c>
      <c r="B6" s="3" t="s">
        <v>3628</v>
      </c>
      <c r="C6" s="6" t="s">
        <v>1036</v>
      </c>
      <c r="D6">
        <v>3969</v>
      </c>
      <c r="E6" t="str">
        <f t="shared" si="0"/>
        <v>Tanintharyi (Burmese region)</v>
      </c>
      <c r="F6" t="str">
        <f t="shared" si="1"/>
        <v>Tanintharyi</v>
      </c>
      <c r="G6" t="str">
        <f t="shared" si="2"/>
        <v>MM-05</v>
      </c>
    </row>
    <row r="7" spans="1:7" ht="15" thickBot="1" x14ac:dyDescent="0.4">
      <c r="A7" s="1" t="s">
        <v>3629</v>
      </c>
      <c r="B7" s="3" t="s">
        <v>3630</v>
      </c>
      <c r="C7" s="6" t="s">
        <v>1036</v>
      </c>
      <c r="D7">
        <v>3969</v>
      </c>
      <c r="E7" t="str">
        <f t="shared" si="0"/>
        <v>Yangon (Burmese region)</v>
      </c>
      <c r="F7" t="str">
        <f t="shared" si="1"/>
        <v>Yangon</v>
      </c>
      <c r="G7" t="str">
        <f t="shared" si="2"/>
        <v>MM-06</v>
      </c>
    </row>
    <row r="8" spans="1:7" ht="15" thickBot="1" x14ac:dyDescent="0.4">
      <c r="A8" s="1" t="s">
        <v>3631</v>
      </c>
      <c r="B8" s="3" t="s">
        <v>3632</v>
      </c>
      <c r="C8" s="6" t="s">
        <v>590</v>
      </c>
      <c r="D8">
        <v>3969</v>
      </c>
      <c r="E8" t="str">
        <f t="shared" si="0"/>
        <v>Chin (Burmese state)</v>
      </c>
      <c r="F8" t="str">
        <f t="shared" si="1"/>
        <v>Chin</v>
      </c>
      <c r="G8" t="str">
        <f t="shared" si="2"/>
        <v>MM-14</v>
      </c>
    </row>
    <row r="9" spans="1:7" ht="15" thickBot="1" x14ac:dyDescent="0.4">
      <c r="A9" s="1" t="s">
        <v>3633</v>
      </c>
      <c r="B9" s="3" t="s">
        <v>3634</v>
      </c>
      <c r="C9" s="6" t="s">
        <v>590</v>
      </c>
      <c r="D9">
        <v>3969</v>
      </c>
      <c r="E9" t="str">
        <f t="shared" si="0"/>
        <v>Kachin (Burmese state)</v>
      </c>
      <c r="F9" t="str">
        <f t="shared" si="1"/>
        <v>Kachin</v>
      </c>
      <c r="G9" t="str">
        <f t="shared" si="2"/>
        <v>MM-11</v>
      </c>
    </row>
    <row r="10" spans="1:7" ht="15" thickBot="1" x14ac:dyDescent="0.4">
      <c r="A10" s="1" t="s">
        <v>3635</v>
      </c>
      <c r="B10" s="3" t="s">
        <v>3636</v>
      </c>
      <c r="C10" s="6" t="s">
        <v>590</v>
      </c>
      <c r="D10">
        <v>3969</v>
      </c>
      <c r="E10" t="str">
        <f t="shared" si="0"/>
        <v>Kayah (Burmese state)</v>
      </c>
      <c r="F10" t="str">
        <f t="shared" si="1"/>
        <v>Kayah</v>
      </c>
      <c r="G10" t="str">
        <f t="shared" si="2"/>
        <v>MM-12</v>
      </c>
    </row>
    <row r="11" spans="1:7" ht="15" thickBot="1" x14ac:dyDescent="0.4">
      <c r="A11" s="1" t="s">
        <v>3637</v>
      </c>
      <c r="B11" s="3" t="s">
        <v>3638</v>
      </c>
      <c r="C11" s="6" t="s">
        <v>590</v>
      </c>
      <c r="D11">
        <v>3969</v>
      </c>
      <c r="E11" t="str">
        <f t="shared" si="0"/>
        <v>Kayin (Burmese state)</v>
      </c>
      <c r="F11" t="str">
        <f t="shared" si="1"/>
        <v>Kayin</v>
      </c>
      <c r="G11" t="str">
        <f t="shared" si="2"/>
        <v>MM-13</v>
      </c>
    </row>
    <row r="12" spans="1:7" ht="15" thickBot="1" x14ac:dyDescent="0.4">
      <c r="A12" s="1" t="s">
        <v>3639</v>
      </c>
      <c r="B12" s="3" t="s">
        <v>3640</v>
      </c>
      <c r="C12" s="6" t="s">
        <v>590</v>
      </c>
      <c r="D12">
        <v>3969</v>
      </c>
      <c r="E12" t="str">
        <f t="shared" si="0"/>
        <v>Mon (Burmese state)</v>
      </c>
      <c r="F12" t="str">
        <f t="shared" si="1"/>
        <v>Mon</v>
      </c>
      <c r="G12" t="str">
        <f t="shared" si="2"/>
        <v>MM-15</v>
      </c>
    </row>
    <row r="13" spans="1:7" ht="15" thickBot="1" x14ac:dyDescent="0.4">
      <c r="A13" s="1" t="s">
        <v>3641</v>
      </c>
      <c r="B13" s="3" t="s">
        <v>3642</v>
      </c>
      <c r="C13" s="6" t="s">
        <v>590</v>
      </c>
      <c r="D13">
        <v>3969</v>
      </c>
      <c r="E13" t="str">
        <f t="shared" si="0"/>
        <v>Rakhine (Burmese state)</v>
      </c>
      <c r="F13" t="str">
        <f t="shared" si="1"/>
        <v>Rakhine</v>
      </c>
      <c r="G13" t="str">
        <f t="shared" si="2"/>
        <v>MM-16</v>
      </c>
    </row>
    <row r="14" spans="1:7" ht="15" thickBot="1" x14ac:dyDescent="0.4">
      <c r="A14" s="1" t="s">
        <v>3643</v>
      </c>
      <c r="B14" s="3" t="s">
        <v>3644</v>
      </c>
      <c r="C14" s="6" t="s">
        <v>590</v>
      </c>
      <c r="D14">
        <v>3969</v>
      </c>
      <c r="E14" t="str">
        <f t="shared" si="0"/>
        <v>Shan (Burmese state)</v>
      </c>
      <c r="F14" t="str">
        <f t="shared" si="1"/>
        <v>Shan</v>
      </c>
      <c r="G14" t="str">
        <f t="shared" si="2"/>
        <v>MM-17</v>
      </c>
    </row>
    <row r="15" spans="1:7" ht="29.5" thickBot="1" x14ac:dyDescent="0.4">
      <c r="A15" s="1" t="s">
        <v>3645</v>
      </c>
      <c r="B15" s="3" t="s">
        <v>3646</v>
      </c>
      <c r="C15" s="6" t="s">
        <v>3647</v>
      </c>
      <c r="D15">
        <v>3969</v>
      </c>
      <c r="E15" t="str">
        <f t="shared" si="0"/>
        <v>Nay Pyi Taw (Burmese union territory)</v>
      </c>
      <c r="F15" t="str">
        <f t="shared" si="1"/>
        <v>Nay Pyi Taw</v>
      </c>
      <c r="G15" t="str">
        <f t="shared" si="2"/>
        <v>MM-18</v>
      </c>
    </row>
  </sheetData>
  <hyperlinks>
    <hyperlink ref="B1" r:id="rId1" tooltip="Ayeyarwady Region" display="https://en.wikipedia.org/wiki/Ayeyarwady_Region" xr:uid="{A4AD7534-0426-4C82-A787-5FC590813BDC}"/>
    <hyperlink ref="B2" r:id="rId2" tooltip="Bago Region" display="https://en.wikipedia.org/wiki/Bago_Region" xr:uid="{5F7FB67B-445F-483F-95B4-AC1C04B14E87}"/>
    <hyperlink ref="B3" r:id="rId3" tooltip="Magway Region" display="https://en.wikipedia.org/wiki/Magway_Region" xr:uid="{80577CD3-AFD8-4217-A38C-921D54790763}"/>
    <hyperlink ref="B4" r:id="rId4" tooltip="Mandalay Region" display="https://en.wikipedia.org/wiki/Mandalay_Region" xr:uid="{31D15651-81F1-4BB9-A974-8A63A576E4EC}"/>
    <hyperlink ref="B5" r:id="rId5" tooltip="Sagaing Region" display="https://en.wikipedia.org/wiki/Sagaing_Region" xr:uid="{E01FCFF9-1EC6-4116-BA73-6B676FF9B907}"/>
    <hyperlink ref="B6" r:id="rId6" tooltip="Tanintharyi Region" display="https://en.wikipedia.org/wiki/Tanintharyi_Region" xr:uid="{DCCD5FBF-4FC5-4A80-8FDD-64E6D9B8CB81}"/>
    <hyperlink ref="B7" r:id="rId7" tooltip="Yangon Region" display="https://en.wikipedia.org/wiki/Yangon_Region" xr:uid="{F778C596-096D-4CF7-8D79-7F37959A3665}"/>
    <hyperlink ref="B8" r:id="rId8" tooltip="Chin State" display="https://en.wikipedia.org/wiki/Chin_State" xr:uid="{B85326DD-A349-4FD2-9275-D41F17326ADA}"/>
    <hyperlink ref="B9" r:id="rId9" tooltip="Kachin State" display="https://en.wikipedia.org/wiki/Kachin_State" xr:uid="{2DE72C7F-8F1B-446B-B87A-D2A9FF23930B}"/>
    <hyperlink ref="B10" r:id="rId10" tooltip="Kayah State" display="https://en.wikipedia.org/wiki/Kayah_State" xr:uid="{0F370092-E8D8-44C4-A693-D4065A78BE1C}"/>
    <hyperlink ref="B11" r:id="rId11" tooltip="Kayin State" display="https://en.wikipedia.org/wiki/Kayin_State" xr:uid="{1C5EEB8D-C83C-4C2E-9437-14DB3E8E356A}"/>
    <hyperlink ref="B12" r:id="rId12" tooltip="Mon State" display="https://en.wikipedia.org/wiki/Mon_State" xr:uid="{92B03116-E2A9-409D-8BBC-9D063209D83C}"/>
    <hyperlink ref="B13" r:id="rId13" tooltip="Rakhine State" display="https://en.wikipedia.org/wiki/Rakhine_State" xr:uid="{68C6A734-9A87-4AA7-852E-7B479E8D4744}"/>
    <hyperlink ref="B14" r:id="rId14" tooltip="Shan State" display="https://en.wikipedia.org/wiki/Shan_State" xr:uid="{7DA64292-7CD3-461E-8FC6-21FA90A38588}"/>
    <hyperlink ref="B15" r:id="rId15" tooltip="Naypyidaw Union Territory" display="https://en.wikipedia.org/wiki/Naypyidaw_Union_Territory" xr:uid="{08EEB165-7477-43CD-8F61-93908D60BBFA}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2EA7A-3615-4C50-BA24-DB2BB98022AB}">
  <dimension ref="A1:H15"/>
  <sheetViews>
    <sheetView topLeftCell="A2" workbookViewId="0">
      <selection activeCell="E2" sqref="E2:H15"/>
    </sheetView>
  </sheetViews>
  <sheetFormatPr defaultRowHeight="14.5" x14ac:dyDescent="0.35"/>
  <cols>
    <col min="6" max="6" width="36.81640625" bestFit="1" customWidth="1"/>
    <col min="7" max="7" width="18.1796875" bestFit="1" customWidth="1"/>
    <col min="8" max="8" width="9.36328125" customWidth="1"/>
  </cols>
  <sheetData>
    <row r="1" spans="1:8" ht="15" thickBot="1" x14ac:dyDescent="0.4">
      <c r="A1" s="1" t="s">
        <v>3648</v>
      </c>
      <c r="B1" s="3" t="s">
        <v>2136</v>
      </c>
      <c r="C1" s="6"/>
      <c r="D1" s="6"/>
      <c r="E1">
        <v>3846</v>
      </c>
      <c r="F1" t="str">
        <f>_xlfn.CONCAT(B1," (Mauretanian region)")</f>
        <v>Adrar (Mauretanian region)</v>
      </c>
      <c r="G1" t="str">
        <f>B1</f>
        <v>Adrar</v>
      </c>
      <c r="H1" t="str">
        <f>A1</f>
        <v>MR-07</v>
      </c>
    </row>
    <row r="2" spans="1:8" ht="15" thickBot="1" x14ac:dyDescent="0.4">
      <c r="A2" s="1" t="s">
        <v>3649</v>
      </c>
      <c r="B2" s="3" t="s">
        <v>3650</v>
      </c>
      <c r="C2" s="6"/>
      <c r="D2" s="6"/>
      <c r="E2">
        <v>3846</v>
      </c>
      <c r="F2" t="str">
        <f t="shared" ref="F2:F15" si="0">_xlfn.CONCAT(B2," (Mauretanian region)")</f>
        <v>Assaba (Mauretanian region)</v>
      </c>
      <c r="G2" t="str">
        <f t="shared" ref="G2:G15" si="1">B2</f>
        <v>Assaba</v>
      </c>
      <c r="H2" t="str">
        <f t="shared" ref="H2:H15" si="2">A2</f>
        <v>MR-03</v>
      </c>
    </row>
    <row r="3" spans="1:8" ht="15" thickBot="1" x14ac:dyDescent="0.4">
      <c r="A3" s="1" t="s">
        <v>3651</v>
      </c>
      <c r="B3" s="3" t="s">
        <v>3652</v>
      </c>
      <c r="C3" s="6"/>
      <c r="D3" s="6"/>
      <c r="E3">
        <v>3846</v>
      </c>
      <c r="F3" t="str">
        <f t="shared" si="0"/>
        <v>Brakna (Mauretanian region)</v>
      </c>
      <c r="G3" t="str">
        <f t="shared" si="1"/>
        <v>Brakna</v>
      </c>
      <c r="H3" t="str">
        <f t="shared" si="2"/>
        <v>MR-05</v>
      </c>
    </row>
    <row r="4" spans="1:8" ht="44" thickBot="1" x14ac:dyDescent="0.4">
      <c r="A4" s="1" t="s">
        <v>3653</v>
      </c>
      <c r="B4" s="3" t="s">
        <v>3654</v>
      </c>
      <c r="C4" s="6"/>
      <c r="D4" s="6"/>
      <c r="E4">
        <v>3846</v>
      </c>
      <c r="F4" t="str">
        <f t="shared" si="0"/>
        <v>Dakhlet Nouâdhibou (Mauretanian region)</v>
      </c>
      <c r="G4" t="str">
        <f t="shared" si="1"/>
        <v>Dakhlet Nouâdhibou</v>
      </c>
      <c r="H4" t="str">
        <f t="shared" si="2"/>
        <v>MR-08</v>
      </c>
    </row>
    <row r="5" spans="1:8" ht="15" thickBot="1" x14ac:dyDescent="0.4">
      <c r="A5" s="1" t="s">
        <v>3655</v>
      </c>
      <c r="B5" s="3" t="s">
        <v>3656</v>
      </c>
      <c r="C5" s="6"/>
      <c r="D5" s="6"/>
      <c r="E5">
        <v>3846</v>
      </c>
      <c r="F5" t="str">
        <f t="shared" si="0"/>
        <v>Gorgol (Mauretanian region)</v>
      </c>
      <c r="G5" t="str">
        <f t="shared" si="1"/>
        <v>Gorgol</v>
      </c>
      <c r="H5" t="str">
        <f t="shared" si="2"/>
        <v>MR-04</v>
      </c>
    </row>
    <row r="6" spans="1:8" ht="29.5" thickBot="1" x14ac:dyDescent="0.4">
      <c r="A6" s="1" t="s">
        <v>3657</v>
      </c>
      <c r="B6" s="3" t="s">
        <v>3658</v>
      </c>
      <c r="C6" s="6"/>
      <c r="D6" s="6"/>
      <c r="E6">
        <v>3846</v>
      </c>
      <c r="F6" t="str">
        <f t="shared" si="0"/>
        <v>Guidimaka (Mauretanian region)</v>
      </c>
      <c r="G6" t="str">
        <f t="shared" si="1"/>
        <v>Guidimaka</v>
      </c>
      <c r="H6" t="str">
        <f t="shared" si="2"/>
        <v>MR-10</v>
      </c>
    </row>
    <row r="7" spans="1:8" ht="44" thickBot="1" x14ac:dyDescent="0.4">
      <c r="A7" s="1" t="s">
        <v>3659</v>
      </c>
      <c r="B7" s="3" t="s">
        <v>3660</v>
      </c>
      <c r="C7" s="6"/>
      <c r="D7" s="6"/>
      <c r="E7">
        <v>3846</v>
      </c>
      <c r="F7" t="str">
        <f t="shared" si="0"/>
        <v>Hodh ech Chargui (Mauretanian region)</v>
      </c>
      <c r="G7" t="str">
        <f t="shared" si="1"/>
        <v>Hodh ech Chargui</v>
      </c>
      <c r="H7" t="str">
        <f t="shared" si="2"/>
        <v>MR-01</v>
      </c>
    </row>
    <row r="8" spans="1:8" ht="29.5" thickBot="1" x14ac:dyDescent="0.4">
      <c r="A8" s="1" t="s">
        <v>3661</v>
      </c>
      <c r="B8" s="3" t="s">
        <v>3662</v>
      </c>
      <c r="C8" s="6"/>
      <c r="D8" s="6"/>
      <c r="E8">
        <v>3846</v>
      </c>
      <c r="F8" t="str">
        <f t="shared" si="0"/>
        <v>Hodh el Gharbi (Mauretanian region)</v>
      </c>
      <c r="G8" t="str">
        <f t="shared" si="1"/>
        <v>Hodh el Gharbi</v>
      </c>
      <c r="H8" t="str">
        <f t="shared" si="2"/>
        <v>MR-02</v>
      </c>
    </row>
    <row r="9" spans="1:8" ht="15" thickBot="1" x14ac:dyDescent="0.4">
      <c r="A9" s="1" t="s">
        <v>3663</v>
      </c>
      <c r="B9" s="3" t="s">
        <v>3664</v>
      </c>
      <c r="C9" s="6"/>
      <c r="D9" s="6"/>
      <c r="E9">
        <v>3846</v>
      </c>
      <c r="F9" t="str">
        <f t="shared" si="0"/>
        <v>Inchiri (Mauretanian region)</v>
      </c>
      <c r="G9" t="str">
        <f t="shared" si="1"/>
        <v>Inchiri</v>
      </c>
      <c r="H9" t="str">
        <f t="shared" si="2"/>
        <v>MR-12</v>
      </c>
    </row>
    <row r="10" spans="1:8" ht="29.5" thickBot="1" x14ac:dyDescent="0.4">
      <c r="A10" s="1" t="s">
        <v>3665</v>
      </c>
      <c r="B10" s="3" t="s">
        <v>3667</v>
      </c>
      <c r="C10" s="6" t="s">
        <v>3666</v>
      </c>
      <c r="D10" s="3" t="s">
        <v>3667</v>
      </c>
      <c r="E10">
        <v>3846</v>
      </c>
      <c r="F10" t="str">
        <f t="shared" si="0"/>
        <v>Nouakchott Nord (Mauretanian region)</v>
      </c>
      <c r="G10" t="str">
        <f t="shared" si="1"/>
        <v>Nouakchott Nord</v>
      </c>
      <c r="H10" t="str">
        <f t="shared" si="2"/>
        <v>MR-14</v>
      </c>
    </row>
    <row r="11" spans="1:8" ht="29.5" thickBot="1" x14ac:dyDescent="0.4">
      <c r="A11" s="1" t="s">
        <v>3668</v>
      </c>
      <c r="B11" s="3" t="s">
        <v>3670</v>
      </c>
      <c r="C11" s="6" t="s">
        <v>3669</v>
      </c>
      <c r="D11" s="3" t="s">
        <v>3670</v>
      </c>
      <c r="E11">
        <v>3846</v>
      </c>
      <c r="F11" t="str">
        <f t="shared" si="0"/>
        <v>Nouakchott Ouest (Mauretanian region)</v>
      </c>
      <c r="G11" t="str">
        <f t="shared" si="1"/>
        <v>Nouakchott Ouest</v>
      </c>
      <c r="H11" t="str">
        <f t="shared" si="2"/>
        <v>MR-13</v>
      </c>
    </row>
    <row r="12" spans="1:8" ht="29.5" thickBot="1" x14ac:dyDescent="0.4">
      <c r="A12" s="1" t="s">
        <v>3671</v>
      </c>
      <c r="B12" s="3" t="s">
        <v>3673</v>
      </c>
      <c r="C12" s="6" t="s">
        <v>3672</v>
      </c>
      <c r="D12" s="3" t="s">
        <v>3673</v>
      </c>
      <c r="E12">
        <v>3846</v>
      </c>
      <c r="F12" t="str">
        <f t="shared" si="0"/>
        <v>Nouakchott Sud (Mauretanian region)</v>
      </c>
      <c r="G12" t="str">
        <f t="shared" si="1"/>
        <v>Nouakchott Sud</v>
      </c>
      <c r="H12" t="str">
        <f t="shared" si="2"/>
        <v>MR-15</v>
      </c>
    </row>
    <row r="13" spans="1:8" ht="15" thickBot="1" x14ac:dyDescent="0.4">
      <c r="A13" s="1" t="s">
        <v>3674</v>
      </c>
      <c r="B13" s="3" t="s">
        <v>3675</v>
      </c>
      <c r="C13" s="6"/>
      <c r="D13" s="6"/>
      <c r="E13">
        <v>3846</v>
      </c>
      <c r="F13" t="str">
        <f t="shared" si="0"/>
        <v>Tagant (Mauretanian region)</v>
      </c>
      <c r="G13" t="str">
        <f t="shared" si="1"/>
        <v>Tagant</v>
      </c>
      <c r="H13" t="str">
        <f t="shared" si="2"/>
        <v>MR-09</v>
      </c>
    </row>
    <row r="14" spans="1:8" ht="44" thickBot="1" x14ac:dyDescent="0.4">
      <c r="A14" s="1" t="s">
        <v>3676</v>
      </c>
      <c r="B14" s="3" t="s">
        <v>3677</v>
      </c>
      <c r="C14" s="6"/>
      <c r="D14" s="6"/>
      <c r="E14">
        <v>3846</v>
      </c>
      <c r="F14" t="str">
        <f t="shared" si="0"/>
        <v>Tiris Zemmour (Mauretanian region)</v>
      </c>
      <c r="G14" t="str">
        <f t="shared" si="1"/>
        <v>Tiris Zemmour</v>
      </c>
      <c r="H14" t="str">
        <f t="shared" si="2"/>
        <v>MR-11</v>
      </c>
    </row>
    <row r="15" spans="1:8" ht="15" thickBot="1" x14ac:dyDescent="0.4">
      <c r="A15" s="1" t="s">
        <v>3678</v>
      </c>
      <c r="B15" s="3" t="s">
        <v>3679</v>
      </c>
      <c r="C15" s="6"/>
      <c r="D15" s="6"/>
      <c r="E15">
        <v>3846</v>
      </c>
      <c r="F15" t="str">
        <f t="shared" si="0"/>
        <v>Trarza (Mauretanian region)</v>
      </c>
      <c r="G15" t="str">
        <f t="shared" si="1"/>
        <v>Trarza</v>
      </c>
      <c r="H15" t="str">
        <f t="shared" si="2"/>
        <v>MR-06</v>
      </c>
    </row>
  </sheetData>
  <hyperlinks>
    <hyperlink ref="B1" r:id="rId1" tooltip="Adrar Region" display="https://en.wikipedia.org/wiki/Adrar_Region" xr:uid="{E8B7DAD5-D863-41AD-982D-6F604C9557A4}"/>
    <hyperlink ref="B2" r:id="rId2" tooltip="Assaba Region" display="https://en.wikipedia.org/wiki/Assaba_Region" xr:uid="{5FE4D7B4-3171-4DAD-9406-7DFB3490DBE8}"/>
    <hyperlink ref="B3" r:id="rId3" tooltip="Brakna Region" display="https://en.wikipedia.org/wiki/Brakna_Region" xr:uid="{9311A1CE-33E7-49C5-A954-0D01E9FE7027}"/>
    <hyperlink ref="B4" r:id="rId4" tooltip="Dakhlet Nouâdhibou Region" display="https://en.wikipedia.org/wiki/Dakhlet_Nou%C3%A2dhibou_Region" xr:uid="{92509A3F-37CF-4032-9B83-9AE535C8D1E9}"/>
    <hyperlink ref="B5" r:id="rId5" tooltip="Gorgol Region" display="https://en.wikipedia.org/wiki/Gorgol_Region" xr:uid="{E6394B7A-FCFD-4D2F-9D17-290AAD219E37}"/>
    <hyperlink ref="B6" r:id="rId6" tooltip="Guidimaka Region" display="https://en.wikipedia.org/wiki/Guidimaka_Region" xr:uid="{B078F0E6-F5CD-41A1-9CA5-66A450003BDC}"/>
    <hyperlink ref="B7" r:id="rId7" tooltip="Hodh ech Chargui Region" display="https://en.wikipedia.org/wiki/Hodh_ech_Chargui_Region" xr:uid="{168DF774-92BE-413E-89F2-DBB7F2C2A3DD}"/>
    <hyperlink ref="B8" r:id="rId8" tooltip="Hodh el Gharbi Region" display="https://en.wikipedia.org/wiki/Hodh_el_Gharbi_Region" xr:uid="{E1314357-55AD-4F48-8A61-6B871534F882}"/>
    <hyperlink ref="B9" r:id="rId9" tooltip="Inchiri Region" display="https://en.wikipedia.org/wiki/Inchiri_Region" xr:uid="{A2D5E899-76B0-419F-A7DA-2F5FB4EDBE1A}"/>
    <hyperlink ref="D10" r:id="rId10" tooltip="Nouakchott-Nord Region" display="https://en.wikipedia.org/wiki/Nouakchott-Nord_Region" xr:uid="{E11350CC-B1C4-4E04-A28B-222E7760B3BD}"/>
    <hyperlink ref="D11" r:id="rId11" tooltip="Nouakchott-Ouest Region" display="https://en.wikipedia.org/wiki/Nouakchott-Ouest_Region" xr:uid="{69F3CA9E-9F10-4D5D-8BE0-140C7E8F4A3A}"/>
    <hyperlink ref="D12" r:id="rId12" tooltip="Nouakchott-Sud Region" display="https://en.wikipedia.org/wiki/Nouakchott-Sud_Region" xr:uid="{3A3D383B-4E3C-44FE-8241-73807EB8CB14}"/>
    <hyperlink ref="B13" r:id="rId13" tooltip="Tagant Region" display="https://en.wikipedia.org/wiki/Tagant_Region" xr:uid="{DAF1EB75-84DF-4F59-98A2-17D9A1F891ED}"/>
    <hyperlink ref="B14" r:id="rId14" tooltip="Tiris Zemmour Region" display="https://en.wikipedia.org/wiki/Tiris_Zemmour_Region" xr:uid="{6A3601A1-E1DF-43B1-B9C8-C7DD304037DE}"/>
    <hyperlink ref="B15" r:id="rId15" tooltip="Trarza Region" display="https://en.wikipedia.org/wiki/Trarza_Region" xr:uid="{456F84F3-AE3E-4E32-B383-6AF25572F8A1}"/>
    <hyperlink ref="B10" r:id="rId16" tooltip="Nouakchott-Nord Region" display="https://en.wikipedia.org/wiki/Nouakchott-Nord_Region" xr:uid="{91960ECF-C2C7-411A-A379-4EF64E4241E5}"/>
    <hyperlink ref="B11" r:id="rId17" tooltip="Nouakchott-Ouest Region" display="https://en.wikipedia.org/wiki/Nouakchott-Ouest_Region" xr:uid="{456B821B-4AF2-400F-8CD2-05F713DF6E57}"/>
    <hyperlink ref="B12" r:id="rId18" tooltip="Nouakchott-Sud Region" display="https://en.wikipedia.org/wiki/Nouakchott-Sud_Region" xr:uid="{9751A500-1994-48DB-A948-05822388748D}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9B775-781B-4F4A-BD65-213F2306A387}">
  <dimension ref="A1:G16"/>
  <sheetViews>
    <sheetView workbookViewId="0">
      <selection activeCell="D1" sqref="D1:G16"/>
    </sheetView>
  </sheetViews>
  <sheetFormatPr defaultRowHeight="14.5" x14ac:dyDescent="0.35"/>
  <cols>
    <col min="5" max="5" width="55.6328125" bestFit="1" customWidth="1"/>
    <col min="6" max="6" width="31.1796875" bestFit="1" customWidth="1"/>
  </cols>
  <sheetData>
    <row r="1" spans="1:7" ht="73" thickBot="1" x14ac:dyDescent="0.4">
      <c r="A1" s="1" t="s">
        <v>3680</v>
      </c>
      <c r="B1" s="3" t="s">
        <v>3681</v>
      </c>
      <c r="C1" s="6" t="s">
        <v>3682</v>
      </c>
      <c r="D1">
        <v>3968</v>
      </c>
      <c r="E1" t="str">
        <f>_xlfn.CONCAT(B1," (Malaysian ",C1,")")</f>
        <v> Wilayah Persekutuan Kuala Lumpur (Malaysian federal territory)</v>
      </c>
      <c r="F1" t="str">
        <f>B1</f>
        <v> Wilayah Persekutuan Kuala Lumpur</v>
      </c>
      <c r="G1" t="str">
        <f>A1</f>
        <v>MY-14</v>
      </c>
    </row>
    <row r="2" spans="1:7" ht="58.5" thickBot="1" x14ac:dyDescent="0.4">
      <c r="A2" s="1" t="s">
        <v>3683</v>
      </c>
      <c r="B2" s="3" t="s">
        <v>3684</v>
      </c>
      <c r="C2" s="6" t="s">
        <v>3682</v>
      </c>
      <c r="D2">
        <v>3968</v>
      </c>
      <c r="E2" t="str">
        <f t="shared" ref="E2:E16" si="0">_xlfn.CONCAT(B2," (Malaysian ",C2,")")</f>
        <v> Wilayah Persekutuan Labuan (Malaysian federal territory)</v>
      </c>
      <c r="F2" t="str">
        <f t="shared" ref="F2:F16" si="1">B2</f>
        <v> Wilayah Persekutuan Labuan</v>
      </c>
      <c r="G2" t="str">
        <f t="shared" ref="G2:G16" si="2">A2</f>
        <v>MY-15</v>
      </c>
    </row>
    <row r="3" spans="1:7" ht="58.5" thickBot="1" x14ac:dyDescent="0.4">
      <c r="A3" s="1" t="s">
        <v>3685</v>
      </c>
      <c r="B3" s="3" t="s">
        <v>3686</v>
      </c>
      <c r="C3" s="6" t="s">
        <v>3682</v>
      </c>
      <c r="D3">
        <v>3968</v>
      </c>
      <c r="E3" t="str">
        <f t="shared" si="0"/>
        <v> Wilayah Persekutuan Putrajaya (Malaysian federal territory)</v>
      </c>
      <c r="F3" t="str">
        <f t="shared" si="1"/>
        <v> Wilayah Persekutuan Putrajaya</v>
      </c>
      <c r="G3" t="str">
        <f t="shared" si="2"/>
        <v>MY-16</v>
      </c>
    </row>
    <row r="4" spans="1:7" ht="15" thickBot="1" x14ac:dyDescent="0.4">
      <c r="A4" s="1" t="s">
        <v>3687</v>
      </c>
      <c r="B4" s="3" t="s">
        <v>3688</v>
      </c>
      <c r="C4" s="6" t="s">
        <v>590</v>
      </c>
      <c r="D4">
        <v>3968</v>
      </c>
      <c r="E4" t="str">
        <f t="shared" si="0"/>
        <v> Johor (Malaysian state)</v>
      </c>
      <c r="F4" t="str">
        <f t="shared" si="1"/>
        <v> Johor</v>
      </c>
      <c r="G4" t="str">
        <f t="shared" si="2"/>
        <v>MY-01</v>
      </c>
    </row>
    <row r="5" spans="1:7" ht="15" thickBot="1" x14ac:dyDescent="0.4">
      <c r="A5" s="1" t="s">
        <v>3689</v>
      </c>
      <c r="B5" s="3" t="s">
        <v>3690</v>
      </c>
      <c r="C5" s="6" t="s">
        <v>590</v>
      </c>
      <c r="D5">
        <v>3968</v>
      </c>
      <c r="E5" t="str">
        <f t="shared" si="0"/>
        <v> Kedah (Malaysian state)</v>
      </c>
      <c r="F5" t="str">
        <f t="shared" si="1"/>
        <v> Kedah</v>
      </c>
      <c r="G5" t="str">
        <f t="shared" si="2"/>
        <v>MY-02</v>
      </c>
    </row>
    <row r="6" spans="1:7" ht="15" thickBot="1" x14ac:dyDescent="0.4">
      <c r="A6" s="1" t="s">
        <v>3691</v>
      </c>
      <c r="B6" s="3" t="s">
        <v>3692</v>
      </c>
      <c r="C6" s="6" t="s">
        <v>590</v>
      </c>
      <c r="D6">
        <v>3968</v>
      </c>
      <c r="E6" t="str">
        <f t="shared" si="0"/>
        <v> Kelantan (Malaysian state)</v>
      </c>
      <c r="F6" t="str">
        <f t="shared" si="1"/>
        <v> Kelantan</v>
      </c>
      <c r="G6" t="str">
        <f t="shared" si="2"/>
        <v>MY-03</v>
      </c>
    </row>
    <row r="7" spans="1:7" ht="15" thickBot="1" x14ac:dyDescent="0.4">
      <c r="A7" s="1" t="s">
        <v>3693</v>
      </c>
      <c r="B7" s="3" t="s">
        <v>3694</v>
      </c>
      <c r="C7" s="6" t="s">
        <v>590</v>
      </c>
      <c r="D7">
        <v>3968</v>
      </c>
      <c r="E7" t="str">
        <f t="shared" si="0"/>
        <v> Melaka (Malaysian state)</v>
      </c>
      <c r="F7" t="str">
        <f t="shared" si="1"/>
        <v> Melaka</v>
      </c>
      <c r="G7" t="str">
        <f t="shared" si="2"/>
        <v>MY-04</v>
      </c>
    </row>
    <row r="8" spans="1:7" ht="29.5" thickBot="1" x14ac:dyDescent="0.4">
      <c r="A8" s="1" t="s">
        <v>3695</v>
      </c>
      <c r="B8" s="3" t="s">
        <v>3696</v>
      </c>
      <c r="C8" s="6" t="s">
        <v>590</v>
      </c>
      <c r="D8">
        <v>3968</v>
      </c>
      <c r="E8" t="str">
        <f t="shared" si="0"/>
        <v> Negeri Sembilan (Malaysian state)</v>
      </c>
      <c r="F8" t="str">
        <f t="shared" si="1"/>
        <v> Negeri Sembilan</v>
      </c>
      <c r="G8" t="str">
        <f t="shared" si="2"/>
        <v>MY-05</v>
      </c>
    </row>
    <row r="9" spans="1:7" ht="15" thickBot="1" x14ac:dyDescent="0.4">
      <c r="A9" s="1" t="s">
        <v>3697</v>
      </c>
      <c r="B9" s="3" t="s">
        <v>3698</v>
      </c>
      <c r="C9" s="6" t="s">
        <v>590</v>
      </c>
      <c r="D9">
        <v>3968</v>
      </c>
      <c r="E9" t="str">
        <f t="shared" si="0"/>
        <v> Pahang (Malaysian state)</v>
      </c>
      <c r="F9" t="str">
        <f t="shared" si="1"/>
        <v> Pahang</v>
      </c>
      <c r="G9" t="str">
        <f t="shared" si="2"/>
        <v>MY-06</v>
      </c>
    </row>
    <row r="10" spans="1:7" ht="15" thickBot="1" x14ac:dyDescent="0.4">
      <c r="A10" s="1" t="s">
        <v>3699</v>
      </c>
      <c r="B10" s="3" t="s">
        <v>3700</v>
      </c>
      <c r="C10" s="6" t="s">
        <v>590</v>
      </c>
      <c r="D10">
        <v>3968</v>
      </c>
      <c r="E10" t="str">
        <f t="shared" si="0"/>
        <v> Perak (Malaysian state)</v>
      </c>
      <c r="F10" t="str">
        <f t="shared" si="1"/>
        <v> Perak</v>
      </c>
      <c r="G10" t="str">
        <f t="shared" si="2"/>
        <v>MY-08</v>
      </c>
    </row>
    <row r="11" spans="1:7" ht="15" thickBot="1" x14ac:dyDescent="0.4">
      <c r="A11" s="1" t="s">
        <v>3701</v>
      </c>
      <c r="B11" s="3" t="s">
        <v>3702</v>
      </c>
      <c r="C11" s="6" t="s">
        <v>590</v>
      </c>
      <c r="D11">
        <v>3968</v>
      </c>
      <c r="E11" t="str">
        <f t="shared" si="0"/>
        <v> Perlis (Malaysian state)</v>
      </c>
      <c r="F11" t="str">
        <f t="shared" si="1"/>
        <v> Perlis</v>
      </c>
      <c r="G11" t="str">
        <f t="shared" si="2"/>
        <v>MY-09</v>
      </c>
    </row>
    <row r="12" spans="1:7" ht="29.5" thickBot="1" x14ac:dyDescent="0.4">
      <c r="A12" s="1" t="s">
        <v>3703</v>
      </c>
      <c r="B12" s="3" t="s">
        <v>3704</v>
      </c>
      <c r="C12" s="6" t="s">
        <v>590</v>
      </c>
      <c r="D12">
        <v>3968</v>
      </c>
      <c r="E12" t="str">
        <f t="shared" si="0"/>
        <v> Pulau Pinang (Malaysian state)</v>
      </c>
      <c r="F12" t="str">
        <f t="shared" si="1"/>
        <v> Pulau Pinang</v>
      </c>
      <c r="G12" t="str">
        <f t="shared" si="2"/>
        <v>MY-07</v>
      </c>
    </row>
    <row r="13" spans="1:7" ht="15" thickBot="1" x14ac:dyDescent="0.4">
      <c r="A13" s="1" t="s">
        <v>3705</v>
      </c>
      <c r="B13" s="3" t="s">
        <v>3706</v>
      </c>
      <c r="C13" s="6" t="s">
        <v>590</v>
      </c>
      <c r="D13">
        <v>3968</v>
      </c>
      <c r="E13" t="str">
        <f t="shared" si="0"/>
        <v> Sabah (Malaysian state)</v>
      </c>
      <c r="F13" t="str">
        <f t="shared" si="1"/>
        <v> Sabah</v>
      </c>
      <c r="G13" t="str">
        <f t="shared" si="2"/>
        <v>MY-12</v>
      </c>
    </row>
    <row r="14" spans="1:7" ht="15" thickBot="1" x14ac:dyDescent="0.4">
      <c r="A14" s="1" t="s">
        <v>3707</v>
      </c>
      <c r="B14" s="3" t="s">
        <v>3708</v>
      </c>
      <c r="C14" s="6" t="s">
        <v>590</v>
      </c>
      <c r="D14">
        <v>3968</v>
      </c>
      <c r="E14" t="str">
        <f t="shared" si="0"/>
        <v> Sarawak (Malaysian state)</v>
      </c>
      <c r="F14" t="str">
        <f t="shared" si="1"/>
        <v> Sarawak</v>
      </c>
      <c r="G14" t="str">
        <f t="shared" si="2"/>
        <v>MY-13</v>
      </c>
    </row>
    <row r="15" spans="1:7" ht="15" thickBot="1" x14ac:dyDescent="0.4">
      <c r="A15" s="1" t="s">
        <v>3709</v>
      </c>
      <c r="B15" s="3" t="s">
        <v>3710</v>
      </c>
      <c r="C15" s="6" t="s">
        <v>590</v>
      </c>
      <c r="D15">
        <v>3968</v>
      </c>
      <c r="E15" t="str">
        <f t="shared" si="0"/>
        <v> Selangor (Malaysian state)</v>
      </c>
      <c r="F15" t="str">
        <f t="shared" si="1"/>
        <v> Selangor</v>
      </c>
      <c r="G15" t="str">
        <f t="shared" si="2"/>
        <v>MY-10</v>
      </c>
    </row>
    <row r="16" spans="1:7" ht="29.5" thickBot="1" x14ac:dyDescent="0.4">
      <c r="A16" s="1" t="s">
        <v>3711</v>
      </c>
      <c r="B16" s="3" t="s">
        <v>3712</v>
      </c>
      <c r="C16" s="6" t="s">
        <v>590</v>
      </c>
      <c r="D16">
        <v>3968</v>
      </c>
      <c r="E16" t="str">
        <f t="shared" si="0"/>
        <v> Terengganu (Malaysian state)</v>
      </c>
      <c r="F16" t="str">
        <f t="shared" si="1"/>
        <v> Terengganu</v>
      </c>
      <c r="G16" t="str">
        <f t="shared" si="2"/>
        <v>MY-11</v>
      </c>
    </row>
  </sheetData>
  <hyperlinks>
    <hyperlink ref="B1" r:id="rId1" tooltip="Kuala Lumpur" display="https://en.wikipedia.org/wiki/Kuala_Lumpur" xr:uid="{F4EEAB05-4834-454C-9C83-10931035F161}"/>
    <hyperlink ref="B2" r:id="rId2" tooltip="Labuan" display="https://en.wikipedia.org/wiki/Labuan" xr:uid="{FF8CFB79-CBB0-4D51-BAA4-BE34C867426E}"/>
    <hyperlink ref="B3" r:id="rId3" tooltip="Putrajaya" display="https://en.wikipedia.org/wiki/Putrajaya" xr:uid="{F3EBC146-C0E8-465F-B57A-458201183F74}"/>
    <hyperlink ref="B4" r:id="rId4" tooltip="Johor" display="https://en.wikipedia.org/wiki/Johor" xr:uid="{C7BD5B1A-B95D-4923-A91F-612BBE969A0F}"/>
    <hyperlink ref="B5" r:id="rId5" tooltip="Kedah" display="https://en.wikipedia.org/wiki/Kedah" xr:uid="{35E2CA2F-51CA-4D3D-802B-56E4FF2DB6B5}"/>
    <hyperlink ref="B6" r:id="rId6" tooltip="Kelantan" display="https://en.wikipedia.org/wiki/Kelantan" xr:uid="{D3B76FD1-50E2-42FF-9330-61EC12F2A02D}"/>
    <hyperlink ref="B7" r:id="rId7" tooltip="Malacca" display="https://en.wikipedia.org/wiki/Malacca" xr:uid="{B45F684F-1A7A-46BC-B155-4ADBE5E7E8BF}"/>
    <hyperlink ref="B8" r:id="rId8" tooltip="Negeri Sembilan" display="https://en.wikipedia.org/wiki/Negeri_Sembilan" xr:uid="{57D877BC-3435-4C92-8974-C1F21632D40E}"/>
    <hyperlink ref="B9" r:id="rId9" tooltip="Pahang" display="https://en.wikipedia.org/wiki/Pahang" xr:uid="{CD031A12-9829-4DB3-9BB2-835D225C9C6F}"/>
    <hyperlink ref="B10" r:id="rId10" tooltip="Perak" display="https://en.wikipedia.org/wiki/Perak" xr:uid="{4E05FFAD-EDE1-4FC3-8055-3CD382E01293}"/>
    <hyperlink ref="B11" r:id="rId11" tooltip="Perlis" display="https://en.wikipedia.org/wiki/Perlis" xr:uid="{50DEC5FE-53B9-40C6-875E-F481089B9C55}"/>
    <hyperlink ref="B12" r:id="rId12" tooltip="Penang" display="https://en.wikipedia.org/wiki/Penang" xr:uid="{D7EBD5A3-6934-4099-9AD3-AB4C7BFF5E6B}"/>
    <hyperlink ref="B13" r:id="rId13" tooltip="Sabah" display="https://en.wikipedia.org/wiki/Sabah" xr:uid="{BEC0788E-BEE6-40CB-A0E6-5AEC24F4D3AD}"/>
    <hyperlink ref="B14" r:id="rId14" tooltip="Sarawak" display="https://en.wikipedia.org/wiki/Sarawak" xr:uid="{19778CD0-4AF5-4761-AECD-BACA41F380B8}"/>
    <hyperlink ref="B15" r:id="rId15" tooltip="Selangor" display="https://en.wikipedia.org/wiki/Selangor" xr:uid="{3EAB8DB3-4C7B-4B6A-BEB8-2164565DA219}"/>
    <hyperlink ref="B16" r:id="rId16" tooltip="Terengganu" display="https://en.wikipedia.org/wiki/Terengganu" xr:uid="{6150B4F5-1134-4B77-9D32-CC5918E4B355}"/>
  </hyperlinks>
  <pageMargins left="0.7" right="0.7" top="0.75" bottom="0.75" header="0.3" footer="0.3"/>
  <drawing r:id="rId17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52A5E-9821-4013-B843-27706895165B}">
  <dimension ref="A1:G11"/>
  <sheetViews>
    <sheetView workbookViewId="0">
      <selection activeCell="D1" sqref="D1:G11"/>
    </sheetView>
  </sheetViews>
  <sheetFormatPr defaultRowHeight="14.5" x14ac:dyDescent="0.35"/>
  <cols>
    <col min="5" max="5" width="32.90625" bestFit="1" customWidth="1"/>
    <col min="6" max="6" width="12.36328125" bestFit="1" customWidth="1"/>
  </cols>
  <sheetData>
    <row r="1" spans="1:7" ht="15" thickBot="1" x14ac:dyDescent="0.4">
      <c r="A1" s="1" t="s">
        <v>3713</v>
      </c>
      <c r="B1" s="3" t="s">
        <v>3714</v>
      </c>
      <c r="C1" s="6" t="s">
        <v>466</v>
      </c>
      <c r="D1">
        <v>3872</v>
      </c>
      <c r="E1" t="str">
        <f>_xlfn.CONCAT(B1," (Mozambican ",C1,")")</f>
        <v>Maputo (Mozambican city)</v>
      </c>
      <c r="F1" t="str">
        <f>B1</f>
        <v>Maputo</v>
      </c>
      <c r="G1" t="str">
        <f>A1</f>
        <v>MZ-MPM</v>
      </c>
    </row>
    <row r="2" spans="1:7" ht="29.5" thickBot="1" x14ac:dyDescent="0.4">
      <c r="A2" s="1" t="s">
        <v>3715</v>
      </c>
      <c r="B2" s="3" t="s">
        <v>3716</v>
      </c>
      <c r="C2" s="6" t="s">
        <v>149</v>
      </c>
      <c r="D2">
        <v>3872</v>
      </c>
      <c r="E2" t="str">
        <f t="shared" ref="E2:E11" si="0">_xlfn.CONCAT(B2," (Mozambican ",C2,")")</f>
        <v>Cabo Delgado (Mozambican province)</v>
      </c>
      <c r="F2" t="str">
        <f t="shared" ref="F2:F11" si="1">B2</f>
        <v>Cabo Delgado</v>
      </c>
      <c r="G2" t="str">
        <f t="shared" ref="G2:G11" si="2">A2</f>
        <v>MZ-P</v>
      </c>
    </row>
    <row r="3" spans="1:7" ht="15" thickBot="1" x14ac:dyDescent="0.4">
      <c r="A3" s="1" t="s">
        <v>3717</v>
      </c>
      <c r="B3" s="3" t="s">
        <v>3718</v>
      </c>
      <c r="C3" s="6" t="s">
        <v>149</v>
      </c>
      <c r="D3">
        <v>3872</v>
      </c>
      <c r="E3" t="str">
        <f t="shared" si="0"/>
        <v>Gaza (Mozambican province)</v>
      </c>
      <c r="F3" t="str">
        <f t="shared" si="1"/>
        <v>Gaza</v>
      </c>
      <c r="G3" t="str">
        <f t="shared" si="2"/>
        <v>MZ-G</v>
      </c>
    </row>
    <row r="4" spans="1:7" ht="29.5" thickBot="1" x14ac:dyDescent="0.4">
      <c r="A4" s="1" t="s">
        <v>3719</v>
      </c>
      <c r="B4" s="3" t="s">
        <v>3720</v>
      </c>
      <c r="C4" s="6" t="s">
        <v>149</v>
      </c>
      <c r="D4">
        <v>3872</v>
      </c>
      <c r="E4" t="str">
        <f t="shared" si="0"/>
        <v>Inhambane (Mozambican province)</v>
      </c>
      <c r="F4" t="str">
        <f t="shared" si="1"/>
        <v>Inhambane</v>
      </c>
      <c r="G4" t="str">
        <f t="shared" si="2"/>
        <v>MZ-I</v>
      </c>
    </row>
    <row r="5" spans="1:7" ht="15" thickBot="1" x14ac:dyDescent="0.4">
      <c r="A5" s="1" t="s">
        <v>3721</v>
      </c>
      <c r="B5" s="3" t="s">
        <v>3722</v>
      </c>
      <c r="C5" s="6" t="s">
        <v>149</v>
      </c>
      <c r="D5">
        <v>3872</v>
      </c>
      <c r="E5" t="str">
        <f t="shared" si="0"/>
        <v>Manica (Mozambican province)</v>
      </c>
      <c r="F5" t="str">
        <f t="shared" si="1"/>
        <v>Manica</v>
      </c>
      <c r="G5" t="str">
        <f t="shared" si="2"/>
        <v>MZ-B</v>
      </c>
    </row>
    <row r="6" spans="1:7" ht="15" thickBot="1" x14ac:dyDescent="0.4">
      <c r="A6" s="1" t="s">
        <v>3723</v>
      </c>
      <c r="B6" s="3" t="s">
        <v>3714</v>
      </c>
      <c r="C6" s="6" t="s">
        <v>149</v>
      </c>
      <c r="D6">
        <v>3872</v>
      </c>
      <c r="E6" t="str">
        <f t="shared" si="0"/>
        <v>Maputo (Mozambican province)</v>
      </c>
      <c r="F6" t="str">
        <f t="shared" si="1"/>
        <v>Maputo</v>
      </c>
      <c r="G6" t="str">
        <f t="shared" si="2"/>
        <v>MZ-L</v>
      </c>
    </row>
    <row r="7" spans="1:7" ht="15" thickBot="1" x14ac:dyDescent="0.4">
      <c r="A7" s="1" t="s">
        <v>3724</v>
      </c>
      <c r="B7" s="3" t="s">
        <v>3725</v>
      </c>
      <c r="C7" s="6" t="s">
        <v>149</v>
      </c>
      <c r="D7">
        <v>3872</v>
      </c>
      <c r="E7" t="str">
        <f t="shared" si="0"/>
        <v>Nampula (Mozambican province)</v>
      </c>
      <c r="F7" t="str">
        <f t="shared" si="1"/>
        <v>Nampula</v>
      </c>
      <c r="G7" t="str">
        <f t="shared" si="2"/>
        <v>MZ-N</v>
      </c>
    </row>
    <row r="8" spans="1:7" ht="15" thickBot="1" x14ac:dyDescent="0.4">
      <c r="A8" s="1" t="s">
        <v>3726</v>
      </c>
      <c r="B8" s="3" t="s">
        <v>3727</v>
      </c>
      <c r="C8" s="6" t="s">
        <v>149</v>
      </c>
      <c r="D8">
        <v>3872</v>
      </c>
      <c r="E8" t="str">
        <f t="shared" si="0"/>
        <v>Niassa (Mozambican province)</v>
      </c>
      <c r="F8" t="str">
        <f t="shared" si="1"/>
        <v>Niassa</v>
      </c>
      <c r="G8" t="str">
        <f t="shared" si="2"/>
        <v>MZ-A</v>
      </c>
    </row>
    <row r="9" spans="1:7" ht="15" thickBot="1" x14ac:dyDescent="0.4">
      <c r="A9" s="1" t="s">
        <v>3728</v>
      </c>
      <c r="B9" s="3" t="s">
        <v>3729</v>
      </c>
      <c r="C9" s="6" t="s">
        <v>149</v>
      </c>
      <c r="D9">
        <v>3872</v>
      </c>
      <c r="E9" t="str">
        <f t="shared" si="0"/>
        <v>Sofala (Mozambican province)</v>
      </c>
      <c r="F9" t="str">
        <f t="shared" si="1"/>
        <v>Sofala</v>
      </c>
      <c r="G9" t="str">
        <f t="shared" si="2"/>
        <v>MZ-S</v>
      </c>
    </row>
    <row r="10" spans="1:7" ht="15" thickBot="1" x14ac:dyDescent="0.4">
      <c r="A10" s="1" t="s">
        <v>3730</v>
      </c>
      <c r="B10" s="3" t="s">
        <v>3731</v>
      </c>
      <c r="C10" s="6" t="s">
        <v>149</v>
      </c>
      <c r="D10">
        <v>3872</v>
      </c>
      <c r="E10" t="str">
        <f t="shared" si="0"/>
        <v>Tete (Mozambican province)</v>
      </c>
      <c r="F10" t="str">
        <f t="shared" si="1"/>
        <v>Tete</v>
      </c>
      <c r="G10" t="str">
        <f t="shared" si="2"/>
        <v>MZ-T</v>
      </c>
    </row>
    <row r="11" spans="1:7" ht="15" thickBot="1" x14ac:dyDescent="0.4">
      <c r="A11" s="1" t="s">
        <v>3732</v>
      </c>
      <c r="B11" s="3" t="s">
        <v>3733</v>
      </c>
      <c r="C11" s="6" t="s">
        <v>149</v>
      </c>
      <c r="D11">
        <v>3872</v>
      </c>
      <c r="E11" t="str">
        <f t="shared" si="0"/>
        <v>Zambézia (Mozambican province)</v>
      </c>
      <c r="F11" t="str">
        <f t="shared" si="1"/>
        <v>Zambézia</v>
      </c>
      <c r="G11" t="str">
        <f t="shared" si="2"/>
        <v>MZ-Q</v>
      </c>
    </row>
  </sheetData>
  <hyperlinks>
    <hyperlink ref="B1" r:id="rId1" tooltip="Maputo" display="https://en.wikipedia.org/wiki/Maputo" xr:uid="{3F8A04B2-D895-4773-945C-1B1ACF20F38C}"/>
    <hyperlink ref="B2" r:id="rId2" tooltip="Cabo Delgado Province" display="https://en.wikipedia.org/wiki/Cabo_Delgado_Province" xr:uid="{54017389-730D-4936-BDBD-7FCEDE6D175A}"/>
    <hyperlink ref="B3" r:id="rId3" tooltip="Gaza Province" display="https://en.wikipedia.org/wiki/Gaza_Province" xr:uid="{697ABDA8-CCD5-4EAA-B181-1E3A10AFB8BE}"/>
    <hyperlink ref="B4" r:id="rId4" tooltip="Inhambane Province" display="https://en.wikipedia.org/wiki/Inhambane_Province" xr:uid="{A5427E6C-6081-4E0E-9B03-69692C5A73F9}"/>
    <hyperlink ref="B5" r:id="rId5" tooltip="Manica Province" display="https://en.wikipedia.org/wiki/Manica_Province" xr:uid="{A31615F1-CFBC-4C6E-9D63-30DDBDEF4CC3}"/>
    <hyperlink ref="B6" r:id="rId6" tooltip="Maputo Province" display="https://en.wikipedia.org/wiki/Maputo_Province" xr:uid="{9D161531-B06B-4993-BEC6-6422970B76E3}"/>
    <hyperlink ref="B7" r:id="rId7" tooltip="Nampula Province" display="https://en.wikipedia.org/wiki/Nampula_Province" xr:uid="{F7003DD5-6B24-41A4-9793-47265D61C649}"/>
    <hyperlink ref="B8" r:id="rId8" tooltip="Niassa Province" display="https://en.wikipedia.org/wiki/Niassa_Province" xr:uid="{D9CE95F3-153C-4298-BCF6-39DDC76EC41E}"/>
    <hyperlink ref="B9" r:id="rId9" tooltip="Sofala Province" display="https://en.wikipedia.org/wiki/Sofala_Province" xr:uid="{5CEFA053-CA9A-47F6-B582-1FDB8302FFCF}"/>
    <hyperlink ref="B10" r:id="rId10" tooltip="Tete Province" display="https://en.wikipedia.org/wiki/Tete_Province" xr:uid="{4051EE65-7652-43D7-B621-BE076F8C03B8}"/>
    <hyperlink ref="B11" r:id="rId11" tooltip="Zambézia Province" display="https://en.wikipedia.org/wiki/Zamb%C3%A9zia_Province" xr:uid="{625655FD-23E2-4A9E-A074-898C9FB29641}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9383A-3657-4B2B-A4A0-FA4592CC01CE}">
  <dimension ref="A1:F31"/>
  <sheetViews>
    <sheetView topLeftCell="A7" workbookViewId="0">
      <selection activeCell="J19" sqref="J19"/>
    </sheetView>
  </sheetViews>
  <sheetFormatPr defaultRowHeight="14.5" x14ac:dyDescent="0.35"/>
  <cols>
    <col min="4" max="4" width="22.453125" bestFit="1" customWidth="1"/>
    <col min="5" max="5" width="6.7265625" bestFit="1" customWidth="1"/>
  </cols>
  <sheetData>
    <row r="1" spans="1:6" ht="15" thickBot="1" x14ac:dyDescent="0.4">
      <c r="A1" s="1" t="s">
        <v>3734</v>
      </c>
      <c r="B1" s="3" t="s">
        <v>3735</v>
      </c>
      <c r="C1">
        <v>3882</v>
      </c>
      <c r="D1" t="str">
        <f>_xlfn.CONCAT(B1," (Namibian region)")</f>
        <v>Erongo (Namibian region)</v>
      </c>
      <c r="E1" t="str">
        <f>B1</f>
        <v>Erongo</v>
      </c>
      <c r="F1" t="str">
        <f>A1</f>
        <v>NA-ER</v>
      </c>
    </row>
    <row r="2" spans="1:6" ht="15" thickBot="1" x14ac:dyDescent="0.4">
      <c r="A2" s="1" t="s">
        <v>3736</v>
      </c>
      <c r="B2" s="3" t="s">
        <v>3737</v>
      </c>
      <c r="C2">
        <v>3882</v>
      </c>
      <c r="D2" t="str">
        <f t="shared" ref="D2:D15" si="0">_xlfn.CONCAT(B2," (Namibian region)")</f>
        <v>Hardap (Namibian region)</v>
      </c>
      <c r="E2" t="str">
        <f t="shared" ref="E2:E15" si="1">B2</f>
        <v>Hardap</v>
      </c>
      <c r="F2" t="str">
        <f t="shared" ref="F2:F15" si="2">A2</f>
        <v>NA-HA</v>
      </c>
    </row>
    <row r="3" spans="1:6" ht="29" x14ac:dyDescent="0.35">
      <c r="A3" s="11" t="s">
        <v>3738</v>
      </c>
      <c r="B3" s="15" t="s">
        <v>3775</v>
      </c>
      <c r="C3">
        <v>3882</v>
      </c>
      <c r="D3" t="str">
        <f t="shared" si="0"/>
        <v>ǁKaras Region (Namibian region)</v>
      </c>
      <c r="E3" t="str">
        <f t="shared" si="1"/>
        <v>ǁKaras Region</v>
      </c>
      <c r="F3" t="str">
        <f t="shared" si="2"/>
        <v>NA-KA</v>
      </c>
    </row>
    <row r="4" spans="1:6" ht="36.5" thickBot="1" x14ac:dyDescent="0.4">
      <c r="A4" s="12"/>
      <c r="B4" s="16" t="s">
        <v>3739</v>
      </c>
    </row>
    <row r="5" spans="1:6" ht="29.5" thickBot="1" x14ac:dyDescent="0.4">
      <c r="A5" s="1" t="s">
        <v>3740</v>
      </c>
      <c r="B5" s="3" t="s">
        <v>3741</v>
      </c>
      <c r="C5">
        <v>3882</v>
      </c>
      <c r="D5" t="str">
        <f t="shared" si="0"/>
        <v>Kavango East (Namibian region)</v>
      </c>
      <c r="E5" t="str">
        <f t="shared" si="1"/>
        <v>Kavango East</v>
      </c>
      <c r="F5" t="str">
        <f t="shared" si="2"/>
        <v>NA-KE</v>
      </c>
    </row>
    <row r="6" spans="1:6" ht="29.5" thickBot="1" x14ac:dyDescent="0.4">
      <c r="A6" s="1" t="s">
        <v>3742</v>
      </c>
      <c r="B6" s="3" t="s">
        <v>3743</v>
      </c>
      <c r="C6">
        <v>3882</v>
      </c>
      <c r="D6" t="str">
        <f t="shared" si="0"/>
        <v>Kavango West (Namibian region)</v>
      </c>
      <c r="E6" t="str">
        <f t="shared" si="1"/>
        <v>Kavango West</v>
      </c>
      <c r="F6" t="str">
        <f t="shared" si="2"/>
        <v>NA-KW</v>
      </c>
    </row>
    <row r="7" spans="1:6" ht="15" thickBot="1" x14ac:dyDescent="0.4">
      <c r="A7" s="1" t="s">
        <v>3744</v>
      </c>
      <c r="B7" s="3" t="s">
        <v>3745</v>
      </c>
      <c r="C7">
        <v>3882</v>
      </c>
      <c r="D7" t="str">
        <f t="shared" si="0"/>
        <v>Khomas (Namibian region)</v>
      </c>
      <c r="E7" t="str">
        <f t="shared" si="1"/>
        <v>Khomas</v>
      </c>
      <c r="F7" t="str">
        <f t="shared" si="2"/>
        <v>NA-KH</v>
      </c>
    </row>
    <row r="8" spans="1:6" ht="15" thickBot="1" x14ac:dyDescent="0.4">
      <c r="A8" s="1" t="s">
        <v>3746</v>
      </c>
      <c r="B8" s="3" t="s">
        <v>3747</v>
      </c>
      <c r="C8">
        <v>3882</v>
      </c>
      <c r="D8" t="str">
        <f t="shared" si="0"/>
        <v>Kunene (Namibian region)</v>
      </c>
      <c r="E8" t="str">
        <f t="shared" si="1"/>
        <v>Kunene</v>
      </c>
      <c r="F8" t="str">
        <f t="shared" si="2"/>
        <v>NA-KU</v>
      </c>
    </row>
    <row r="9" spans="1:6" ht="29.5" thickBot="1" x14ac:dyDescent="0.4">
      <c r="A9" s="1" t="s">
        <v>3748</v>
      </c>
      <c r="B9" s="3" t="s">
        <v>3749</v>
      </c>
      <c r="C9">
        <v>3882</v>
      </c>
      <c r="D9" t="str">
        <f t="shared" si="0"/>
        <v>Ohangwena (Namibian region)</v>
      </c>
      <c r="E9" t="str">
        <f t="shared" si="1"/>
        <v>Ohangwena</v>
      </c>
      <c r="F9" t="str">
        <f t="shared" si="2"/>
        <v>NA-OW</v>
      </c>
    </row>
    <row r="10" spans="1:6" ht="29.5" thickBot="1" x14ac:dyDescent="0.4">
      <c r="A10" s="1" t="s">
        <v>3750</v>
      </c>
      <c r="B10" s="3" t="s">
        <v>3751</v>
      </c>
      <c r="C10">
        <v>3882</v>
      </c>
      <c r="D10" t="str">
        <f t="shared" si="0"/>
        <v>Omaheke (Namibian region)</v>
      </c>
      <c r="E10" t="str">
        <f t="shared" si="1"/>
        <v>Omaheke</v>
      </c>
      <c r="F10" t="str">
        <f t="shared" si="2"/>
        <v>NA-OH</v>
      </c>
    </row>
    <row r="11" spans="1:6" ht="15" thickBot="1" x14ac:dyDescent="0.4">
      <c r="A11" s="1" t="s">
        <v>3752</v>
      </c>
      <c r="B11" s="3" t="s">
        <v>3753</v>
      </c>
      <c r="C11">
        <v>3882</v>
      </c>
      <c r="D11" t="str">
        <f t="shared" si="0"/>
        <v>Omusati (Namibian region)</v>
      </c>
      <c r="E11" t="str">
        <f t="shared" si="1"/>
        <v>Omusati</v>
      </c>
      <c r="F11" t="str">
        <f t="shared" si="2"/>
        <v>NA-OS</v>
      </c>
    </row>
    <row r="12" spans="1:6" ht="15" thickBot="1" x14ac:dyDescent="0.4">
      <c r="A12" s="1" t="s">
        <v>3754</v>
      </c>
      <c r="B12" s="3" t="s">
        <v>3755</v>
      </c>
      <c r="C12">
        <v>3882</v>
      </c>
      <c r="D12" t="str">
        <f t="shared" si="0"/>
        <v>Oshana (Namibian region)</v>
      </c>
      <c r="E12" t="str">
        <f t="shared" si="1"/>
        <v>Oshana</v>
      </c>
      <c r="F12" t="str">
        <f t="shared" si="2"/>
        <v>NA-ON</v>
      </c>
    </row>
    <row r="13" spans="1:6" ht="15" thickBot="1" x14ac:dyDescent="0.4">
      <c r="A13" s="1" t="s">
        <v>3756</v>
      </c>
      <c r="B13" s="3" t="s">
        <v>3757</v>
      </c>
      <c r="C13">
        <v>3882</v>
      </c>
      <c r="D13" t="str">
        <f t="shared" si="0"/>
        <v>Oshikoto (Namibian region)</v>
      </c>
      <c r="E13" t="str">
        <f t="shared" si="1"/>
        <v>Oshikoto</v>
      </c>
      <c r="F13" t="str">
        <f t="shared" si="2"/>
        <v>NA-OT</v>
      </c>
    </row>
    <row r="14" spans="1:6" ht="29.5" thickBot="1" x14ac:dyDescent="0.4">
      <c r="A14" s="1" t="s">
        <v>3758</v>
      </c>
      <c r="B14" s="3" t="s">
        <v>3759</v>
      </c>
      <c r="C14">
        <v>3882</v>
      </c>
      <c r="D14" t="str">
        <f t="shared" si="0"/>
        <v>Otjozondjupa (Namibian region)</v>
      </c>
      <c r="E14" t="str">
        <f t="shared" si="1"/>
        <v>Otjozondjupa</v>
      </c>
      <c r="F14" t="str">
        <f t="shared" si="2"/>
        <v>NA-OD</v>
      </c>
    </row>
    <row r="15" spans="1:6" ht="15" thickBot="1" x14ac:dyDescent="0.4">
      <c r="A15" s="1" t="s">
        <v>3760</v>
      </c>
      <c r="B15" s="3" t="s">
        <v>3761</v>
      </c>
      <c r="C15">
        <v>3882</v>
      </c>
      <c r="D15" t="str">
        <f t="shared" si="0"/>
        <v>Zambezi (Namibian region)</v>
      </c>
      <c r="E15" t="str">
        <f t="shared" si="1"/>
        <v>Zambezi</v>
      </c>
      <c r="F15" t="str">
        <f t="shared" si="2"/>
        <v>NA-CA</v>
      </c>
    </row>
    <row r="18" spans="3:6" x14ac:dyDescent="0.35">
      <c r="C18">
        <v>3882</v>
      </c>
      <c r="D18" t="s">
        <v>3762</v>
      </c>
      <c r="E18" t="s">
        <v>3735</v>
      </c>
      <c r="F18" t="s">
        <v>3734</v>
      </c>
    </row>
    <row r="19" spans="3:6" x14ac:dyDescent="0.35">
      <c r="C19">
        <v>3882</v>
      </c>
      <c r="D19" t="s">
        <v>3763</v>
      </c>
      <c r="E19" t="s">
        <v>3737</v>
      </c>
      <c r="F19" t="s">
        <v>3736</v>
      </c>
    </row>
    <row r="20" spans="3:6" x14ac:dyDescent="0.35">
      <c r="C20">
        <v>3882</v>
      </c>
      <c r="D20" t="s">
        <v>3776</v>
      </c>
      <c r="E20" t="s">
        <v>3775</v>
      </c>
      <c r="F20" t="s">
        <v>3738</v>
      </c>
    </row>
    <row r="21" spans="3:6" x14ac:dyDescent="0.35">
      <c r="C21">
        <v>3882</v>
      </c>
      <c r="D21" t="s">
        <v>3764</v>
      </c>
      <c r="E21" t="s">
        <v>3741</v>
      </c>
      <c r="F21" t="s">
        <v>3740</v>
      </c>
    </row>
    <row r="22" spans="3:6" x14ac:dyDescent="0.35">
      <c r="C22">
        <v>3882</v>
      </c>
      <c r="D22" t="s">
        <v>3765</v>
      </c>
      <c r="E22" t="s">
        <v>3743</v>
      </c>
      <c r="F22" t="s">
        <v>3742</v>
      </c>
    </row>
    <row r="23" spans="3:6" x14ac:dyDescent="0.35">
      <c r="C23">
        <v>3882</v>
      </c>
      <c r="D23" t="s">
        <v>3766</v>
      </c>
      <c r="E23" t="s">
        <v>3745</v>
      </c>
      <c r="F23" t="s">
        <v>3744</v>
      </c>
    </row>
    <row r="24" spans="3:6" x14ac:dyDescent="0.35">
      <c r="C24">
        <v>3882</v>
      </c>
      <c r="D24" t="s">
        <v>3767</v>
      </c>
      <c r="E24" t="s">
        <v>3747</v>
      </c>
      <c r="F24" t="s">
        <v>3746</v>
      </c>
    </row>
    <row r="25" spans="3:6" x14ac:dyDescent="0.35">
      <c r="C25">
        <v>3882</v>
      </c>
      <c r="D25" t="s">
        <v>3768</v>
      </c>
      <c r="E25" t="s">
        <v>3749</v>
      </c>
      <c r="F25" t="s">
        <v>3748</v>
      </c>
    </row>
    <row r="26" spans="3:6" x14ac:dyDescent="0.35">
      <c r="C26">
        <v>3882</v>
      </c>
      <c r="D26" t="s">
        <v>3769</v>
      </c>
      <c r="E26" t="s">
        <v>3751</v>
      </c>
      <c r="F26" t="s">
        <v>3750</v>
      </c>
    </row>
    <row r="27" spans="3:6" x14ac:dyDescent="0.35">
      <c r="C27">
        <v>3882</v>
      </c>
      <c r="D27" t="s">
        <v>3770</v>
      </c>
      <c r="E27" t="s">
        <v>3753</v>
      </c>
      <c r="F27" t="s">
        <v>3752</v>
      </c>
    </row>
    <row r="28" spans="3:6" x14ac:dyDescent="0.35">
      <c r="C28">
        <v>3882</v>
      </c>
      <c r="D28" t="s">
        <v>3771</v>
      </c>
      <c r="E28" t="s">
        <v>3755</v>
      </c>
      <c r="F28" t="s">
        <v>3754</v>
      </c>
    </row>
    <row r="29" spans="3:6" x14ac:dyDescent="0.35">
      <c r="C29">
        <v>3882</v>
      </c>
      <c r="D29" t="s">
        <v>3772</v>
      </c>
      <c r="E29" t="s">
        <v>3757</v>
      </c>
      <c r="F29" t="s">
        <v>3756</v>
      </c>
    </row>
    <row r="30" spans="3:6" x14ac:dyDescent="0.35">
      <c r="C30">
        <v>3882</v>
      </c>
      <c r="D30" t="s">
        <v>3773</v>
      </c>
      <c r="E30" t="s">
        <v>3759</v>
      </c>
      <c r="F30" t="s">
        <v>3758</v>
      </c>
    </row>
    <row r="31" spans="3:6" x14ac:dyDescent="0.35">
      <c r="C31">
        <v>3882</v>
      </c>
      <c r="D31" t="s">
        <v>3774</v>
      </c>
      <c r="E31" t="s">
        <v>3761</v>
      </c>
      <c r="F31" t="s">
        <v>3760</v>
      </c>
    </row>
  </sheetData>
  <mergeCells count="1">
    <mergeCell ref="A3:A4"/>
  </mergeCells>
  <hyperlinks>
    <hyperlink ref="B1" r:id="rId1" tooltip="Erongo Region" display="https://en.wikipedia.org/wiki/Erongo_Region" xr:uid="{84624977-F359-4570-B9D4-F66C356E640D}"/>
    <hyperlink ref="B2" r:id="rId2" tooltip="Hardap Region" display="https://en.wikipedia.org/wiki/Hardap_Region" xr:uid="{C3D90E81-71F2-4C14-AB5F-73616CFD338B}"/>
    <hyperlink ref="B3" r:id="rId3" tooltip="ǁKaras Region" display="https://en.wikipedia.org/wiki/%C7%81Karas_Region" xr:uid="{3C96B4C3-680A-43A2-A733-A0B94CAFA574}"/>
    <hyperlink ref="B5" r:id="rId4" tooltip="Kavango East Region" display="https://en.wikipedia.org/wiki/Kavango_East_Region" xr:uid="{BF443573-FB78-4EA4-841C-CED9F4C8ABE0}"/>
    <hyperlink ref="B6" r:id="rId5" tooltip="Kavango West" display="https://en.wikipedia.org/wiki/Kavango_West" xr:uid="{C3C57D17-B761-4E14-864D-366EA49C2121}"/>
    <hyperlink ref="B7" r:id="rId6" tooltip="Khomas Region" display="https://en.wikipedia.org/wiki/Khomas_Region" xr:uid="{1CAC1BF6-672F-493B-BDA7-FE3FE633A35E}"/>
    <hyperlink ref="B8" r:id="rId7" tooltip="Kunene Region" display="https://en.wikipedia.org/wiki/Kunene_Region" xr:uid="{B3D3A684-92B7-435C-8003-4032AFE1ED85}"/>
    <hyperlink ref="B9" r:id="rId8" tooltip="Ohangwena Region" display="https://en.wikipedia.org/wiki/Ohangwena_Region" xr:uid="{A3F6AEB4-C8AB-473B-A2A2-4EC1CA929148}"/>
    <hyperlink ref="B10" r:id="rId9" tooltip="Omaheke Region" display="https://en.wikipedia.org/wiki/Omaheke_Region" xr:uid="{E430E1A3-D7D6-4341-A706-4F977B0ED35F}"/>
    <hyperlink ref="B11" r:id="rId10" tooltip="Omusati Region" display="https://en.wikipedia.org/wiki/Omusati_Region" xr:uid="{9F103964-C259-4C57-B461-9D65108A91A7}"/>
    <hyperlink ref="B12" r:id="rId11" tooltip="Oshana Region" display="https://en.wikipedia.org/wiki/Oshana_Region" xr:uid="{53BCA654-C938-4CFA-B824-ECF6DB1A1126}"/>
    <hyperlink ref="B13" r:id="rId12" tooltip="Oshikoto Region" display="https://en.wikipedia.org/wiki/Oshikoto_Region" xr:uid="{9F5BFF50-F49E-4B7B-A7D9-B76631433562}"/>
    <hyperlink ref="B14" r:id="rId13" tooltip="Otjozondjupa Region" display="https://en.wikipedia.org/wiki/Otjozondjupa_Region" xr:uid="{7AD232BF-6792-4F2C-9580-BA38BE939F6F}"/>
    <hyperlink ref="B15" r:id="rId14" tooltip="Zambezi Region" display="https://en.wikipedia.org/wiki/Zambezi_Region" xr:uid="{6C82559B-4DFB-4088-8214-89B302E86119}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879B1-9AD7-4CAD-9439-830F1039E12F}">
  <dimension ref="A1:G17"/>
  <sheetViews>
    <sheetView workbookViewId="0">
      <selection activeCell="D1" sqref="D1:G17"/>
    </sheetView>
  </sheetViews>
  <sheetFormatPr defaultRowHeight="14.5" x14ac:dyDescent="0.35"/>
  <cols>
    <col min="5" max="5" width="45.08984375" bestFit="1" customWidth="1"/>
    <col min="6" max="6" width="16.54296875" bestFit="1" customWidth="1"/>
  </cols>
  <sheetData>
    <row r="1" spans="1:7" ht="15" thickBot="1" x14ac:dyDescent="0.4">
      <c r="A1" s="1" t="s">
        <v>3777</v>
      </c>
      <c r="B1" s="3" t="s">
        <v>3778</v>
      </c>
      <c r="C1" s="6" t="s">
        <v>1444</v>
      </c>
      <c r="D1">
        <v>3912</v>
      </c>
      <c r="E1" t="str">
        <f>_xlfn.CONCAT(B1," (Nicaraguan ",C1,")")</f>
        <v>Boaco (Nicaraguan department)</v>
      </c>
      <c r="F1" t="str">
        <f>B1</f>
        <v>Boaco</v>
      </c>
      <c r="G1" t="str">
        <f>A1</f>
        <v>NI-BO</v>
      </c>
    </row>
    <row r="2" spans="1:7" ht="15" thickBot="1" x14ac:dyDescent="0.4">
      <c r="A2" s="1" t="s">
        <v>3779</v>
      </c>
      <c r="B2" s="3" t="s">
        <v>3780</v>
      </c>
      <c r="C2" s="6" t="s">
        <v>1444</v>
      </c>
      <c r="D2">
        <v>3912</v>
      </c>
      <c r="E2" t="str">
        <f t="shared" ref="E2:E17" si="0">_xlfn.CONCAT(B2," (Nicaraguan ",C2,")")</f>
        <v>Carazo (Nicaraguan department)</v>
      </c>
      <c r="F2" t="str">
        <f t="shared" ref="F2:F17" si="1">B2</f>
        <v>Carazo</v>
      </c>
      <c r="G2" t="str">
        <f t="shared" ref="G2:G17" si="2">A2</f>
        <v>NI-CA</v>
      </c>
    </row>
    <row r="3" spans="1:7" ht="29.5" thickBot="1" x14ac:dyDescent="0.4">
      <c r="A3" s="1" t="s">
        <v>3781</v>
      </c>
      <c r="B3" s="3" t="s">
        <v>3782</v>
      </c>
      <c r="C3" s="6" t="s">
        <v>1444</v>
      </c>
      <c r="D3">
        <v>3912</v>
      </c>
      <c r="E3" t="str">
        <f t="shared" si="0"/>
        <v>Chinandega (Nicaraguan department)</v>
      </c>
      <c r="F3" t="str">
        <f t="shared" si="1"/>
        <v>Chinandega</v>
      </c>
      <c r="G3" t="str">
        <f t="shared" si="2"/>
        <v>NI-CI</v>
      </c>
    </row>
    <row r="4" spans="1:7" ht="29.5" thickBot="1" x14ac:dyDescent="0.4">
      <c r="A4" s="1" t="s">
        <v>3783</v>
      </c>
      <c r="B4" s="3" t="s">
        <v>3784</v>
      </c>
      <c r="C4" s="6" t="s">
        <v>1444</v>
      </c>
      <c r="D4">
        <v>3912</v>
      </c>
      <c r="E4" t="str">
        <f t="shared" si="0"/>
        <v>Chontales (Nicaraguan department)</v>
      </c>
      <c r="F4" t="str">
        <f t="shared" si="1"/>
        <v>Chontales</v>
      </c>
      <c r="G4" t="str">
        <f t="shared" si="2"/>
        <v>NI-CO</v>
      </c>
    </row>
    <row r="5" spans="1:7" ht="15" thickBot="1" x14ac:dyDescent="0.4">
      <c r="A5" s="1" t="s">
        <v>3785</v>
      </c>
      <c r="B5" s="3" t="s">
        <v>3786</v>
      </c>
      <c r="C5" s="6" t="s">
        <v>1444</v>
      </c>
      <c r="D5">
        <v>3912</v>
      </c>
      <c r="E5" t="str">
        <f t="shared" si="0"/>
        <v>Estelí (Nicaraguan department)</v>
      </c>
      <c r="F5" t="str">
        <f t="shared" si="1"/>
        <v>Estelí</v>
      </c>
      <c r="G5" t="str">
        <f t="shared" si="2"/>
        <v>NI-ES</v>
      </c>
    </row>
    <row r="6" spans="1:7" ht="15" thickBot="1" x14ac:dyDescent="0.4">
      <c r="A6" s="1" t="s">
        <v>3787</v>
      </c>
      <c r="B6" s="3" t="s">
        <v>3788</v>
      </c>
      <c r="C6" s="6" t="s">
        <v>1444</v>
      </c>
      <c r="D6">
        <v>3912</v>
      </c>
      <c r="E6" t="str">
        <f t="shared" si="0"/>
        <v>Granada (Nicaraguan department)</v>
      </c>
      <c r="F6" t="str">
        <f t="shared" si="1"/>
        <v>Granada</v>
      </c>
      <c r="G6" t="str">
        <f t="shared" si="2"/>
        <v>NI-GR</v>
      </c>
    </row>
    <row r="7" spans="1:7" ht="15" thickBot="1" x14ac:dyDescent="0.4">
      <c r="A7" s="1" t="s">
        <v>3789</v>
      </c>
      <c r="B7" s="3" t="s">
        <v>3790</v>
      </c>
      <c r="C7" s="6" t="s">
        <v>1444</v>
      </c>
      <c r="D7">
        <v>3912</v>
      </c>
      <c r="E7" t="str">
        <f t="shared" si="0"/>
        <v>Jinotega (Nicaraguan department)</v>
      </c>
      <c r="F7" t="str">
        <f t="shared" si="1"/>
        <v>Jinotega</v>
      </c>
      <c r="G7" t="str">
        <f t="shared" si="2"/>
        <v>NI-JI</v>
      </c>
    </row>
    <row r="8" spans="1:7" ht="15" thickBot="1" x14ac:dyDescent="0.4">
      <c r="A8" s="1" t="s">
        <v>3791</v>
      </c>
      <c r="B8" s="3" t="s">
        <v>3792</v>
      </c>
      <c r="C8" s="6" t="s">
        <v>1444</v>
      </c>
      <c r="D8">
        <v>3912</v>
      </c>
      <c r="E8" t="str">
        <f t="shared" si="0"/>
        <v>León (Nicaraguan department)</v>
      </c>
      <c r="F8" t="str">
        <f t="shared" si="1"/>
        <v>León</v>
      </c>
      <c r="G8" t="str">
        <f t="shared" si="2"/>
        <v>NI-LE</v>
      </c>
    </row>
    <row r="9" spans="1:7" ht="15" thickBot="1" x14ac:dyDescent="0.4">
      <c r="A9" s="1" t="s">
        <v>3793</v>
      </c>
      <c r="B9" s="3" t="s">
        <v>3794</v>
      </c>
      <c r="C9" s="6" t="s">
        <v>1444</v>
      </c>
      <c r="D9">
        <v>3912</v>
      </c>
      <c r="E9" t="str">
        <f t="shared" si="0"/>
        <v>Madriz (Nicaraguan department)</v>
      </c>
      <c r="F9" t="str">
        <f t="shared" si="1"/>
        <v>Madriz</v>
      </c>
      <c r="G9" t="str">
        <f t="shared" si="2"/>
        <v>NI-MD</v>
      </c>
    </row>
    <row r="10" spans="1:7" ht="15" thickBot="1" x14ac:dyDescent="0.4">
      <c r="A10" s="1" t="s">
        <v>3795</v>
      </c>
      <c r="B10" s="3" t="s">
        <v>3796</v>
      </c>
      <c r="C10" s="6" t="s">
        <v>1444</v>
      </c>
      <c r="D10">
        <v>3912</v>
      </c>
      <c r="E10" t="str">
        <f t="shared" si="0"/>
        <v>Managua (Nicaraguan department)</v>
      </c>
      <c r="F10" t="str">
        <f t="shared" si="1"/>
        <v>Managua</v>
      </c>
      <c r="G10" t="str">
        <f t="shared" si="2"/>
        <v>NI-MN</v>
      </c>
    </row>
    <row r="11" spans="1:7" ht="15" thickBot="1" x14ac:dyDescent="0.4">
      <c r="A11" s="1" t="s">
        <v>3797</v>
      </c>
      <c r="B11" s="3" t="s">
        <v>3798</v>
      </c>
      <c r="C11" s="6" t="s">
        <v>1444</v>
      </c>
      <c r="D11">
        <v>3912</v>
      </c>
      <c r="E11" t="str">
        <f t="shared" si="0"/>
        <v>Masaya (Nicaraguan department)</v>
      </c>
      <c r="F11" t="str">
        <f t="shared" si="1"/>
        <v>Masaya</v>
      </c>
      <c r="G11" t="str">
        <f t="shared" si="2"/>
        <v>NI-MS</v>
      </c>
    </row>
    <row r="12" spans="1:7" ht="29.5" thickBot="1" x14ac:dyDescent="0.4">
      <c r="A12" s="1" t="s">
        <v>3799</v>
      </c>
      <c r="B12" s="3" t="s">
        <v>3800</v>
      </c>
      <c r="C12" s="6" t="s">
        <v>1444</v>
      </c>
      <c r="D12">
        <v>3912</v>
      </c>
      <c r="E12" t="str">
        <f t="shared" si="0"/>
        <v>Matagalpa (Nicaraguan department)</v>
      </c>
      <c r="F12" t="str">
        <f t="shared" si="1"/>
        <v>Matagalpa</v>
      </c>
      <c r="G12" t="str">
        <f t="shared" si="2"/>
        <v>NI-MT</v>
      </c>
    </row>
    <row r="13" spans="1:7" ht="29.5" thickBot="1" x14ac:dyDescent="0.4">
      <c r="A13" s="1" t="s">
        <v>3801</v>
      </c>
      <c r="B13" s="3" t="s">
        <v>3802</v>
      </c>
      <c r="C13" s="6" t="s">
        <v>1444</v>
      </c>
      <c r="D13">
        <v>3912</v>
      </c>
      <c r="E13" t="str">
        <f t="shared" si="0"/>
        <v>Nueva Segovia (Nicaraguan department)</v>
      </c>
      <c r="F13" t="str">
        <f t="shared" si="1"/>
        <v>Nueva Segovia</v>
      </c>
      <c r="G13" t="str">
        <f t="shared" si="2"/>
        <v>NI-NS</v>
      </c>
    </row>
    <row r="14" spans="1:7" ht="29.5" thickBot="1" x14ac:dyDescent="0.4">
      <c r="A14" s="1" t="s">
        <v>3803</v>
      </c>
      <c r="B14" s="3" t="s">
        <v>3804</v>
      </c>
      <c r="C14" s="6" t="s">
        <v>1444</v>
      </c>
      <c r="D14">
        <v>3912</v>
      </c>
      <c r="E14" t="str">
        <f t="shared" si="0"/>
        <v>Río San Juan (Nicaraguan department)</v>
      </c>
      <c r="F14" t="str">
        <f t="shared" si="1"/>
        <v>Río San Juan</v>
      </c>
      <c r="G14" t="str">
        <f t="shared" si="2"/>
        <v>NI-SJ</v>
      </c>
    </row>
    <row r="15" spans="1:7" ht="15" thickBot="1" x14ac:dyDescent="0.4">
      <c r="A15" s="1" t="s">
        <v>3805</v>
      </c>
      <c r="B15" s="3" t="s">
        <v>3806</v>
      </c>
      <c r="C15" s="6" t="s">
        <v>1444</v>
      </c>
      <c r="D15">
        <v>3912</v>
      </c>
      <c r="E15" t="str">
        <f t="shared" si="0"/>
        <v>Rivas (Nicaraguan department)</v>
      </c>
      <c r="F15" t="str">
        <f t="shared" si="1"/>
        <v>Rivas</v>
      </c>
      <c r="G15" t="str">
        <f t="shared" si="2"/>
        <v>NI-RI</v>
      </c>
    </row>
    <row r="16" spans="1:7" ht="44" thickBot="1" x14ac:dyDescent="0.4">
      <c r="A16" s="1" t="s">
        <v>3807</v>
      </c>
      <c r="B16" s="3" t="s">
        <v>3808</v>
      </c>
      <c r="C16" s="6" t="s">
        <v>2637</v>
      </c>
      <c r="D16">
        <v>3912</v>
      </c>
      <c r="E16" t="str">
        <f t="shared" si="0"/>
        <v>Costa Caribe Norte (Nicaraguan autonomous region)</v>
      </c>
      <c r="F16" t="str">
        <f t="shared" si="1"/>
        <v>Costa Caribe Norte</v>
      </c>
      <c r="G16" t="str">
        <f t="shared" si="2"/>
        <v>NI-AN</v>
      </c>
    </row>
    <row r="17" spans="1:7" ht="44" thickBot="1" x14ac:dyDescent="0.4">
      <c r="A17" s="1" t="s">
        <v>3809</v>
      </c>
      <c r="B17" s="3" t="s">
        <v>3810</v>
      </c>
      <c r="C17" s="6" t="s">
        <v>2637</v>
      </c>
      <c r="D17">
        <v>3912</v>
      </c>
      <c r="E17" t="str">
        <f t="shared" si="0"/>
        <v>Costa Caribe Sur (Nicaraguan autonomous region)</v>
      </c>
      <c r="F17" t="str">
        <f t="shared" si="1"/>
        <v>Costa Caribe Sur</v>
      </c>
      <c r="G17" t="str">
        <f t="shared" si="2"/>
        <v>NI-AS</v>
      </c>
    </row>
  </sheetData>
  <hyperlinks>
    <hyperlink ref="B1" r:id="rId1" tooltip="Boaco Department" display="https://en.wikipedia.org/wiki/Boaco_Department" xr:uid="{A6A0E2D0-6013-4FE6-B58B-08B27B9F2048}"/>
    <hyperlink ref="B2" r:id="rId2" tooltip="Carazo Department" display="https://en.wikipedia.org/wiki/Carazo_Department" xr:uid="{D16CC2F8-DF9C-4E5E-B387-AC7C11F66A56}"/>
    <hyperlink ref="B3" r:id="rId3" tooltip="Chinandega Department" display="https://en.wikipedia.org/wiki/Chinandega_Department" xr:uid="{E09DD52C-D76B-4762-BEBA-EF69364755F8}"/>
    <hyperlink ref="B4" r:id="rId4" tooltip="Chontales Department" display="https://en.wikipedia.org/wiki/Chontales_Department" xr:uid="{DFBE970F-02E6-45AF-A95C-D5879C161C9D}"/>
    <hyperlink ref="B5" r:id="rId5" tooltip="Estelí Department" display="https://en.wikipedia.org/wiki/Estel%C3%AD_Department" xr:uid="{CE9F2C86-2ABC-408E-93AE-6EF6CE66CFB3}"/>
    <hyperlink ref="B6" r:id="rId6" tooltip="Granada Department" display="https://en.wikipedia.org/wiki/Granada_Department" xr:uid="{7B0AD8E5-0806-4312-903A-DF521218393D}"/>
    <hyperlink ref="B7" r:id="rId7" tooltip="Jinotega Department" display="https://en.wikipedia.org/wiki/Jinotega_Department" xr:uid="{01CB9781-F9F2-4732-83A7-C59288895856}"/>
    <hyperlink ref="B8" r:id="rId8" tooltip="León Department" display="https://en.wikipedia.org/wiki/Le%C3%B3n_Department" xr:uid="{3B51EEF3-FB74-4885-A240-7E25CB6ED5C9}"/>
    <hyperlink ref="B9" r:id="rId9" tooltip="Madriz Department" display="https://en.wikipedia.org/wiki/Madriz_Department" xr:uid="{B467C4FA-58F7-4BAA-B821-F5FF29AEB38F}"/>
    <hyperlink ref="B10" r:id="rId10" tooltip="Managua Department" display="https://en.wikipedia.org/wiki/Managua_Department" xr:uid="{B8FC8075-83AF-4FF8-854A-49BAD8FF54F3}"/>
    <hyperlink ref="B11" r:id="rId11" tooltip="Masaya Department" display="https://en.wikipedia.org/wiki/Masaya_Department" xr:uid="{20D8BE10-2D9B-43CD-A6AE-53A2E6DD8161}"/>
    <hyperlink ref="B12" r:id="rId12" tooltip="Matagalpa Department" display="https://en.wikipedia.org/wiki/Matagalpa_Department" xr:uid="{20C9933D-567E-4227-943D-526426DE8CE1}"/>
    <hyperlink ref="B13" r:id="rId13" tooltip="Nueva Segovia Department" display="https://en.wikipedia.org/wiki/Nueva_Segovia_Department" xr:uid="{15E595C3-F13D-4397-83FB-F18A07183BFD}"/>
    <hyperlink ref="B14" r:id="rId14" tooltip="Río San Juan Department" display="https://en.wikipedia.org/wiki/R%C3%ADo_San_Juan_Department" xr:uid="{D03297B2-7ABB-4D54-A09C-05903287CD18}"/>
    <hyperlink ref="B15" r:id="rId15" tooltip="Rivas Department" display="https://en.wikipedia.org/wiki/Rivas_Department" xr:uid="{AA39A16F-5394-4023-9E20-0E63535E0E77}"/>
    <hyperlink ref="B16" r:id="rId16" tooltip="North Caribbean Coast Autonomous Region" display="https://en.wikipedia.org/wiki/North_Caribbean_Coast_Autonomous_Region" xr:uid="{BF1CDCA2-7485-4787-980A-C5DEF0F5EBE7}"/>
    <hyperlink ref="B17" r:id="rId17" tooltip="South Caribbean Coast Autonomous Region" display="https://en.wikipedia.org/wiki/South_Caribbean_Coast_Autonomous_Region" xr:uid="{2C97C757-9D30-4CC9-8EEC-EA1A7A0EA466}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F7EB9-C519-43D4-912C-E3EE171EB992}">
  <dimension ref="A1:F14"/>
  <sheetViews>
    <sheetView workbookViewId="0">
      <selection activeCell="C1" sqref="C1:F14"/>
    </sheetView>
  </sheetViews>
  <sheetFormatPr defaultRowHeight="14.5" x14ac:dyDescent="0.35"/>
  <cols>
    <col min="3" max="3" width="4.81640625" bestFit="1" customWidth="1"/>
    <col min="4" max="4" width="38.6328125" bestFit="1" customWidth="1"/>
  </cols>
  <sheetData>
    <row r="1" spans="1:6" ht="15" thickBot="1" x14ac:dyDescent="0.4">
      <c r="A1" s="1" t="s">
        <v>3811</v>
      </c>
      <c r="B1" s="3" t="s">
        <v>3812</v>
      </c>
      <c r="C1">
        <v>4052</v>
      </c>
      <c r="D1" t="str">
        <f>_xlfn.CONCAT(B1, " (Nauruan district)")</f>
        <v>Aiwo (Nauruan district)</v>
      </c>
      <c r="E1" t="str">
        <f>B1</f>
        <v>Aiwo</v>
      </c>
      <c r="F1" t="str">
        <f>A1</f>
        <v>NR-01</v>
      </c>
    </row>
    <row r="2" spans="1:6" ht="15" thickBot="1" x14ac:dyDescent="0.4">
      <c r="A2" s="1" t="s">
        <v>3813</v>
      </c>
      <c r="B2" s="3" t="s">
        <v>3814</v>
      </c>
      <c r="C2">
        <v>4052</v>
      </c>
      <c r="D2" t="str">
        <f t="shared" ref="D2:D14" si="0">_xlfn.CONCAT(B2, " (Nauruan district)")</f>
        <v>Anabar (Nauruan district)</v>
      </c>
      <c r="E2" t="str">
        <f t="shared" ref="E2:E14" si="1">B2</f>
        <v>Anabar</v>
      </c>
      <c r="F2" t="str">
        <f t="shared" ref="F2:F14" si="2">A2</f>
        <v>NR-02</v>
      </c>
    </row>
    <row r="3" spans="1:6" ht="15" thickBot="1" x14ac:dyDescent="0.4">
      <c r="A3" s="1" t="s">
        <v>3815</v>
      </c>
      <c r="B3" s="3" t="s">
        <v>3816</v>
      </c>
      <c r="C3">
        <v>4052</v>
      </c>
      <c r="D3" t="str">
        <f t="shared" si="0"/>
        <v>Anetan (Nauruan district)</v>
      </c>
      <c r="E3" t="str">
        <f t="shared" si="1"/>
        <v>Anetan</v>
      </c>
      <c r="F3" t="str">
        <f t="shared" si="2"/>
        <v>NR-03</v>
      </c>
    </row>
    <row r="4" spans="1:6" ht="15" thickBot="1" x14ac:dyDescent="0.4">
      <c r="A4" s="1" t="s">
        <v>3817</v>
      </c>
      <c r="B4" s="3" t="s">
        <v>3818</v>
      </c>
      <c r="C4">
        <v>4052</v>
      </c>
      <c r="D4" t="str">
        <f t="shared" si="0"/>
        <v>Anibare (Nauruan district)</v>
      </c>
      <c r="E4" t="str">
        <f t="shared" si="1"/>
        <v>Anibare</v>
      </c>
      <c r="F4" t="str">
        <f t="shared" si="2"/>
        <v>NR-04</v>
      </c>
    </row>
    <row r="5" spans="1:6" ht="58.5" thickBot="1" x14ac:dyDescent="0.4">
      <c r="A5" s="1" t="s">
        <v>3819</v>
      </c>
      <c r="B5" s="3" t="s">
        <v>3820</v>
      </c>
      <c r="C5">
        <v>4052</v>
      </c>
      <c r="D5" t="str">
        <f t="shared" si="0"/>
        <v>Baitsi (local variant is Baiti) (Nauruan district)</v>
      </c>
      <c r="E5" t="str">
        <f t="shared" si="1"/>
        <v>Baitsi (local variant is Baiti)</v>
      </c>
      <c r="F5" t="str">
        <f t="shared" si="2"/>
        <v>NR-05</v>
      </c>
    </row>
    <row r="6" spans="1:6" ht="15" thickBot="1" x14ac:dyDescent="0.4">
      <c r="A6" s="1" t="s">
        <v>3821</v>
      </c>
      <c r="B6" s="3" t="s">
        <v>3822</v>
      </c>
      <c r="C6">
        <v>4052</v>
      </c>
      <c r="D6" t="str">
        <f t="shared" si="0"/>
        <v>Boe (Nauruan district)</v>
      </c>
      <c r="E6" t="str">
        <f t="shared" si="1"/>
        <v>Boe</v>
      </c>
      <c r="F6" t="str">
        <f t="shared" si="2"/>
        <v>NR-06</v>
      </c>
    </row>
    <row r="7" spans="1:6" ht="15" thickBot="1" x14ac:dyDescent="0.4">
      <c r="A7" s="1" t="s">
        <v>3823</v>
      </c>
      <c r="B7" s="3" t="s">
        <v>3824</v>
      </c>
      <c r="C7">
        <v>4052</v>
      </c>
      <c r="D7" t="str">
        <f t="shared" si="0"/>
        <v>Buada (Nauruan district)</v>
      </c>
      <c r="E7" t="str">
        <f t="shared" si="1"/>
        <v>Buada</v>
      </c>
      <c r="F7" t="str">
        <f t="shared" si="2"/>
        <v>NR-07</v>
      </c>
    </row>
    <row r="8" spans="1:6" ht="29.5" thickBot="1" x14ac:dyDescent="0.4">
      <c r="A8" s="1" t="s">
        <v>3825</v>
      </c>
      <c r="B8" s="3" t="s">
        <v>3826</v>
      </c>
      <c r="C8">
        <v>4052</v>
      </c>
      <c r="D8" t="str">
        <f t="shared" si="0"/>
        <v>Denigomodu (Nauruan district)</v>
      </c>
      <c r="E8" t="str">
        <f t="shared" si="1"/>
        <v>Denigomodu</v>
      </c>
      <c r="F8" t="str">
        <f t="shared" si="2"/>
        <v>NR-08</v>
      </c>
    </row>
    <row r="9" spans="1:6" ht="15" thickBot="1" x14ac:dyDescent="0.4">
      <c r="A9" s="1" t="s">
        <v>3827</v>
      </c>
      <c r="B9" s="3" t="s">
        <v>3828</v>
      </c>
      <c r="C9">
        <v>4052</v>
      </c>
      <c r="D9" t="str">
        <f t="shared" si="0"/>
        <v>Ewa (Nauruan district)</v>
      </c>
      <c r="E9" t="str">
        <f t="shared" si="1"/>
        <v>Ewa</v>
      </c>
      <c r="F9" t="str">
        <f t="shared" si="2"/>
        <v>NR-09</v>
      </c>
    </row>
    <row r="10" spans="1:6" ht="15" thickBot="1" x14ac:dyDescent="0.4">
      <c r="A10" s="1" t="s">
        <v>3829</v>
      </c>
      <c r="B10" s="3" t="s">
        <v>3830</v>
      </c>
      <c r="C10">
        <v>4052</v>
      </c>
      <c r="D10" t="str">
        <f t="shared" si="0"/>
        <v>Ijuw (Nauruan district)</v>
      </c>
      <c r="E10" t="str">
        <f t="shared" si="1"/>
        <v>Ijuw</v>
      </c>
      <c r="F10" t="str">
        <f t="shared" si="2"/>
        <v>NR-10</v>
      </c>
    </row>
    <row r="11" spans="1:6" ht="15" thickBot="1" x14ac:dyDescent="0.4">
      <c r="A11" s="1" t="s">
        <v>3831</v>
      </c>
      <c r="B11" s="3" t="s">
        <v>3832</v>
      </c>
      <c r="C11">
        <v>4052</v>
      </c>
      <c r="D11" t="str">
        <f t="shared" si="0"/>
        <v>Meneng (Nauruan district)</v>
      </c>
      <c r="E11" t="str">
        <f t="shared" si="1"/>
        <v>Meneng</v>
      </c>
      <c r="F11" t="str">
        <f t="shared" si="2"/>
        <v>NR-11</v>
      </c>
    </row>
    <row r="12" spans="1:6" ht="15" thickBot="1" x14ac:dyDescent="0.4">
      <c r="A12" s="1" t="s">
        <v>3833</v>
      </c>
      <c r="B12" s="3" t="s">
        <v>3834</v>
      </c>
      <c r="C12">
        <v>4052</v>
      </c>
      <c r="D12" t="str">
        <f t="shared" si="0"/>
        <v>Nibok (Nauruan district)</v>
      </c>
      <c r="E12" t="str">
        <f t="shared" si="1"/>
        <v>Nibok</v>
      </c>
      <c r="F12" t="str">
        <f t="shared" si="2"/>
        <v>NR-12</v>
      </c>
    </row>
    <row r="13" spans="1:6" ht="15" thickBot="1" x14ac:dyDescent="0.4">
      <c r="A13" s="1" t="s">
        <v>3835</v>
      </c>
      <c r="B13" s="3" t="s">
        <v>3836</v>
      </c>
      <c r="C13">
        <v>4052</v>
      </c>
      <c r="D13" t="str">
        <f t="shared" si="0"/>
        <v>Uaboe (Nauruan district)</v>
      </c>
      <c r="E13" t="str">
        <f t="shared" si="1"/>
        <v>Uaboe</v>
      </c>
      <c r="F13" t="str">
        <f t="shared" si="2"/>
        <v>NR-13</v>
      </c>
    </row>
    <row r="14" spans="1:6" ht="15" thickBot="1" x14ac:dyDescent="0.4">
      <c r="A14" s="1" t="s">
        <v>3837</v>
      </c>
      <c r="B14" s="3" t="s">
        <v>3838</v>
      </c>
      <c r="C14">
        <v>4052</v>
      </c>
      <c r="D14" t="str">
        <f t="shared" si="0"/>
        <v>Yaren (Nauruan district)</v>
      </c>
      <c r="E14" t="str">
        <f t="shared" si="1"/>
        <v>Yaren</v>
      </c>
      <c r="F14" t="str">
        <f t="shared" si="2"/>
        <v>NR-14</v>
      </c>
    </row>
  </sheetData>
  <hyperlinks>
    <hyperlink ref="B1" r:id="rId1" tooltip="Aiwo District" display="https://en.wikipedia.org/wiki/Aiwo_District" xr:uid="{5A321905-F5C3-4E58-8EFA-DD08AE4E46F9}"/>
    <hyperlink ref="B2" r:id="rId2" tooltip="Anabar District" display="https://en.wikipedia.org/wiki/Anabar_District" xr:uid="{225553D1-22F8-4F0F-8E93-152FD2F5CEA3}"/>
    <hyperlink ref="B3" r:id="rId3" tooltip="Anetan District" display="https://en.wikipedia.org/wiki/Anetan_District" xr:uid="{DE0E3E6B-F5EE-4268-94B2-0601EFAE4191}"/>
    <hyperlink ref="B4" r:id="rId4" tooltip="Anibare District" display="https://en.wikipedia.org/wiki/Anibare_District" xr:uid="{7602E2CF-3591-4ADC-ACD1-C22E8F32EDEA}"/>
    <hyperlink ref="B5" r:id="rId5" tooltip="Baiti District" display="https://en.wikipedia.org/wiki/Baiti_District" xr:uid="{56F6FBB9-EC4F-4FA6-81AB-89E477BEBDFD}"/>
    <hyperlink ref="B6" r:id="rId6" tooltip="Boe District" display="https://en.wikipedia.org/wiki/Boe_District" xr:uid="{728EF81F-82BA-4382-B03F-E4E259F5EA7B}"/>
    <hyperlink ref="B7" r:id="rId7" tooltip="Buada District" display="https://en.wikipedia.org/wiki/Buada_District" xr:uid="{59B8BF94-C466-4DBD-A472-4D8D28B02704}"/>
    <hyperlink ref="B8" r:id="rId8" tooltip="Denigomodu District" display="https://en.wikipedia.org/wiki/Denigomodu_District" xr:uid="{7839F0AF-BA89-44BD-8F20-8B4987EBF184}"/>
    <hyperlink ref="B9" r:id="rId9" tooltip="Ewa District, Nauru" display="https://en.wikipedia.org/wiki/Ewa_District,_Nauru" xr:uid="{6358F513-E8C1-4B5A-8DB4-546FEABA1E28}"/>
    <hyperlink ref="B10" r:id="rId10" tooltip="Ijuw District" display="https://en.wikipedia.org/wiki/Ijuw_District" xr:uid="{7C6624FF-2ACB-4358-9A07-040D72E4D8B9}"/>
    <hyperlink ref="B11" r:id="rId11" tooltip="Meneng District" display="https://en.wikipedia.org/wiki/Meneng_District" xr:uid="{B803B9C8-5BFF-490D-A493-3640E451EB5C}"/>
    <hyperlink ref="B12" r:id="rId12" tooltip="Nibok District" display="https://en.wikipedia.org/wiki/Nibok_District" xr:uid="{2B52D549-E2B1-43C4-B89E-33D4360ADB1F}"/>
    <hyperlink ref="B13" r:id="rId13" tooltip="Uaboe District" display="https://en.wikipedia.org/wiki/Uaboe_District" xr:uid="{795DF4FC-5D69-4379-A880-18A16BED188D}"/>
    <hyperlink ref="B14" r:id="rId14" tooltip="Yaren District" display="https://en.wikipedia.org/wiki/Yaren_District" xr:uid="{A61C9B82-105A-4797-8005-13B36036A2AA}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93E63-9106-4D30-816E-3CAE21789742}">
  <dimension ref="A1:H17"/>
  <sheetViews>
    <sheetView topLeftCell="A4" workbookViewId="0">
      <selection activeCell="L24" sqref="L24:L26"/>
    </sheetView>
  </sheetViews>
  <sheetFormatPr defaultRowHeight="14.5" x14ac:dyDescent="0.35"/>
  <cols>
    <col min="6" max="6" width="55.36328125" bestFit="1" customWidth="1"/>
  </cols>
  <sheetData>
    <row r="1" spans="1:8" ht="18.5" thickBot="1" x14ac:dyDescent="0.4">
      <c r="A1" s="1" t="s">
        <v>3839</v>
      </c>
      <c r="B1" s="3" t="s">
        <v>3840</v>
      </c>
      <c r="C1" s="6" t="s">
        <v>3841</v>
      </c>
      <c r="D1" s="6" t="s">
        <v>1036</v>
      </c>
      <c r="E1">
        <v>4039</v>
      </c>
      <c r="F1" t="str">
        <f>_xlfn.CONCAT(B1," (New Zealand ",D1,")")</f>
        <v>Auckland (New Zealand region)</v>
      </c>
      <c r="G1" t="str">
        <f>B1</f>
        <v>Auckland</v>
      </c>
      <c r="H1" t="str">
        <f>A1</f>
        <v>NZ-AUK</v>
      </c>
    </row>
    <row r="2" spans="1:8" ht="29.5" thickBot="1" x14ac:dyDescent="0.4">
      <c r="A2" s="1" t="s">
        <v>3842</v>
      </c>
      <c r="B2" s="3" t="s">
        <v>3843</v>
      </c>
      <c r="C2" s="6" t="s">
        <v>3844</v>
      </c>
      <c r="D2" s="6" t="s">
        <v>1036</v>
      </c>
      <c r="E2">
        <v>4039</v>
      </c>
      <c r="F2" t="str">
        <f t="shared" ref="F2:F17" si="0">_xlfn.CONCAT(B2," (New Zealand ",D2,")")</f>
        <v>Bay of Plenty (New Zealand region)</v>
      </c>
      <c r="G2" t="str">
        <f t="shared" ref="G2:G17" si="1">B2</f>
        <v>Bay of Plenty</v>
      </c>
      <c r="H2" t="str">
        <f t="shared" ref="H2:H17" si="2">A2</f>
        <v>NZ-BOP</v>
      </c>
    </row>
    <row r="3" spans="1:8" ht="29.5" thickBot="1" x14ac:dyDescent="0.4">
      <c r="A3" s="1" t="s">
        <v>3845</v>
      </c>
      <c r="B3" s="3" t="s">
        <v>3846</v>
      </c>
      <c r="C3" s="6" t="s">
        <v>3847</v>
      </c>
      <c r="D3" s="6" t="s">
        <v>1036</v>
      </c>
      <c r="E3">
        <v>4039</v>
      </c>
      <c r="F3" t="str">
        <f t="shared" si="0"/>
        <v>Canterbury (New Zealand region)</v>
      </c>
      <c r="G3" t="str">
        <f t="shared" si="1"/>
        <v>Canterbury</v>
      </c>
      <c r="H3" t="str">
        <f t="shared" si="2"/>
        <v>NZ-CAN</v>
      </c>
    </row>
    <row r="4" spans="1:8" ht="44" thickBot="1" x14ac:dyDescent="0.4">
      <c r="A4" s="1" t="s">
        <v>3848</v>
      </c>
      <c r="B4" s="3" t="s">
        <v>3849</v>
      </c>
      <c r="C4" s="6" t="s">
        <v>3850</v>
      </c>
      <c r="D4" s="6" t="s">
        <v>3851</v>
      </c>
      <c r="E4">
        <v>4039</v>
      </c>
      <c r="F4" t="str">
        <f t="shared" si="0"/>
        <v>Chatham Islands Territory (New Zealand special island authority)</v>
      </c>
      <c r="G4" t="str">
        <f t="shared" si="1"/>
        <v>Chatham Islands Territory</v>
      </c>
      <c r="H4" t="str">
        <f t="shared" si="2"/>
        <v>NZ-CIT</v>
      </c>
    </row>
    <row r="5" spans="1:8" ht="15" thickBot="1" x14ac:dyDescent="0.4">
      <c r="A5" s="1" t="s">
        <v>3852</v>
      </c>
      <c r="B5" s="3" t="s">
        <v>3853</v>
      </c>
      <c r="C5" s="6" t="s">
        <v>3854</v>
      </c>
      <c r="D5" s="6" t="s">
        <v>1036</v>
      </c>
      <c r="E5">
        <v>4039</v>
      </c>
      <c r="F5" t="str">
        <f t="shared" si="0"/>
        <v>Gisborne (New Zealand region)</v>
      </c>
      <c r="G5" t="str">
        <f t="shared" si="1"/>
        <v>Gisborne</v>
      </c>
      <c r="H5" t="str">
        <f t="shared" si="2"/>
        <v>NZ-GIS</v>
      </c>
    </row>
    <row r="6" spans="1:8" ht="44" thickBot="1" x14ac:dyDescent="0.4">
      <c r="A6" s="1" t="s">
        <v>3855</v>
      </c>
      <c r="B6" s="3" t="s">
        <v>3856</v>
      </c>
      <c r="C6" s="6" t="s">
        <v>3857</v>
      </c>
      <c r="D6" s="6" t="s">
        <v>1036</v>
      </c>
      <c r="E6">
        <v>4039</v>
      </c>
      <c r="F6" t="str">
        <f t="shared" si="0"/>
        <v>Greater Wellington (New Zealand region)</v>
      </c>
      <c r="G6" t="str">
        <f t="shared" si="1"/>
        <v>Greater Wellington</v>
      </c>
      <c r="H6" t="str">
        <f t="shared" si="2"/>
        <v>NZ-WGN</v>
      </c>
    </row>
    <row r="7" spans="1:8" ht="29.5" thickBot="1" x14ac:dyDescent="0.4">
      <c r="A7" s="1" t="s">
        <v>3858</v>
      </c>
      <c r="B7" s="3" t="s">
        <v>3859</v>
      </c>
      <c r="C7" s="6" t="s">
        <v>3860</v>
      </c>
      <c r="D7" s="6" t="s">
        <v>1036</v>
      </c>
      <c r="E7">
        <v>4039</v>
      </c>
      <c r="F7" t="str">
        <f t="shared" si="0"/>
        <v>Hawke's Bay (New Zealand region)</v>
      </c>
      <c r="G7" t="str">
        <f t="shared" si="1"/>
        <v>Hawke's Bay</v>
      </c>
      <c r="H7" t="str">
        <f t="shared" si="2"/>
        <v>NZ-HKB</v>
      </c>
    </row>
    <row r="8" spans="1:8" ht="58.5" thickBot="1" x14ac:dyDescent="0.4">
      <c r="A8" s="1" t="s">
        <v>3861</v>
      </c>
      <c r="B8" s="3" t="s">
        <v>3862</v>
      </c>
      <c r="C8" s="6" t="s">
        <v>3863</v>
      </c>
      <c r="D8" s="6" t="s">
        <v>1036</v>
      </c>
      <c r="E8">
        <v>4039</v>
      </c>
      <c r="F8" t="str">
        <f t="shared" si="0"/>
        <v>Manawatū-Whanganui (New Zealand region)</v>
      </c>
      <c r="G8" t="str">
        <f t="shared" si="1"/>
        <v>Manawatū-Whanganui</v>
      </c>
      <c r="H8" t="str">
        <f t="shared" si="2"/>
        <v>NZ-MWT</v>
      </c>
    </row>
    <row r="9" spans="1:8" ht="29.5" thickBot="1" x14ac:dyDescent="0.4">
      <c r="A9" s="1" t="s">
        <v>3864</v>
      </c>
      <c r="B9" s="3" t="s">
        <v>3865</v>
      </c>
      <c r="C9" s="6"/>
      <c r="D9" s="6" t="s">
        <v>1036</v>
      </c>
      <c r="E9">
        <v>4039</v>
      </c>
      <c r="F9" t="str">
        <f t="shared" si="0"/>
        <v>Marlborough (New Zealand region)</v>
      </c>
      <c r="G9" t="str">
        <f t="shared" si="1"/>
        <v>Marlborough</v>
      </c>
      <c r="H9" t="str">
        <f t="shared" si="2"/>
        <v>NZ-MBH</v>
      </c>
    </row>
    <row r="10" spans="1:8" ht="15" thickBot="1" x14ac:dyDescent="0.4">
      <c r="A10" s="1" t="s">
        <v>3866</v>
      </c>
      <c r="B10" s="3" t="s">
        <v>3867</v>
      </c>
      <c r="C10" s="6" t="s">
        <v>3868</v>
      </c>
      <c r="D10" s="6" t="s">
        <v>1036</v>
      </c>
      <c r="E10">
        <v>4039</v>
      </c>
      <c r="F10" t="str">
        <f t="shared" si="0"/>
        <v>Nelson (New Zealand region)</v>
      </c>
      <c r="G10" t="str">
        <f t="shared" si="1"/>
        <v>Nelson</v>
      </c>
      <c r="H10" t="str">
        <f t="shared" si="2"/>
        <v>NZ-NSN</v>
      </c>
    </row>
    <row r="11" spans="1:8" ht="29.5" thickBot="1" x14ac:dyDescent="0.4">
      <c r="A11" s="1" t="s">
        <v>3869</v>
      </c>
      <c r="B11" s="3" t="s">
        <v>3870</v>
      </c>
      <c r="C11" s="6" t="s">
        <v>3871</v>
      </c>
      <c r="D11" s="6" t="s">
        <v>1036</v>
      </c>
      <c r="E11">
        <v>4039</v>
      </c>
      <c r="F11" t="str">
        <f t="shared" si="0"/>
        <v>Northland (New Zealand region)</v>
      </c>
      <c r="G11" t="str">
        <f t="shared" si="1"/>
        <v>Northland</v>
      </c>
      <c r="H11" t="str">
        <f t="shared" si="2"/>
        <v>NZ-NTL</v>
      </c>
    </row>
    <row r="12" spans="1:8" ht="15" thickBot="1" x14ac:dyDescent="0.4">
      <c r="A12" s="1" t="s">
        <v>3872</v>
      </c>
      <c r="B12" s="3" t="s">
        <v>3873</v>
      </c>
      <c r="C12" s="6" t="s">
        <v>3874</v>
      </c>
      <c r="D12" s="6" t="s">
        <v>1036</v>
      </c>
      <c r="E12">
        <v>4039</v>
      </c>
      <c r="F12" t="str">
        <f t="shared" si="0"/>
        <v>Otago (New Zealand region)</v>
      </c>
      <c r="G12" t="str">
        <f t="shared" si="1"/>
        <v>Otago</v>
      </c>
      <c r="H12" t="str">
        <f t="shared" si="2"/>
        <v>NZ-OTA</v>
      </c>
    </row>
    <row r="13" spans="1:8" ht="29.5" thickBot="1" x14ac:dyDescent="0.4">
      <c r="A13" s="1" t="s">
        <v>3875</v>
      </c>
      <c r="B13" s="3" t="s">
        <v>3876</v>
      </c>
      <c r="C13" s="6" t="s">
        <v>3877</v>
      </c>
      <c r="D13" s="6" t="s">
        <v>1036</v>
      </c>
      <c r="E13">
        <v>4039</v>
      </c>
      <c r="F13" t="str">
        <f t="shared" si="0"/>
        <v>Southland (New Zealand region)</v>
      </c>
      <c r="G13" t="str">
        <f t="shared" si="1"/>
        <v>Southland</v>
      </c>
      <c r="H13" t="str">
        <f t="shared" si="2"/>
        <v>NZ-STL</v>
      </c>
    </row>
    <row r="14" spans="1:8" ht="15" thickBot="1" x14ac:dyDescent="0.4">
      <c r="A14" s="1" t="s">
        <v>3878</v>
      </c>
      <c r="B14" s="3" t="s">
        <v>3879</v>
      </c>
      <c r="C14" s="6" t="s">
        <v>3879</v>
      </c>
      <c r="D14" s="6" t="s">
        <v>1036</v>
      </c>
      <c r="E14">
        <v>4039</v>
      </c>
      <c r="F14" t="str">
        <f t="shared" si="0"/>
        <v>Taranaki (New Zealand region)</v>
      </c>
      <c r="G14" t="str">
        <f t="shared" si="1"/>
        <v>Taranaki</v>
      </c>
      <c r="H14" t="str">
        <f t="shared" si="2"/>
        <v>NZ-TKI</v>
      </c>
    </row>
    <row r="15" spans="1:8" ht="18.5" thickBot="1" x14ac:dyDescent="0.4">
      <c r="A15" s="1" t="s">
        <v>3880</v>
      </c>
      <c r="B15" s="3" t="s">
        <v>3881</v>
      </c>
      <c r="C15" s="6" t="s">
        <v>3882</v>
      </c>
      <c r="D15" s="6" t="s">
        <v>1036</v>
      </c>
      <c r="E15">
        <v>4039</v>
      </c>
      <c r="F15" t="str">
        <f t="shared" si="0"/>
        <v>Tasman (New Zealand region)</v>
      </c>
      <c r="G15" t="str">
        <f t="shared" si="1"/>
        <v>Tasman</v>
      </c>
      <c r="H15" t="str">
        <f t="shared" si="2"/>
        <v>NZ-TAS</v>
      </c>
    </row>
    <row r="16" spans="1:8" ht="15" thickBot="1" x14ac:dyDescent="0.4">
      <c r="A16" s="1" t="s">
        <v>3883</v>
      </c>
      <c r="B16" s="3" t="s">
        <v>3884</v>
      </c>
      <c r="C16" s="6" t="s">
        <v>3884</v>
      </c>
      <c r="D16" s="6" t="s">
        <v>1036</v>
      </c>
      <c r="E16">
        <v>4039</v>
      </c>
      <c r="F16" t="str">
        <f t="shared" si="0"/>
        <v>Waikato (New Zealand region)</v>
      </c>
      <c r="G16" t="str">
        <f t="shared" si="1"/>
        <v>Waikato</v>
      </c>
      <c r="H16" t="str">
        <f t="shared" si="2"/>
        <v>NZ-WKO</v>
      </c>
    </row>
    <row r="17" spans="1:8" ht="29.5" thickBot="1" x14ac:dyDescent="0.4">
      <c r="A17" s="1" t="s">
        <v>3885</v>
      </c>
      <c r="B17" s="3" t="s">
        <v>3886</v>
      </c>
      <c r="C17" s="6" t="s">
        <v>3887</v>
      </c>
      <c r="D17" s="6" t="s">
        <v>1036</v>
      </c>
      <c r="E17">
        <v>4039</v>
      </c>
      <c r="F17" t="str">
        <f t="shared" si="0"/>
        <v>West Coast (New Zealand region)</v>
      </c>
      <c r="G17" t="str">
        <f t="shared" si="1"/>
        <v>West Coast</v>
      </c>
      <c r="H17" t="str">
        <f t="shared" si="2"/>
        <v>NZ-WTC</v>
      </c>
    </row>
  </sheetData>
  <hyperlinks>
    <hyperlink ref="B1" r:id="rId1" tooltip="Auckland Region" display="https://en.wikipedia.org/wiki/Auckland_Region" xr:uid="{5BC66D4E-354D-402B-BD5B-0484EC21969E}"/>
    <hyperlink ref="B2" r:id="rId2" tooltip="Bay of Plenty Region" display="https://en.wikipedia.org/wiki/Bay_of_Plenty_Region" xr:uid="{33B2EBD8-CC89-4645-9385-47CBA94FCB9A}"/>
    <hyperlink ref="B3" r:id="rId3" tooltip="Canterbury Region" display="https://en.wikipedia.org/wiki/Canterbury_Region" xr:uid="{4653DD19-7666-4667-B62E-8B8C106F1AB9}"/>
    <hyperlink ref="B4" r:id="rId4" tooltip="Chatham Islands Territory" display="https://en.wikipedia.org/wiki/Chatham_Islands_Territory" xr:uid="{0E5E00B1-6237-4BAF-A29C-C7A46F938710}"/>
    <hyperlink ref="B5" r:id="rId5" tooltip="Gisborne Region" display="https://en.wikipedia.org/wiki/Gisborne_Region" xr:uid="{F0E5E56B-E5D9-4DBB-87B4-BFBB62E62372}"/>
    <hyperlink ref="B6" r:id="rId6" tooltip="Wellington Region" display="https://en.wikipedia.org/wiki/Wellington_Region" xr:uid="{B1EABD94-5894-4B1E-959D-C6270253EE50}"/>
    <hyperlink ref="B7" r:id="rId7" tooltip="Hawke's Bay Region" display="https://en.wikipedia.org/wiki/Hawke%27s_Bay_Region" xr:uid="{3A49F6FF-F1C6-4BF8-9101-202BD1DE982E}"/>
    <hyperlink ref="B8" r:id="rId8" tooltip="Manawatū-Whanganui" display="https://en.wikipedia.org/wiki/Manawat%C5%AB-Whanganui" xr:uid="{5F26B5BE-1278-47CB-AB8F-4EE4C19DDBAC}"/>
    <hyperlink ref="B9" r:id="rId9" tooltip="Marlborough Region" display="https://en.wikipedia.org/wiki/Marlborough_Region" xr:uid="{825ECECB-C553-40D9-8E32-B8F7591F41D6}"/>
    <hyperlink ref="B10" r:id="rId10" tooltip="Nelson Region" display="https://en.wikipedia.org/wiki/Nelson_Region" xr:uid="{069381AC-218A-4685-9FEA-2FDE86A4E9AE}"/>
    <hyperlink ref="B11" r:id="rId11" tooltip="Northland Region" display="https://en.wikipedia.org/wiki/Northland_Region" xr:uid="{810D7339-D61D-44DA-87D4-4B7F9F996373}"/>
    <hyperlink ref="B12" r:id="rId12" tooltip="Otago" display="https://en.wikipedia.org/wiki/Otago" xr:uid="{61DC9C0B-A747-408E-91F9-22BB633E08FD}"/>
    <hyperlink ref="B13" r:id="rId13" tooltip="Southland, New Zealand" display="https://en.wikipedia.org/wiki/Southland,_New_Zealand" xr:uid="{504F2723-FBD6-48FD-A3F4-A193744F9AB3}"/>
    <hyperlink ref="B14" r:id="rId14" tooltip="Taranaki" display="https://en.wikipedia.org/wiki/Taranaki" xr:uid="{26CC81B8-1457-4631-B1B5-DFC767468D49}"/>
    <hyperlink ref="B15" r:id="rId15" tooltip="Tasman Region" display="https://en.wikipedia.org/wiki/Tasman_Region" xr:uid="{1E73A062-F53C-4CF6-8777-B5868FEF174D}"/>
    <hyperlink ref="B16" r:id="rId16" tooltip="Waikato" display="https://en.wikipedia.org/wiki/Waikato" xr:uid="{02140CB6-1D82-4F7B-96D9-442ED09B794C}"/>
    <hyperlink ref="B17" r:id="rId17" tooltip="West Coast, New Zealand" display="https://en.wikipedia.org/wiki/West_Coast,_New_Zealand" xr:uid="{EC23B089-5D65-4DE5-AF09-B4D71616579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BCE52-AC90-4B4A-B8F5-1B993585B267}">
  <dimension ref="A1:G37"/>
  <sheetViews>
    <sheetView workbookViewId="0">
      <selection activeCell="D1" sqref="D1:G37"/>
    </sheetView>
  </sheetViews>
  <sheetFormatPr defaultRowHeight="14.5" x14ac:dyDescent="0.35"/>
  <cols>
    <col min="2" max="2" width="58.36328125" customWidth="1"/>
    <col min="3" max="3" width="33.26953125" customWidth="1"/>
    <col min="5" max="5" width="42.453125" bestFit="1" customWidth="1"/>
  </cols>
  <sheetData>
    <row r="1" spans="1:7" ht="15" thickBot="1" x14ac:dyDescent="0.4">
      <c r="A1" s="1" t="s">
        <v>462</v>
      </c>
      <c r="B1" s="3" t="s">
        <v>538</v>
      </c>
      <c r="C1" s="6" t="s">
        <v>463</v>
      </c>
      <c r="D1">
        <v>4031</v>
      </c>
      <c r="E1" t="str">
        <f>_xlfn.CONCAT(B1," (Moldovan ",C1,")")</f>
        <v>Gagauzia (Moldovan autonomous territorial unit)</v>
      </c>
      <c r="F1" t="str">
        <f>B1</f>
        <v>Gagauzia</v>
      </c>
      <c r="G1" t="str">
        <f>A1</f>
        <v>MD-GA</v>
      </c>
    </row>
    <row r="2" spans="1:7" ht="15" thickBot="1" x14ac:dyDescent="0.4">
      <c r="A2" s="1" t="s">
        <v>464</v>
      </c>
      <c r="B2" s="3" t="s">
        <v>465</v>
      </c>
      <c r="C2" s="6" t="s">
        <v>466</v>
      </c>
      <c r="D2">
        <v>4031</v>
      </c>
      <c r="E2" t="str">
        <f t="shared" ref="E2:E37" si="0">_xlfn.CONCAT(B2," (Moldovan ",C2,")")</f>
        <v>Bălți (Moldovan city)</v>
      </c>
      <c r="F2" t="str">
        <f t="shared" ref="F2:F37" si="1">B2</f>
        <v>Bălți</v>
      </c>
      <c r="G2" t="str">
        <f t="shared" ref="G2:G37" si="2">A2</f>
        <v>MD-BA</v>
      </c>
    </row>
    <row r="3" spans="1:7" ht="29.5" thickBot="1" x14ac:dyDescent="0.4">
      <c r="A3" s="1" t="s">
        <v>467</v>
      </c>
      <c r="B3" s="3" t="s">
        <v>468</v>
      </c>
      <c r="C3" s="6" t="s">
        <v>466</v>
      </c>
      <c r="D3">
        <v>4031</v>
      </c>
      <c r="E3" t="str">
        <f t="shared" si="0"/>
        <v>Bender [Tighina] (Moldovan city)</v>
      </c>
      <c r="F3" t="str">
        <f t="shared" si="1"/>
        <v>Bender [Tighina]</v>
      </c>
      <c r="G3" t="str">
        <f t="shared" si="2"/>
        <v>MD-BD</v>
      </c>
    </row>
    <row r="4" spans="1:7" ht="15" thickBot="1" x14ac:dyDescent="0.4">
      <c r="A4" s="1" t="s">
        <v>469</v>
      </c>
      <c r="B4" s="3" t="s">
        <v>470</v>
      </c>
      <c r="C4" s="6" t="s">
        <v>466</v>
      </c>
      <c r="D4">
        <v>4031</v>
      </c>
      <c r="E4" t="str">
        <f t="shared" si="0"/>
        <v>Chișinău (Moldovan city)</v>
      </c>
      <c r="F4" t="str">
        <f t="shared" si="1"/>
        <v>Chișinău</v>
      </c>
      <c r="G4" t="str">
        <f t="shared" si="2"/>
        <v>MD-CU</v>
      </c>
    </row>
    <row r="5" spans="1:7" ht="29.5" thickBot="1" x14ac:dyDescent="0.4">
      <c r="A5" s="1" t="s">
        <v>471</v>
      </c>
      <c r="B5" s="3" t="s">
        <v>472</v>
      </c>
      <c r="C5" s="6" t="s">
        <v>473</v>
      </c>
      <c r="D5">
        <v>4031</v>
      </c>
      <c r="E5" t="str">
        <f t="shared" si="0"/>
        <v>Anenii Noi (Moldovan district)</v>
      </c>
      <c r="F5" t="str">
        <f t="shared" si="1"/>
        <v>Anenii Noi</v>
      </c>
      <c r="G5" t="str">
        <f t="shared" si="2"/>
        <v>MD-AN</v>
      </c>
    </row>
    <row r="6" spans="1:7" ht="29.5" thickBot="1" x14ac:dyDescent="0.4">
      <c r="A6" s="1" t="s">
        <v>474</v>
      </c>
      <c r="B6" s="3" t="s">
        <v>475</v>
      </c>
      <c r="C6" s="6" t="s">
        <v>473</v>
      </c>
      <c r="D6">
        <v>4031</v>
      </c>
      <c r="E6" t="str">
        <f t="shared" si="0"/>
        <v>Basarabeasca (Moldovan district)</v>
      </c>
      <c r="F6" t="str">
        <f t="shared" si="1"/>
        <v>Basarabeasca</v>
      </c>
      <c r="G6" t="str">
        <f t="shared" si="2"/>
        <v>MD-BS</v>
      </c>
    </row>
    <row r="7" spans="1:7" ht="15" thickBot="1" x14ac:dyDescent="0.4">
      <c r="A7" s="1" t="s">
        <v>476</v>
      </c>
      <c r="B7" s="3" t="s">
        <v>477</v>
      </c>
      <c r="C7" s="6" t="s">
        <v>473</v>
      </c>
      <c r="D7">
        <v>4031</v>
      </c>
      <c r="E7" t="str">
        <f t="shared" si="0"/>
        <v>Briceni (Moldovan district)</v>
      </c>
      <c r="F7" t="str">
        <f t="shared" si="1"/>
        <v>Briceni</v>
      </c>
      <c r="G7" t="str">
        <f t="shared" si="2"/>
        <v>MD-BR</v>
      </c>
    </row>
    <row r="8" spans="1:7" ht="15" thickBot="1" x14ac:dyDescent="0.4">
      <c r="A8" s="1" t="s">
        <v>478</v>
      </c>
      <c r="B8" s="3" t="s">
        <v>479</v>
      </c>
      <c r="C8" s="6" t="s">
        <v>473</v>
      </c>
      <c r="D8">
        <v>4031</v>
      </c>
      <c r="E8" t="str">
        <f t="shared" si="0"/>
        <v>Cahul (Moldovan district)</v>
      </c>
      <c r="F8" t="str">
        <f t="shared" si="1"/>
        <v>Cahul</v>
      </c>
      <c r="G8" t="str">
        <f t="shared" si="2"/>
        <v>MD-CA</v>
      </c>
    </row>
    <row r="9" spans="1:7" ht="15" thickBot="1" x14ac:dyDescent="0.4">
      <c r="A9" s="1" t="s">
        <v>480</v>
      </c>
      <c r="B9" s="3" t="s">
        <v>481</v>
      </c>
      <c r="C9" s="6" t="s">
        <v>473</v>
      </c>
      <c r="D9">
        <v>4031</v>
      </c>
      <c r="E9" t="str">
        <f t="shared" si="0"/>
        <v>Cantemir (Moldovan district)</v>
      </c>
      <c r="F9" t="str">
        <f t="shared" si="1"/>
        <v>Cantemir</v>
      </c>
      <c r="G9" t="str">
        <f t="shared" si="2"/>
        <v>MD-CT</v>
      </c>
    </row>
    <row r="10" spans="1:7" ht="15" thickBot="1" x14ac:dyDescent="0.4">
      <c r="A10" s="1" t="s">
        <v>482</v>
      </c>
      <c r="B10" s="3" t="s">
        <v>483</v>
      </c>
      <c r="C10" s="6" t="s">
        <v>473</v>
      </c>
      <c r="D10">
        <v>4031</v>
      </c>
      <c r="E10" t="str">
        <f t="shared" si="0"/>
        <v>Călărași (Moldovan district)</v>
      </c>
      <c r="F10" t="str">
        <f t="shared" si="1"/>
        <v>Călărași</v>
      </c>
      <c r="G10" t="str">
        <f t="shared" si="2"/>
        <v>MD-CL</v>
      </c>
    </row>
    <row r="11" spans="1:7" ht="15" thickBot="1" x14ac:dyDescent="0.4">
      <c r="A11" s="1" t="s">
        <v>484</v>
      </c>
      <c r="B11" s="3" t="s">
        <v>485</v>
      </c>
      <c r="C11" s="6" t="s">
        <v>473</v>
      </c>
      <c r="D11">
        <v>4031</v>
      </c>
      <c r="E11" t="str">
        <f t="shared" si="0"/>
        <v>Căușeni (Moldovan district)</v>
      </c>
      <c r="F11" t="str">
        <f t="shared" si="1"/>
        <v>Căușeni</v>
      </c>
      <c r="G11" t="str">
        <f t="shared" si="2"/>
        <v>MD-CS</v>
      </c>
    </row>
    <row r="12" spans="1:7" ht="15" thickBot="1" x14ac:dyDescent="0.4">
      <c r="A12" s="1" t="s">
        <v>486</v>
      </c>
      <c r="B12" s="3" t="s">
        <v>487</v>
      </c>
      <c r="C12" s="6" t="s">
        <v>473</v>
      </c>
      <c r="D12">
        <v>4031</v>
      </c>
      <c r="E12" t="str">
        <f t="shared" si="0"/>
        <v>Cimișlia (Moldovan district)</v>
      </c>
      <c r="F12" t="str">
        <f t="shared" si="1"/>
        <v>Cimișlia</v>
      </c>
      <c r="G12" t="str">
        <f t="shared" si="2"/>
        <v>MD-CM</v>
      </c>
    </row>
    <row r="13" spans="1:7" ht="15" thickBot="1" x14ac:dyDescent="0.4">
      <c r="A13" s="1" t="s">
        <v>488</v>
      </c>
      <c r="B13" s="3" t="s">
        <v>489</v>
      </c>
      <c r="C13" s="6" t="s">
        <v>473</v>
      </c>
      <c r="D13">
        <v>4031</v>
      </c>
      <c r="E13" t="str">
        <f t="shared" si="0"/>
        <v>Criuleni (Moldovan district)</v>
      </c>
      <c r="F13" t="str">
        <f t="shared" si="1"/>
        <v>Criuleni</v>
      </c>
      <c r="G13" t="str">
        <f t="shared" si="2"/>
        <v>MD-CR</v>
      </c>
    </row>
    <row r="14" spans="1:7" ht="29.5" thickBot="1" x14ac:dyDescent="0.4">
      <c r="A14" s="1" t="s">
        <v>490</v>
      </c>
      <c r="B14" s="3" t="s">
        <v>491</v>
      </c>
      <c r="C14" s="6" t="s">
        <v>473</v>
      </c>
      <c r="D14">
        <v>4031</v>
      </c>
      <c r="E14" t="str">
        <f t="shared" si="0"/>
        <v>Dondușeni (Moldovan district)</v>
      </c>
      <c r="F14" t="str">
        <f t="shared" si="1"/>
        <v>Dondușeni</v>
      </c>
      <c r="G14" t="str">
        <f t="shared" si="2"/>
        <v>MD-DO</v>
      </c>
    </row>
    <row r="15" spans="1:7" ht="15" thickBot="1" x14ac:dyDescent="0.4">
      <c r="A15" s="1" t="s">
        <v>492</v>
      </c>
      <c r="B15" s="3" t="s">
        <v>493</v>
      </c>
      <c r="C15" s="6" t="s">
        <v>473</v>
      </c>
      <c r="D15">
        <v>4031</v>
      </c>
      <c r="E15" t="str">
        <f t="shared" si="0"/>
        <v>Drochia (Moldovan district)</v>
      </c>
      <c r="F15" t="str">
        <f t="shared" si="1"/>
        <v>Drochia</v>
      </c>
      <c r="G15" t="str">
        <f t="shared" si="2"/>
        <v>MD-DR</v>
      </c>
    </row>
    <row r="16" spans="1:7" ht="15" thickBot="1" x14ac:dyDescent="0.4">
      <c r="A16" s="1" t="s">
        <v>494</v>
      </c>
      <c r="B16" s="3" t="s">
        <v>495</v>
      </c>
      <c r="C16" s="6" t="s">
        <v>473</v>
      </c>
      <c r="D16">
        <v>4031</v>
      </c>
      <c r="E16" t="str">
        <f t="shared" si="0"/>
        <v>Dubăsari (Moldovan district)</v>
      </c>
      <c r="F16" t="str">
        <f t="shared" si="1"/>
        <v>Dubăsari</v>
      </c>
      <c r="G16" t="str">
        <f t="shared" si="2"/>
        <v>MD-DU</v>
      </c>
    </row>
    <row r="17" spans="1:7" ht="15" thickBot="1" x14ac:dyDescent="0.4">
      <c r="A17" s="1" t="s">
        <v>496</v>
      </c>
      <c r="B17" s="3" t="s">
        <v>497</v>
      </c>
      <c r="C17" s="6" t="s">
        <v>473</v>
      </c>
      <c r="D17">
        <v>4031</v>
      </c>
      <c r="E17" t="str">
        <f t="shared" si="0"/>
        <v>Edineț (Moldovan district)</v>
      </c>
      <c r="F17" t="str">
        <f t="shared" si="1"/>
        <v>Edineț</v>
      </c>
      <c r="G17" t="str">
        <f t="shared" si="2"/>
        <v>MD-ED</v>
      </c>
    </row>
    <row r="18" spans="1:7" ht="15" thickBot="1" x14ac:dyDescent="0.4">
      <c r="A18" s="1" t="s">
        <v>498</v>
      </c>
      <c r="B18" s="3" t="s">
        <v>499</v>
      </c>
      <c r="C18" s="6" t="s">
        <v>473</v>
      </c>
      <c r="D18">
        <v>4031</v>
      </c>
      <c r="E18" t="str">
        <f t="shared" si="0"/>
        <v>Fălești (Moldovan district)</v>
      </c>
      <c r="F18" t="str">
        <f t="shared" si="1"/>
        <v>Fălești</v>
      </c>
      <c r="G18" t="str">
        <f t="shared" si="2"/>
        <v>MD-FA</v>
      </c>
    </row>
    <row r="19" spans="1:7" ht="15" thickBot="1" x14ac:dyDescent="0.4">
      <c r="A19" s="1" t="s">
        <v>500</v>
      </c>
      <c r="B19" s="3" t="s">
        <v>501</v>
      </c>
      <c r="C19" s="6" t="s">
        <v>473</v>
      </c>
      <c r="D19">
        <v>4031</v>
      </c>
      <c r="E19" t="str">
        <f t="shared" si="0"/>
        <v>Florești (Moldovan district)</v>
      </c>
      <c r="F19" t="str">
        <f t="shared" si="1"/>
        <v>Florești</v>
      </c>
      <c r="G19" t="str">
        <f t="shared" si="2"/>
        <v>MD-FL</v>
      </c>
    </row>
    <row r="20" spans="1:7" ht="15" thickBot="1" x14ac:dyDescent="0.4">
      <c r="A20" s="1" t="s">
        <v>502</v>
      </c>
      <c r="B20" s="3" t="s">
        <v>503</v>
      </c>
      <c r="C20" s="6" t="s">
        <v>473</v>
      </c>
      <c r="D20">
        <v>4031</v>
      </c>
      <c r="E20" t="str">
        <f t="shared" si="0"/>
        <v>Glodeni (Moldovan district)</v>
      </c>
      <c r="F20" t="str">
        <f t="shared" si="1"/>
        <v>Glodeni</v>
      </c>
      <c r="G20" t="str">
        <f t="shared" si="2"/>
        <v>MD-GL</v>
      </c>
    </row>
    <row r="21" spans="1:7" ht="15" thickBot="1" x14ac:dyDescent="0.4">
      <c r="A21" s="1" t="s">
        <v>504</v>
      </c>
      <c r="B21" s="3" t="s">
        <v>505</v>
      </c>
      <c r="C21" s="6" t="s">
        <v>473</v>
      </c>
      <c r="D21">
        <v>4031</v>
      </c>
      <c r="E21" t="str">
        <f t="shared" si="0"/>
        <v>Hîncești (Moldovan district)</v>
      </c>
      <c r="F21" t="str">
        <f t="shared" si="1"/>
        <v>Hîncești</v>
      </c>
      <c r="G21" t="str">
        <f t="shared" si="2"/>
        <v>MD-HI</v>
      </c>
    </row>
    <row r="22" spans="1:7" ht="15" thickBot="1" x14ac:dyDescent="0.4">
      <c r="A22" s="1" t="s">
        <v>506</v>
      </c>
      <c r="B22" s="3" t="s">
        <v>507</v>
      </c>
      <c r="C22" s="6" t="s">
        <v>473</v>
      </c>
      <c r="D22">
        <v>4031</v>
      </c>
      <c r="E22" t="str">
        <f t="shared" si="0"/>
        <v>Ialoveni (Moldovan district)</v>
      </c>
      <c r="F22" t="str">
        <f t="shared" si="1"/>
        <v>Ialoveni</v>
      </c>
      <c r="G22" t="str">
        <f t="shared" si="2"/>
        <v>MD-IA</v>
      </c>
    </row>
    <row r="23" spans="1:7" ht="15" thickBot="1" x14ac:dyDescent="0.4">
      <c r="A23" s="1" t="s">
        <v>508</v>
      </c>
      <c r="B23" s="3" t="s">
        <v>509</v>
      </c>
      <c r="C23" s="6" t="s">
        <v>473</v>
      </c>
      <c r="D23">
        <v>4031</v>
      </c>
      <c r="E23" t="str">
        <f t="shared" si="0"/>
        <v>Leova (Moldovan district)</v>
      </c>
      <c r="F23" t="str">
        <f t="shared" si="1"/>
        <v>Leova</v>
      </c>
      <c r="G23" t="str">
        <f t="shared" si="2"/>
        <v>MD-LE</v>
      </c>
    </row>
    <row r="24" spans="1:7" ht="29.5" thickBot="1" x14ac:dyDescent="0.4">
      <c r="A24" s="1" t="s">
        <v>510</v>
      </c>
      <c r="B24" s="3" t="s">
        <v>511</v>
      </c>
      <c r="C24" s="6" t="s">
        <v>473</v>
      </c>
      <c r="D24">
        <v>4031</v>
      </c>
      <c r="E24" t="str">
        <f t="shared" si="0"/>
        <v>Nisporeni (Moldovan district)</v>
      </c>
      <c r="F24" t="str">
        <f t="shared" si="1"/>
        <v>Nisporeni</v>
      </c>
      <c r="G24" t="str">
        <f t="shared" si="2"/>
        <v>MD-NI</v>
      </c>
    </row>
    <row r="25" spans="1:7" ht="15" thickBot="1" x14ac:dyDescent="0.4">
      <c r="A25" s="1" t="s">
        <v>512</v>
      </c>
      <c r="B25" s="3" t="s">
        <v>513</v>
      </c>
      <c r="C25" s="6" t="s">
        <v>473</v>
      </c>
      <c r="D25">
        <v>4031</v>
      </c>
      <c r="E25" t="str">
        <f t="shared" si="0"/>
        <v>Ocnița (Moldovan district)</v>
      </c>
      <c r="F25" t="str">
        <f t="shared" si="1"/>
        <v>Ocnița</v>
      </c>
      <c r="G25" t="str">
        <f t="shared" si="2"/>
        <v>MD-OC</v>
      </c>
    </row>
    <row r="26" spans="1:7" ht="15" thickBot="1" x14ac:dyDescent="0.4">
      <c r="A26" s="1" t="s">
        <v>514</v>
      </c>
      <c r="B26" s="3" t="s">
        <v>515</v>
      </c>
      <c r="C26" s="6" t="s">
        <v>473</v>
      </c>
      <c r="D26">
        <v>4031</v>
      </c>
      <c r="E26" t="str">
        <f t="shared" si="0"/>
        <v>Orhei (Moldovan district)</v>
      </c>
      <c r="F26" t="str">
        <f t="shared" si="1"/>
        <v>Orhei</v>
      </c>
      <c r="G26" t="str">
        <f t="shared" si="2"/>
        <v>MD-OR</v>
      </c>
    </row>
    <row r="27" spans="1:7" ht="15" thickBot="1" x14ac:dyDescent="0.4">
      <c r="A27" s="1" t="s">
        <v>516</v>
      </c>
      <c r="B27" s="3" t="s">
        <v>517</v>
      </c>
      <c r="C27" s="6" t="s">
        <v>473</v>
      </c>
      <c r="D27">
        <v>4031</v>
      </c>
      <c r="E27" t="str">
        <f t="shared" si="0"/>
        <v>Rezina (Moldovan district)</v>
      </c>
      <c r="F27" t="str">
        <f t="shared" si="1"/>
        <v>Rezina</v>
      </c>
      <c r="G27" t="str">
        <f t="shared" si="2"/>
        <v>MD-RE</v>
      </c>
    </row>
    <row r="28" spans="1:7" ht="15" thickBot="1" x14ac:dyDescent="0.4">
      <c r="A28" s="1" t="s">
        <v>518</v>
      </c>
      <c r="B28" s="3" t="s">
        <v>519</v>
      </c>
      <c r="C28" s="6" t="s">
        <v>473</v>
      </c>
      <c r="D28">
        <v>4031</v>
      </c>
      <c r="E28" t="str">
        <f t="shared" si="0"/>
        <v>Rîșcani (Moldovan district)</v>
      </c>
      <c r="F28" t="str">
        <f t="shared" si="1"/>
        <v>Rîșcani</v>
      </c>
      <c r="G28" t="str">
        <f t="shared" si="2"/>
        <v>MD-RI</v>
      </c>
    </row>
    <row r="29" spans="1:7" ht="15" thickBot="1" x14ac:dyDescent="0.4">
      <c r="A29" s="1" t="s">
        <v>520</v>
      </c>
      <c r="B29" s="3" t="s">
        <v>521</v>
      </c>
      <c r="C29" s="6" t="s">
        <v>473</v>
      </c>
      <c r="D29">
        <v>4031</v>
      </c>
      <c r="E29" t="str">
        <f t="shared" si="0"/>
        <v>Sîngerei (Moldovan district)</v>
      </c>
      <c r="F29" t="str">
        <f t="shared" si="1"/>
        <v>Sîngerei</v>
      </c>
      <c r="G29" t="str">
        <f t="shared" si="2"/>
        <v>MD-SI</v>
      </c>
    </row>
    <row r="30" spans="1:7" ht="15" thickBot="1" x14ac:dyDescent="0.4">
      <c r="A30" s="1" t="s">
        <v>522</v>
      </c>
      <c r="B30" s="3" t="s">
        <v>523</v>
      </c>
      <c r="C30" s="6" t="s">
        <v>473</v>
      </c>
      <c r="D30">
        <v>4031</v>
      </c>
      <c r="E30" t="str">
        <f t="shared" si="0"/>
        <v>Soroca (Moldovan district)</v>
      </c>
      <c r="F30" t="str">
        <f t="shared" si="1"/>
        <v>Soroca</v>
      </c>
      <c r="G30" t="str">
        <f t="shared" si="2"/>
        <v>MD-SO</v>
      </c>
    </row>
    <row r="31" spans="1:7" ht="15" thickBot="1" x14ac:dyDescent="0.4">
      <c r="A31" s="1" t="s">
        <v>524</v>
      </c>
      <c r="B31" s="3" t="s">
        <v>525</v>
      </c>
      <c r="C31" s="6" t="s">
        <v>473</v>
      </c>
      <c r="D31">
        <v>4031</v>
      </c>
      <c r="E31" t="str">
        <f t="shared" si="0"/>
        <v>Strășeni (Moldovan district)</v>
      </c>
      <c r="F31" t="str">
        <f t="shared" si="1"/>
        <v>Strășeni</v>
      </c>
      <c r="G31" t="str">
        <f t="shared" si="2"/>
        <v>MD-ST</v>
      </c>
    </row>
    <row r="32" spans="1:7" ht="29.5" thickBot="1" x14ac:dyDescent="0.4">
      <c r="A32" s="1" t="s">
        <v>526</v>
      </c>
      <c r="B32" s="3" t="s">
        <v>527</v>
      </c>
      <c r="C32" s="6" t="s">
        <v>473</v>
      </c>
      <c r="D32">
        <v>4031</v>
      </c>
      <c r="E32" t="str">
        <f t="shared" si="0"/>
        <v>Șoldănești (Moldovan district)</v>
      </c>
      <c r="F32" t="str">
        <f t="shared" si="1"/>
        <v>Șoldănești</v>
      </c>
      <c r="G32" t="str">
        <f t="shared" si="2"/>
        <v>MD-SD</v>
      </c>
    </row>
    <row r="33" spans="1:7" ht="29.5" thickBot="1" x14ac:dyDescent="0.4">
      <c r="A33" s="1" t="s">
        <v>528</v>
      </c>
      <c r="B33" s="3" t="s">
        <v>529</v>
      </c>
      <c r="C33" s="6" t="s">
        <v>473</v>
      </c>
      <c r="D33">
        <v>4031</v>
      </c>
      <c r="E33" t="str">
        <f t="shared" si="0"/>
        <v>Ștefan Vodă (Moldovan district)</v>
      </c>
      <c r="F33" t="str">
        <f t="shared" si="1"/>
        <v>Ștefan Vodă</v>
      </c>
      <c r="G33" t="str">
        <f t="shared" si="2"/>
        <v>MD-SV</v>
      </c>
    </row>
    <row r="34" spans="1:7" ht="15" thickBot="1" x14ac:dyDescent="0.4">
      <c r="A34" s="1" t="s">
        <v>530</v>
      </c>
      <c r="B34" s="3" t="s">
        <v>531</v>
      </c>
      <c r="C34" s="6" t="s">
        <v>473</v>
      </c>
      <c r="D34">
        <v>4031</v>
      </c>
      <c r="E34" t="str">
        <f t="shared" si="0"/>
        <v>Taraclia (Moldovan district)</v>
      </c>
      <c r="F34" t="str">
        <f t="shared" si="1"/>
        <v>Taraclia</v>
      </c>
      <c r="G34" t="str">
        <f t="shared" si="2"/>
        <v>MD-TA</v>
      </c>
    </row>
    <row r="35" spans="1:7" ht="15" thickBot="1" x14ac:dyDescent="0.4">
      <c r="A35" s="1" t="s">
        <v>532</v>
      </c>
      <c r="B35" s="3" t="s">
        <v>533</v>
      </c>
      <c r="C35" s="6" t="s">
        <v>473</v>
      </c>
      <c r="D35">
        <v>4031</v>
      </c>
      <c r="E35" t="str">
        <f t="shared" si="0"/>
        <v>Telenești (Moldovan district)</v>
      </c>
      <c r="F35" t="str">
        <f t="shared" si="1"/>
        <v>Telenești</v>
      </c>
      <c r="G35" t="str">
        <f t="shared" si="2"/>
        <v>MD-TE</v>
      </c>
    </row>
    <row r="36" spans="1:7" ht="15" thickBot="1" x14ac:dyDescent="0.4">
      <c r="A36" s="1" t="s">
        <v>534</v>
      </c>
      <c r="B36" s="3" t="s">
        <v>535</v>
      </c>
      <c r="C36" s="6" t="s">
        <v>473</v>
      </c>
      <c r="D36">
        <v>4031</v>
      </c>
      <c r="E36" t="str">
        <f t="shared" si="0"/>
        <v>Ungheni (Moldovan district)</v>
      </c>
      <c r="F36" t="str">
        <f t="shared" si="1"/>
        <v>Ungheni</v>
      </c>
      <c r="G36" t="str">
        <f t="shared" si="2"/>
        <v>MD-UN</v>
      </c>
    </row>
    <row r="37" spans="1:7" ht="15" thickBot="1" x14ac:dyDescent="0.4">
      <c r="A37" s="1" t="s">
        <v>536</v>
      </c>
      <c r="B37" s="3" t="s">
        <v>539</v>
      </c>
      <c r="C37" s="6" t="s">
        <v>537</v>
      </c>
      <c r="D37">
        <v>4031</v>
      </c>
      <c r="E37" t="str">
        <f t="shared" si="0"/>
        <v>Transnistria (Moldovan territorial unit)</v>
      </c>
      <c r="F37" t="str">
        <f t="shared" si="1"/>
        <v>Transnistria</v>
      </c>
      <c r="G37" t="str">
        <f t="shared" si="2"/>
        <v>MD-SN</v>
      </c>
    </row>
  </sheetData>
  <hyperlinks>
    <hyperlink ref="B1" r:id="rId1" tooltip="Unitatea teritorială autonomă Găgăuzia" display="https://en.wikipedia.org/wiki/Unitatea_teritorial%C4%83_autonom%C4%83_G%C4%83g%C4%83uzia" xr:uid="{29D0B4E3-D9C4-4A89-BFF9-F347B4A413BF}"/>
    <hyperlink ref="B2" r:id="rId2" tooltip="Bălți" display="https://en.wikipedia.org/wiki/B%C4%83l%C8%9Bi" xr:uid="{125D7B3A-475A-40BF-813E-E76F4511B393}"/>
    <hyperlink ref="B3" r:id="rId3" tooltip="Bender, Moldova" display="https://en.wikipedia.org/wiki/Bender,_Moldova" xr:uid="{B692F0E8-487B-4656-B650-BBAE492A81E2}"/>
    <hyperlink ref="B4" r:id="rId4" tooltip="Chișinău" display="https://en.wikipedia.org/wiki/Chi%C8%99in%C4%83u" xr:uid="{F6ED402A-A09D-4AF2-ADFC-9FC039443090}"/>
    <hyperlink ref="B5" r:id="rId5" tooltip="Anenii Noi District" display="https://en.wikipedia.org/wiki/Anenii_Noi_District" xr:uid="{075C09A0-4B38-446D-AA82-61CA254F1630}"/>
    <hyperlink ref="B6" r:id="rId6" tooltip="Basarabeasca District" display="https://en.wikipedia.org/wiki/Basarabeasca_District" xr:uid="{55EC00E4-5F5B-4402-98D1-0C607DA655EA}"/>
    <hyperlink ref="B7" r:id="rId7" tooltip="Briceni District" display="https://en.wikipedia.org/wiki/Briceni_District" xr:uid="{C6323476-C63B-4F50-8DD7-E2AFE1AF9945}"/>
    <hyperlink ref="B8" r:id="rId8" tooltip="Cahul District" display="https://en.wikipedia.org/wiki/Cahul_District" xr:uid="{3C347690-B6C3-439A-85AE-3536E1F48B2C}"/>
    <hyperlink ref="B9" r:id="rId9" tooltip="Cantemir District" display="https://en.wikipedia.org/wiki/Cantemir_District" xr:uid="{A8F87BFF-5799-484B-A8D2-A4744A6B8319}"/>
    <hyperlink ref="B10" r:id="rId10" tooltip="Călărași District" display="https://en.wikipedia.org/wiki/C%C4%83l%C4%83ra%C8%99i_District" xr:uid="{79879E31-369F-4E60-8BBC-E07FD1251D75}"/>
    <hyperlink ref="B11" r:id="rId11" tooltip="Căușeni District" display="https://en.wikipedia.org/wiki/C%C4%83u%C8%99eni_District" xr:uid="{61BEA235-D4BB-4BEA-A93D-30601FC91FEE}"/>
    <hyperlink ref="B12" r:id="rId12" tooltip="Cimișlia District" display="https://en.wikipedia.org/wiki/Cimi%C8%99lia_District" xr:uid="{08317035-B04E-4F42-A0BD-050EA41765A9}"/>
    <hyperlink ref="B13" r:id="rId13" tooltip="Criuleni District" display="https://en.wikipedia.org/wiki/Criuleni_District" xr:uid="{22F3445A-FCDC-49C0-B7A4-2493B33EFE73}"/>
    <hyperlink ref="B14" r:id="rId14" tooltip="Donduşeni District" display="https://en.wikipedia.org/wiki/Dondu%C5%9Feni_District" xr:uid="{E998399E-EF20-4C27-859D-AD1AED208CB5}"/>
    <hyperlink ref="B15" r:id="rId15" tooltip="Drochia District" display="https://en.wikipedia.org/wiki/Drochia_District" xr:uid="{BD6BB2BA-EB4A-442C-8D6C-59CEC4096B87}"/>
    <hyperlink ref="B16" r:id="rId16" tooltip="Dubăsari District" display="https://en.wikipedia.org/wiki/Dub%C4%83sari_District" xr:uid="{B56E6760-1032-4C07-A381-BD35F889B469}"/>
    <hyperlink ref="B17" r:id="rId17" tooltip="Edineț District" display="https://en.wikipedia.org/wiki/Edine%C8%9B_District" xr:uid="{AC883146-D2E3-48E0-BA90-4153387F0354}"/>
    <hyperlink ref="B18" r:id="rId18" tooltip="Fălești District" display="https://en.wikipedia.org/wiki/F%C4%83le%C8%99ti_District" xr:uid="{8AD6F998-79A5-4E2D-99DC-824066045E36}"/>
    <hyperlink ref="B19" r:id="rId19" tooltip="Florești District" display="https://en.wikipedia.org/wiki/Flore%C8%99ti_District" xr:uid="{6647C7C0-5D88-4804-AE7F-5A1FE5E1C6F0}"/>
    <hyperlink ref="B20" r:id="rId20" tooltip="Glodeni District" display="https://en.wikipedia.org/wiki/Glodeni_District" xr:uid="{70A02455-486E-4CDD-89E2-99DCBEBD4018}"/>
    <hyperlink ref="B21" r:id="rId21" tooltip="Hîncești District" display="https://en.wikipedia.org/wiki/H%C3%AEnce%C8%99ti_District" xr:uid="{E52914D7-0521-405C-A381-DA1C6860FBFB}"/>
    <hyperlink ref="B22" r:id="rId22" tooltip="Ialoveni District" display="https://en.wikipedia.org/wiki/Ialoveni_District" xr:uid="{2F50F789-C771-4F91-85C1-C2A170434615}"/>
    <hyperlink ref="B23" r:id="rId23" tooltip="Leova District" display="https://en.wikipedia.org/wiki/Leova_District" xr:uid="{D860389A-16FB-4792-B06C-D40EA7B91A9F}"/>
    <hyperlink ref="B24" r:id="rId24" tooltip="Nisporeni District" display="https://en.wikipedia.org/wiki/Nisporeni_District" xr:uid="{99A59D46-2DB6-4F16-95BF-9697D1349D29}"/>
    <hyperlink ref="B25" r:id="rId25" tooltip="Ocnița District" display="https://en.wikipedia.org/wiki/Ocni%C8%9Ba_District" xr:uid="{8C7C2150-CA22-43B7-943A-E27D8F005AC9}"/>
    <hyperlink ref="B26" r:id="rId26" tooltip="Orhei District" display="https://en.wikipedia.org/wiki/Orhei_District" xr:uid="{3235A797-0D24-46EF-BC88-82EA5D3363D7}"/>
    <hyperlink ref="B27" r:id="rId27" tooltip="Rezina District" display="https://en.wikipedia.org/wiki/Rezina_District" xr:uid="{EB419933-8CF3-480A-B0F2-E3F87CC80855}"/>
    <hyperlink ref="B28" r:id="rId28" tooltip="Rîșcani District" display="https://en.wikipedia.org/wiki/R%C3%AE%C8%99cani_District" xr:uid="{61A44370-96AB-439B-A5FB-4FAD9BF3DE10}"/>
    <hyperlink ref="B29" r:id="rId29" tooltip="Sîngerei District" display="https://en.wikipedia.org/wiki/S%C3%AEngerei_District" xr:uid="{9D7CA753-C800-40E0-861F-3D95CF75F6C4}"/>
    <hyperlink ref="B30" r:id="rId30" tooltip="Soroca District" display="https://en.wikipedia.org/wiki/Soroca_District" xr:uid="{EBBB61DC-3374-4F9F-ACED-12A30E8556B8}"/>
    <hyperlink ref="B31" r:id="rId31" tooltip="Strășeni District" display="https://en.wikipedia.org/wiki/Str%C4%83%C8%99eni_District" xr:uid="{69D4B53E-2684-4AA4-8BBB-8B1401259792}"/>
    <hyperlink ref="B32" r:id="rId32" tooltip="Șoldănești District" display="https://en.wikipedia.org/wiki/%C8%98old%C4%83ne%C8%99ti_District" xr:uid="{67709A07-54AC-4B74-BE93-C7D1D1D8BD01}"/>
    <hyperlink ref="B33" r:id="rId33" tooltip="Ștefan Vodă District" display="https://en.wikipedia.org/wiki/%C8%98tefan_Vod%C4%83_District" xr:uid="{D1D0B784-F7A0-4A2F-AD2C-BBC9FAD9E987}"/>
    <hyperlink ref="B34" r:id="rId34" tooltip="Taraclia District" display="https://en.wikipedia.org/wiki/Taraclia_District" xr:uid="{56A086DF-3EDD-4E0F-930E-108328CB3532}"/>
    <hyperlink ref="B35" r:id="rId35" tooltip="Telenești District" display="https://en.wikipedia.org/wiki/Telene%C8%99ti_District" xr:uid="{C032DA9D-E340-45C8-8750-E9564F0B9EAF}"/>
    <hyperlink ref="B36" r:id="rId36" tooltip="Ungheni District" display="https://en.wikipedia.org/wiki/Ungheni_District" xr:uid="{55EA575E-41FB-452D-8EC1-4C7582BDD2A3}"/>
    <hyperlink ref="B37" r:id="rId37" tooltip="Administrative-Territorial Units of the Left Bank of the Dniester" display="https://en.wikipedia.org/wiki/Administrative-Territorial_Units_of_the_Left_Bank_of_the_Dniester" xr:uid="{886FB3B3-9CED-46D3-A4B9-541FA5264550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E3134-57AB-49C8-89A6-7AA4D9160E6B}">
  <dimension ref="A1:H11"/>
  <sheetViews>
    <sheetView workbookViewId="0">
      <selection activeCell="E1" sqref="E1:H11"/>
    </sheetView>
  </sheetViews>
  <sheetFormatPr defaultRowHeight="14.5" x14ac:dyDescent="0.35"/>
  <cols>
    <col min="6" max="6" width="30.54296875" bestFit="1" customWidth="1"/>
    <col min="7" max="7" width="12.1796875" bestFit="1" customWidth="1"/>
  </cols>
  <sheetData>
    <row r="1" spans="1:8" ht="44" thickBot="1" x14ac:dyDescent="0.4">
      <c r="A1" s="1" t="s">
        <v>3888</v>
      </c>
      <c r="B1" s="3" t="s">
        <v>3889</v>
      </c>
      <c r="C1" s="6"/>
      <c r="D1" s="6" t="s">
        <v>2783</v>
      </c>
      <c r="E1">
        <v>3944</v>
      </c>
      <c r="F1" t="str">
        <f>_xlfn.CONCAT(B1," (Omani ",D1,")")</f>
        <v>Ad Dākhilīyah (Omani governorate)</v>
      </c>
      <c r="G1" t="str">
        <f>B1</f>
        <v>Ad Dākhilīyah</v>
      </c>
      <c r="H1" t="str">
        <f>A1</f>
        <v>OM-DA</v>
      </c>
    </row>
    <row r="2" spans="1:8" ht="29.5" thickBot="1" x14ac:dyDescent="0.4">
      <c r="A2" s="1" t="s">
        <v>3890</v>
      </c>
      <c r="B2" s="3" t="s">
        <v>3891</v>
      </c>
      <c r="C2" s="6"/>
      <c r="D2" s="6" t="s">
        <v>2783</v>
      </c>
      <c r="E2">
        <v>3944</v>
      </c>
      <c r="F2" t="str">
        <f t="shared" ref="F2:F11" si="0">_xlfn.CONCAT(B2," (Omani ",D2,")")</f>
        <v>Al Buraymī (Omani governorate)</v>
      </c>
      <c r="G2" t="str">
        <f t="shared" ref="G2:G11" si="1">B2</f>
        <v>Al Buraymī</v>
      </c>
      <c r="H2" t="str">
        <f t="shared" ref="H2:H11" si="2">A2</f>
        <v>OM-BU</v>
      </c>
    </row>
    <row r="3" spans="1:8" ht="15" thickBot="1" x14ac:dyDescent="0.4">
      <c r="A3" s="1" t="s">
        <v>3892</v>
      </c>
      <c r="B3" s="3" t="s">
        <v>3893</v>
      </c>
      <c r="C3" s="6"/>
      <c r="D3" s="6" t="s">
        <v>2783</v>
      </c>
      <c r="E3">
        <v>3944</v>
      </c>
      <c r="F3" t="str">
        <f t="shared" si="0"/>
        <v>Al Wusţá (Omani governorate)</v>
      </c>
      <c r="G3" t="str">
        <f t="shared" si="1"/>
        <v>Al Wusţá</v>
      </c>
      <c r="H3" t="str">
        <f t="shared" si="2"/>
        <v>OM-WU</v>
      </c>
    </row>
    <row r="4" spans="1:8" ht="29.5" thickBot="1" x14ac:dyDescent="0.4">
      <c r="A4" s="1" t="s">
        <v>3894</v>
      </c>
      <c r="B4" s="3" t="s">
        <v>3895</v>
      </c>
      <c r="C4" s="6"/>
      <c r="D4" s="6" t="s">
        <v>2783</v>
      </c>
      <c r="E4">
        <v>3944</v>
      </c>
      <c r="F4" t="str">
        <f t="shared" si="0"/>
        <v>Az̧ Z̧āhirah (Omani governorate)</v>
      </c>
      <c r="G4" t="str">
        <f t="shared" si="1"/>
        <v>Az̧ Z̧āhirah</v>
      </c>
      <c r="H4" t="str">
        <f t="shared" si="2"/>
        <v>OM-ZA</v>
      </c>
    </row>
    <row r="5" spans="1:8" ht="29.5" thickBot="1" x14ac:dyDescent="0.4">
      <c r="A5" s="1" t="s">
        <v>3896</v>
      </c>
      <c r="B5" s="3" t="s">
        <v>3897</v>
      </c>
      <c r="C5" s="6"/>
      <c r="D5" s="6" t="s">
        <v>2783</v>
      </c>
      <c r="E5">
        <v>3944</v>
      </c>
      <c r="F5" t="str">
        <f t="shared" si="0"/>
        <v>Janūb al Bāţinah (Omani governorate)</v>
      </c>
      <c r="G5" t="str">
        <f t="shared" si="1"/>
        <v>Janūb al Bāţinah</v>
      </c>
      <c r="H5" t="str">
        <f t="shared" si="2"/>
        <v>OM-BJ</v>
      </c>
    </row>
    <row r="6" spans="1:8" ht="58.5" thickBot="1" x14ac:dyDescent="0.4">
      <c r="A6" s="1" t="s">
        <v>3898</v>
      </c>
      <c r="B6" s="3" t="s">
        <v>3899</v>
      </c>
      <c r="C6" s="6"/>
      <c r="D6" s="6" t="s">
        <v>2783</v>
      </c>
      <c r="E6">
        <v>3944</v>
      </c>
      <c r="F6" t="str">
        <f t="shared" si="0"/>
        <v>Janūb ash Sharqīyah (Omani governorate)</v>
      </c>
      <c r="G6" t="str">
        <f t="shared" si="1"/>
        <v>Janūb ash Sharqīyah</v>
      </c>
      <c r="H6" t="str">
        <f t="shared" si="2"/>
        <v>OM-SJ</v>
      </c>
    </row>
    <row r="7" spans="1:8" ht="15" thickBot="1" x14ac:dyDescent="0.4">
      <c r="A7" s="1" t="s">
        <v>3900</v>
      </c>
      <c r="B7" s="3" t="s">
        <v>3901</v>
      </c>
      <c r="C7" s="6" t="s">
        <v>3902</v>
      </c>
      <c r="D7" s="6" t="s">
        <v>2783</v>
      </c>
      <c r="E7">
        <v>3944</v>
      </c>
      <c r="F7" t="str">
        <f t="shared" si="0"/>
        <v>Masqaţ (Omani governorate)</v>
      </c>
      <c r="G7" t="str">
        <f t="shared" si="1"/>
        <v>Masqaţ</v>
      </c>
      <c r="H7" t="str">
        <f t="shared" si="2"/>
        <v>OM-MA</v>
      </c>
    </row>
    <row r="8" spans="1:8" ht="29.5" thickBot="1" x14ac:dyDescent="0.4">
      <c r="A8" s="1" t="s">
        <v>3903</v>
      </c>
      <c r="B8" s="3" t="s">
        <v>3904</v>
      </c>
      <c r="C8" s="6"/>
      <c r="D8" s="6" t="s">
        <v>2783</v>
      </c>
      <c r="E8">
        <v>3944</v>
      </c>
      <c r="F8" t="str">
        <f t="shared" si="0"/>
        <v>Musandam (Omani governorate)</v>
      </c>
      <c r="G8" t="str">
        <f t="shared" si="1"/>
        <v>Musandam</v>
      </c>
      <c r="H8" t="str">
        <f t="shared" si="2"/>
        <v>OM-MU</v>
      </c>
    </row>
    <row r="9" spans="1:8" ht="44" thickBot="1" x14ac:dyDescent="0.4">
      <c r="A9" s="1" t="s">
        <v>3905</v>
      </c>
      <c r="B9" s="3" t="s">
        <v>3906</v>
      </c>
      <c r="C9" s="6"/>
      <c r="D9" s="6" t="s">
        <v>2783</v>
      </c>
      <c r="E9">
        <v>3944</v>
      </c>
      <c r="F9" t="str">
        <f t="shared" si="0"/>
        <v>Shamāl al Bāţinah (Omani governorate)</v>
      </c>
      <c r="G9" t="str">
        <f t="shared" si="1"/>
        <v>Shamāl al Bāţinah</v>
      </c>
      <c r="H9" t="str">
        <f t="shared" si="2"/>
        <v>OM-BS</v>
      </c>
    </row>
    <row r="10" spans="1:8" ht="58.5" thickBot="1" x14ac:dyDescent="0.4">
      <c r="A10" s="1" t="s">
        <v>3907</v>
      </c>
      <c r="B10" s="3" t="s">
        <v>3908</v>
      </c>
      <c r="C10" s="6"/>
      <c r="D10" s="6" t="s">
        <v>2783</v>
      </c>
      <c r="E10">
        <v>3944</v>
      </c>
      <c r="F10" t="str">
        <f t="shared" si="0"/>
        <v>Shamāl ash Sharqīyah (Omani governorate)</v>
      </c>
      <c r="G10" t="str">
        <f t="shared" si="1"/>
        <v>Shamāl ash Sharqīyah</v>
      </c>
      <c r="H10" t="str">
        <f t="shared" si="2"/>
        <v>OM-SS</v>
      </c>
    </row>
    <row r="11" spans="1:8" ht="15" thickBot="1" x14ac:dyDescent="0.4">
      <c r="A11" s="1" t="s">
        <v>3909</v>
      </c>
      <c r="B11" s="3" t="s">
        <v>3910</v>
      </c>
      <c r="C11" s="6" t="s">
        <v>3911</v>
      </c>
      <c r="D11" s="6" t="s">
        <v>2783</v>
      </c>
      <c r="E11">
        <v>3944</v>
      </c>
      <c r="F11" t="str">
        <f t="shared" si="0"/>
        <v>Z̧ufār (Omani governorate)</v>
      </c>
      <c r="G11" t="str">
        <f t="shared" si="1"/>
        <v>Z̧ufār</v>
      </c>
      <c r="H11" t="str">
        <f t="shared" si="2"/>
        <v>OM-ZU</v>
      </c>
    </row>
  </sheetData>
  <hyperlinks>
    <hyperlink ref="B1" r:id="rId1" tooltip="Ad Dākhilīyah Region" display="https://en.wikipedia.org/wiki/Ad_D%C4%81khil%C4%AByah_Region" xr:uid="{4AF4CCE4-24B6-4EFC-BF07-10B0B56EF67E}"/>
    <hyperlink ref="B2" r:id="rId2" tooltip="Al Buraymī Governorate" display="https://en.wikipedia.org/wiki/Al_Buraym%C4%AB_Governorate" xr:uid="{12956DD2-F0E1-41BC-BD83-FB383361D596}"/>
    <hyperlink ref="B3" r:id="rId3" tooltip="Al Wusţá Region (Oman)" display="https://en.wikipedia.org/wiki/Al_Wus%C5%A3%C3%A1_Region_(Oman)" xr:uid="{39D72492-843F-401B-AE1D-77ACFC9CEFC3}"/>
    <hyperlink ref="B4" r:id="rId4" tooltip="Az̧ Z̧āhirah Region" display="https://en.wikipedia.org/wiki/Az%CC%A7_Z%CC%A7%C4%81hirah_Region" xr:uid="{2C846D09-AAE4-469B-B90E-6BBA259A6A58}"/>
    <hyperlink ref="B5" r:id="rId5" tooltip="Al Batinah South Governorate" display="https://en.wikipedia.org/wiki/Al_Batinah_South_Governorate" xr:uid="{F1BA5056-2143-46CA-9EE3-4CCFD9801780}"/>
    <hyperlink ref="B6" r:id="rId6" tooltip="Ash Sharqiyah South Governorate" display="https://en.wikipedia.org/wiki/Ash_Sharqiyah_South_Governorate" xr:uid="{A1881D69-F22C-49A6-A63F-47A75F947A55}"/>
    <hyperlink ref="B7" r:id="rId7" tooltip="Masqaţ Governorate" display="https://en.wikipedia.org/wiki/Masqa%C5%A3_Governorate" xr:uid="{6EC56DE0-7BAF-4839-8BCD-88C44BAE7D62}"/>
    <hyperlink ref="B8" r:id="rId8" tooltip="Musandam Governorate" display="https://en.wikipedia.org/wiki/Musandam_Governorate" xr:uid="{DB56EAAF-D3D3-4117-9C0F-D2CF9725F071}"/>
    <hyperlink ref="B9" r:id="rId9" tooltip="Al Batinah North Governorate" display="https://en.wikipedia.org/wiki/Al_Batinah_North_Governorate" xr:uid="{DC4D58B4-A27E-40A7-845F-DA9ABAB973F8}"/>
    <hyperlink ref="B10" r:id="rId10" tooltip="Ash Sharqiyah North Governorate" display="https://en.wikipedia.org/wiki/Ash_Sharqiyah_North_Governorate" xr:uid="{71570467-EDF9-45DE-854B-A9710DC9554D}"/>
    <hyperlink ref="B11" r:id="rId11" tooltip="Z̧ufār Governorate" display="https://en.wikipedia.org/wiki/Z%CC%A7uf%C4%81r_Governorate" xr:uid="{FCBDDE4C-3FDB-47E7-B234-E90E153EADE6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5C9EC-32E7-4DA0-852E-BFCA9D9C5501}">
  <dimension ref="A1:G30"/>
  <sheetViews>
    <sheetView workbookViewId="0">
      <selection activeCell="D17" sqref="D17:G30"/>
    </sheetView>
  </sheetViews>
  <sheetFormatPr defaultRowHeight="14.5" x14ac:dyDescent="0.35"/>
  <cols>
    <col min="5" max="5" width="39.26953125" bestFit="1" customWidth="1"/>
    <col min="6" max="6" width="13.08984375" bestFit="1" customWidth="1"/>
  </cols>
  <sheetData>
    <row r="1" spans="1:7" ht="29.5" thickBot="1" x14ac:dyDescent="0.4">
      <c r="A1" s="1" t="s">
        <v>3912</v>
      </c>
      <c r="B1" s="3" t="s">
        <v>3913</v>
      </c>
      <c r="C1" s="6" t="s">
        <v>149</v>
      </c>
      <c r="D1">
        <v>3913</v>
      </c>
      <c r="E1" t="str">
        <f>_xlfn.CONCAT(B1," (Panamanian ",C1,")")</f>
        <v>Bocas del Toro (Panamanian province)</v>
      </c>
      <c r="F1" t="str">
        <f>B1</f>
        <v>Bocas del Toro</v>
      </c>
      <c r="G1" t="str">
        <f>A1</f>
        <v>PA-1</v>
      </c>
    </row>
    <row r="2" spans="1:7" ht="15" thickBot="1" x14ac:dyDescent="0.4">
      <c r="A2" s="1" t="s">
        <v>3914</v>
      </c>
      <c r="B2" s="3" t="s">
        <v>3915</v>
      </c>
      <c r="C2" s="6" t="s">
        <v>149</v>
      </c>
      <c r="D2">
        <v>3913</v>
      </c>
      <c r="E2" t="str">
        <f t="shared" ref="E2:E15" si="0">_xlfn.CONCAT(B2," (Panamanian ",C2,")")</f>
        <v>Chiriquí (Panamanian province)</v>
      </c>
      <c r="F2" t="str">
        <f t="shared" ref="F2:F15" si="1">B2</f>
        <v>Chiriquí</v>
      </c>
      <c r="G2" t="str">
        <f t="shared" ref="G2:G15" si="2">A2</f>
        <v>PA-4</v>
      </c>
    </row>
    <row r="3" spans="1:7" ht="15" thickBot="1" x14ac:dyDescent="0.4">
      <c r="A3" s="1" t="s">
        <v>3916</v>
      </c>
      <c r="B3" s="3" t="s">
        <v>3917</v>
      </c>
      <c r="C3" s="6" t="s">
        <v>149</v>
      </c>
      <c r="D3">
        <v>3913</v>
      </c>
      <c r="E3" t="str">
        <f t="shared" si="0"/>
        <v>Coclé (Panamanian province)</v>
      </c>
      <c r="F3" t="str">
        <f t="shared" si="1"/>
        <v>Coclé</v>
      </c>
      <c r="G3" t="str">
        <f t="shared" si="2"/>
        <v>PA-2</v>
      </c>
    </row>
    <row r="4" spans="1:7" ht="15" thickBot="1" x14ac:dyDescent="0.4">
      <c r="A4" s="1" t="s">
        <v>3918</v>
      </c>
      <c r="B4" s="3" t="s">
        <v>2663</v>
      </c>
      <c r="C4" s="6" t="s">
        <v>149</v>
      </c>
      <c r="D4">
        <v>3913</v>
      </c>
      <c r="E4" t="str">
        <f t="shared" si="0"/>
        <v>Colón (Panamanian province)</v>
      </c>
      <c r="F4" t="str">
        <f t="shared" si="1"/>
        <v>Colón</v>
      </c>
      <c r="G4" t="str">
        <f t="shared" si="2"/>
        <v>PA-3</v>
      </c>
    </row>
    <row r="5" spans="1:7" ht="15" thickBot="1" x14ac:dyDescent="0.4">
      <c r="A5" s="1" t="s">
        <v>3919</v>
      </c>
      <c r="B5" s="3" t="s">
        <v>3920</v>
      </c>
      <c r="C5" s="6" t="s">
        <v>149</v>
      </c>
      <c r="D5">
        <v>3913</v>
      </c>
      <c r="E5" t="str">
        <f t="shared" si="0"/>
        <v>Darién (Panamanian province)</v>
      </c>
      <c r="F5" t="str">
        <f t="shared" si="1"/>
        <v>Darién</v>
      </c>
      <c r="G5" t="str">
        <f t="shared" si="2"/>
        <v>PA-5</v>
      </c>
    </row>
    <row r="6" spans="1:7" ht="18.5" thickBot="1" x14ac:dyDescent="0.4">
      <c r="A6" s="1" t="s">
        <v>3921</v>
      </c>
      <c r="B6" s="3" t="s">
        <v>3922</v>
      </c>
      <c r="C6" s="6" t="s">
        <v>3923</v>
      </c>
      <c r="D6">
        <v>3913</v>
      </c>
      <c r="E6" t="str">
        <f t="shared" si="0"/>
        <v>Emberá (Panamanian indigenous region)</v>
      </c>
      <c r="F6" t="str">
        <f t="shared" si="1"/>
        <v>Emberá</v>
      </c>
      <c r="G6" t="str">
        <f t="shared" si="2"/>
        <v>PA-EM</v>
      </c>
    </row>
    <row r="7" spans="1:7" ht="29" x14ac:dyDescent="0.35">
      <c r="A7" s="11" t="s">
        <v>3924</v>
      </c>
      <c r="B7" s="15" t="s">
        <v>3925</v>
      </c>
      <c r="C7" s="13" t="s">
        <v>3923</v>
      </c>
      <c r="D7">
        <v>3913</v>
      </c>
      <c r="E7" t="str">
        <f t="shared" si="0"/>
        <v>Guna Yala (Panamanian indigenous region)</v>
      </c>
      <c r="F7" t="str">
        <f t="shared" si="1"/>
        <v>Guna Yala</v>
      </c>
      <c r="G7" t="str">
        <f t="shared" si="2"/>
        <v>PA-KY</v>
      </c>
    </row>
    <row r="8" spans="1:7" ht="18.5" thickBot="1" x14ac:dyDescent="0.4">
      <c r="A8" s="12"/>
      <c r="B8" s="16" t="s">
        <v>3926</v>
      </c>
      <c r="C8" s="14"/>
    </row>
    <row r="9" spans="1:7" ht="15" thickBot="1" x14ac:dyDescent="0.4">
      <c r="A9" s="1" t="s">
        <v>3927</v>
      </c>
      <c r="B9" s="3" t="s">
        <v>3928</v>
      </c>
      <c r="C9" s="6" t="s">
        <v>149</v>
      </c>
      <c r="D9">
        <v>3913</v>
      </c>
      <c r="E9" t="str">
        <f t="shared" si="0"/>
        <v>Herrera (Panamanian province)</v>
      </c>
      <c r="F9" t="str">
        <f t="shared" si="1"/>
        <v>Herrera</v>
      </c>
      <c r="G9" t="str">
        <f t="shared" si="2"/>
        <v>PA-6</v>
      </c>
    </row>
    <row r="10" spans="1:7" ht="29.5" thickBot="1" x14ac:dyDescent="0.4">
      <c r="A10" s="1" t="s">
        <v>3929</v>
      </c>
      <c r="B10" s="3" t="s">
        <v>3930</v>
      </c>
      <c r="C10" s="6" t="s">
        <v>149</v>
      </c>
      <c r="D10">
        <v>3913</v>
      </c>
      <c r="E10" t="str">
        <f t="shared" si="0"/>
        <v>Los Santos (Panamanian province)</v>
      </c>
      <c r="F10" t="str">
        <f t="shared" si="1"/>
        <v>Los Santos</v>
      </c>
      <c r="G10" t="str">
        <f t="shared" si="2"/>
        <v>PA-7</v>
      </c>
    </row>
    <row r="11" spans="1:7" ht="29.5" thickBot="1" x14ac:dyDescent="0.4">
      <c r="A11" s="1" t="s">
        <v>3931</v>
      </c>
      <c r="B11" s="3" t="s">
        <v>3932</v>
      </c>
      <c r="C11" s="6" t="s">
        <v>3923</v>
      </c>
      <c r="D11">
        <v>3913</v>
      </c>
      <c r="E11" t="str">
        <f t="shared" si="0"/>
        <v>Naso Tjër Di (Panamanian indigenous region)</v>
      </c>
      <c r="F11" t="str">
        <f t="shared" si="1"/>
        <v>Naso Tjër Di</v>
      </c>
      <c r="G11" t="str">
        <f t="shared" si="2"/>
        <v>PA-NT</v>
      </c>
    </row>
    <row r="12" spans="1:7" ht="29.5" thickBot="1" x14ac:dyDescent="0.4">
      <c r="A12" s="1" t="s">
        <v>3933</v>
      </c>
      <c r="B12" s="3" t="s">
        <v>3934</v>
      </c>
      <c r="C12" s="6" t="s">
        <v>3923</v>
      </c>
      <c r="D12">
        <v>3913</v>
      </c>
      <c r="E12" t="str">
        <f t="shared" si="0"/>
        <v>Ngäbe-Buglé (Panamanian indigenous region)</v>
      </c>
      <c r="F12" t="str">
        <f t="shared" si="1"/>
        <v>Ngäbe-Buglé</v>
      </c>
      <c r="G12" t="str">
        <f t="shared" si="2"/>
        <v>PA-NB</v>
      </c>
    </row>
    <row r="13" spans="1:7" ht="15" thickBot="1" x14ac:dyDescent="0.4">
      <c r="A13" s="1" t="s">
        <v>3935</v>
      </c>
      <c r="B13" s="3" t="s">
        <v>3936</v>
      </c>
      <c r="C13" s="6" t="s">
        <v>149</v>
      </c>
      <c r="D13">
        <v>3913</v>
      </c>
      <c r="E13" t="str">
        <f t="shared" si="0"/>
        <v>Panamá (Panamanian province)</v>
      </c>
      <c r="F13" t="str">
        <f t="shared" si="1"/>
        <v>Panamá</v>
      </c>
      <c r="G13" t="str">
        <f t="shared" si="2"/>
        <v>PA-8</v>
      </c>
    </row>
    <row r="14" spans="1:7" ht="29.5" thickBot="1" x14ac:dyDescent="0.4">
      <c r="A14" s="1" t="s">
        <v>3937</v>
      </c>
      <c r="B14" s="3" t="s">
        <v>3938</v>
      </c>
      <c r="C14" s="6" t="s">
        <v>149</v>
      </c>
      <c r="D14">
        <v>3913</v>
      </c>
      <c r="E14" t="str">
        <f t="shared" si="0"/>
        <v>Panamá Oeste (Panamanian province)</v>
      </c>
      <c r="F14" t="str">
        <f t="shared" si="1"/>
        <v>Panamá Oeste</v>
      </c>
      <c r="G14" t="str">
        <f t="shared" si="2"/>
        <v>PA-10</v>
      </c>
    </row>
    <row r="15" spans="1:7" ht="15" thickBot="1" x14ac:dyDescent="0.4">
      <c r="A15" s="1" t="s">
        <v>3939</v>
      </c>
      <c r="B15" s="3" t="s">
        <v>3940</v>
      </c>
      <c r="C15" s="6" t="s">
        <v>149</v>
      </c>
      <c r="D15">
        <v>3913</v>
      </c>
      <c r="E15" t="str">
        <f t="shared" si="0"/>
        <v>Veraguas (Panamanian province)</v>
      </c>
      <c r="F15" t="str">
        <f t="shared" si="1"/>
        <v>Veraguas</v>
      </c>
      <c r="G15" t="str">
        <f t="shared" si="2"/>
        <v>PA-9</v>
      </c>
    </row>
    <row r="17" spans="4:7" x14ac:dyDescent="0.35">
      <c r="D17">
        <v>3913</v>
      </c>
      <c r="E17" t="s">
        <v>3941</v>
      </c>
      <c r="F17" t="s">
        <v>3913</v>
      </c>
      <c r="G17" t="s">
        <v>3912</v>
      </c>
    </row>
    <row r="18" spans="4:7" x14ac:dyDescent="0.35">
      <c r="D18">
        <v>3913</v>
      </c>
      <c r="E18" t="s">
        <v>3942</v>
      </c>
      <c r="F18" t="s">
        <v>3915</v>
      </c>
      <c r="G18" t="s">
        <v>3914</v>
      </c>
    </row>
    <row r="19" spans="4:7" x14ac:dyDescent="0.35">
      <c r="D19">
        <v>3913</v>
      </c>
      <c r="E19" t="s">
        <v>3943</v>
      </c>
      <c r="F19" t="s">
        <v>3917</v>
      </c>
      <c r="G19" t="s">
        <v>3916</v>
      </c>
    </row>
    <row r="20" spans="4:7" x14ac:dyDescent="0.35">
      <c r="D20">
        <v>3913</v>
      </c>
      <c r="E20" t="s">
        <v>3944</v>
      </c>
      <c r="F20" t="s">
        <v>2663</v>
      </c>
      <c r="G20" t="s">
        <v>3918</v>
      </c>
    </row>
    <row r="21" spans="4:7" x14ac:dyDescent="0.35">
      <c r="D21">
        <v>3913</v>
      </c>
      <c r="E21" t="s">
        <v>3945</v>
      </c>
      <c r="F21" t="s">
        <v>3920</v>
      </c>
      <c r="G21" t="s">
        <v>3919</v>
      </c>
    </row>
    <row r="22" spans="4:7" x14ac:dyDescent="0.35">
      <c r="D22">
        <v>3913</v>
      </c>
      <c r="E22" t="s">
        <v>3946</v>
      </c>
      <c r="F22" t="s">
        <v>3922</v>
      </c>
      <c r="G22" t="s">
        <v>3921</v>
      </c>
    </row>
    <row r="23" spans="4:7" x14ac:dyDescent="0.35">
      <c r="D23">
        <v>3913</v>
      </c>
      <c r="E23" t="s">
        <v>3947</v>
      </c>
      <c r="F23" t="s">
        <v>3925</v>
      </c>
      <c r="G23" t="s">
        <v>3924</v>
      </c>
    </row>
    <row r="24" spans="4:7" x14ac:dyDescent="0.35">
      <c r="D24">
        <v>3913</v>
      </c>
      <c r="E24" t="s">
        <v>3948</v>
      </c>
      <c r="F24" t="s">
        <v>3928</v>
      </c>
      <c r="G24" t="s">
        <v>3927</v>
      </c>
    </row>
    <row r="25" spans="4:7" x14ac:dyDescent="0.35">
      <c r="D25">
        <v>3913</v>
      </c>
      <c r="E25" t="s">
        <v>3949</v>
      </c>
      <c r="F25" t="s">
        <v>3930</v>
      </c>
      <c r="G25" t="s">
        <v>3929</v>
      </c>
    </row>
    <row r="26" spans="4:7" x14ac:dyDescent="0.35">
      <c r="D26">
        <v>3913</v>
      </c>
      <c r="E26" t="s">
        <v>3950</v>
      </c>
      <c r="F26" t="s">
        <v>3932</v>
      </c>
      <c r="G26" t="s">
        <v>3931</v>
      </c>
    </row>
    <row r="27" spans="4:7" x14ac:dyDescent="0.35">
      <c r="D27">
        <v>3913</v>
      </c>
      <c r="E27" t="s">
        <v>3951</v>
      </c>
      <c r="F27" t="s">
        <v>3934</v>
      </c>
      <c r="G27" t="s">
        <v>3933</v>
      </c>
    </row>
    <row r="28" spans="4:7" x14ac:dyDescent="0.35">
      <c r="D28">
        <v>3913</v>
      </c>
      <c r="E28" t="s">
        <v>3952</v>
      </c>
      <c r="F28" t="s">
        <v>3936</v>
      </c>
      <c r="G28" t="s">
        <v>3935</v>
      </c>
    </row>
    <row r="29" spans="4:7" x14ac:dyDescent="0.35">
      <c r="D29">
        <v>3913</v>
      </c>
      <c r="E29" t="s">
        <v>3953</v>
      </c>
      <c r="F29" t="s">
        <v>3938</v>
      </c>
      <c r="G29" t="s">
        <v>3937</v>
      </c>
    </row>
    <row r="30" spans="4:7" x14ac:dyDescent="0.35">
      <c r="D30">
        <v>3913</v>
      </c>
      <c r="E30" t="s">
        <v>3954</v>
      </c>
      <c r="F30" t="s">
        <v>3940</v>
      </c>
      <c r="G30" t="s">
        <v>3939</v>
      </c>
    </row>
  </sheetData>
  <mergeCells count="2">
    <mergeCell ref="A7:A8"/>
    <mergeCell ref="C7:C8"/>
  </mergeCells>
  <hyperlinks>
    <hyperlink ref="B1" r:id="rId1" tooltip="Bocas del Toro Province" display="https://en.wikipedia.org/wiki/Bocas_del_Toro_Province" xr:uid="{84D06491-7C6B-43A5-8D8F-8582DDBB66CC}"/>
    <hyperlink ref="B2" r:id="rId2" tooltip="Chiriquí Province" display="https://en.wikipedia.org/wiki/Chiriqu%C3%AD_Province" xr:uid="{F46FBB48-B13E-4FC0-8F28-085B605D5594}"/>
    <hyperlink ref="B3" r:id="rId3" tooltip="Coclé Province" display="https://en.wikipedia.org/wiki/Cocl%C3%A9_Province" xr:uid="{1DA284D8-F235-4CC3-B3D7-7E2D8EB72F74}"/>
    <hyperlink ref="B4" r:id="rId4" tooltip="Colón Province" display="https://en.wikipedia.org/wiki/Col%C3%B3n_Province" xr:uid="{E4142172-B711-4F93-B037-12998EEA4F1E}"/>
    <hyperlink ref="B5" r:id="rId5" tooltip="Darién Province" display="https://en.wikipedia.org/wiki/Dari%C3%A9n_Province" xr:uid="{4E472113-CF65-44A3-9121-8FD3514C3F0F}"/>
    <hyperlink ref="B6" r:id="rId6" tooltip="Emberá (indigenous region)" display="https://en.wikipedia.org/wiki/Ember%C3%A1_(indigenous_region)" xr:uid="{F209718F-FE66-41D6-9A5D-AF6976573C2B}"/>
    <hyperlink ref="B7" r:id="rId7" tooltip="Kuna Yala" display="https://en.wikipedia.org/wiki/Kuna_Yala" xr:uid="{EEBEB077-7C92-4F77-9A5C-15AD6C91F571}"/>
    <hyperlink ref="B9" r:id="rId8" tooltip="Herrera Province" display="https://en.wikipedia.org/wiki/Herrera_Province" xr:uid="{EDD08091-43A5-4248-BC11-BB31FE178F4E}"/>
    <hyperlink ref="B10" r:id="rId9" tooltip="Los Santos Province" display="https://en.wikipedia.org/wiki/Los_Santos_Province" xr:uid="{6FF6AED7-5FE8-4BA2-8370-4079F41AB0AB}"/>
    <hyperlink ref="B11" r:id="rId10" tooltip="Naso Tjër Di Comarca" display="https://en.wikipedia.org/wiki/Naso_Tj%C3%ABr_Di_Comarca" xr:uid="{134D7F64-E829-452A-B3CD-34831977D265}"/>
    <hyperlink ref="B12" r:id="rId11" tooltip="Ngäbe-Buglé Comarca" display="https://en.wikipedia.org/wiki/Ng%C3%A4be-Bugl%C3%A9_Comarca" xr:uid="{B6495648-E28E-45E4-9127-2418E67B37A7}"/>
    <hyperlink ref="B13" r:id="rId12" tooltip="Panamá Province" display="https://en.wikipedia.org/wiki/Panam%C3%A1_Province" xr:uid="{F3A7B5BE-1A87-4C56-955C-45B2DFE31906}"/>
    <hyperlink ref="B14" r:id="rId13" tooltip="Panamá Oeste Province" display="https://en.wikipedia.org/wiki/Panam%C3%A1_Oeste_Province" xr:uid="{60A9019B-C031-4CCA-BE6D-FC2A9DD7E10B}"/>
    <hyperlink ref="B15" r:id="rId14" tooltip="Veraguas Province" display="https://en.wikipedia.org/wiki/Veraguas_Province" xr:uid="{5FB671A5-0F19-4E5F-ABBE-57B60B45EC08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B0F4F-332F-47AB-8944-90233BB7CA67}">
  <dimension ref="A1:I52"/>
  <sheetViews>
    <sheetView topLeftCell="A20" workbookViewId="0">
      <selection activeCell="F30" sqref="F30:I52"/>
    </sheetView>
  </sheetViews>
  <sheetFormatPr defaultRowHeight="14.5" x14ac:dyDescent="0.35"/>
  <cols>
    <col min="7" max="7" width="52.453125" bestFit="1" customWidth="1"/>
    <col min="8" max="8" width="32.453125" bestFit="1" customWidth="1"/>
  </cols>
  <sheetData>
    <row r="1" spans="1:9" ht="73" thickBot="1" x14ac:dyDescent="0.4">
      <c r="A1" s="1" t="s">
        <v>3955</v>
      </c>
      <c r="B1" s="3" t="s">
        <v>3956</v>
      </c>
      <c r="C1" s="6" t="s">
        <v>3957</v>
      </c>
      <c r="D1" s="6" t="s">
        <v>3958</v>
      </c>
      <c r="E1" s="6" t="s">
        <v>344</v>
      </c>
      <c r="F1">
        <v>3929</v>
      </c>
      <c r="G1" t="str">
        <f>_xlfn.CONCAT(B1," (Peruvian ",E1,")")</f>
        <v>Municipalidad Metropolitana de Lima (Peruvian municipality)</v>
      </c>
      <c r="H1" t="str">
        <f>B1</f>
        <v>Municipalidad Metropolitana de Lima</v>
      </c>
      <c r="I1" t="str">
        <f>A1</f>
        <v>PE-LMA</v>
      </c>
    </row>
    <row r="2" spans="1:9" ht="29.5" thickBot="1" x14ac:dyDescent="0.4">
      <c r="A2" s="1" t="s">
        <v>3959</v>
      </c>
      <c r="B2" s="3" t="s">
        <v>1425</v>
      </c>
      <c r="C2" s="6" t="s">
        <v>3960</v>
      </c>
      <c r="D2" s="6" t="s">
        <v>3961</v>
      </c>
      <c r="E2" s="6" t="s">
        <v>1036</v>
      </c>
      <c r="F2">
        <v>3929</v>
      </c>
      <c r="G2" t="str">
        <f t="shared" ref="G2:G27" si="0">_xlfn.CONCAT(B2," (Peruvian ",E2,")")</f>
        <v>Amazonas (Peruvian region)</v>
      </c>
      <c r="H2" t="str">
        <f t="shared" ref="H2:H27" si="1">B2</f>
        <v>Amazonas</v>
      </c>
      <c r="I2" t="str">
        <f t="shared" ref="I2:I27" si="2">A2</f>
        <v>PE-AMA</v>
      </c>
    </row>
    <row r="3" spans="1:9" ht="15" thickBot="1" x14ac:dyDescent="0.4">
      <c r="A3" s="1" t="s">
        <v>3962</v>
      </c>
      <c r="B3" s="3" t="s">
        <v>3963</v>
      </c>
      <c r="C3" s="6" t="s">
        <v>3964</v>
      </c>
      <c r="D3" s="6" t="s">
        <v>3965</v>
      </c>
      <c r="E3" s="6" t="s">
        <v>1036</v>
      </c>
      <c r="F3">
        <v>3929</v>
      </c>
      <c r="G3" t="str">
        <f t="shared" si="0"/>
        <v>Ancash (Peruvian region)</v>
      </c>
      <c r="H3" t="str">
        <f t="shared" si="1"/>
        <v>Ancash</v>
      </c>
      <c r="I3" t="str">
        <f t="shared" si="2"/>
        <v>PE-ANC</v>
      </c>
    </row>
    <row r="4" spans="1:9" ht="29.5" thickBot="1" x14ac:dyDescent="0.4">
      <c r="A4" s="1" t="s">
        <v>3966</v>
      </c>
      <c r="B4" s="3" t="s">
        <v>3967</v>
      </c>
      <c r="C4" s="6" t="s">
        <v>3968</v>
      </c>
      <c r="D4" s="6" t="s">
        <v>3968</v>
      </c>
      <c r="E4" s="6" t="s">
        <v>1036</v>
      </c>
      <c r="F4">
        <v>3929</v>
      </c>
      <c r="G4" t="str">
        <f t="shared" si="0"/>
        <v>Apurímac (Peruvian region)</v>
      </c>
      <c r="H4" t="str">
        <f t="shared" si="1"/>
        <v>Apurímac</v>
      </c>
      <c r="I4" t="str">
        <f t="shared" si="2"/>
        <v>PE-APU</v>
      </c>
    </row>
    <row r="5" spans="1:9" ht="15" thickBot="1" x14ac:dyDescent="0.4">
      <c r="A5" s="1" t="s">
        <v>3969</v>
      </c>
      <c r="B5" s="3" t="s">
        <v>3970</v>
      </c>
      <c r="C5" s="6" t="s">
        <v>3971</v>
      </c>
      <c r="D5" s="6" t="s">
        <v>3972</v>
      </c>
      <c r="E5" s="6" t="s">
        <v>1036</v>
      </c>
      <c r="F5">
        <v>3929</v>
      </c>
      <c r="G5" t="str">
        <f t="shared" si="0"/>
        <v>Arequipa (Peruvian region)</v>
      </c>
      <c r="H5" t="str">
        <f t="shared" si="1"/>
        <v>Arequipa</v>
      </c>
      <c r="I5" t="str">
        <f t="shared" si="2"/>
        <v>PE-ARE</v>
      </c>
    </row>
    <row r="6" spans="1:9" ht="29.5" thickBot="1" x14ac:dyDescent="0.4">
      <c r="A6" s="1" t="s">
        <v>3973</v>
      </c>
      <c r="B6" s="3" t="s">
        <v>3974</v>
      </c>
      <c r="C6" s="6" t="s">
        <v>3975</v>
      </c>
      <c r="D6" s="6" t="s">
        <v>3976</v>
      </c>
      <c r="E6" s="6" t="s">
        <v>1036</v>
      </c>
      <c r="F6">
        <v>3929</v>
      </c>
      <c r="G6" t="str">
        <f t="shared" si="0"/>
        <v>Ayacucho (Peruvian region)</v>
      </c>
      <c r="H6" t="str">
        <f t="shared" si="1"/>
        <v>Ayacucho</v>
      </c>
      <c r="I6" t="str">
        <f t="shared" si="2"/>
        <v>PE-AYA</v>
      </c>
    </row>
    <row r="7" spans="1:9" ht="29.5" thickBot="1" x14ac:dyDescent="0.4">
      <c r="A7" s="1" t="s">
        <v>3977</v>
      </c>
      <c r="B7" s="3" t="s">
        <v>3978</v>
      </c>
      <c r="C7" s="6" t="s">
        <v>3979</v>
      </c>
      <c r="D7" s="6" t="s">
        <v>3980</v>
      </c>
      <c r="E7" s="6" t="s">
        <v>1036</v>
      </c>
      <c r="F7">
        <v>3929</v>
      </c>
      <c r="G7" t="str">
        <f t="shared" si="0"/>
        <v>Cajamarca (Peruvian region)</v>
      </c>
      <c r="H7" t="str">
        <f t="shared" si="1"/>
        <v>Cajamarca</v>
      </c>
      <c r="I7" t="str">
        <f t="shared" si="2"/>
        <v>PE-CAJ</v>
      </c>
    </row>
    <row r="8" spans="1:9" x14ac:dyDescent="0.35">
      <c r="A8" s="11" t="s">
        <v>3981</v>
      </c>
      <c r="B8" s="15" t="s">
        <v>3982</v>
      </c>
      <c r="C8" s="13" t="s">
        <v>3984</v>
      </c>
      <c r="D8" s="13" t="s">
        <v>3985</v>
      </c>
      <c r="E8" s="13" t="s">
        <v>1036</v>
      </c>
      <c r="F8">
        <v>3929</v>
      </c>
      <c r="G8" t="str">
        <f t="shared" si="0"/>
        <v>Cusco (Peruvian region)</v>
      </c>
      <c r="H8" t="str">
        <f t="shared" si="1"/>
        <v>Cusco</v>
      </c>
      <c r="I8" t="str">
        <f t="shared" si="2"/>
        <v>PE-CUS</v>
      </c>
    </row>
    <row r="9" spans="1:9" ht="18.5" thickBot="1" x14ac:dyDescent="0.4">
      <c r="A9" s="12"/>
      <c r="B9" s="16" t="s">
        <v>3983</v>
      </c>
      <c r="C9" s="14"/>
      <c r="D9" s="14"/>
      <c r="E9" s="14"/>
    </row>
    <row r="10" spans="1:9" ht="15" thickBot="1" x14ac:dyDescent="0.4">
      <c r="A10" s="1" t="s">
        <v>3986</v>
      </c>
      <c r="B10" s="3" t="s">
        <v>3987</v>
      </c>
      <c r="C10" s="6" t="s">
        <v>3988</v>
      </c>
      <c r="D10" s="6" t="s">
        <v>3989</v>
      </c>
      <c r="E10" s="6" t="s">
        <v>1036</v>
      </c>
      <c r="F10">
        <v>3929</v>
      </c>
      <c r="G10" t="str">
        <f t="shared" si="0"/>
        <v>El Callao (Peruvian region)</v>
      </c>
      <c r="H10" t="str">
        <f t="shared" si="1"/>
        <v>El Callao</v>
      </c>
      <c r="I10" t="str">
        <f t="shared" si="2"/>
        <v>PE-CAL</v>
      </c>
    </row>
    <row r="11" spans="1:9" ht="29.5" thickBot="1" x14ac:dyDescent="0.4">
      <c r="A11" s="1" t="s">
        <v>3990</v>
      </c>
      <c r="B11" s="3" t="s">
        <v>3991</v>
      </c>
      <c r="C11" s="6" t="s">
        <v>3992</v>
      </c>
      <c r="D11" s="6" t="s">
        <v>3993</v>
      </c>
      <c r="E11" s="6" t="s">
        <v>1036</v>
      </c>
      <c r="F11">
        <v>3929</v>
      </c>
      <c r="G11" t="str">
        <f t="shared" si="0"/>
        <v>Huancavelica (Peruvian region)</v>
      </c>
      <c r="H11" t="str">
        <f t="shared" si="1"/>
        <v>Huancavelica</v>
      </c>
      <c r="I11" t="str">
        <f t="shared" si="2"/>
        <v>PE-HUV</v>
      </c>
    </row>
    <row r="12" spans="1:9" ht="15" thickBot="1" x14ac:dyDescent="0.4">
      <c r="A12" s="1" t="s">
        <v>3994</v>
      </c>
      <c r="B12" s="3" t="s">
        <v>3995</v>
      </c>
      <c r="C12" s="6" t="s">
        <v>3996</v>
      </c>
      <c r="D12" s="6" t="s">
        <v>3996</v>
      </c>
      <c r="E12" s="6" t="s">
        <v>1036</v>
      </c>
      <c r="F12">
        <v>3929</v>
      </c>
      <c r="G12" t="str">
        <f t="shared" si="0"/>
        <v>Huánuco (Peruvian region)</v>
      </c>
      <c r="H12" t="str">
        <f t="shared" si="1"/>
        <v>Huánuco</v>
      </c>
      <c r="I12" t="str">
        <f t="shared" si="2"/>
        <v>PE-HUC</v>
      </c>
    </row>
    <row r="13" spans="1:9" ht="15" thickBot="1" x14ac:dyDescent="0.4">
      <c r="A13" s="1" t="s">
        <v>3997</v>
      </c>
      <c r="B13" s="3" t="s">
        <v>3998</v>
      </c>
      <c r="C13" s="6" t="s">
        <v>3999</v>
      </c>
      <c r="D13" s="6" t="s">
        <v>3999</v>
      </c>
      <c r="E13" s="6" t="s">
        <v>1036</v>
      </c>
      <c r="F13">
        <v>3929</v>
      </c>
      <c r="G13" t="str">
        <f t="shared" si="0"/>
        <v>Ica (Peruvian region)</v>
      </c>
      <c r="H13" t="str">
        <f t="shared" si="1"/>
        <v>Ica</v>
      </c>
      <c r="I13" t="str">
        <f t="shared" si="2"/>
        <v>PE-ICA</v>
      </c>
    </row>
    <row r="14" spans="1:9" ht="15" thickBot="1" x14ac:dyDescent="0.4">
      <c r="A14" s="1" t="s">
        <v>4000</v>
      </c>
      <c r="B14" s="3" t="s">
        <v>4001</v>
      </c>
      <c r="C14" s="6" t="s">
        <v>4002</v>
      </c>
      <c r="D14" s="6" t="s">
        <v>4003</v>
      </c>
      <c r="E14" s="6" t="s">
        <v>1036</v>
      </c>
      <c r="F14">
        <v>3929</v>
      </c>
      <c r="G14" t="str">
        <f t="shared" si="0"/>
        <v>Junín (Peruvian region)</v>
      </c>
      <c r="H14" t="str">
        <f t="shared" si="1"/>
        <v>Junín</v>
      </c>
      <c r="I14" t="str">
        <f t="shared" si="2"/>
        <v>PE-JUN</v>
      </c>
    </row>
    <row r="15" spans="1:9" ht="29.5" thickBot="1" x14ac:dyDescent="0.4">
      <c r="A15" s="1" t="s">
        <v>4004</v>
      </c>
      <c r="B15" s="3" t="s">
        <v>4005</v>
      </c>
      <c r="C15" s="6" t="s">
        <v>4006</v>
      </c>
      <c r="D15" s="6" t="s">
        <v>4005</v>
      </c>
      <c r="E15" s="6" t="s">
        <v>1036</v>
      </c>
      <c r="F15">
        <v>3929</v>
      </c>
      <c r="G15" t="str">
        <f t="shared" si="0"/>
        <v>La Libertad (Peruvian region)</v>
      </c>
      <c r="H15" t="str">
        <f t="shared" si="1"/>
        <v>La Libertad</v>
      </c>
      <c r="I15" t="str">
        <f t="shared" si="2"/>
        <v>PE-LAL</v>
      </c>
    </row>
    <row r="16" spans="1:9" ht="29.5" thickBot="1" x14ac:dyDescent="0.4">
      <c r="A16" s="1" t="s">
        <v>4007</v>
      </c>
      <c r="B16" s="3" t="s">
        <v>4008</v>
      </c>
      <c r="C16" s="6" t="s">
        <v>4009</v>
      </c>
      <c r="D16" s="6" t="s">
        <v>4008</v>
      </c>
      <c r="E16" s="6" t="s">
        <v>1036</v>
      </c>
      <c r="F16">
        <v>3929</v>
      </c>
      <c r="G16" t="str">
        <f t="shared" si="0"/>
        <v>Lambayeque (Peruvian region)</v>
      </c>
      <c r="H16" t="str">
        <f t="shared" si="1"/>
        <v>Lambayeque</v>
      </c>
      <c r="I16" t="str">
        <f t="shared" si="2"/>
        <v>PE-LAM</v>
      </c>
    </row>
    <row r="17" spans="1:9" ht="15" thickBot="1" x14ac:dyDescent="0.4">
      <c r="A17" s="1" t="s">
        <v>4010</v>
      </c>
      <c r="B17" s="3" t="s">
        <v>4011</v>
      </c>
      <c r="C17" s="6" t="s">
        <v>4011</v>
      </c>
      <c r="D17" s="6" t="s">
        <v>4011</v>
      </c>
      <c r="E17" s="6" t="s">
        <v>1036</v>
      </c>
      <c r="F17">
        <v>3929</v>
      </c>
      <c r="G17" t="str">
        <f t="shared" si="0"/>
        <v>Lima (Peruvian region)</v>
      </c>
      <c r="H17" t="str">
        <f t="shared" si="1"/>
        <v>Lima</v>
      </c>
      <c r="I17" t="str">
        <f t="shared" si="2"/>
        <v>PE-LIM</v>
      </c>
    </row>
    <row r="18" spans="1:9" ht="15" thickBot="1" x14ac:dyDescent="0.4">
      <c r="A18" s="1" t="s">
        <v>4012</v>
      </c>
      <c r="B18" s="3" t="s">
        <v>4013</v>
      </c>
      <c r="C18" s="6" t="s">
        <v>4014</v>
      </c>
      <c r="D18" s="6" t="s">
        <v>4014</v>
      </c>
      <c r="E18" s="6" t="s">
        <v>1036</v>
      </c>
      <c r="F18">
        <v>3929</v>
      </c>
      <c r="G18" t="str">
        <f t="shared" si="0"/>
        <v>Loreto (Peruvian region)</v>
      </c>
      <c r="H18" t="str">
        <f t="shared" si="1"/>
        <v>Loreto</v>
      </c>
      <c r="I18" t="str">
        <f t="shared" si="2"/>
        <v>PE-LOR</v>
      </c>
    </row>
    <row r="19" spans="1:9" ht="29.5" thickBot="1" x14ac:dyDescent="0.4">
      <c r="A19" s="1" t="s">
        <v>4015</v>
      </c>
      <c r="B19" s="3" t="s">
        <v>4016</v>
      </c>
      <c r="C19" s="6" t="s">
        <v>4017</v>
      </c>
      <c r="D19" s="6" t="s">
        <v>4016</v>
      </c>
      <c r="E19" s="6" t="s">
        <v>1036</v>
      </c>
      <c r="F19">
        <v>3929</v>
      </c>
      <c r="G19" t="str">
        <f t="shared" si="0"/>
        <v>Madre de Dios (Peruvian region)</v>
      </c>
      <c r="H19" t="str">
        <f t="shared" si="1"/>
        <v>Madre de Dios</v>
      </c>
      <c r="I19" t="str">
        <f t="shared" si="2"/>
        <v>PE-MDD</v>
      </c>
    </row>
    <row r="20" spans="1:9" ht="29.5" thickBot="1" x14ac:dyDescent="0.4">
      <c r="A20" s="1" t="s">
        <v>4018</v>
      </c>
      <c r="B20" s="3" t="s">
        <v>4019</v>
      </c>
      <c r="C20" s="6" t="s">
        <v>4020</v>
      </c>
      <c r="D20" s="6" t="s">
        <v>4021</v>
      </c>
      <c r="E20" s="6" t="s">
        <v>1036</v>
      </c>
      <c r="F20">
        <v>3929</v>
      </c>
      <c r="G20" t="str">
        <f t="shared" si="0"/>
        <v>Moquegua (Peruvian region)</v>
      </c>
      <c r="H20" t="str">
        <f t="shared" si="1"/>
        <v>Moquegua</v>
      </c>
      <c r="I20" t="str">
        <f t="shared" si="2"/>
        <v>PE-MOQ</v>
      </c>
    </row>
    <row r="21" spans="1:9" ht="15" thickBot="1" x14ac:dyDescent="0.4">
      <c r="A21" s="1" t="s">
        <v>4022</v>
      </c>
      <c r="B21" s="3" t="s">
        <v>4023</v>
      </c>
      <c r="C21" s="6" t="s">
        <v>4024</v>
      </c>
      <c r="D21" s="6" t="s">
        <v>4024</v>
      </c>
      <c r="E21" s="6" t="s">
        <v>1036</v>
      </c>
      <c r="F21">
        <v>3929</v>
      </c>
      <c r="G21" t="str">
        <f t="shared" si="0"/>
        <v>Pasco (Peruvian region)</v>
      </c>
      <c r="H21" t="str">
        <f t="shared" si="1"/>
        <v>Pasco</v>
      </c>
      <c r="I21" t="str">
        <f t="shared" si="2"/>
        <v>PE-PAS</v>
      </c>
    </row>
    <row r="22" spans="1:9" ht="15" thickBot="1" x14ac:dyDescent="0.4">
      <c r="A22" s="1" t="s">
        <v>4025</v>
      </c>
      <c r="B22" s="3" t="s">
        <v>4026</v>
      </c>
      <c r="C22" s="6" t="s">
        <v>4027</v>
      </c>
      <c r="D22" s="6" t="s">
        <v>4026</v>
      </c>
      <c r="E22" s="6" t="s">
        <v>1036</v>
      </c>
      <c r="F22">
        <v>3929</v>
      </c>
      <c r="G22" t="str">
        <f t="shared" si="0"/>
        <v>Piura (Peruvian region)</v>
      </c>
      <c r="H22" t="str">
        <f t="shared" si="1"/>
        <v>Piura</v>
      </c>
      <c r="I22" t="str">
        <f t="shared" si="2"/>
        <v>PE-PIU</v>
      </c>
    </row>
    <row r="23" spans="1:9" ht="15" thickBot="1" x14ac:dyDescent="0.4">
      <c r="A23" s="1" t="s">
        <v>4028</v>
      </c>
      <c r="B23" s="3" t="s">
        <v>4029</v>
      </c>
      <c r="C23" s="6" t="s">
        <v>4030</v>
      </c>
      <c r="D23" s="6" t="s">
        <v>4029</v>
      </c>
      <c r="E23" s="6" t="s">
        <v>1036</v>
      </c>
      <c r="F23">
        <v>3929</v>
      </c>
      <c r="G23" t="str">
        <f t="shared" si="0"/>
        <v>Puno (Peruvian region)</v>
      </c>
      <c r="H23" t="str">
        <f t="shared" si="1"/>
        <v>Puno</v>
      </c>
      <c r="I23" t="str">
        <f t="shared" si="2"/>
        <v>PE-PUN</v>
      </c>
    </row>
    <row r="24" spans="1:9" ht="29.5" thickBot="1" x14ac:dyDescent="0.4">
      <c r="A24" s="1" t="s">
        <v>4031</v>
      </c>
      <c r="B24" s="3" t="s">
        <v>4032</v>
      </c>
      <c r="C24" s="6" t="s">
        <v>4033</v>
      </c>
      <c r="D24" s="6" t="s">
        <v>4032</v>
      </c>
      <c r="E24" s="6" t="s">
        <v>1036</v>
      </c>
      <c r="F24">
        <v>3929</v>
      </c>
      <c r="G24" t="str">
        <f t="shared" si="0"/>
        <v>San Martín (Peruvian region)</v>
      </c>
      <c r="H24" t="str">
        <f t="shared" si="1"/>
        <v>San Martín</v>
      </c>
      <c r="I24" t="str">
        <f t="shared" si="2"/>
        <v>PE-SAM</v>
      </c>
    </row>
    <row r="25" spans="1:9" ht="15" thickBot="1" x14ac:dyDescent="0.4">
      <c r="A25" s="1" t="s">
        <v>4034</v>
      </c>
      <c r="B25" s="3" t="s">
        <v>4035</v>
      </c>
      <c r="C25" s="6" t="s">
        <v>4036</v>
      </c>
      <c r="D25" s="6" t="s">
        <v>4037</v>
      </c>
      <c r="E25" s="6" t="s">
        <v>1036</v>
      </c>
      <c r="F25">
        <v>3929</v>
      </c>
      <c r="G25" t="str">
        <f t="shared" si="0"/>
        <v>Tacna (Peruvian region)</v>
      </c>
      <c r="H25" t="str">
        <f t="shared" si="1"/>
        <v>Tacna</v>
      </c>
      <c r="I25" t="str">
        <f t="shared" si="2"/>
        <v>PE-TAC</v>
      </c>
    </row>
    <row r="26" spans="1:9" ht="15" thickBot="1" x14ac:dyDescent="0.4">
      <c r="A26" s="1" t="s">
        <v>4038</v>
      </c>
      <c r="B26" s="3" t="s">
        <v>4039</v>
      </c>
      <c r="C26" s="6" t="s">
        <v>4040</v>
      </c>
      <c r="D26" s="6" t="s">
        <v>4039</v>
      </c>
      <c r="E26" s="6" t="s">
        <v>1036</v>
      </c>
      <c r="F26">
        <v>3929</v>
      </c>
      <c r="G26" t="str">
        <f t="shared" si="0"/>
        <v>Tumbes (Peruvian region)</v>
      </c>
      <c r="H26" t="str">
        <f t="shared" si="1"/>
        <v>Tumbes</v>
      </c>
      <c r="I26" t="str">
        <f t="shared" si="2"/>
        <v>PE-TUM</v>
      </c>
    </row>
    <row r="27" spans="1:9" ht="15" thickBot="1" x14ac:dyDescent="0.4">
      <c r="A27" s="1" t="s">
        <v>4041</v>
      </c>
      <c r="B27" s="3" t="s">
        <v>4042</v>
      </c>
      <c r="C27" s="6" t="s">
        <v>4043</v>
      </c>
      <c r="D27" s="6" t="s">
        <v>4043</v>
      </c>
      <c r="E27" s="6" t="s">
        <v>1036</v>
      </c>
      <c r="F27">
        <v>3929</v>
      </c>
      <c r="G27" t="str">
        <f t="shared" si="0"/>
        <v>Ucayali (Peruvian region)</v>
      </c>
      <c r="H27" t="str">
        <f t="shared" si="1"/>
        <v>Ucayali</v>
      </c>
      <c r="I27" t="str">
        <f t="shared" si="2"/>
        <v>PE-UCA</v>
      </c>
    </row>
    <row r="30" spans="1:9" x14ac:dyDescent="0.35">
      <c r="F30">
        <v>3929</v>
      </c>
      <c r="G30" t="s">
        <v>4044</v>
      </c>
      <c r="H30" t="s">
        <v>3967</v>
      </c>
      <c r="I30" t="s">
        <v>3966</v>
      </c>
    </row>
    <row r="31" spans="1:9" x14ac:dyDescent="0.35">
      <c r="F31">
        <v>3929</v>
      </c>
      <c r="G31" t="s">
        <v>4045</v>
      </c>
      <c r="H31" t="s">
        <v>3970</v>
      </c>
      <c r="I31" t="s">
        <v>3969</v>
      </c>
    </row>
    <row r="32" spans="1:9" x14ac:dyDescent="0.35">
      <c r="F32">
        <v>3929</v>
      </c>
      <c r="G32" t="s">
        <v>4046</v>
      </c>
      <c r="H32" t="s">
        <v>3974</v>
      </c>
      <c r="I32" t="s">
        <v>3973</v>
      </c>
    </row>
    <row r="33" spans="6:9" x14ac:dyDescent="0.35">
      <c r="F33">
        <v>3929</v>
      </c>
      <c r="G33" t="s">
        <v>4047</v>
      </c>
      <c r="H33" t="s">
        <v>3978</v>
      </c>
      <c r="I33" t="s">
        <v>3977</v>
      </c>
    </row>
    <row r="34" spans="6:9" x14ac:dyDescent="0.35">
      <c r="F34">
        <v>3929</v>
      </c>
      <c r="G34" t="s">
        <v>4048</v>
      </c>
      <c r="H34" t="s">
        <v>3982</v>
      </c>
      <c r="I34" t="s">
        <v>3981</v>
      </c>
    </row>
    <row r="35" spans="6:9" x14ac:dyDescent="0.35">
      <c r="F35">
        <v>3929</v>
      </c>
      <c r="G35" t="s">
        <v>4049</v>
      </c>
      <c r="H35" t="s">
        <v>3987</v>
      </c>
      <c r="I35" t="s">
        <v>3986</v>
      </c>
    </row>
    <row r="36" spans="6:9" x14ac:dyDescent="0.35">
      <c r="F36">
        <v>3929</v>
      </c>
      <c r="G36" t="s">
        <v>4050</v>
      </c>
      <c r="H36" t="s">
        <v>3991</v>
      </c>
      <c r="I36" t="s">
        <v>3990</v>
      </c>
    </row>
    <row r="37" spans="6:9" x14ac:dyDescent="0.35">
      <c r="F37">
        <v>3929</v>
      </c>
      <c r="G37" t="s">
        <v>4051</v>
      </c>
      <c r="H37" t="s">
        <v>3995</v>
      </c>
      <c r="I37" t="s">
        <v>3994</v>
      </c>
    </row>
    <row r="38" spans="6:9" x14ac:dyDescent="0.35">
      <c r="F38">
        <v>3929</v>
      </c>
      <c r="G38" t="s">
        <v>4052</v>
      </c>
      <c r="H38" t="s">
        <v>3998</v>
      </c>
      <c r="I38" t="s">
        <v>3997</v>
      </c>
    </row>
    <row r="39" spans="6:9" x14ac:dyDescent="0.35">
      <c r="F39">
        <v>3929</v>
      </c>
      <c r="G39" t="s">
        <v>4053</v>
      </c>
      <c r="H39" t="s">
        <v>4001</v>
      </c>
      <c r="I39" t="s">
        <v>4000</v>
      </c>
    </row>
    <row r="40" spans="6:9" x14ac:dyDescent="0.35">
      <c r="F40">
        <v>3929</v>
      </c>
      <c r="G40" t="s">
        <v>4054</v>
      </c>
      <c r="H40" t="s">
        <v>4005</v>
      </c>
      <c r="I40" t="s">
        <v>4004</v>
      </c>
    </row>
    <row r="41" spans="6:9" x14ac:dyDescent="0.35">
      <c r="F41">
        <v>3929</v>
      </c>
      <c r="G41" t="s">
        <v>4055</v>
      </c>
      <c r="H41" t="s">
        <v>4008</v>
      </c>
      <c r="I41" t="s">
        <v>4007</v>
      </c>
    </row>
    <row r="42" spans="6:9" x14ac:dyDescent="0.35">
      <c r="F42">
        <v>3929</v>
      </c>
      <c r="G42" t="s">
        <v>4056</v>
      </c>
      <c r="H42" t="s">
        <v>4011</v>
      </c>
      <c r="I42" t="s">
        <v>4010</v>
      </c>
    </row>
    <row r="43" spans="6:9" x14ac:dyDescent="0.35">
      <c r="F43">
        <v>3929</v>
      </c>
      <c r="G43" t="s">
        <v>4057</v>
      </c>
      <c r="H43" t="s">
        <v>4013</v>
      </c>
      <c r="I43" t="s">
        <v>4012</v>
      </c>
    </row>
    <row r="44" spans="6:9" x14ac:dyDescent="0.35">
      <c r="F44">
        <v>3929</v>
      </c>
      <c r="G44" t="s">
        <v>4058</v>
      </c>
      <c r="H44" t="s">
        <v>4016</v>
      </c>
      <c r="I44" t="s">
        <v>4015</v>
      </c>
    </row>
    <row r="45" spans="6:9" x14ac:dyDescent="0.35">
      <c r="F45">
        <v>3929</v>
      </c>
      <c r="G45" t="s">
        <v>4059</v>
      </c>
      <c r="H45" t="s">
        <v>4019</v>
      </c>
      <c r="I45" t="s">
        <v>4018</v>
      </c>
    </row>
    <row r="46" spans="6:9" x14ac:dyDescent="0.35">
      <c r="F46">
        <v>3929</v>
      </c>
      <c r="G46" t="s">
        <v>4060</v>
      </c>
      <c r="H46" t="s">
        <v>4023</v>
      </c>
      <c r="I46" t="s">
        <v>4022</v>
      </c>
    </row>
    <row r="47" spans="6:9" x14ac:dyDescent="0.35">
      <c r="F47">
        <v>3929</v>
      </c>
      <c r="G47" t="s">
        <v>4061</v>
      </c>
      <c r="H47" t="s">
        <v>4026</v>
      </c>
      <c r="I47" t="s">
        <v>4025</v>
      </c>
    </row>
    <row r="48" spans="6:9" x14ac:dyDescent="0.35">
      <c r="F48">
        <v>3929</v>
      </c>
      <c r="G48" t="s">
        <v>4062</v>
      </c>
      <c r="H48" t="s">
        <v>4029</v>
      </c>
      <c r="I48" t="s">
        <v>4028</v>
      </c>
    </row>
    <row r="49" spans="6:9" x14ac:dyDescent="0.35">
      <c r="F49">
        <v>3929</v>
      </c>
      <c r="G49" t="s">
        <v>4063</v>
      </c>
      <c r="H49" t="s">
        <v>4032</v>
      </c>
      <c r="I49" t="s">
        <v>4031</v>
      </c>
    </row>
    <row r="50" spans="6:9" x14ac:dyDescent="0.35">
      <c r="F50">
        <v>3929</v>
      </c>
      <c r="G50" t="s">
        <v>4064</v>
      </c>
      <c r="H50" t="s">
        <v>4035</v>
      </c>
      <c r="I50" t="s">
        <v>4034</v>
      </c>
    </row>
    <row r="51" spans="6:9" x14ac:dyDescent="0.35">
      <c r="F51">
        <v>3929</v>
      </c>
      <c r="G51" t="s">
        <v>4065</v>
      </c>
      <c r="H51" t="s">
        <v>4039</v>
      </c>
      <c r="I51" t="s">
        <v>4038</v>
      </c>
    </row>
    <row r="52" spans="6:9" x14ac:dyDescent="0.35">
      <c r="F52">
        <v>3929</v>
      </c>
      <c r="G52" t="s">
        <v>4066</v>
      </c>
      <c r="H52" t="s">
        <v>4042</v>
      </c>
      <c r="I52" t="s">
        <v>4041</v>
      </c>
    </row>
  </sheetData>
  <mergeCells count="4">
    <mergeCell ref="A8:A9"/>
    <mergeCell ref="C8:C9"/>
    <mergeCell ref="D8:D9"/>
    <mergeCell ref="E8:E9"/>
  </mergeCells>
  <hyperlinks>
    <hyperlink ref="B1" r:id="rId1" tooltip="Municipalidad Metropolitana de Lima" display="https://en.wikipedia.org/wiki/Municipalidad_Metropolitana_de_Lima" xr:uid="{C9C1B0A6-96A9-4EE5-8B6C-1BFFE31360BA}"/>
    <hyperlink ref="B2" r:id="rId2" tooltip="Amazonas Region" display="https://en.wikipedia.org/wiki/Amazonas_Region" xr:uid="{338B644F-CF59-44A1-918A-675986EE4825}"/>
    <hyperlink ref="B3" r:id="rId3" tooltip="Ancash Region" display="https://en.wikipedia.org/wiki/Ancash_Region" xr:uid="{F82DD6A5-9D09-4EEB-8C60-EA94FD555E42}"/>
    <hyperlink ref="B4" r:id="rId4" tooltip="Apurímac Region" display="https://en.wikipedia.org/wiki/Apur%C3%ADmac_Region" xr:uid="{AD91A357-5697-4BBE-84B8-76C83E7A8302}"/>
    <hyperlink ref="B5" r:id="rId5" tooltip="Arequipa Region" display="https://en.wikipedia.org/wiki/Arequipa_Region" xr:uid="{F303CBEA-6A34-47EB-AAD1-5CA669235A5D}"/>
    <hyperlink ref="B6" r:id="rId6" tooltip="Ayacucho Region" display="https://en.wikipedia.org/wiki/Ayacucho_Region" xr:uid="{D11212DE-623D-40AD-93CD-0F08ED5DB24E}"/>
    <hyperlink ref="B7" r:id="rId7" tooltip="Cajamarca Region" display="https://en.wikipedia.org/wiki/Cajamarca_Region" xr:uid="{BFDC7281-58F5-4CDA-9EA5-71DFD7104AF7}"/>
    <hyperlink ref="B8" r:id="rId8" tooltip="Cusco Region" display="https://en.wikipedia.org/wiki/Cusco_Region" xr:uid="{A7E883C4-0E14-422B-B18B-DBB54565DCB3}"/>
    <hyperlink ref="B10" r:id="rId9" tooltip="El Callao Region" display="https://en.wikipedia.org/wiki/El_Callao_Region" xr:uid="{8943C0C8-A8D1-41E4-B05D-76F7CE181920}"/>
    <hyperlink ref="B11" r:id="rId10" tooltip="Huancavelica Region" display="https://en.wikipedia.org/wiki/Huancavelica_Region" xr:uid="{A9A3FA88-C759-457D-9E19-ACE9FF47C357}"/>
    <hyperlink ref="B12" r:id="rId11" tooltip="Huánuco Region" display="https://en.wikipedia.org/wiki/Hu%C3%A1nuco_Region" xr:uid="{2B5F9FFC-2C6D-426B-8BCC-B7C5161E99BA}"/>
    <hyperlink ref="B13" r:id="rId12" tooltip="Ica Region" display="https://en.wikipedia.org/wiki/Ica_Region" xr:uid="{35CF2B4A-B455-4C7C-9B4A-2C1B5A072166}"/>
    <hyperlink ref="B14" r:id="rId13" tooltip="Junín Region" display="https://en.wikipedia.org/wiki/Jun%C3%ADn_Region" xr:uid="{0ED0547D-1E4E-4ED2-A9E1-8CD49BE769EF}"/>
    <hyperlink ref="B15" r:id="rId14" tooltip="La Libertad Region" display="https://en.wikipedia.org/wiki/La_Libertad_Region" xr:uid="{F1E2EC54-562D-4BF1-8CA4-84E86FAD8082}"/>
    <hyperlink ref="B16" r:id="rId15" tooltip="Lambayeque Region" display="https://en.wikipedia.org/wiki/Lambayeque_Region" xr:uid="{6DA81FBB-6BB1-47F5-BE9E-995E71528E2D}"/>
    <hyperlink ref="B17" r:id="rId16" tooltip="Lima Region" display="https://en.wikipedia.org/wiki/Lima_Region" xr:uid="{CFBB7796-B12E-4C64-B935-341F7BCD79A1}"/>
    <hyperlink ref="B18" r:id="rId17" tooltip="Loreto Region" display="https://en.wikipedia.org/wiki/Loreto_Region" xr:uid="{1E2E17D2-6FB6-4FF0-9F87-C48B6D020783}"/>
    <hyperlink ref="B19" r:id="rId18" tooltip="Madre de Dios Region" display="https://en.wikipedia.org/wiki/Madre_de_Dios_Region" xr:uid="{D7A50BE4-E0E9-43AF-9958-EDBD8CE0243D}"/>
    <hyperlink ref="B20" r:id="rId19" tooltip="Moquegua Region" display="https://en.wikipedia.org/wiki/Moquegua_Region" xr:uid="{BEC3DF9A-F507-4633-9936-0751455C5B84}"/>
    <hyperlink ref="B21" r:id="rId20" tooltip="Pasco Region" display="https://en.wikipedia.org/wiki/Pasco_Region" xr:uid="{F2C4C64C-B1D4-4E29-B2F1-0089D7053E24}"/>
    <hyperlink ref="B22" r:id="rId21" tooltip="Piura Region" display="https://en.wikipedia.org/wiki/Piura_Region" xr:uid="{98B4CE41-F06A-4E92-ACC0-32832BF155C8}"/>
    <hyperlink ref="B23" r:id="rId22" tooltip="Puno Region" display="https://en.wikipedia.org/wiki/Puno_Region" xr:uid="{885CF7AB-69B4-46B9-8227-C1C2FF6F94A4}"/>
    <hyperlink ref="B24" r:id="rId23" tooltip="San Martín Region" display="https://en.wikipedia.org/wiki/San_Mart%C3%ADn_Region" xr:uid="{5ACDF51F-1B83-4CAE-B9F5-32A0A48538AD}"/>
    <hyperlink ref="B25" r:id="rId24" tooltip="Tacna Region" display="https://en.wikipedia.org/wiki/Tacna_Region" xr:uid="{6628B692-415D-415E-8CF0-C09204F835D6}"/>
    <hyperlink ref="B26" r:id="rId25" tooltip="Tumbes Region" display="https://en.wikipedia.org/wiki/Tumbes_Region" xr:uid="{93CB05FA-42C9-48A5-A3D7-AD03C03062F5}"/>
    <hyperlink ref="B27" r:id="rId26" tooltip="Ucayali Region" display="https://en.wikipedia.org/wiki/Ucayali_Region" xr:uid="{3C364C33-1323-4937-878F-ED90988CAEF9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7EFF0-2B82-4C08-AAC8-75C1F916D74F}">
  <dimension ref="A1:G22"/>
  <sheetViews>
    <sheetView workbookViewId="0">
      <selection activeCell="D1" sqref="D1:G22"/>
    </sheetView>
  </sheetViews>
  <sheetFormatPr defaultRowHeight="14.5" x14ac:dyDescent="0.35"/>
  <cols>
    <col min="5" max="5" width="47" bestFit="1" customWidth="1"/>
    <col min="6" max="6" width="10.81640625" bestFit="1" customWidth="1"/>
  </cols>
  <sheetData>
    <row r="1" spans="1:7" ht="29.5" thickBot="1" x14ac:dyDescent="0.4">
      <c r="A1" s="1" t="s">
        <v>4067</v>
      </c>
      <c r="B1" s="3" t="s">
        <v>4068</v>
      </c>
      <c r="C1" s="6" t="s">
        <v>2637</v>
      </c>
      <c r="D1">
        <v>4045</v>
      </c>
      <c r="E1" t="str">
        <f>_xlfn.CONCAT(B1," (Papua New Guinean ",C1, ")")</f>
        <v>Bougainville (Papua New Guinean autonomous region)</v>
      </c>
      <c r="F1" t="str">
        <f>B1</f>
        <v>Bougainville</v>
      </c>
      <c r="G1" t="str">
        <f>A1</f>
        <v>PG-NSB</v>
      </c>
    </row>
    <row r="2" spans="1:7" ht="15" thickBot="1" x14ac:dyDescent="0.4">
      <c r="A2" s="1" t="s">
        <v>4069</v>
      </c>
      <c r="B2" s="3" t="s">
        <v>1167</v>
      </c>
      <c r="C2" s="6" t="s">
        <v>149</v>
      </c>
      <c r="D2">
        <v>4045</v>
      </c>
      <c r="E2" t="str">
        <f t="shared" ref="E2:E22" si="0">_xlfn.CONCAT(B2," (Papua New Guinean ",C2, ")")</f>
        <v>Central (Papua New Guinean province)</v>
      </c>
      <c r="F2" t="str">
        <f t="shared" ref="F2:F22" si="1">B2</f>
        <v>Central</v>
      </c>
      <c r="G2" t="str">
        <f t="shared" ref="G2:G22" si="2">A2</f>
        <v>PG-CPM</v>
      </c>
    </row>
    <row r="3" spans="1:7" ht="15" thickBot="1" x14ac:dyDescent="0.4">
      <c r="A3" s="1" t="s">
        <v>4070</v>
      </c>
      <c r="B3" s="3" t="s">
        <v>4071</v>
      </c>
      <c r="C3" s="6" t="s">
        <v>149</v>
      </c>
      <c r="D3">
        <v>4045</v>
      </c>
      <c r="E3" t="str">
        <f t="shared" si="0"/>
        <v>Chimbu (Papua New Guinean province)</v>
      </c>
      <c r="F3" t="str">
        <f t="shared" si="1"/>
        <v>Chimbu</v>
      </c>
      <c r="G3" t="str">
        <f t="shared" si="2"/>
        <v>PG-CPK</v>
      </c>
    </row>
    <row r="4" spans="1:7" ht="44" thickBot="1" x14ac:dyDescent="0.4">
      <c r="A4" s="1" t="s">
        <v>4072</v>
      </c>
      <c r="B4" s="3" t="s">
        <v>4073</v>
      </c>
      <c r="C4" s="6" t="s">
        <v>149</v>
      </c>
      <c r="D4">
        <v>4045</v>
      </c>
      <c r="E4" t="str">
        <f t="shared" si="0"/>
        <v>East New Britain (Papua New Guinean province)</v>
      </c>
      <c r="F4" t="str">
        <f t="shared" si="1"/>
        <v>East New Britain</v>
      </c>
      <c r="G4" t="str">
        <f t="shared" si="2"/>
        <v>PG-EBR</v>
      </c>
    </row>
    <row r="5" spans="1:7" ht="29.5" thickBot="1" x14ac:dyDescent="0.4">
      <c r="A5" s="1" t="s">
        <v>4074</v>
      </c>
      <c r="B5" s="3" t="s">
        <v>4075</v>
      </c>
      <c r="C5" s="6" t="s">
        <v>149</v>
      </c>
      <c r="D5">
        <v>4045</v>
      </c>
      <c r="E5" t="str">
        <f t="shared" si="0"/>
        <v>East Sepik (Papua New Guinean province)</v>
      </c>
      <c r="F5" t="str">
        <f t="shared" si="1"/>
        <v>East Sepik</v>
      </c>
      <c r="G5" t="str">
        <f t="shared" si="2"/>
        <v>PG-ESW</v>
      </c>
    </row>
    <row r="6" spans="1:7" ht="44" thickBot="1" x14ac:dyDescent="0.4">
      <c r="A6" s="1" t="s">
        <v>4076</v>
      </c>
      <c r="B6" s="3" t="s">
        <v>4077</v>
      </c>
      <c r="C6" s="6" t="s">
        <v>149</v>
      </c>
      <c r="D6">
        <v>4045</v>
      </c>
      <c r="E6" t="str">
        <f t="shared" si="0"/>
        <v>Eastern Highlands (Papua New Guinean province)</v>
      </c>
      <c r="F6" t="str">
        <f t="shared" si="1"/>
        <v>Eastern Highlands</v>
      </c>
      <c r="G6" t="str">
        <f t="shared" si="2"/>
        <v>PG-EHG</v>
      </c>
    </row>
    <row r="7" spans="1:7" ht="15" thickBot="1" x14ac:dyDescent="0.4">
      <c r="A7" s="1" t="s">
        <v>4078</v>
      </c>
      <c r="B7" s="3" t="s">
        <v>4079</v>
      </c>
      <c r="C7" s="6" t="s">
        <v>149</v>
      </c>
      <c r="D7">
        <v>4045</v>
      </c>
      <c r="E7" t="str">
        <f t="shared" si="0"/>
        <v>Enga (Papua New Guinean province)</v>
      </c>
      <c r="F7" t="str">
        <f t="shared" si="1"/>
        <v>Enga</v>
      </c>
      <c r="G7" t="str">
        <f t="shared" si="2"/>
        <v>PG-EPW</v>
      </c>
    </row>
    <row r="8" spans="1:7" ht="15" thickBot="1" x14ac:dyDescent="0.4">
      <c r="A8" s="1" t="s">
        <v>4080</v>
      </c>
      <c r="B8" s="3" t="s">
        <v>4081</v>
      </c>
      <c r="C8" s="6" t="s">
        <v>149</v>
      </c>
      <c r="D8">
        <v>4045</v>
      </c>
      <c r="E8" t="str">
        <f t="shared" si="0"/>
        <v>Gulf (Papua New Guinean province)</v>
      </c>
      <c r="F8" t="str">
        <f t="shared" si="1"/>
        <v>Gulf</v>
      </c>
      <c r="G8" t="str">
        <f t="shared" si="2"/>
        <v>PG-GPK</v>
      </c>
    </row>
    <row r="9" spans="1:7" ht="15" thickBot="1" x14ac:dyDescent="0.4">
      <c r="A9" s="1" t="s">
        <v>4082</v>
      </c>
      <c r="B9" s="3" t="s">
        <v>4083</v>
      </c>
      <c r="C9" s="6" t="s">
        <v>149</v>
      </c>
      <c r="D9">
        <v>4045</v>
      </c>
      <c r="E9" t="str">
        <f t="shared" si="0"/>
        <v>Hela (Papua New Guinean province)</v>
      </c>
      <c r="F9" t="str">
        <f t="shared" si="1"/>
        <v>Hela</v>
      </c>
      <c r="G9" t="str">
        <f t="shared" si="2"/>
        <v>PG-HLA</v>
      </c>
    </row>
    <row r="10" spans="1:7" ht="15" thickBot="1" x14ac:dyDescent="0.4">
      <c r="A10" s="1" t="s">
        <v>4084</v>
      </c>
      <c r="B10" s="3" t="s">
        <v>4085</v>
      </c>
      <c r="C10" s="6" t="s">
        <v>149</v>
      </c>
      <c r="D10">
        <v>4045</v>
      </c>
      <c r="E10" t="str">
        <f t="shared" si="0"/>
        <v>Jiwaka (Papua New Guinean province)</v>
      </c>
      <c r="F10" t="str">
        <f t="shared" si="1"/>
        <v>Jiwaka</v>
      </c>
      <c r="G10" t="str">
        <f t="shared" si="2"/>
        <v>PG-JWK</v>
      </c>
    </row>
    <row r="11" spans="1:7" ht="15" thickBot="1" x14ac:dyDescent="0.4">
      <c r="A11" s="1" t="s">
        <v>4086</v>
      </c>
      <c r="B11" s="3" t="s">
        <v>4087</v>
      </c>
      <c r="C11" s="6" t="s">
        <v>149</v>
      </c>
      <c r="D11">
        <v>4045</v>
      </c>
      <c r="E11" t="str">
        <f t="shared" si="0"/>
        <v>Madang (Papua New Guinean province)</v>
      </c>
      <c r="F11" t="str">
        <f t="shared" si="1"/>
        <v>Madang</v>
      </c>
      <c r="G11" t="str">
        <f t="shared" si="2"/>
        <v>PG-MPM</v>
      </c>
    </row>
    <row r="12" spans="1:7" ht="15" thickBot="1" x14ac:dyDescent="0.4">
      <c r="A12" s="1" t="s">
        <v>4088</v>
      </c>
      <c r="B12" s="3" t="s">
        <v>4089</v>
      </c>
      <c r="C12" s="6" t="s">
        <v>149</v>
      </c>
      <c r="D12">
        <v>4045</v>
      </c>
      <c r="E12" t="str">
        <f t="shared" si="0"/>
        <v>Manus (Papua New Guinean province)</v>
      </c>
      <c r="F12" t="str">
        <f t="shared" si="1"/>
        <v>Manus</v>
      </c>
      <c r="G12" t="str">
        <f t="shared" si="2"/>
        <v>PG-MRL</v>
      </c>
    </row>
    <row r="13" spans="1:7" ht="29.5" thickBot="1" x14ac:dyDescent="0.4">
      <c r="A13" s="1" t="s">
        <v>4090</v>
      </c>
      <c r="B13" s="3" t="s">
        <v>4091</v>
      </c>
      <c r="C13" s="6" t="s">
        <v>149</v>
      </c>
      <c r="D13">
        <v>4045</v>
      </c>
      <c r="E13" t="str">
        <f t="shared" si="0"/>
        <v>Milne Bay (Papua New Guinean province)</v>
      </c>
      <c r="F13" t="str">
        <f t="shared" si="1"/>
        <v>Milne Bay</v>
      </c>
      <c r="G13" t="str">
        <f t="shared" si="2"/>
        <v>PG-MBA</v>
      </c>
    </row>
    <row r="14" spans="1:7" ht="15" thickBot="1" x14ac:dyDescent="0.4">
      <c r="A14" s="1" t="s">
        <v>4092</v>
      </c>
      <c r="B14" s="3" t="s">
        <v>4093</v>
      </c>
      <c r="C14" s="6" t="s">
        <v>149</v>
      </c>
      <c r="D14">
        <v>4045</v>
      </c>
      <c r="E14" t="str">
        <f t="shared" si="0"/>
        <v>Morobe (Papua New Guinean province)</v>
      </c>
      <c r="F14" t="str">
        <f t="shared" si="1"/>
        <v>Morobe</v>
      </c>
      <c r="G14" t="str">
        <f t="shared" si="2"/>
        <v>PG-MPL</v>
      </c>
    </row>
    <row r="15" spans="1:7" ht="87.5" thickBot="1" x14ac:dyDescent="0.4">
      <c r="A15" s="1" t="s">
        <v>4094</v>
      </c>
      <c r="B15" s="3" t="s">
        <v>4095</v>
      </c>
      <c r="C15" s="6" t="s">
        <v>473</v>
      </c>
      <c r="D15">
        <v>4045</v>
      </c>
      <c r="E15" t="str">
        <f t="shared" si="0"/>
        <v>National Capital District (Port Moresby) (Papua New Guinean district)</v>
      </c>
      <c r="F15" t="str">
        <f t="shared" si="1"/>
        <v>National Capital District (Port Moresby)</v>
      </c>
      <c r="G15" t="str">
        <f t="shared" si="2"/>
        <v>PG-NCD</v>
      </c>
    </row>
    <row r="16" spans="1:7" ht="29.5" thickBot="1" x14ac:dyDescent="0.4">
      <c r="A16" s="1" t="s">
        <v>4096</v>
      </c>
      <c r="B16" s="3" t="s">
        <v>4097</v>
      </c>
      <c r="C16" s="6" t="s">
        <v>149</v>
      </c>
      <c r="D16">
        <v>4045</v>
      </c>
      <c r="E16" t="str">
        <f t="shared" si="0"/>
        <v>New Ireland (Papua New Guinean province)</v>
      </c>
      <c r="F16" t="str">
        <f t="shared" si="1"/>
        <v>New Ireland</v>
      </c>
      <c r="G16" t="str">
        <f t="shared" si="2"/>
        <v>PG-NIK</v>
      </c>
    </row>
    <row r="17" spans="1:7" ht="15" thickBot="1" x14ac:dyDescent="0.4">
      <c r="A17" s="1" t="s">
        <v>4098</v>
      </c>
      <c r="B17" s="3" t="s">
        <v>1181</v>
      </c>
      <c r="C17" s="6" t="s">
        <v>149</v>
      </c>
      <c r="D17">
        <v>4045</v>
      </c>
      <c r="E17" t="str">
        <f t="shared" si="0"/>
        <v>Northern (Papua New Guinean province)</v>
      </c>
      <c r="F17" t="str">
        <f t="shared" si="1"/>
        <v>Northern</v>
      </c>
      <c r="G17" t="str">
        <f t="shared" si="2"/>
        <v>PG-NPP</v>
      </c>
    </row>
    <row r="18" spans="1:7" ht="58.5" thickBot="1" x14ac:dyDescent="0.4">
      <c r="A18" s="1" t="s">
        <v>4099</v>
      </c>
      <c r="B18" s="3" t="s">
        <v>4100</v>
      </c>
      <c r="C18" s="6" t="s">
        <v>149</v>
      </c>
      <c r="D18">
        <v>4045</v>
      </c>
      <c r="E18" t="str">
        <f t="shared" si="0"/>
        <v>Southern Highlands (Papua New Guinean province)</v>
      </c>
      <c r="F18" t="str">
        <f t="shared" si="1"/>
        <v>Southern Highlands</v>
      </c>
      <c r="G18" t="str">
        <f t="shared" si="2"/>
        <v>PG-SHM</v>
      </c>
    </row>
    <row r="19" spans="1:7" ht="44" thickBot="1" x14ac:dyDescent="0.4">
      <c r="A19" s="1" t="s">
        <v>4101</v>
      </c>
      <c r="B19" s="3" t="s">
        <v>4102</v>
      </c>
      <c r="C19" s="6" t="s">
        <v>149</v>
      </c>
      <c r="D19">
        <v>4045</v>
      </c>
      <c r="E19" t="str">
        <f t="shared" si="0"/>
        <v>West New Britain (Papua New Guinean province)</v>
      </c>
      <c r="F19" t="str">
        <f t="shared" si="1"/>
        <v>West New Britain</v>
      </c>
      <c r="G19" t="str">
        <f t="shared" si="2"/>
        <v>PG-WBK</v>
      </c>
    </row>
    <row r="20" spans="1:7" ht="29.5" thickBot="1" x14ac:dyDescent="0.4">
      <c r="A20" s="1" t="s">
        <v>4103</v>
      </c>
      <c r="B20" s="3" t="s">
        <v>4104</v>
      </c>
      <c r="C20" s="6" t="s">
        <v>149</v>
      </c>
      <c r="D20">
        <v>4045</v>
      </c>
      <c r="E20" t="str">
        <f t="shared" si="0"/>
        <v>West Sepik (Papua New Guinean province)</v>
      </c>
      <c r="F20" t="str">
        <f t="shared" si="1"/>
        <v>West Sepik</v>
      </c>
      <c r="G20" t="str">
        <f t="shared" si="2"/>
        <v>PG-SAN</v>
      </c>
    </row>
    <row r="21" spans="1:7" ht="15" thickBot="1" x14ac:dyDescent="0.4">
      <c r="A21" s="1" t="s">
        <v>4105</v>
      </c>
      <c r="B21" s="3" t="s">
        <v>1185</v>
      </c>
      <c r="C21" s="6" t="s">
        <v>149</v>
      </c>
      <c r="D21">
        <v>4045</v>
      </c>
      <c r="E21" t="str">
        <f t="shared" si="0"/>
        <v>Western (Papua New Guinean province)</v>
      </c>
      <c r="F21" t="str">
        <f t="shared" si="1"/>
        <v>Western</v>
      </c>
      <c r="G21" t="str">
        <f t="shared" si="2"/>
        <v>PG-WPD</v>
      </c>
    </row>
    <row r="22" spans="1:7" ht="44" thickBot="1" x14ac:dyDescent="0.4">
      <c r="A22" s="1" t="s">
        <v>4106</v>
      </c>
      <c r="B22" s="3" t="s">
        <v>4107</v>
      </c>
      <c r="C22" s="6" t="s">
        <v>149</v>
      </c>
      <c r="D22">
        <v>4045</v>
      </c>
      <c r="E22" t="str">
        <f t="shared" si="0"/>
        <v>Western Highlands (Papua New Guinean province)</v>
      </c>
      <c r="F22" t="str">
        <f t="shared" si="1"/>
        <v>Western Highlands</v>
      </c>
      <c r="G22" t="str">
        <f t="shared" si="2"/>
        <v>PG-WHM</v>
      </c>
    </row>
  </sheetData>
  <hyperlinks>
    <hyperlink ref="B1" r:id="rId1" tooltip="Autonomous Region of Bougainville" display="https://en.wikipedia.org/wiki/Autonomous_Region_of_Bougainville" xr:uid="{350E46ED-79F9-4867-9EFF-2A6BD2D06EA1}"/>
    <hyperlink ref="B2" r:id="rId2" tooltip="Central Province (Papua New Guinea)" display="https://en.wikipedia.org/wiki/Central_Province_(Papua_New_Guinea)" xr:uid="{4C99B450-1134-42FA-9459-BEC34F61F3DB}"/>
    <hyperlink ref="B3" r:id="rId3" tooltip="Chimbu Province" display="https://en.wikipedia.org/wiki/Chimbu_Province" xr:uid="{3FACF33C-2B95-45C3-9FB6-0A2F759B1D6E}"/>
    <hyperlink ref="B4" r:id="rId4" tooltip="East New Britain Province" display="https://en.wikipedia.org/wiki/East_New_Britain_Province" xr:uid="{FF0471F9-4236-48D1-9FD4-A1149503FA77}"/>
    <hyperlink ref="B5" r:id="rId5" tooltip="East Sepik Province" display="https://en.wikipedia.org/wiki/East_Sepik_Province" xr:uid="{C0AAB44D-061C-4394-A397-B6858AEEAD03}"/>
    <hyperlink ref="B6" r:id="rId6" tooltip="Eastern Highlands Province" display="https://en.wikipedia.org/wiki/Eastern_Highlands_Province" xr:uid="{E714A649-8996-4B60-98C4-28AD157D756C}"/>
    <hyperlink ref="B7" r:id="rId7" tooltip="Enga Province" display="https://en.wikipedia.org/wiki/Enga_Province" xr:uid="{EF80D4C2-DC54-4E14-B7E3-F7D9D09985B5}"/>
    <hyperlink ref="B8" r:id="rId8" tooltip="Gulf Province" display="https://en.wikipedia.org/wiki/Gulf_Province" xr:uid="{CFFA7DC5-4546-4EE1-8BAF-E8A757E494EA}"/>
    <hyperlink ref="B9" r:id="rId9" tooltip="Hela Province" display="https://en.wikipedia.org/wiki/Hela_Province" xr:uid="{1CED0E68-8756-44F0-975A-54079605138A}"/>
    <hyperlink ref="B10" r:id="rId10" tooltip="Jiwaka Province" display="https://en.wikipedia.org/wiki/Jiwaka_Province" xr:uid="{2089049A-05DC-44AD-B282-96C894027700}"/>
    <hyperlink ref="B11" r:id="rId11" tooltip="Madang Province" display="https://en.wikipedia.org/wiki/Madang_Province" xr:uid="{1A71A734-2889-434E-8998-5FC6382CCEB1}"/>
    <hyperlink ref="B12" r:id="rId12" tooltip="Manus Province" display="https://en.wikipedia.org/wiki/Manus_Province" xr:uid="{43178843-2D39-4A37-9EB3-7D9C739FA2DF}"/>
    <hyperlink ref="B13" r:id="rId13" tooltip="Milne Bay Province" display="https://en.wikipedia.org/wiki/Milne_Bay_Province" xr:uid="{B4A9CCCD-3A26-4EBD-94F5-5A98A3FCE16A}"/>
    <hyperlink ref="B14" r:id="rId14" tooltip="Morobe Province" display="https://en.wikipedia.org/wiki/Morobe_Province" xr:uid="{3069999C-5F3A-41E7-ABC4-AC9DA541DCDC}"/>
    <hyperlink ref="B15" r:id="rId15" tooltip="National Capital District (Papua New Guinea)" display="https://en.wikipedia.org/wiki/National_Capital_District_(Papua_New_Guinea)" xr:uid="{58DC5B41-1847-40C2-B12E-19291575EA08}"/>
    <hyperlink ref="B16" r:id="rId16" tooltip="New Ireland Province" display="https://en.wikipedia.org/wiki/New_Ireland_Province" xr:uid="{CAD089E0-007A-4C1A-8942-9CEBE55A9CF4}"/>
    <hyperlink ref="B17" r:id="rId17" tooltip="Northern Province (Papua New Guinea)" display="https://en.wikipedia.org/wiki/Northern_Province_(Papua_New_Guinea)" xr:uid="{EC290B8C-23C4-4996-A84E-6BB39DB4EF0E}"/>
    <hyperlink ref="B18" r:id="rId18" tooltip="Southern Highlands Province" display="https://en.wikipedia.org/wiki/Southern_Highlands_Province" xr:uid="{CC7FF3C5-82E1-4676-8D08-BB98B1C90646}"/>
    <hyperlink ref="B19" r:id="rId19" tooltip="West New Britain Province" display="https://en.wikipedia.org/wiki/West_New_Britain_Province" xr:uid="{89A7D536-C015-4E3E-9AAF-12B9745C163C}"/>
    <hyperlink ref="B20" r:id="rId20" tooltip="Sandaun Province" display="https://en.wikipedia.org/wiki/Sandaun_Province" xr:uid="{A6B98158-4532-48FC-B65B-EDBE1EB52187}"/>
    <hyperlink ref="B21" r:id="rId21" tooltip="Western Province (Papua New Guinea)" display="https://en.wikipedia.org/wiki/Western_Province_(Papua_New_Guinea)" xr:uid="{D8D0314A-7230-4C87-ADE9-A9AC6C58D411}"/>
    <hyperlink ref="B22" r:id="rId22" tooltip="Western Highlands Province" display="https://en.wikipedia.org/wiki/Western_Highlands_Province" xr:uid="{1D487ADF-1539-4097-981A-80D14A8587D2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FE68C-080A-41F8-8CCB-9334A5649BAA}">
  <dimension ref="A1:H17"/>
  <sheetViews>
    <sheetView workbookViewId="0">
      <selection activeCell="E11" sqref="E11:H17"/>
    </sheetView>
  </sheetViews>
  <sheetFormatPr defaultRowHeight="14.5" x14ac:dyDescent="0.35"/>
  <cols>
    <col min="2" max="2" width="11.08984375" customWidth="1"/>
    <col min="6" max="6" width="47.26953125" bestFit="1" customWidth="1"/>
    <col min="7" max="7" width="9.453125" bestFit="1" customWidth="1"/>
  </cols>
  <sheetData>
    <row r="1" spans="1:8" ht="29.5" customHeight="1" thickBot="1" x14ac:dyDescent="0.4">
      <c r="A1" s="1" t="s">
        <v>4108</v>
      </c>
      <c r="B1" s="3" t="s">
        <v>4109</v>
      </c>
      <c r="C1" s="6" t="s">
        <v>4110</v>
      </c>
      <c r="D1" s="6" t="s">
        <v>4111</v>
      </c>
      <c r="E1">
        <v>3962</v>
      </c>
      <c r="F1" t="str">
        <f>_xlfn.CONCAT(B1," (Pakistani ",D1,")")</f>
        <v>Islamabad (Pakistani federal capital territory)</v>
      </c>
      <c r="G1" t="str">
        <f>B1</f>
        <v>Islamabad</v>
      </c>
      <c r="H1" t="str">
        <f>A1</f>
        <v>PK-IS</v>
      </c>
    </row>
    <row r="2" spans="1:8" ht="15" thickBot="1" x14ac:dyDescent="0.4">
      <c r="A2" s="1" t="s">
        <v>4112</v>
      </c>
      <c r="B2" s="3" t="s">
        <v>4113</v>
      </c>
      <c r="C2" s="6" t="s">
        <v>4114</v>
      </c>
      <c r="D2" s="6" t="s">
        <v>149</v>
      </c>
      <c r="E2">
        <v>3962</v>
      </c>
      <c r="F2" t="str">
        <f t="shared" ref="F2:F5" si="0">_xlfn.CONCAT(B2," (Pakistani ",D2,")")</f>
        <v>Balochistan (Pakistani province)</v>
      </c>
      <c r="G2" t="str">
        <f t="shared" ref="G2:G5" si="1">B2</f>
        <v>Balochistan</v>
      </c>
      <c r="H2" t="str">
        <f t="shared" ref="H2:H5" si="2">A2</f>
        <v>PK-BA</v>
      </c>
    </row>
    <row r="3" spans="1:8" ht="44" thickBot="1" x14ac:dyDescent="0.4">
      <c r="A3" s="1" t="s">
        <v>4115</v>
      </c>
      <c r="B3" s="3" t="s">
        <v>4116</v>
      </c>
      <c r="C3" s="6" t="s">
        <v>4117</v>
      </c>
      <c r="D3" s="6" t="s">
        <v>149</v>
      </c>
      <c r="E3">
        <v>3962</v>
      </c>
      <c r="F3" t="str">
        <f t="shared" si="0"/>
        <v>Khyber Pakhtunkhwa (Pakistani province)</v>
      </c>
      <c r="G3" t="str">
        <f t="shared" si="1"/>
        <v>Khyber Pakhtunkhwa</v>
      </c>
      <c r="H3" t="str">
        <f t="shared" si="2"/>
        <v>PK-KP</v>
      </c>
    </row>
    <row r="4" spans="1:8" ht="15" thickBot="1" x14ac:dyDescent="0.4">
      <c r="A4" s="1" t="s">
        <v>4118</v>
      </c>
      <c r="B4" s="3" t="s">
        <v>4119</v>
      </c>
      <c r="C4" s="6" t="s">
        <v>4120</v>
      </c>
      <c r="D4" s="6" t="s">
        <v>149</v>
      </c>
      <c r="E4">
        <v>3962</v>
      </c>
      <c r="F4" t="str">
        <f t="shared" si="0"/>
        <v>Punjab (Pakistani province)</v>
      </c>
      <c r="G4" t="str">
        <f t="shared" si="1"/>
        <v>Punjab</v>
      </c>
      <c r="H4" t="str">
        <f t="shared" si="2"/>
        <v>PK-PB</v>
      </c>
    </row>
    <row r="5" spans="1:8" ht="15" thickBot="1" x14ac:dyDescent="0.4">
      <c r="A5" s="1" t="s">
        <v>4121</v>
      </c>
      <c r="B5" s="3" t="s">
        <v>4122</v>
      </c>
      <c r="C5" s="6" t="s">
        <v>4122</v>
      </c>
      <c r="D5" s="6" t="s">
        <v>149</v>
      </c>
      <c r="E5">
        <v>3962</v>
      </c>
      <c r="F5" t="str">
        <f t="shared" si="0"/>
        <v>Sindh (Pakistani province)</v>
      </c>
      <c r="G5" t="str">
        <f t="shared" si="1"/>
        <v>Sindh</v>
      </c>
      <c r="H5" t="str">
        <f t="shared" si="2"/>
        <v>PK-SD</v>
      </c>
    </row>
    <row r="6" spans="1:8" ht="58" x14ac:dyDescent="0.35">
      <c r="A6" s="11" t="s">
        <v>4123</v>
      </c>
      <c r="B6" s="15" t="s">
        <v>4124</v>
      </c>
      <c r="C6" s="13" t="s">
        <v>4126</v>
      </c>
      <c r="D6" s="13" t="s">
        <v>4127</v>
      </c>
      <c r="E6">
        <v>3962</v>
      </c>
      <c r="F6" t="str">
        <f>_xlfn.CONCAT(B6," (",D6,")")</f>
        <v>Azad Jammu and Kashmir (Pakistan administered area)</v>
      </c>
      <c r="G6" t="str">
        <f>B6</f>
        <v>Azad Jammu and Kashmir</v>
      </c>
      <c r="H6" t="str">
        <f>A6</f>
        <v>PK-JK</v>
      </c>
    </row>
    <row r="7" spans="1:8" ht="18.5" thickBot="1" x14ac:dyDescent="0.4">
      <c r="A7" s="12"/>
      <c r="B7" s="16" t="s">
        <v>4125</v>
      </c>
      <c r="C7" s="14"/>
      <c r="D7" s="14"/>
    </row>
    <row r="8" spans="1:8" ht="29.5" thickBot="1" x14ac:dyDescent="0.4">
      <c r="A8" s="1" t="s">
        <v>4128</v>
      </c>
      <c r="B8" s="3" t="s">
        <v>4129</v>
      </c>
      <c r="C8" s="6" t="s">
        <v>4130</v>
      </c>
      <c r="D8" s="6" t="s">
        <v>4127</v>
      </c>
      <c r="E8">
        <v>3962</v>
      </c>
      <c r="F8" t="str">
        <f>_xlfn.CONCAT(B8," (",D8,")")</f>
        <v>Gilgit-Baltistan (Pakistan administered area)</v>
      </c>
      <c r="G8" t="str">
        <f>B8</f>
        <v>Gilgit-Baltistan</v>
      </c>
      <c r="H8" t="str">
        <f>A8</f>
        <v>PK-GB</v>
      </c>
    </row>
    <row r="11" spans="1:8" x14ac:dyDescent="0.35">
      <c r="E11">
        <v>3962</v>
      </c>
      <c r="F11" t="s">
        <v>4131</v>
      </c>
      <c r="G11" t="s">
        <v>4109</v>
      </c>
      <c r="H11" t="s">
        <v>4108</v>
      </c>
    </row>
    <row r="12" spans="1:8" x14ac:dyDescent="0.35">
      <c r="E12">
        <v>3962</v>
      </c>
      <c r="F12" t="s">
        <v>4132</v>
      </c>
      <c r="G12" t="s">
        <v>4113</v>
      </c>
      <c r="H12" t="s">
        <v>4112</v>
      </c>
    </row>
    <row r="13" spans="1:8" x14ac:dyDescent="0.35">
      <c r="E13">
        <v>3962</v>
      </c>
      <c r="F13" t="s">
        <v>4133</v>
      </c>
      <c r="G13" t="s">
        <v>4116</v>
      </c>
      <c r="H13" t="s">
        <v>4115</v>
      </c>
    </row>
    <row r="14" spans="1:8" x14ac:dyDescent="0.35">
      <c r="E14">
        <v>3962</v>
      </c>
      <c r="F14" t="s">
        <v>4134</v>
      </c>
      <c r="G14" t="s">
        <v>4119</v>
      </c>
      <c r="H14" t="s">
        <v>4118</v>
      </c>
    </row>
    <row r="15" spans="1:8" x14ac:dyDescent="0.35">
      <c r="E15">
        <v>3962</v>
      </c>
      <c r="F15" t="s">
        <v>4135</v>
      </c>
      <c r="G15" t="s">
        <v>4122</v>
      </c>
      <c r="H15" t="s">
        <v>4121</v>
      </c>
    </row>
    <row r="16" spans="1:8" x14ac:dyDescent="0.35">
      <c r="E16">
        <v>3962</v>
      </c>
      <c r="F16" t="s">
        <v>4136</v>
      </c>
      <c r="G16" t="s">
        <v>4124</v>
      </c>
      <c r="H16" t="s">
        <v>4123</v>
      </c>
    </row>
    <row r="17" spans="5:8" x14ac:dyDescent="0.35">
      <c r="E17">
        <v>3962</v>
      </c>
      <c r="F17" t="s">
        <v>4137</v>
      </c>
      <c r="G17" t="s">
        <v>4129</v>
      </c>
      <c r="H17" t="s">
        <v>4128</v>
      </c>
    </row>
  </sheetData>
  <mergeCells count="3">
    <mergeCell ref="A6:A7"/>
    <mergeCell ref="C6:C7"/>
    <mergeCell ref="D6:D7"/>
  </mergeCells>
  <hyperlinks>
    <hyperlink ref="B1" r:id="rId1" tooltip="Islamabad Capital Territory" display="https://en.wikipedia.org/wiki/Islamabad_Capital_Territory" xr:uid="{7196DCE0-B247-4F51-8FA4-084A3E119519}"/>
    <hyperlink ref="B2" r:id="rId2" tooltip="Balochistan, Pakistan" display="https://en.wikipedia.org/wiki/Balochistan,_Pakistan" xr:uid="{AF1F862E-2FB6-4DE6-8B51-4424510F3F4E}"/>
    <hyperlink ref="B3" r:id="rId3" tooltip="Khyber Pakhtunkhwa" display="https://en.wikipedia.org/wiki/Khyber_Pakhtunkhwa" xr:uid="{23FAD56E-4D96-4A93-93D0-BEB2D2F94949}"/>
    <hyperlink ref="B4" r:id="rId4" tooltip="Punjab, Pakistan" display="https://en.wikipedia.org/wiki/Punjab,_Pakistan" xr:uid="{C1F32B6A-D028-46CA-9A81-7F37F1FBC139}"/>
    <hyperlink ref="B5" r:id="rId5" tooltip="Sindh" display="https://en.wikipedia.org/wiki/Sindh" xr:uid="{4F832DF7-516F-4BDB-96B6-6E96922AAB30}"/>
    <hyperlink ref="B6" r:id="rId6" tooltip="Azad Kashmir" display="https://en.wikipedia.org/wiki/Azad_Kashmir" xr:uid="{8066267B-B9B8-40BA-9817-05BB5B6C60F9}"/>
    <hyperlink ref="B8" r:id="rId7" tooltip="Gilgit-Baltistan" display="https://en.wikipedia.org/wiki/Gilgit-Baltistan" xr:uid="{77C73CFB-157A-4C36-B42F-7AA1CF967414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278EF-32D1-495D-8405-23FD7D75C9DD}">
  <dimension ref="A1:I12"/>
  <sheetViews>
    <sheetView workbookViewId="0">
      <selection activeCell="F1" sqref="F1:I12"/>
    </sheetView>
  </sheetViews>
  <sheetFormatPr defaultRowHeight="14.5" x14ac:dyDescent="0.35"/>
  <cols>
    <col min="7" max="7" width="36.453125" bestFit="1" customWidth="1"/>
  </cols>
  <sheetData>
    <row r="1" spans="1:9" ht="18.5" thickBot="1" x14ac:dyDescent="0.4">
      <c r="A1" s="1" t="s">
        <v>2520</v>
      </c>
      <c r="B1" s="3" t="s">
        <v>2521</v>
      </c>
      <c r="C1" s="6" t="s">
        <v>2522</v>
      </c>
      <c r="D1" s="6" t="s">
        <v>2523</v>
      </c>
      <c r="E1" s="6" t="s">
        <v>2524</v>
      </c>
      <c r="F1">
        <v>4026</v>
      </c>
      <c r="G1" t="str">
        <f>_xlfn.CONCAT(B1," (Georgian ",E1,")")</f>
        <v>Abkhazia (Georgian autonomous republic)</v>
      </c>
      <c r="H1" t="str">
        <f>B1</f>
        <v>Abkhazia</v>
      </c>
      <c r="I1" t="str">
        <f>A1</f>
        <v>E-AB</v>
      </c>
    </row>
    <row r="2" spans="1:9" ht="18.5" thickBot="1" x14ac:dyDescent="0.4">
      <c r="A2" s="1" t="s">
        <v>2525</v>
      </c>
      <c r="B2" s="3" t="s">
        <v>2526</v>
      </c>
      <c r="C2" s="6" t="s">
        <v>2527</v>
      </c>
      <c r="D2" s="6" t="s">
        <v>2528</v>
      </c>
      <c r="E2" s="6" t="s">
        <v>2524</v>
      </c>
      <c r="F2">
        <v>4026</v>
      </c>
      <c r="G2" t="str">
        <f t="shared" ref="G2:G12" si="0">_xlfn.CONCAT(B2," (Georgian ",E2,")")</f>
        <v>Ajaria (Georgian autonomous republic)</v>
      </c>
      <c r="H2" t="str">
        <f t="shared" ref="H2:H12" si="1">B2</f>
        <v>Ajaria</v>
      </c>
      <c r="I2" t="str">
        <f t="shared" ref="I2:I12" si="2">A2</f>
        <v>GE-AJ</v>
      </c>
    </row>
    <row r="3" spans="1:9" ht="15" thickBot="1" x14ac:dyDescent="0.4">
      <c r="A3" s="1" t="s">
        <v>2529</v>
      </c>
      <c r="B3" s="3" t="s">
        <v>2530</v>
      </c>
      <c r="C3" s="6"/>
      <c r="D3" s="6" t="s">
        <v>2531</v>
      </c>
      <c r="E3" s="6" t="s">
        <v>466</v>
      </c>
      <c r="F3">
        <v>4026</v>
      </c>
      <c r="G3" t="str">
        <f t="shared" si="0"/>
        <v>Tbilisi (Georgian city)</v>
      </c>
      <c r="H3" t="str">
        <f t="shared" si="1"/>
        <v>Tbilisi</v>
      </c>
      <c r="I3" t="str">
        <f t="shared" si="2"/>
        <v>GE-TB</v>
      </c>
    </row>
    <row r="4" spans="1:9" ht="15" thickBot="1" x14ac:dyDescent="0.4">
      <c r="A4" s="1" t="s">
        <v>2532</v>
      </c>
      <c r="B4" s="3" t="s">
        <v>2533</v>
      </c>
      <c r="C4" s="6"/>
      <c r="D4" s="6" t="s">
        <v>2534</v>
      </c>
      <c r="E4" s="6" t="s">
        <v>1036</v>
      </c>
      <c r="F4">
        <v>4026</v>
      </c>
      <c r="G4" t="str">
        <f t="shared" si="0"/>
        <v>Guria (Georgian region)</v>
      </c>
      <c r="H4" t="str">
        <f t="shared" si="1"/>
        <v>Guria</v>
      </c>
      <c r="I4" t="str">
        <f t="shared" si="2"/>
        <v>GE-GU</v>
      </c>
    </row>
    <row r="5" spans="1:9" ht="15" thickBot="1" x14ac:dyDescent="0.4">
      <c r="A5" s="1" t="s">
        <v>2535</v>
      </c>
      <c r="B5" s="3" t="s">
        <v>2536</v>
      </c>
      <c r="C5" s="6"/>
      <c r="D5" s="6" t="s">
        <v>2537</v>
      </c>
      <c r="E5" s="6" t="s">
        <v>1036</v>
      </c>
      <c r="F5">
        <v>4026</v>
      </c>
      <c r="G5" t="str">
        <f t="shared" si="0"/>
        <v>Imereti (Georgian region)</v>
      </c>
      <c r="H5" t="str">
        <f t="shared" si="1"/>
        <v>Imereti</v>
      </c>
      <c r="I5" t="str">
        <f t="shared" si="2"/>
        <v>GE-IM</v>
      </c>
    </row>
    <row r="6" spans="1:9" ht="15" thickBot="1" x14ac:dyDescent="0.4">
      <c r="A6" s="1" t="s">
        <v>2538</v>
      </c>
      <c r="B6" s="3" t="s">
        <v>2539</v>
      </c>
      <c r="C6" s="6"/>
      <c r="D6" s="6" t="s">
        <v>2540</v>
      </c>
      <c r="E6" s="6" t="s">
        <v>1036</v>
      </c>
      <c r="F6">
        <v>4026</v>
      </c>
      <c r="G6" t="str">
        <f t="shared" si="0"/>
        <v>K'akheti (Georgian region)</v>
      </c>
      <c r="H6" t="str">
        <f t="shared" si="1"/>
        <v>K'akheti</v>
      </c>
      <c r="I6" t="str">
        <f t="shared" si="2"/>
        <v>GE-KA</v>
      </c>
    </row>
    <row r="7" spans="1:9" ht="29.5" thickBot="1" x14ac:dyDescent="0.4">
      <c r="A7" s="1" t="s">
        <v>2541</v>
      </c>
      <c r="B7" s="3" t="s">
        <v>2542</v>
      </c>
      <c r="C7" s="6"/>
      <c r="D7" s="6" t="s">
        <v>2543</v>
      </c>
      <c r="E7" s="6" t="s">
        <v>1036</v>
      </c>
      <c r="F7">
        <v>4026</v>
      </c>
      <c r="G7" t="str">
        <f t="shared" si="0"/>
        <v>Kvemo Kartli (Georgian region)</v>
      </c>
      <c r="H7" t="str">
        <f t="shared" si="1"/>
        <v>Kvemo Kartli</v>
      </c>
      <c r="I7" t="str">
        <f t="shared" si="2"/>
        <v>GE-KK</v>
      </c>
    </row>
    <row r="8" spans="1:9" ht="29.5" thickBot="1" x14ac:dyDescent="0.4">
      <c r="A8" s="1" t="s">
        <v>2544</v>
      </c>
      <c r="B8" s="3" t="s">
        <v>2545</v>
      </c>
      <c r="C8" s="6"/>
      <c r="D8" s="6" t="s">
        <v>2546</v>
      </c>
      <c r="E8" s="6" t="s">
        <v>1036</v>
      </c>
      <c r="F8">
        <v>4026</v>
      </c>
      <c r="G8" t="str">
        <f t="shared" si="0"/>
        <v>Mtskheta-Mtianeti (Georgian region)</v>
      </c>
      <c r="H8" t="str">
        <f t="shared" si="1"/>
        <v>Mtskheta-Mtianeti</v>
      </c>
      <c r="I8" t="str">
        <f t="shared" si="2"/>
        <v>GE-MM</v>
      </c>
    </row>
    <row r="9" spans="1:9" ht="73" thickBot="1" x14ac:dyDescent="0.4">
      <c r="A9" s="1" t="s">
        <v>2547</v>
      </c>
      <c r="B9" s="3" t="s">
        <v>2548</v>
      </c>
      <c r="C9" s="6"/>
      <c r="D9" s="6" t="s">
        <v>2549</v>
      </c>
      <c r="E9" s="6" t="s">
        <v>1036</v>
      </c>
      <c r="F9">
        <v>4026</v>
      </c>
      <c r="G9" t="str">
        <f t="shared" si="0"/>
        <v>Rach'a-Lechkhumi-Kvemo Svaneti (Georgian region)</v>
      </c>
      <c r="H9" t="str">
        <f t="shared" si="1"/>
        <v>Rach'a-Lechkhumi-Kvemo Svaneti</v>
      </c>
      <c r="I9" t="str">
        <f t="shared" si="2"/>
        <v>GE-RL</v>
      </c>
    </row>
    <row r="10" spans="1:9" ht="44" thickBot="1" x14ac:dyDescent="0.4">
      <c r="A10" s="1" t="s">
        <v>2550</v>
      </c>
      <c r="B10" s="3" t="s">
        <v>2551</v>
      </c>
      <c r="C10" s="6"/>
      <c r="D10" s="6" t="s">
        <v>2552</v>
      </c>
      <c r="E10" s="6" t="s">
        <v>1036</v>
      </c>
      <c r="F10">
        <v>4026</v>
      </c>
      <c r="G10" t="str">
        <f t="shared" si="0"/>
        <v>Samegrelo-Zemo Svaneti (Georgian region)</v>
      </c>
      <c r="H10" t="str">
        <f t="shared" si="1"/>
        <v>Samegrelo-Zemo Svaneti</v>
      </c>
      <c r="I10" t="str">
        <f t="shared" si="2"/>
        <v>GE-SZ</v>
      </c>
    </row>
    <row r="11" spans="1:9" ht="44" thickBot="1" x14ac:dyDescent="0.4">
      <c r="A11" s="1" t="s">
        <v>2553</v>
      </c>
      <c r="B11" s="3" t="s">
        <v>2554</v>
      </c>
      <c r="C11" s="6"/>
      <c r="D11" s="6" t="s">
        <v>2555</v>
      </c>
      <c r="E11" s="6" t="s">
        <v>1036</v>
      </c>
      <c r="F11">
        <v>4026</v>
      </c>
      <c r="G11" t="str">
        <f t="shared" si="0"/>
        <v>Samtskhe-Javakheti (Georgian region)</v>
      </c>
      <c r="H11" t="str">
        <f t="shared" si="1"/>
        <v>Samtskhe-Javakheti</v>
      </c>
      <c r="I11" t="str">
        <f t="shared" si="2"/>
        <v>GE-SJ</v>
      </c>
    </row>
    <row r="12" spans="1:9" ht="29.5" thickBot="1" x14ac:dyDescent="0.4">
      <c r="A12" s="1" t="s">
        <v>2556</v>
      </c>
      <c r="B12" s="3" t="s">
        <v>2557</v>
      </c>
      <c r="C12" s="6"/>
      <c r="D12" s="6" t="s">
        <v>2558</v>
      </c>
      <c r="E12" s="6" t="s">
        <v>1036</v>
      </c>
      <c r="F12">
        <v>4026</v>
      </c>
      <c r="G12" t="str">
        <f t="shared" si="0"/>
        <v>Shida Kartli (Georgian region)</v>
      </c>
      <c r="H12" t="str">
        <f t="shared" si="1"/>
        <v>Shida Kartli</v>
      </c>
      <c r="I12" t="str">
        <f t="shared" si="2"/>
        <v>GE-SK</v>
      </c>
    </row>
  </sheetData>
  <hyperlinks>
    <hyperlink ref="B1" r:id="rId1" tooltip="Abkhazia" display="https://en.wikipedia.org/wiki/Abkhazia" xr:uid="{20D9C26F-8434-456E-9226-B2B8167789BB}"/>
    <hyperlink ref="B2" r:id="rId2" tooltip="Ajaria" display="https://en.wikipedia.org/wiki/Ajaria" xr:uid="{7075351F-3C1E-4D5F-825D-496BB37728C7}"/>
    <hyperlink ref="B3" r:id="rId3" tooltip="Tbilisi" display="https://en.wikipedia.org/wiki/Tbilisi" xr:uid="{67005B93-F321-4A2F-A91A-88ED3069CA1E}"/>
    <hyperlink ref="B4" r:id="rId4" tooltip="Guria" display="https://en.wikipedia.org/wiki/Guria" xr:uid="{B17AA273-50FC-4CDD-B5BB-571D6A33B442}"/>
    <hyperlink ref="B5" r:id="rId5" tooltip="Imereti" display="https://en.wikipedia.org/wiki/Imereti" xr:uid="{A39D084D-FC30-4C73-9B6A-2E1E128394DD}"/>
    <hyperlink ref="B6" r:id="rId6" tooltip="Kakheti" display="https://en.wikipedia.org/wiki/Kakheti" xr:uid="{F235890A-1AEC-4C28-94C4-0A71C9D45E20}"/>
    <hyperlink ref="B7" r:id="rId7" tooltip="Kvemo Kartli" display="https://en.wikipedia.org/wiki/Kvemo_Kartli" xr:uid="{A21A52B5-FFC2-4AC0-8EF1-6F27812EF6FD}"/>
    <hyperlink ref="B8" r:id="rId8" tooltip="Mtskheta-Mtianeti" display="https://en.wikipedia.org/wiki/Mtskheta-Mtianeti" xr:uid="{B1AE2DA6-7415-454D-9BF1-C1363DC6FD84}"/>
    <hyperlink ref="B9" r:id="rId9" tooltip="Racha-Lechkhumi and Kvemo Svaneti" display="https://en.wikipedia.org/wiki/Racha-Lechkhumi_and_Kvemo_Svaneti" xr:uid="{92907ACF-CE48-48A9-8560-4400EA4E39F7}"/>
    <hyperlink ref="B10" r:id="rId10" tooltip="Samegrelo-Zemo Svaneti" display="https://en.wikipedia.org/wiki/Samegrelo-Zemo_Svaneti" xr:uid="{6FF60FF1-0771-4A82-A705-9C341E7F6F6C}"/>
    <hyperlink ref="B11" r:id="rId11" tooltip="Samtskhe-Javakheti" display="https://en.wikipedia.org/wiki/Samtskhe-Javakheti" xr:uid="{8F7767C1-2E00-43E0-96A4-0A3ABAF4D922}"/>
    <hyperlink ref="B12" r:id="rId12" tooltip="Shida Kartli" display="https://en.wikipedia.org/wiki/Shida_Kartli" xr:uid="{90B27972-18E8-4A52-A5E4-265DB6DBDBBE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0537F-EEEF-4E35-947C-BE95DE7551B7}">
  <dimension ref="A1:F12"/>
  <sheetViews>
    <sheetView workbookViewId="0">
      <selection activeCell="C1" sqref="C1:F12"/>
    </sheetView>
  </sheetViews>
  <sheetFormatPr defaultRowHeight="14.5" x14ac:dyDescent="0.35"/>
  <cols>
    <col min="4" max="4" width="21.36328125" bestFit="1" customWidth="1"/>
  </cols>
  <sheetData>
    <row r="1" spans="1:6" ht="15" thickBot="1" x14ac:dyDescent="0.4">
      <c r="A1" s="1" t="s">
        <v>1639</v>
      </c>
      <c r="B1" s="3" t="s">
        <v>1640</v>
      </c>
      <c r="C1">
        <v>3836</v>
      </c>
      <c r="D1" t="str">
        <f>_xlfn.CONCAT(B1, " (Bininese district)")</f>
        <v>Alibori (Bininese district)</v>
      </c>
      <c r="E1" t="str">
        <f>B1</f>
        <v>Alibori</v>
      </c>
      <c r="F1" t="str">
        <f>A1</f>
        <v>BJ-AL</v>
      </c>
    </row>
    <row r="2" spans="1:6" ht="15" thickBot="1" x14ac:dyDescent="0.4">
      <c r="A2" s="1" t="s">
        <v>1641</v>
      </c>
      <c r="B2" s="3" t="s">
        <v>1642</v>
      </c>
      <c r="C2">
        <v>3836</v>
      </c>
      <c r="D2" t="str">
        <f t="shared" ref="D2:D12" si="0">_xlfn.CONCAT(B2, " (Bininese district)")</f>
        <v>Atacora (Bininese district)</v>
      </c>
      <c r="E2" t="str">
        <f t="shared" ref="E2:E12" si="1">B2</f>
        <v>Atacora</v>
      </c>
      <c r="F2" t="str">
        <f t="shared" ref="F2:F12" si="2">A2</f>
        <v>BJ-AK</v>
      </c>
    </row>
    <row r="3" spans="1:6" ht="29.5" thickBot="1" x14ac:dyDescent="0.4">
      <c r="A3" s="1" t="s">
        <v>1643</v>
      </c>
      <c r="B3" s="3" t="s">
        <v>1644</v>
      </c>
      <c r="C3">
        <v>3836</v>
      </c>
      <c r="D3" t="str">
        <f t="shared" si="0"/>
        <v>Atlantique (Bininese district)</v>
      </c>
      <c r="E3" t="str">
        <f t="shared" si="1"/>
        <v>Atlantique</v>
      </c>
      <c r="F3" t="str">
        <f t="shared" si="2"/>
        <v>BJ-AQ</v>
      </c>
    </row>
    <row r="4" spans="1:6" ht="15" thickBot="1" x14ac:dyDescent="0.4">
      <c r="A4" s="1" t="s">
        <v>1645</v>
      </c>
      <c r="B4" s="3" t="s">
        <v>1646</v>
      </c>
      <c r="C4">
        <v>3836</v>
      </c>
      <c r="D4" t="str">
        <f t="shared" si="0"/>
        <v>Borgou (Bininese district)</v>
      </c>
      <c r="E4" t="str">
        <f t="shared" si="1"/>
        <v>Borgou</v>
      </c>
      <c r="F4" t="str">
        <f t="shared" si="2"/>
        <v>BJ-BO</v>
      </c>
    </row>
    <row r="5" spans="1:6" ht="15" thickBot="1" x14ac:dyDescent="0.4">
      <c r="A5" s="1" t="s">
        <v>1647</v>
      </c>
      <c r="B5" s="3" t="s">
        <v>1648</v>
      </c>
      <c r="C5">
        <v>3836</v>
      </c>
      <c r="D5" t="str">
        <f t="shared" si="0"/>
        <v>Collines (Bininese district)</v>
      </c>
      <c r="E5" t="str">
        <f t="shared" si="1"/>
        <v>Collines</v>
      </c>
      <c r="F5" t="str">
        <f t="shared" si="2"/>
        <v>BJ-CO</v>
      </c>
    </row>
    <row r="6" spans="1:6" ht="15" thickBot="1" x14ac:dyDescent="0.4">
      <c r="A6" s="1" t="s">
        <v>1649</v>
      </c>
      <c r="B6" s="3" t="s">
        <v>1650</v>
      </c>
      <c r="C6">
        <v>3836</v>
      </c>
      <c r="D6" t="str">
        <f t="shared" si="0"/>
        <v>Couffo (Bininese district)</v>
      </c>
      <c r="E6" t="str">
        <f t="shared" si="1"/>
        <v>Couffo</v>
      </c>
      <c r="F6" t="str">
        <f t="shared" si="2"/>
        <v>BJ-KO</v>
      </c>
    </row>
    <row r="7" spans="1:6" ht="15" thickBot="1" x14ac:dyDescent="0.4">
      <c r="A7" s="1" t="s">
        <v>1651</v>
      </c>
      <c r="B7" s="3" t="s">
        <v>1652</v>
      </c>
      <c r="C7">
        <v>3836</v>
      </c>
      <c r="D7" t="str">
        <f t="shared" si="0"/>
        <v>Donga (Bininese district)</v>
      </c>
      <c r="E7" t="str">
        <f t="shared" si="1"/>
        <v>Donga</v>
      </c>
      <c r="F7" t="str">
        <f t="shared" si="2"/>
        <v>BJ-DO</v>
      </c>
    </row>
    <row r="8" spans="1:6" ht="15" thickBot="1" x14ac:dyDescent="0.4">
      <c r="A8" s="1" t="s">
        <v>1653</v>
      </c>
      <c r="B8" s="3" t="s">
        <v>1654</v>
      </c>
      <c r="C8">
        <v>3836</v>
      </c>
      <c r="D8" t="str">
        <f t="shared" si="0"/>
        <v>Littoral (Bininese district)</v>
      </c>
      <c r="E8" t="str">
        <f t="shared" si="1"/>
        <v>Littoral</v>
      </c>
      <c r="F8" t="str">
        <f t="shared" si="2"/>
        <v>BJ-LI</v>
      </c>
    </row>
    <row r="9" spans="1:6" ht="15" thickBot="1" x14ac:dyDescent="0.4">
      <c r="A9" s="1" t="s">
        <v>1655</v>
      </c>
      <c r="B9" s="3" t="s">
        <v>1656</v>
      </c>
      <c r="C9">
        <v>3836</v>
      </c>
      <c r="D9" t="str">
        <f t="shared" si="0"/>
        <v>Mono (Bininese district)</v>
      </c>
      <c r="E9" t="str">
        <f t="shared" si="1"/>
        <v>Mono</v>
      </c>
      <c r="F9" t="str">
        <f t="shared" si="2"/>
        <v>BJ-MO</v>
      </c>
    </row>
    <row r="10" spans="1:6" ht="15" thickBot="1" x14ac:dyDescent="0.4">
      <c r="A10" s="1" t="s">
        <v>1657</v>
      </c>
      <c r="B10" s="3" t="s">
        <v>1658</v>
      </c>
      <c r="C10">
        <v>3836</v>
      </c>
      <c r="D10" t="str">
        <f t="shared" si="0"/>
        <v>Ouémé (Bininese district)</v>
      </c>
      <c r="E10" t="str">
        <f t="shared" si="1"/>
        <v>Ouémé</v>
      </c>
      <c r="F10" t="str">
        <f t="shared" si="2"/>
        <v>BJ-OU</v>
      </c>
    </row>
    <row r="11" spans="1:6" ht="15" thickBot="1" x14ac:dyDescent="0.4">
      <c r="A11" s="1" t="s">
        <v>1659</v>
      </c>
      <c r="B11" s="3" t="s">
        <v>715</v>
      </c>
      <c r="C11">
        <v>3836</v>
      </c>
      <c r="D11" t="str">
        <f t="shared" si="0"/>
        <v>Plateau (Bininese district)</v>
      </c>
      <c r="E11" t="str">
        <f t="shared" si="1"/>
        <v>Plateau</v>
      </c>
      <c r="F11" t="str">
        <f t="shared" si="2"/>
        <v>BJ-PL</v>
      </c>
    </row>
    <row r="12" spans="1:6" ht="15" thickBot="1" x14ac:dyDescent="0.4">
      <c r="A12" s="1" t="s">
        <v>1660</v>
      </c>
      <c r="B12" s="3" t="s">
        <v>1661</v>
      </c>
      <c r="C12">
        <v>3836</v>
      </c>
      <c r="D12" t="str">
        <f t="shared" si="0"/>
        <v>Zou (Bininese district)</v>
      </c>
      <c r="E12" t="str">
        <f t="shared" si="1"/>
        <v>Zou</v>
      </c>
      <c r="F12" t="str">
        <f t="shared" si="2"/>
        <v>BJ-ZO</v>
      </c>
    </row>
  </sheetData>
  <hyperlinks>
    <hyperlink ref="B1" r:id="rId1" tooltip="Alibori Department" display="https://en.wikipedia.org/wiki/Alibori_Department" xr:uid="{04BC3ACF-0DEB-4B7E-B362-B1125AF9717E}"/>
    <hyperlink ref="B2" r:id="rId2" tooltip="Atakora Department" display="https://en.wikipedia.org/wiki/Atakora_Department" xr:uid="{8ED25979-F193-43A8-AB69-8FF4A5608653}"/>
    <hyperlink ref="B3" r:id="rId3" tooltip="Atlantique Department" display="https://en.wikipedia.org/wiki/Atlantique_Department" xr:uid="{FF5D3A01-645E-4494-A03E-C11B51FCA422}"/>
    <hyperlink ref="B4" r:id="rId4" tooltip="Borgou Department" display="https://en.wikipedia.org/wiki/Borgou_Department" xr:uid="{3FB8C5DE-C3A4-46F6-94BB-A58362806B84}"/>
    <hyperlink ref="B5" r:id="rId5" tooltip="Collines Department" display="https://en.wikipedia.org/wiki/Collines_Department" xr:uid="{E0F77FD9-1533-49FD-818C-9765F79F0D8F}"/>
    <hyperlink ref="B6" r:id="rId6" tooltip="Kouffo Department" display="https://en.wikipedia.org/wiki/Kouffo_Department" xr:uid="{0DCCC58E-E7C7-49E9-BCE4-28F1F47CEBDE}"/>
    <hyperlink ref="B7" r:id="rId7" tooltip="Donga Department" display="https://en.wikipedia.org/wiki/Donga_Department" xr:uid="{AA86F399-C80E-43EB-93F9-CDAAC23E7394}"/>
    <hyperlink ref="B8" r:id="rId8" tooltip="Littoral Department" display="https://en.wikipedia.org/wiki/Littoral_Department" xr:uid="{C5318437-52B0-4439-8C8B-AB721E7B79C5}"/>
    <hyperlink ref="B9" r:id="rId9" tooltip="Mono Department" display="https://en.wikipedia.org/wiki/Mono_Department" xr:uid="{D02C4C45-061A-4D8F-B488-5AA20A96C1BE}"/>
    <hyperlink ref="B10" r:id="rId10" tooltip="Ouémé Department" display="https://en.wikipedia.org/wiki/Ou%C3%A9m%C3%A9_Department" xr:uid="{84995B42-1139-4334-ADF4-140DB9E82985}"/>
    <hyperlink ref="B11" r:id="rId11" tooltip="Plateau Department" display="https://en.wikipedia.org/wiki/Plateau_Department" xr:uid="{DA97B6AB-D8F2-4FE9-B680-176E8C10FA33}"/>
    <hyperlink ref="B12" r:id="rId12" tooltip="Zou Department" display="https://en.wikipedia.org/wiki/Zou_Department" xr:uid="{EADFBF5E-0AEF-4E7B-8230-E993B9AB4D2D}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92D5B-C010-4C32-9E4A-4F1E728FF5DD}">
  <dimension ref="A1:G4"/>
  <sheetViews>
    <sheetView workbookViewId="0">
      <selection activeCell="D1" sqref="D1:G4"/>
    </sheetView>
  </sheetViews>
  <sheetFormatPr defaultRowHeight="14.5" x14ac:dyDescent="0.35"/>
  <cols>
    <col min="5" max="5" width="21.08984375" bestFit="1" customWidth="1"/>
  </cols>
  <sheetData>
    <row r="1" spans="1:7" ht="15" thickBot="1" x14ac:dyDescent="0.4">
      <c r="A1" s="1" t="s">
        <v>1662</v>
      </c>
      <c r="B1" s="3" t="s">
        <v>1663</v>
      </c>
      <c r="C1" s="6" t="s">
        <v>1663</v>
      </c>
      <c r="D1">
        <v>3964</v>
      </c>
      <c r="E1" t="str">
        <f>_xlfn.CONCAT(B1," (Bruneian district)")</f>
        <v>Belait (Bruneian district)</v>
      </c>
      <c r="F1" t="str">
        <f>B1</f>
        <v>Belait</v>
      </c>
      <c r="G1" t="str">
        <f>A1</f>
        <v>BN-BE</v>
      </c>
    </row>
    <row r="2" spans="1:7" ht="29.5" thickBot="1" x14ac:dyDescent="0.4">
      <c r="A2" s="1" t="s">
        <v>1664</v>
      </c>
      <c r="B2" s="3" t="s">
        <v>1665</v>
      </c>
      <c r="C2" s="6" t="s">
        <v>1666</v>
      </c>
      <c r="D2">
        <v>3964</v>
      </c>
      <c r="E2" t="str">
        <f t="shared" ref="E2:E4" si="0">_xlfn.CONCAT(B2," (Bruneian district)")</f>
        <v>Brunei-Muara (Bruneian district)</v>
      </c>
      <c r="F2" t="str">
        <f t="shared" ref="F2:F4" si="1">B2</f>
        <v>Brunei-Muara</v>
      </c>
      <c r="G2" t="str">
        <f t="shared" ref="G2:G4" si="2">A2</f>
        <v>BN-BM</v>
      </c>
    </row>
    <row r="3" spans="1:7" ht="29.5" thickBot="1" x14ac:dyDescent="0.4">
      <c r="A3" s="1" t="s">
        <v>1667</v>
      </c>
      <c r="B3" s="3" t="s">
        <v>1668</v>
      </c>
      <c r="C3" s="6" t="s">
        <v>1668</v>
      </c>
      <c r="D3">
        <v>3964</v>
      </c>
      <c r="E3" t="str">
        <f t="shared" si="0"/>
        <v>Temburong (Bruneian district)</v>
      </c>
      <c r="F3" t="str">
        <f t="shared" si="1"/>
        <v>Temburong</v>
      </c>
      <c r="G3" t="str">
        <f t="shared" si="2"/>
        <v>BN-TE</v>
      </c>
    </row>
    <row r="4" spans="1:7" ht="15" thickBot="1" x14ac:dyDescent="0.4">
      <c r="A4" s="1" t="s">
        <v>1669</v>
      </c>
      <c r="B4" s="3" t="s">
        <v>1670</v>
      </c>
      <c r="C4" s="6" t="s">
        <v>1670</v>
      </c>
      <c r="D4">
        <v>3964</v>
      </c>
      <c r="E4" t="str">
        <f t="shared" si="0"/>
        <v>Tutong (Bruneian district)</v>
      </c>
      <c r="F4" t="str">
        <f t="shared" si="1"/>
        <v>Tutong</v>
      </c>
      <c r="G4" t="str">
        <f t="shared" si="2"/>
        <v>BN-TU</v>
      </c>
    </row>
  </sheetData>
  <hyperlinks>
    <hyperlink ref="B1" r:id="rId1" tooltip="Belait District" display="https://en.wikipedia.org/wiki/Belait_District" xr:uid="{D0845893-C1A2-4845-92D3-D8F875736DA5}"/>
    <hyperlink ref="B2" r:id="rId2" tooltip="Brunei-Muara District" display="https://en.wikipedia.org/wiki/Brunei-Muara_District" xr:uid="{9EBCC475-B8FC-484C-AF0B-F0D60D4AA964}"/>
    <hyperlink ref="B3" r:id="rId3" tooltip="Temburong District" display="https://en.wikipedia.org/wiki/Temburong_District" xr:uid="{D45F76AA-8457-42EB-971C-5397CEE53EBF}"/>
    <hyperlink ref="B4" r:id="rId4" tooltip="Tutong District" display="https://en.wikipedia.org/wiki/Tutong_District" xr:uid="{AD7F8EA1-CF6F-49AB-A2BC-8EE276B1D6B2}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80F91-0B90-4BAA-A679-1B67011ED05B}">
  <dimension ref="A1:G32"/>
  <sheetViews>
    <sheetView topLeftCell="A22" workbookViewId="0">
      <selection activeCell="D1" sqref="D1:G32"/>
    </sheetView>
  </sheetViews>
  <sheetFormatPr defaultRowHeight="14.5" x14ac:dyDescent="0.35"/>
  <cols>
    <col min="5" max="5" width="23" bestFit="1" customWidth="1"/>
    <col min="6" max="6" width="6.54296875" bestFit="1" customWidth="1"/>
  </cols>
  <sheetData>
    <row r="1" spans="1:7" ht="15" thickBot="1" x14ac:dyDescent="0.4">
      <c r="A1" s="1" t="s">
        <v>1671</v>
      </c>
      <c r="B1" s="3" t="s">
        <v>1672</v>
      </c>
      <c r="C1" s="6" t="s">
        <v>473</v>
      </c>
      <c r="D1">
        <v>3892</v>
      </c>
      <c r="E1" t="str">
        <f>_xlfn.CONCAT(B1," (Bahamian district)")</f>
        <v>Acklins (Bahamian district)</v>
      </c>
      <c r="F1" t="str">
        <f>B1</f>
        <v>Acklins</v>
      </c>
      <c r="G1" t="str">
        <f>A1</f>
        <v>BS-AK</v>
      </c>
    </row>
    <row r="2" spans="1:7" ht="29.5" thickBot="1" x14ac:dyDescent="0.4">
      <c r="A2" s="1" t="s">
        <v>1673</v>
      </c>
      <c r="B2" s="3" t="s">
        <v>1674</v>
      </c>
      <c r="C2" s="6" t="s">
        <v>473</v>
      </c>
      <c r="D2">
        <v>3892</v>
      </c>
      <c r="E2" t="str">
        <f t="shared" ref="E2:E32" si="0">_xlfn.CONCAT(B2," (Bahamian district)")</f>
        <v>Berry Islands (Bahamian district)</v>
      </c>
      <c r="F2" t="str">
        <f t="shared" ref="F2:F32" si="1">B2</f>
        <v>Berry Islands</v>
      </c>
      <c r="G2" t="str">
        <f t="shared" ref="G2:G32" si="2">A2</f>
        <v>BS-BY</v>
      </c>
    </row>
    <row r="3" spans="1:7" ht="15" thickBot="1" x14ac:dyDescent="0.4">
      <c r="A3" s="1" t="s">
        <v>1675</v>
      </c>
      <c r="B3" s="3" t="s">
        <v>1676</v>
      </c>
      <c r="C3" s="6" t="s">
        <v>473</v>
      </c>
      <c r="D3">
        <v>3892</v>
      </c>
      <c r="E3" t="str">
        <f t="shared" si="0"/>
        <v>Bimini (Bahamian district)</v>
      </c>
      <c r="F3" t="str">
        <f t="shared" si="1"/>
        <v>Bimini</v>
      </c>
      <c r="G3" t="str">
        <f t="shared" si="2"/>
        <v>BS-BI</v>
      </c>
    </row>
    <row r="4" spans="1:7" ht="29.5" thickBot="1" x14ac:dyDescent="0.4">
      <c r="A4" s="1" t="s">
        <v>1677</v>
      </c>
      <c r="B4" s="3" t="s">
        <v>1678</v>
      </c>
      <c r="C4" s="6" t="s">
        <v>473</v>
      </c>
      <c r="D4">
        <v>3892</v>
      </c>
      <c r="E4" t="str">
        <f t="shared" si="0"/>
        <v>Black Point (Bahamian district)</v>
      </c>
      <c r="F4" t="str">
        <f t="shared" si="1"/>
        <v>Black Point</v>
      </c>
      <c r="G4" t="str">
        <f t="shared" si="2"/>
        <v>BS-BP</v>
      </c>
    </row>
    <row r="5" spans="1:7" ht="29.5" thickBot="1" x14ac:dyDescent="0.4">
      <c r="A5" s="1" t="s">
        <v>1679</v>
      </c>
      <c r="B5" s="3" t="s">
        <v>1680</v>
      </c>
      <c r="C5" s="6" t="s">
        <v>473</v>
      </c>
      <c r="D5">
        <v>3892</v>
      </c>
      <c r="E5" t="str">
        <f t="shared" si="0"/>
        <v>Cat Island (Bahamian district)</v>
      </c>
      <c r="F5" t="str">
        <f t="shared" si="1"/>
        <v>Cat Island</v>
      </c>
      <c r="G5" t="str">
        <f t="shared" si="2"/>
        <v>BS-CI</v>
      </c>
    </row>
    <row r="6" spans="1:7" ht="29.5" thickBot="1" x14ac:dyDescent="0.4">
      <c r="A6" s="1" t="s">
        <v>1681</v>
      </c>
      <c r="B6" s="3" t="s">
        <v>1682</v>
      </c>
      <c r="C6" s="6" t="s">
        <v>473</v>
      </c>
      <c r="D6">
        <v>3892</v>
      </c>
      <c r="E6" t="str">
        <f t="shared" si="0"/>
        <v>Central Abaco (Bahamian district)</v>
      </c>
      <c r="F6" t="str">
        <f t="shared" si="1"/>
        <v>Central Abaco</v>
      </c>
      <c r="G6" t="str">
        <f t="shared" si="2"/>
        <v>BS-CO</v>
      </c>
    </row>
    <row r="7" spans="1:7" ht="29.5" thickBot="1" x14ac:dyDescent="0.4">
      <c r="A7" s="1" t="s">
        <v>1683</v>
      </c>
      <c r="B7" s="3" t="s">
        <v>1684</v>
      </c>
      <c r="C7" s="6" t="s">
        <v>473</v>
      </c>
      <c r="D7">
        <v>3892</v>
      </c>
      <c r="E7" t="str">
        <f t="shared" si="0"/>
        <v>Central Andros (Bahamian district)</v>
      </c>
      <c r="F7" t="str">
        <f t="shared" si="1"/>
        <v>Central Andros</v>
      </c>
      <c r="G7" t="str">
        <f t="shared" si="2"/>
        <v>BS-CS</v>
      </c>
    </row>
    <row r="8" spans="1:7" ht="44" thickBot="1" x14ac:dyDescent="0.4">
      <c r="A8" s="1" t="s">
        <v>1685</v>
      </c>
      <c r="B8" s="3" t="s">
        <v>1686</v>
      </c>
      <c r="C8" s="6" t="s">
        <v>473</v>
      </c>
      <c r="D8">
        <v>3892</v>
      </c>
      <c r="E8" t="str">
        <f t="shared" si="0"/>
        <v>Central Eleuthera (Bahamian district)</v>
      </c>
      <c r="F8" t="str">
        <f t="shared" si="1"/>
        <v>Central Eleuthera</v>
      </c>
      <c r="G8" t="str">
        <f t="shared" si="2"/>
        <v>BS-CE</v>
      </c>
    </row>
    <row r="9" spans="1:7" ht="29.5" thickBot="1" x14ac:dyDescent="0.4">
      <c r="A9" s="1" t="s">
        <v>1687</v>
      </c>
      <c r="B9" s="3" t="s">
        <v>1688</v>
      </c>
      <c r="C9" s="6" t="s">
        <v>473</v>
      </c>
      <c r="D9">
        <v>3892</v>
      </c>
      <c r="E9" t="str">
        <f t="shared" si="0"/>
        <v>City of Freeport (Bahamian district)</v>
      </c>
      <c r="F9" t="str">
        <f t="shared" si="1"/>
        <v>City of Freeport</v>
      </c>
      <c r="G9" t="str">
        <f t="shared" si="2"/>
        <v>BS-FP</v>
      </c>
    </row>
    <row r="10" spans="1:7" ht="58.5" thickBot="1" x14ac:dyDescent="0.4">
      <c r="A10" s="1" t="s">
        <v>1689</v>
      </c>
      <c r="B10" s="3" t="s">
        <v>1690</v>
      </c>
      <c r="C10" s="6" t="s">
        <v>473</v>
      </c>
      <c r="D10">
        <v>3892</v>
      </c>
      <c r="E10" t="str">
        <f t="shared" si="0"/>
        <v>Crooked Island and Long Cay (Bahamian district)</v>
      </c>
      <c r="F10" t="str">
        <f t="shared" si="1"/>
        <v>Crooked Island and Long Cay</v>
      </c>
      <c r="G10" t="str">
        <f t="shared" si="2"/>
        <v>BS-CK</v>
      </c>
    </row>
    <row r="11" spans="1:7" ht="44" thickBot="1" x14ac:dyDescent="0.4">
      <c r="A11" s="1" t="s">
        <v>1691</v>
      </c>
      <c r="B11" s="3" t="s">
        <v>1692</v>
      </c>
      <c r="C11" s="6" t="s">
        <v>473</v>
      </c>
      <c r="D11">
        <v>3892</v>
      </c>
      <c r="E11" t="str">
        <f t="shared" si="0"/>
        <v>East Grand Bahama (Bahamian district)</v>
      </c>
      <c r="F11" t="str">
        <f t="shared" si="1"/>
        <v>East Grand Bahama</v>
      </c>
      <c r="G11" t="str">
        <f t="shared" si="2"/>
        <v>BS-EG</v>
      </c>
    </row>
    <row r="12" spans="1:7" ht="15" thickBot="1" x14ac:dyDescent="0.4">
      <c r="A12" s="1" t="s">
        <v>1693</v>
      </c>
      <c r="B12" s="3" t="s">
        <v>1694</v>
      </c>
      <c r="C12" s="6" t="s">
        <v>473</v>
      </c>
      <c r="D12">
        <v>3892</v>
      </c>
      <c r="E12" t="str">
        <f t="shared" si="0"/>
        <v>Exuma (Bahamian district)</v>
      </c>
      <c r="F12" t="str">
        <f t="shared" si="1"/>
        <v>Exuma</v>
      </c>
      <c r="G12" t="str">
        <f t="shared" si="2"/>
        <v>BS-EX</v>
      </c>
    </row>
    <row r="13" spans="1:7" ht="29.5" thickBot="1" x14ac:dyDescent="0.4">
      <c r="A13" s="1" t="s">
        <v>1695</v>
      </c>
      <c r="B13" s="3" t="s">
        <v>1696</v>
      </c>
      <c r="C13" s="6" t="s">
        <v>473</v>
      </c>
      <c r="D13">
        <v>3892</v>
      </c>
      <c r="E13" t="str">
        <f t="shared" si="0"/>
        <v>Grand Cay (Bahamian district)</v>
      </c>
      <c r="F13" t="str">
        <f t="shared" si="1"/>
        <v>Grand Cay</v>
      </c>
      <c r="G13" t="str">
        <f t="shared" si="2"/>
        <v>BS-GC</v>
      </c>
    </row>
    <row r="14" spans="1:7" ht="29.5" thickBot="1" x14ac:dyDescent="0.4">
      <c r="A14" s="1" t="s">
        <v>1697</v>
      </c>
      <c r="B14" s="3" t="s">
        <v>1698</v>
      </c>
      <c r="C14" s="6" t="s">
        <v>473</v>
      </c>
      <c r="D14">
        <v>3892</v>
      </c>
      <c r="E14" t="str">
        <f t="shared" si="0"/>
        <v>Harbour Island (Bahamian district)</v>
      </c>
      <c r="F14" t="str">
        <f t="shared" si="1"/>
        <v>Harbour Island</v>
      </c>
      <c r="G14" t="str">
        <f t="shared" si="2"/>
        <v>BS-HI</v>
      </c>
    </row>
    <row r="15" spans="1:7" ht="29.5" thickBot="1" x14ac:dyDescent="0.4">
      <c r="A15" s="1" t="s">
        <v>1699</v>
      </c>
      <c r="B15" s="3" t="s">
        <v>1700</v>
      </c>
      <c r="C15" s="6" t="s">
        <v>473</v>
      </c>
      <c r="D15">
        <v>3892</v>
      </c>
      <c r="E15" t="str">
        <f t="shared" si="0"/>
        <v>Hope Town (Bahamian district)</v>
      </c>
      <c r="F15" t="str">
        <f t="shared" si="1"/>
        <v>Hope Town</v>
      </c>
      <c r="G15" t="str">
        <f t="shared" si="2"/>
        <v>BS-HT</v>
      </c>
    </row>
    <row r="16" spans="1:7" ht="15" thickBot="1" x14ac:dyDescent="0.4">
      <c r="A16" s="1" t="s">
        <v>1701</v>
      </c>
      <c r="B16" s="3" t="s">
        <v>1702</v>
      </c>
      <c r="C16" s="6" t="s">
        <v>473</v>
      </c>
      <c r="D16">
        <v>3892</v>
      </c>
      <c r="E16" t="str">
        <f t="shared" si="0"/>
        <v>Inagua (Bahamian district)</v>
      </c>
      <c r="F16" t="str">
        <f t="shared" si="1"/>
        <v>Inagua</v>
      </c>
      <c r="G16" t="str">
        <f t="shared" si="2"/>
        <v>BS-IN</v>
      </c>
    </row>
    <row r="17" spans="1:7" ht="29.5" thickBot="1" x14ac:dyDescent="0.4">
      <c r="A17" s="1" t="s">
        <v>1703</v>
      </c>
      <c r="B17" s="3" t="s">
        <v>1704</v>
      </c>
      <c r="C17" s="6" t="s">
        <v>473</v>
      </c>
      <c r="D17">
        <v>3892</v>
      </c>
      <c r="E17" t="str">
        <f t="shared" si="0"/>
        <v>Long Island (Bahamian district)</v>
      </c>
      <c r="F17" t="str">
        <f t="shared" si="1"/>
        <v>Long Island</v>
      </c>
      <c r="G17" t="str">
        <f t="shared" si="2"/>
        <v>BS-LI</v>
      </c>
    </row>
    <row r="18" spans="1:7" ht="29.5" thickBot="1" x14ac:dyDescent="0.4">
      <c r="A18" s="1" t="s">
        <v>1705</v>
      </c>
      <c r="B18" s="3" t="s">
        <v>1706</v>
      </c>
      <c r="C18" s="6" t="s">
        <v>473</v>
      </c>
      <c r="D18">
        <v>3892</v>
      </c>
      <c r="E18" t="str">
        <f t="shared" si="0"/>
        <v>Mangrove Cay (Bahamian district)</v>
      </c>
      <c r="F18" t="str">
        <f t="shared" si="1"/>
        <v>Mangrove Cay</v>
      </c>
      <c r="G18" t="str">
        <f t="shared" si="2"/>
        <v>BS-MC</v>
      </c>
    </row>
    <row r="19" spans="1:7" ht="29.5" thickBot="1" x14ac:dyDescent="0.4">
      <c r="A19" s="1" t="s">
        <v>1707</v>
      </c>
      <c r="B19" s="3" t="s">
        <v>1708</v>
      </c>
      <c r="C19" s="6" t="s">
        <v>473</v>
      </c>
      <c r="D19">
        <v>3892</v>
      </c>
      <c r="E19" t="str">
        <f t="shared" si="0"/>
        <v>Mayaguana (Bahamian district)</v>
      </c>
      <c r="F19" t="str">
        <f t="shared" si="1"/>
        <v>Mayaguana</v>
      </c>
      <c r="G19" t="str">
        <f t="shared" si="2"/>
        <v>BS-MG</v>
      </c>
    </row>
    <row r="20" spans="1:7" ht="29.5" thickBot="1" x14ac:dyDescent="0.4">
      <c r="A20" s="1" t="s">
        <v>1709</v>
      </c>
      <c r="B20" s="3" t="s">
        <v>1710</v>
      </c>
      <c r="C20" s="6" t="s">
        <v>473</v>
      </c>
      <c r="D20">
        <v>3892</v>
      </c>
      <c r="E20" t="str">
        <f t="shared" si="0"/>
        <v>Moore's Island (Bahamian district)</v>
      </c>
      <c r="F20" t="str">
        <f t="shared" si="1"/>
        <v>Moore's Island</v>
      </c>
      <c r="G20" t="str">
        <f t="shared" si="2"/>
        <v>BS-MI</v>
      </c>
    </row>
    <row r="21" spans="1:7" ht="44" thickBot="1" x14ac:dyDescent="0.4">
      <c r="A21" s="1" t="s">
        <v>1711</v>
      </c>
      <c r="B21" s="3" t="s">
        <v>1712</v>
      </c>
      <c r="C21" s="6" t="s">
        <v>1713</v>
      </c>
      <c r="D21">
        <v>3892</v>
      </c>
      <c r="E21" t="str">
        <f t="shared" si="0"/>
        <v>New Providence (Bahamian district)</v>
      </c>
      <c r="F21" t="str">
        <f t="shared" si="1"/>
        <v>New Providence</v>
      </c>
      <c r="G21" t="str">
        <f t="shared" si="2"/>
        <v>BS-NP</v>
      </c>
    </row>
    <row r="22" spans="1:7" ht="29.5" thickBot="1" x14ac:dyDescent="0.4">
      <c r="A22" s="1" t="s">
        <v>1714</v>
      </c>
      <c r="B22" s="3" t="s">
        <v>1715</v>
      </c>
      <c r="C22" s="6" t="s">
        <v>473</v>
      </c>
      <c r="D22">
        <v>3892</v>
      </c>
      <c r="E22" t="str">
        <f t="shared" si="0"/>
        <v>North Abaco (Bahamian district)</v>
      </c>
      <c r="F22" t="str">
        <f t="shared" si="1"/>
        <v>North Abaco</v>
      </c>
      <c r="G22" t="str">
        <f t="shared" si="2"/>
        <v>BS-NO</v>
      </c>
    </row>
    <row r="23" spans="1:7" ht="29.5" thickBot="1" x14ac:dyDescent="0.4">
      <c r="A23" s="1" t="s">
        <v>1716</v>
      </c>
      <c r="B23" s="3" t="s">
        <v>1717</v>
      </c>
      <c r="C23" s="6" t="s">
        <v>473</v>
      </c>
      <c r="D23">
        <v>3892</v>
      </c>
      <c r="E23" t="str">
        <f t="shared" si="0"/>
        <v>North Andros (Bahamian district)</v>
      </c>
      <c r="F23" t="str">
        <f t="shared" si="1"/>
        <v>North Andros</v>
      </c>
      <c r="G23" t="str">
        <f t="shared" si="2"/>
        <v>BS-NS</v>
      </c>
    </row>
    <row r="24" spans="1:7" ht="44" thickBot="1" x14ac:dyDescent="0.4">
      <c r="A24" s="1" t="s">
        <v>1718</v>
      </c>
      <c r="B24" s="3" t="s">
        <v>1719</v>
      </c>
      <c r="C24" s="6" t="s">
        <v>473</v>
      </c>
      <c r="D24">
        <v>3892</v>
      </c>
      <c r="E24" t="str">
        <f t="shared" si="0"/>
        <v>North Eleuthera (Bahamian district)</v>
      </c>
      <c r="F24" t="str">
        <f t="shared" si="1"/>
        <v>North Eleuthera</v>
      </c>
      <c r="G24" t="str">
        <f t="shared" si="2"/>
        <v>BS-NE</v>
      </c>
    </row>
    <row r="25" spans="1:7" ht="29.5" thickBot="1" x14ac:dyDescent="0.4">
      <c r="A25" s="1" t="s">
        <v>1720</v>
      </c>
      <c r="B25" s="3" t="s">
        <v>1721</v>
      </c>
      <c r="C25" s="6" t="s">
        <v>473</v>
      </c>
      <c r="D25">
        <v>3892</v>
      </c>
      <c r="E25" t="str">
        <f t="shared" si="0"/>
        <v>Ragged Island (Bahamian district)</v>
      </c>
      <c r="F25" t="str">
        <f t="shared" si="1"/>
        <v>Ragged Island</v>
      </c>
      <c r="G25" t="str">
        <f t="shared" si="2"/>
        <v>BS-RI</v>
      </c>
    </row>
    <row r="26" spans="1:7" ht="15" thickBot="1" x14ac:dyDescent="0.4">
      <c r="A26" s="1" t="s">
        <v>1722</v>
      </c>
      <c r="B26" s="3" t="s">
        <v>1723</v>
      </c>
      <c r="C26" s="6" t="s">
        <v>473</v>
      </c>
      <c r="D26">
        <v>3892</v>
      </c>
      <c r="E26" t="str">
        <f t="shared" si="0"/>
        <v>Rum Cay (Bahamian district)</v>
      </c>
      <c r="F26" t="str">
        <f t="shared" si="1"/>
        <v>Rum Cay</v>
      </c>
      <c r="G26" t="str">
        <f t="shared" si="2"/>
        <v>BS-RC</v>
      </c>
    </row>
    <row r="27" spans="1:7" ht="29.5" thickBot="1" x14ac:dyDescent="0.4">
      <c r="A27" s="1" t="s">
        <v>1724</v>
      </c>
      <c r="B27" s="3" t="s">
        <v>1725</v>
      </c>
      <c r="C27" s="6" t="s">
        <v>473</v>
      </c>
      <c r="D27">
        <v>3892</v>
      </c>
      <c r="E27" t="str">
        <f t="shared" si="0"/>
        <v>San Salvador (Bahamian district)</v>
      </c>
      <c r="F27" t="str">
        <f t="shared" si="1"/>
        <v>San Salvador</v>
      </c>
      <c r="G27" t="str">
        <f t="shared" si="2"/>
        <v>BS-SS</v>
      </c>
    </row>
    <row r="28" spans="1:7" ht="29.5" thickBot="1" x14ac:dyDescent="0.4">
      <c r="A28" s="1" t="s">
        <v>1726</v>
      </c>
      <c r="B28" s="3" t="s">
        <v>1727</v>
      </c>
      <c r="C28" s="6" t="s">
        <v>473</v>
      </c>
      <c r="D28">
        <v>3892</v>
      </c>
      <c r="E28" t="str">
        <f t="shared" si="0"/>
        <v>South Abaco (Bahamian district)</v>
      </c>
      <c r="F28" t="str">
        <f t="shared" si="1"/>
        <v>South Abaco</v>
      </c>
      <c r="G28" t="str">
        <f t="shared" si="2"/>
        <v>BS-SO</v>
      </c>
    </row>
    <row r="29" spans="1:7" ht="29.5" thickBot="1" x14ac:dyDescent="0.4">
      <c r="A29" s="1" t="s">
        <v>1728</v>
      </c>
      <c r="B29" s="3" t="s">
        <v>1729</v>
      </c>
      <c r="C29" s="6" t="s">
        <v>473</v>
      </c>
      <c r="D29">
        <v>3892</v>
      </c>
      <c r="E29" t="str">
        <f t="shared" si="0"/>
        <v>South Andros (Bahamian district)</v>
      </c>
      <c r="F29" t="str">
        <f t="shared" si="1"/>
        <v>South Andros</v>
      </c>
      <c r="G29" t="str">
        <f t="shared" si="2"/>
        <v>BS-SA</v>
      </c>
    </row>
    <row r="30" spans="1:7" ht="44" thickBot="1" x14ac:dyDescent="0.4">
      <c r="A30" s="1" t="s">
        <v>1730</v>
      </c>
      <c r="B30" s="3" t="s">
        <v>1731</v>
      </c>
      <c r="C30" s="6" t="s">
        <v>473</v>
      </c>
      <c r="D30">
        <v>3892</v>
      </c>
      <c r="E30" t="str">
        <f t="shared" si="0"/>
        <v>South Eleuthera (Bahamian district)</v>
      </c>
      <c r="F30" t="str">
        <f t="shared" si="1"/>
        <v>South Eleuthera</v>
      </c>
      <c r="G30" t="str">
        <f t="shared" si="2"/>
        <v>BS-SE</v>
      </c>
    </row>
    <row r="31" spans="1:7" ht="29.5" thickBot="1" x14ac:dyDescent="0.4">
      <c r="A31" s="1" t="s">
        <v>1732</v>
      </c>
      <c r="B31" s="3" t="s">
        <v>1733</v>
      </c>
      <c r="C31" s="6" t="s">
        <v>473</v>
      </c>
      <c r="D31">
        <v>3892</v>
      </c>
      <c r="E31" t="str">
        <f t="shared" si="0"/>
        <v>Spanish Wells (Bahamian district)</v>
      </c>
      <c r="F31" t="str">
        <f t="shared" si="1"/>
        <v>Spanish Wells</v>
      </c>
      <c r="G31" t="str">
        <f t="shared" si="2"/>
        <v>BS-SW</v>
      </c>
    </row>
    <row r="32" spans="1:7" ht="44" thickBot="1" x14ac:dyDescent="0.4">
      <c r="A32" s="1" t="s">
        <v>1734</v>
      </c>
      <c r="B32" s="3" t="s">
        <v>1735</v>
      </c>
      <c r="C32" s="6" t="s">
        <v>473</v>
      </c>
      <c r="D32">
        <v>3892</v>
      </c>
      <c r="E32" t="str">
        <f t="shared" si="0"/>
        <v>West Grand Bahama (Bahamian district)</v>
      </c>
      <c r="F32" t="str">
        <f t="shared" si="1"/>
        <v>West Grand Bahama</v>
      </c>
      <c r="G32" t="str">
        <f t="shared" si="2"/>
        <v>BS-WG</v>
      </c>
    </row>
  </sheetData>
  <hyperlinks>
    <hyperlink ref="B1" r:id="rId1" tooltip="Acklins" display="https://en.wikipedia.org/wiki/Acklins" xr:uid="{4D57AE9E-1D42-4F3A-88B2-235514F3CDBA}"/>
    <hyperlink ref="B2" r:id="rId2" tooltip="Berry Islands" display="https://en.wikipedia.org/wiki/Berry_Islands" xr:uid="{1C4E1B9A-C953-40AB-998E-8CEFA16530E8}"/>
    <hyperlink ref="B3" r:id="rId3" tooltip="Bimini" display="https://en.wikipedia.org/wiki/Bimini" xr:uid="{9AF2A955-F88B-4BD5-B7FA-6825BB1623CF}"/>
    <hyperlink ref="B4" r:id="rId4" tooltip="Black Point (Bahamas)" display="https://en.wikipedia.org/wiki/Black_Point_(Bahamas)" xr:uid="{20C584A5-0E96-4D43-8490-DD3BE0996BE7}"/>
    <hyperlink ref="B5" r:id="rId5" tooltip="Cat Island (Bahamas)" display="https://en.wikipedia.org/wiki/Cat_Island_(Bahamas)" xr:uid="{7B365E12-9F03-4668-8BA4-4DC9404930F8}"/>
    <hyperlink ref="B6" r:id="rId6" tooltip="Central Abaco" display="https://en.wikipedia.org/wiki/Central_Abaco" xr:uid="{B65F87E1-3FC0-4C50-844C-9E76112CD1DD}"/>
    <hyperlink ref="B7" r:id="rId7" tooltip="Central Andros" display="https://en.wikipedia.org/wiki/Central_Andros" xr:uid="{B9062AF1-FE57-44B2-873B-118CAAC28033}"/>
    <hyperlink ref="B8" r:id="rId8" tooltip="Central Eleuthera" display="https://en.wikipedia.org/wiki/Central_Eleuthera" xr:uid="{0980001B-42E1-43C4-82BF-8D8CB5E78599}"/>
    <hyperlink ref="B9" r:id="rId9" tooltip="City of Freeport" display="https://en.wikipedia.org/wiki/City_of_Freeport" xr:uid="{ABF38043-5ECE-4980-A83C-778E3AB6C6E3}"/>
    <hyperlink ref="B10" r:id="rId10" tooltip="Crooked Island and Long Cay" display="https://en.wikipedia.org/wiki/Crooked_Island_and_Long_Cay" xr:uid="{0C720722-502C-4E2C-9C5D-587B17F1AFCC}"/>
    <hyperlink ref="B11" r:id="rId11" tooltip="East Grand Bahama" display="https://en.wikipedia.org/wiki/East_Grand_Bahama" xr:uid="{9E6584E9-B094-432F-BFF3-B72F352F3BC7}"/>
    <hyperlink ref="B12" r:id="rId12" tooltip="Exuma" display="https://en.wikipedia.org/wiki/Exuma" xr:uid="{3C4B6CFF-AC43-4986-9055-22C8AD8CA703}"/>
    <hyperlink ref="B13" r:id="rId13" tooltip="Grand Cay" display="https://en.wikipedia.org/wiki/Grand_Cay" xr:uid="{56A1A404-24C3-453F-93EE-6F3F16FD73B2}"/>
    <hyperlink ref="B14" r:id="rId14" tooltip="Harbour Island (Bahamas)" display="https://en.wikipedia.org/wiki/Harbour_Island_(Bahamas)" xr:uid="{22A80707-5C3D-49A8-900A-C2227CA6093C}"/>
    <hyperlink ref="B15" r:id="rId15" tooltip="Hope Town" display="https://en.wikipedia.org/wiki/Hope_Town" xr:uid="{4302E17D-0F00-43A7-A49A-E8A36DA5CE36}"/>
    <hyperlink ref="B16" r:id="rId16" tooltip="Inagua" display="https://en.wikipedia.org/wiki/Inagua" xr:uid="{E478CBCF-EC0E-4A86-A5D6-25F76B649315}"/>
    <hyperlink ref="B17" r:id="rId17" tooltip="Long Island (Bahamas)" display="https://en.wikipedia.org/wiki/Long_Island_(Bahamas)" xr:uid="{6C36AF3F-EFB2-4EAB-B869-E3B924C0C074}"/>
    <hyperlink ref="B18" r:id="rId18" tooltip="Mangrove Cay" display="https://en.wikipedia.org/wiki/Mangrove_Cay" xr:uid="{B40ADE93-6367-4D07-BD0A-D4D86E0793E7}"/>
    <hyperlink ref="B19" r:id="rId19" tooltip="Mayaguana" display="https://en.wikipedia.org/wiki/Mayaguana" xr:uid="{7388519A-CBF9-47A2-A09C-715614BFF4DE}"/>
    <hyperlink ref="B20" r:id="rId20" tooltip="Moore's Island" display="https://en.wikipedia.org/wiki/Moore%27s_Island" xr:uid="{CD8B13E2-16EE-46EA-B20F-8A513E1C99D2}"/>
    <hyperlink ref="B21" r:id="rId21" tooltip="New Providence" display="https://en.wikipedia.org/wiki/New_Providence" xr:uid="{B1D4CC7A-EE0E-4EF2-9D70-C2316FA844CC}"/>
    <hyperlink ref="B22" r:id="rId22" tooltip="North Abaco" display="https://en.wikipedia.org/wiki/North_Abaco" xr:uid="{3774A017-4049-4EF9-9616-48741221C21D}"/>
    <hyperlink ref="B23" r:id="rId23" tooltip="North Andros" display="https://en.wikipedia.org/wiki/North_Andros" xr:uid="{AD48B34C-C30C-4F73-A047-FD460235943B}"/>
    <hyperlink ref="B24" r:id="rId24" tooltip="North Eleuthera" display="https://en.wikipedia.org/wiki/North_Eleuthera" xr:uid="{4C7E3C62-1B60-4ED7-8441-C18B821F540E}"/>
    <hyperlink ref="B25" r:id="rId25" tooltip="Ragged Island (Bahamas)" display="https://en.wikipedia.org/wiki/Ragged_Island_(Bahamas)" xr:uid="{56D52F66-681D-4407-B36F-6E3E9EB2D252}"/>
    <hyperlink ref="B26" r:id="rId26" tooltip="Rum Cay" display="https://en.wikipedia.org/wiki/Rum_Cay" xr:uid="{268168C0-89AF-4017-9CED-EE588F06A96A}"/>
    <hyperlink ref="B27" r:id="rId27" tooltip="San Salvador (Bahamas)" display="https://en.wikipedia.org/wiki/San_Salvador_(Bahamas)" xr:uid="{3061CB7C-9E93-4980-BFD8-78FDA3844021}"/>
    <hyperlink ref="B28" r:id="rId28" tooltip="South Abaco" display="https://en.wikipedia.org/wiki/South_Abaco" xr:uid="{5914651F-97C1-4C84-B332-BB2CC219301B}"/>
    <hyperlink ref="B29" r:id="rId29" tooltip="South Andros" display="https://en.wikipedia.org/wiki/South_Andros" xr:uid="{279DC9D9-392E-4AD9-9509-7AF48447675D}"/>
    <hyperlink ref="B30" r:id="rId30" tooltip="South Eleuthera" display="https://en.wikipedia.org/wiki/South_Eleuthera" xr:uid="{CF230F94-F91C-4883-87C0-655B1099D8D7}"/>
    <hyperlink ref="B31" r:id="rId31" tooltip="Spanish Wells" display="https://en.wikipedia.org/wiki/Spanish_Wells" xr:uid="{CC777119-90B2-4AE1-96B5-0B4683564134}"/>
    <hyperlink ref="B32" r:id="rId32" tooltip="West Grand Bahama" display="https://en.wikipedia.org/wiki/West_Grand_Bahama" xr:uid="{50C495F8-C73D-4374-9A35-E63FAFDF5C8A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ED357-0F5D-4F72-B031-975E3CFFCC22}">
  <dimension ref="A1:G20"/>
  <sheetViews>
    <sheetView workbookViewId="0">
      <selection activeCell="D1" sqref="D1:G20"/>
    </sheetView>
  </sheetViews>
  <sheetFormatPr defaultRowHeight="14.5" x14ac:dyDescent="0.35"/>
  <cols>
    <col min="4" max="4" width="4.81640625" bestFit="1" customWidth="1"/>
    <col min="5" max="5" width="25.36328125" bestFit="1" customWidth="1"/>
    <col min="6" max="6" width="9.36328125" bestFit="1" customWidth="1"/>
    <col min="7" max="7" width="5.54296875" bestFit="1" customWidth="1"/>
  </cols>
  <sheetData>
    <row r="1" spans="1:7" ht="29.5" thickBot="1" x14ac:dyDescent="0.4">
      <c r="A1" s="1" t="s">
        <v>1736</v>
      </c>
      <c r="B1" s="3" t="s">
        <v>1737</v>
      </c>
      <c r="C1" s="6" t="s">
        <v>1738</v>
      </c>
      <c r="D1">
        <v>3958</v>
      </c>
      <c r="E1" t="str">
        <f>_xlfn.CONCAT(B1," (Bhutanian distict)")</f>
        <v>Bumthang (Bhutanian distict)</v>
      </c>
      <c r="F1" t="str">
        <f>B1</f>
        <v>Bumthang</v>
      </c>
      <c r="G1" t="str">
        <f>A1</f>
        <v>BT-33</v>
      </c>
    </row>
    <row r="2" spans="1:7" ht="15" thickBot="1" x14ac:dyDescent="0.4">
      <c r="A2" s="1" t="s">
        <v>1739</v>
      </c>
      <c r="B2" s="3" t="s">
        <v>1740</v>
      </c>
      <c r="C2" s="6" t="s">
        <v>1741</v>
      </c>
      <c r="D2">
        <v>3958</v>
      </c>
      <c r="E2" t="str">
        <f t="shared" ref="E2:E20" si="0">_xlfn.CONCAT(B2," (Bhutanian distict)")</f>
        <v>Chhukha (Bhutanian distict)</v>
      </c>
      <c r="F2" t="str">
        <f t="shared" ref="F2:F20" si="1">B2</f>
        <v>Chhukha</v>
      </c>
      <c r="G2" t="str">
        <f t="shared" ref="G2:G20" si="2">A2</f>
        <v>BT-12</v>
      </c>
    </row>
    <row r="3" spans="1:7" ht="15" thickBot="1" x14ac:dyDescent="0.4">
      <c r="A3" s="1" t="s">
        <v>1742</v>
      </c>
      <c r="B3" s="3" t="s">
        <v>1743</v>
      </c>
      <c r="C3" s="6" t="s">
        <v>1744</v>
      </c>
      <c r="D3">
        <v>3958</v>
      </c>
      <c r="E3" t="str">
        <f t="shared" si="0"/>
        <v>Dagana (Bhutanian distict)</v>
      </c>
      <c r="F3" t="str">
        <f t="shared" si="1"/>
        <v>Dagana</v>
      </c>
      <c r="G3" t="str">
        <f t="shared" si="2"/>
        <v>BT-22</v>
      </c>
    </row>
    <row r="4" spans="1:7" ht="15" thickBot="1" x14ac:dyDescent="0.4">
      <c r="A4" s="1" t="s">
        <v>1745</v>
      </c>
      <c r="B4" s="3" t="s">
        <v>1746</v>
      </c>
      <c r="C4" s="6" t="s">
        <v>1747</v>
      </c>
      <c r="D4">
        <v>3958</v>
      </c>
      <c r="E4" t="str">
        <f t="shared" si="0"/>
        <v>Gasa (Bhutanian distict)</v>
      </c>
      <c r="F4" t="str">
        <f t="shared" si="1"/>
        <v>Gasa</v>
      </c>
      <c r="G4" t="str">
        <f t="shared" si="2"/>
        <v>BT-GA</v>
      </c>
    </row>
    <row r="5" spans="1:7" ht="15" thickBot="1" x14ac:dyDescent="0.4">
      <c r="A5" s="1" t="s">
        <v>1748</v>
      </c>
      <c r="B5" s="3" t="s">
        <v>1749</v>
      </c>
      <c r="C5" s="6" t="s">
        <v>1750</v>
      </c>
      <c r="D5">
        <v>3958</v>
      </c>
      <c r="E5" t="str">
        <f t="shared" si="0"/>
        <v>Haa (Bhutanian distict)</v>
      </c>
      <c r="F5" t="str">
        <f t="shared" si="1"/>
        <v>Haa</v>
      </c>
      <c r="G5" t="str">
        <f t="shared" si="2"/>
        <v>BT-13</v>
      </c>
    </row>
    <row r="6" spans="1:7" ht="15" thickBot="1" x14ac:dyDescent="0.4">
      <c r="A6" s="1" t="s">
        <v>1751</v>
      </c>
      <c r="B6" s="3" t="s">
        <v>1752</v>
      </c>
      <c r="C6" s="6" t="s">
        <v>1753</v>
      </c>
      <c r="D6">
        <v>3958</v>
      </c>
      <c r="E6" t="str">
        <f t="shared" si="0"/>
        <v>Lhuentse (Bhutanian distict)</v>
      </c>
      <c r="F6" t="str">
        <f t="shared" si="1"/>
        <v>Lhuentse</v>
      </c>
      <c r="G6" t="str">
        <f t="shared" si="2"/>
        <v>BT-44</v>
      </c>
    </row>
    <row r="7" spans="1:7" ht="15" thickBot="1" x14ac:dyDescent="0.4">
      <c r="A7" s="1" t="s">
        <v>1754</v>
      </c>
      <c r="B7" s="3" t="s">
        <v>1755</v>
      </c>
      <c r="C7" s="6" t="s">
        <v>1756</v>
      </c>
      <c r="D7">
        <v>3958</v>
      </c>
      <c r="E7" t="str">
        <f t="shared" si="0"/>
        <v>Monggar (Bhutanian distict)</v>
      </c>
      <c r="F7" t="str">
        <f t="shared" si="1"/>
        <v>Monggar</v>
      </c>
      <c r="G7" t="str">
        <f t="shared" si="2"/>
        <v>BT-42</v>
      </c>
    </row>
    <row r="8" spans="1:7" ht="15" thickBot="1" x14ac:dyDescent="0.4">
      <c r="A8" s="1" t="s">
        <v>1757</v>
      </c>
      <c r="B8" s="3" t="s">
        <v>1758</v>
      </c>
      <c r="C8" s="6" t="s">
        <v>1759</v>
      </c>
      <c r="D8">
        <v>3958</v>
      </c>
      <c r="E8" t="str">
        <f t="shared" si="0"/>
        <v>Paro (Bhutanian distict)</v>
      </c>
      <c r="F8" t="str">
        <f t="shared" si="1"/>
        <v>Paro</v>
      </c>
      <c r="G8" t="str">
        <f t="shared" si="2"/>
        <v>BT-11</v>
      </c>
    </row>
    <row r="9" spans="1:7" ht="29.5" thickBot="1" x14ac:dyDescent="0.4">
      <c r="A9" s="1" t="s">
        <v>1760</v>
      </c>
      <c r="B9" s="3" t="s">
        <v>1761</v>
      </c>
      <c r="C9" s="6" t="s">
        <v>1762</v>
      </c>
      <c r="D9">
        <v>3958</v>
      </c>
      <c r="E9" t="str">
        <f t="shared" si="0"/>
        <v>Pema Gatshel (Bhutanian distict)</v>
      </c>
      <c r="F9" t="str">
        <f t="shared" si="1"/>
        <v>Pema Gatshel</v>
      </c>
      <c r="G9" t="str">
        <f t="shared" si="2"/>
        <v>BT-43</v>
      </c>
    </row>
    <row r="10" spans="1:7" ht="15" thickBot="1" x14ac:dyDescent="0.4">
      <c r="A10" s="1" t="s">
        <v>1763</v>
      </c>
      <c r="B10" s="3" t="s">
        <v>1764</v>
      </c>
      <c r="C10" s="6" t="s">
        <v>1765</v>
      </c>
      <c r="D10">
        <v>3958</v>
      </c>
      <c r="E10" t="str">
        <f t="shared" si="0"/>
        <v>Punakha (Bhutanian distict)</v>
      </c>
      <c r="F10" t="str">
        <f t="shared" si="1"/>
        <v>Punakha</v>
      </c>
      <c r="G10" t="str">
        <f t="shared" si="2"/>
        <v>BT-23</v>
      </c>
    </row>
    <row r="11" spans="1:7" ht="29.5" thickBot="1" x14ac:dyDescent="0.4">
      <c r="A11" s="1" t="s">
        <v>1766</v>
      </c>
      <c r="B11" s="3" t="s">
        <v>1767</v>
      </c>
      <c r="C11" s="6" t="s">
        <v>1768</v>
      </c>
      <c r="D11">
        <v>3958</v>
      </c>
      <c r="E11" t="str">
        <f t="shared" si="0"/>
        <v>Samdrup Jongkhar (Bhutanian distict)</v>
      </c>
      <c r="F11" t="str">
        <f t="shared" si="1"/>
        <v>Samdrup Jongkhar</v>
      </c>
      <c r="G11" t="str">
        <f t="shared" si="2"/>
        <v>BT-45</v>
      </c>
    </row>
    <row r="12" spans="1:7" ht="15" thickBot="1" x14ac:dyDescent="0.4">
      <c r="A12" s="1" t="s">
        <v>1769</v>
      </c>
      <c r="B12" s="3" t="s">
        <v>1770</v>
      </c>
      <c r="C12" s="6" t="s">
        <v>1771</v>
      </c>
      <c r="D12">
        <v>3958</v>
      </c>
      <c r="E12" t="str">
        <f t="shared" si="0"/>
        <v>Samtse (Bhutanian distict)</v>
      </c>
      <c r="F12" t="str">
        <f t="shared" si="1"/>
        <v>Samtse</v>
      </c>
      <c r="G12" t="str">
        <f t="shared" si="2"/>
        <v>BT-14</v>
      </c>
    </row>
    <row r="13" spans="1:7" ht="15" thickBot="1" x14ac:dyDescent="0.4">
      <c r="A13" s="1" t="s">
        <v>1772</v>
      </c>
      <c r="B13" s="3" t="s">
        <v>1773</v>
      </c>
      <c r="C13" s="6" t="s">
        <v>1774</v>
      </c>
      <c r="D13">
        <v>3958</v>
      </c>
      <c r="E13" t="str">
        <f t="shared" si="0"/>
        <v>Sarpang (Bhutanian distict)</v>
      </c>
      <c r="F13" t="str">
        <f t="shared" si="1"/>
        <v>Sarpang</v>
      </c>
      <c r="G13" t="str">
        <f t="shared" si="2"/>
        <v>BT-31</v>
      </c>
    </row>
    <row r="14" spans="1:7" ht="15" thickBot="1" x14ac:dyDescent="0.4">
      <c r="A14" s="1" t="s">
        <v>1775</v>
      </c>
      <c r="B14" s="3" t="s">
        <v>1776</v>
      </c>
      <c r="C14" s="6" t="s">
        <v>1777</v>
      </c>
      <c r="D14">
        <v>3958</v>
      </c>
      <c r="E14" t="str">
        <f t="shared" si="0"/>
        <v>Thimphu (Bhutanian distict)</v>
      </c>
      <c r="F14" t="str">
        <f t="shared" si="1"/>
        <v>Thimphu</v>
      </c>
      <c r="G14" t="str">
        <f t="shared" si="2"/>
        <v>BT-15</v>
      </c>
    </row>
    <row r="15" spans="1:7" ht="29.5" thickBot="1" x14ac:dyDescent="0.4">
      <c r="A15" s="1" t="s">
        <v>1778</v>
      </c>
      <c r="B15" s="3" t="s">
        <v>1779</v>
      </c>
      <c r="C15" s="6" t="s">
        <v>1780</v>
      </c>
      <c r="D15">
        <v>3958</v>
      </c>
      <c r="E15" t="str">
        <f t="shared" si="0"/>
        <v>Trashigang (Bhutanian distict)</v>
      </c>
      <c r="F15" t="str">
        <f t="shared" si="1"/>
        <v>Trashigang</v>
      </c>
      <c r="G15" t="str">
        <f t="shared" si="2"/>
        <v>BT-41</v>
      </c>
    </row>
    <row r="16" spans="1:7" ht="29.5" thickBot="1" x14ac:dyDescent="0.4">
      <c r="A16" s="1" t="s">
        <v>1781</v>
      </c>
      <c r="B16" s="3" t="s">
        <v>1782</v>
      </c>
      <c r="C16" s="6" t="s">
        <v>1783</v>
      </c>
      <c r="D16">
        <v>3958</v>
      </c>
      <c r="E16" t="str">
        <f t="shared" si="0"/>
        <v>Trashi Yangtse (Bhutanian distict)</v>
      </c>
      <c r="F16" t="str">
        <f t="shared" si="1"/>
        <v>Trashi Yangtse</v>
      </c>
      <c r="G16" t="str">
        <f t="shared" si="2"/>
        <v>BT-TY</v>
      </c>
    </row>
    <row r="17" spans="1:7" ht="15" thickBot="1" x14ac:dyDescent="0.4">
      <c r="A17" s="1" t="s">
        <v>1784</v>
      </c>
      <c r="B17" s="3" t="s">
        <v>1785</v>
      </c>
      <c r="C17" s="6" t="s">
        <v>1786</v>
      </c>
      <c r="D17">
        <v>3958</v>
      </c>
      <c r="E17" t="str">
        <f t="shared" si="0"/>
        <v>Trongsa (Bhutanian distict)</v>
      </c>
      <c r="F17" t="str">
        <f t="shared" si="1"/>
        <v>Trongsa</v>
      </c>
      <c r="G17" t="str">
        <f t="shared" si="2"/>
        <v>BT-32</v>
      </c>
    </row>
    <row r="18" spans="1:7" ht="15" thickBot="1" x14ac:dyDescent="0.4">
      <c r="A18" s="1" t="s">
        <v>1787</v>
      </c>
      <c r="B18" s="3" t="s">
        <v>1788</v>
      </c>
      <c r="C18" s="6" t="s">
        <v>1789</v>
      </c>
      <c r="D18">
        <v>3958</v>
      </c>
      <c r="E18" t="str">
        <f t="shared" si="0"/>
        <v>Tsirang (Bhutanian distict)</v>
      </c>
      <c r="F18" t="str">
        <f t="shared" si="1"/>
        <v>Tsirang</v>
      </c>
      <c r="G18" t="str">
        <f t="shared" si="2"/>
        <v>BT-21</v>
      </c>
    </row>
    <row r="19" spans="1:7" ht="58.5" thickBot="1" x14ac:dyDescent="0.4">
      <c r="A19" s="1" t="s">
        <v>1790</v>
      </c>
      <c r="B19" s="3" t="s">
        <v>1791</v>
      </c>
      <c r="C19" s="6" t="s">
        <v>1792</v>
      </c>
      <c r="D19">
        <v>3958</v>
      </c>
      <c r="E19" t="str">
        <f t="shared" si="0"/>
        <v>Wangdue Phodrang (Bhutanian distict)</v>
      </c>
      <c r="F19" t="str">
        <f t="shared" si="1"/>
        <v>Wangdue Phodrang</v>
      </c>
      <c r="G19" t="str">
        <f t="shared" si="2"/>
        <v>BT-24</v>
      </c>
    </row>
    <row r="20" spans="1:7" ht="29.5" thickBot="1" x14ac:dyDescent="0.4">
      <c r="A20" s="1" t="s">
        <v>1793</v>
      </c>
      <c r="B20" s="3" t="s">
        <v>1794</v>
      </c>
      <c r="C20" s="6" t="s">
        <v>1795</v>
      </c>
      <c r="D20">
        <v>3958</v>
      </c>
      <c r="E20" t="str">
        <f t="shared" si="0"/>
        <v>Zhemgang (Bhutanian distict)</v>
      </c>
      <c r="F20" t="str">
        <f t="shared" si="1"/>
        <v>Zhemgang</v>
      </c>
      <c r="G20" t="str">
        <f t="shared" si="2"/>
        <v>BT-34</v>
      </c>
    </row>
  </sheetData>
  <hyperlinks>
    <hyperlink ref="B1" r:id="rId1" tooltip="Bumthang District" display="https://en.wikipedia.org/wiki/Bumthang_District" xr:uid="{F80783AC-B831-4326-8928-751B73BE1C2C}"/>
    <hyperlink ref="B2" r:id="rId2" tooltip="Chhukha District" display="https://en.wikipedia.org/wiki/Chhukha_District" xr:uid="{F7C58A49-3084-4AF7-97B5-60ABF7540FE0}"/>
    <hyperlink ref="B3" r:id="rId3" tooltip="Dagana District" display="https://en.wikipedia.org/wiki/Dagana_District" xr:uid="{135FA431-FC40-437D-A615-3346F5878AB9}"/>
    <hyperlink ref="B4" r:id="rId4" tooltip="Gasa District" display="https://en.wikipedia.org/wiki/Gasa_District" xr:uid="{00661E1F-363F-4C47-9B5C-4530C1CC4E2E}"/>
    <hyperlink ref="B5" r:id="rId5" tooltip="Ha District" display="https://en.wikipedia.org/wiki/Ha_District" xr:uid="{5C915A90-2007-4D88-9BC8-C82015187F38}"/>
    <hyperlink ref="B6" r:id="rId6" tooltip="Lhuentse District" display="https://en.wikipedia.org/wiki/Lhuentse_District" xr:uid="{AC2C175D-3E4D-4E7B-BF27-A36FC834B3CC}"/>
    <hyperlink ref="B7" r:id="rId7" tooltip="Monggar District" display="https://en.wikipedia.org/wiki/Monggar_District" xr:uid="{27B3F788-25F2-4594-A9E6-8BF6AF7BCF99}"/>
    <hyperlink ref="B8" r:id="rId8" tooltip="Paro District" display="https://en.wikipedia.org/wiki/Paro_District" xr:uid="{B3A64EAC-8DC2-453E-8241-952DC66D4E1C}"/>
    <hyperlink ref="B9" r:id="rId9" tooltip="Pemagatshel District" display="https://en.wikipedia.org/wiki/Pemagatshel_District" xr:uid="{41637C6B-1D59-44B2-B28A-B9F3F97D2E03}"/>
    <hyperlink ref="B10" r:id="rId10" tooltip="Punakha District" display="https://en.wikipedia.org/wiki/Punakha_District" xr:uid="{22CB8969-F224-4DAE-A322-2925C4932430}"/>
    <hyperlink ref="B11" r:id="rId11" tooltip="Samdrup Jongkha District" display="https://en.wikipedia.org/wiki/Samdrup_Jongkha_District" xr:uid="{21C63866-3588-44BC-92C9-C2A1C189CEB2}"/>
    <hyperlink ref="B12" r:id="rId12" tooltip="Samtse District" display="https://en.wikipedia.org/wiki/Samtse_District" xr:uid="{2326C81C-A223-4987-88C1-4A6B7EE50976}"/>
    <hyperlink ref="B13" r:id="rId13" tooltip="Sarpang District" display="https://en.wikipedia.org/wiki/Sarpang_District" xr:uid="{B6A60250-CD59-4EB1-8DD6-73D3CF0B9CF1}"/>
    <hyperlink ref="B14" r:id="rId14" tooltip="Thimphu District" display="https://en.wikipedia.org/wiki/Thimphu_District" xr:uid="{852CE144-94E5-4479-BCCA-C5404CC66C62}"/>
    <hyperlink ref="B15" r:id="rId15" tooltip="Trashigang District" display="https://en.wikipedia.org/wiki/Trashigang_District" xr:uid="{4FE3E99E-A889-495B-947D-EE12254A4CE3}"/>
    <hyperlink ref="B16" r:id="rId16" tooltip="Trashi Yangtse District" display="https://en.wikipedia.org/wiki/Trashi_Yangtse_District" xr:uid="{2B08C406-ECB9-4CF0-AF93-167FF0B03554}"/>
    <hyperlink ref="B17" r:id="rId17" tooltip="Trongsa District" display="https://en.wikipedia.org/wiki/Trongsa_District" xr:uid="{387A0C67-633F-4DFF-8CC4-F8BEA0188DA9}"/>
    <hyperlink ref="B18" r:id="rId18" tooltip="Tsirang District" display="https://en.wikipedia.org/wiki/Tsirang_District" xr:uid="{4678F439-A3D4-4455-B14F-EB091CF37009}"/>
    <hyperlink ref="B19" r:id="rId19" tooltip="Wangdue Phodrang District" display="https://en.wikipedia.org/wiki/Wangdue_Phodrang_District" xr:uid="{14E1E209-7C17-4D62-A91F-8C0C2976B167}"/>
    <hyperlink ref="B20" r:id="rId20" tooltip="Zhemgang District" display="https://en.wikipedia.org/wiki/Zhemgang_District" xr:uid="{FB1CB874-523F-4C97-8198-889DBA7A9893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96B3E-9D2F-4453-9A8A-D1CAA91C92B2}">
  <dimension ref="A1:G22"/>
  <sheetViews>
    <sheetView workbookViewId="0">
      <selection activeCell="D1" sqref="D1:G22"/>
    </sheetView>
  </sheetViews>
  <sheetFormatPr defaultRowHeight="14.5" x14ac:dyDescent="0.35"/>
  <cols>
    <col min="2" max="2" width="19.453125" customWidth="1"/>
    <col min="5" max="5" width="31.36328125" bestFit="1" customWidth="1"/>
    <col min="6" max="6" width="11.08984375" bestFit="1" customWidth="1"/>
  </cols>
  <sheetData>
    <row r="1" spans="1:7" ht="29.5" thickBot="1" x14ac:dyDescent="0.4">
      <c r="A1" s="1" t="s">
        <v>540</v>
      </c>
      <c r="B1" s="3" t="s">
        <v>541</v>
      </c>
      <c r="C1" s="6" t="s">
        <v>542</v>
      </c>
      <c r="D1">
        <v>3953</v>
      </c>
      <c r="E1" t="str">
        <f>_xlfn.CONCAT(B1," (Mongolian ",C1,")")</f>
        <v>Ulaanbaatar (Mongolian capital city)</v>
      </c>
      <c r="F1" t="str">
        <f>B1</f>
        <v>Ulaanbaatar</v>
      </c>
      <c r="G1" t="str">
        <f>A1</f>
        <v>MN-1</v>
      </c>
    </row>
    <row r="2" spans="1:7" ht="15" thickBot="1" x14ac:dyDescent="0.4">
      <c r="A2" s="1" t="s">
        <v>543</v>
      </c>
      <c r="B2" s="3" t="s">
        <v>544</v>
      </c>
      <c r="C2" s="6" t="s">
        <v>149</v>
      </c>
      <c r="D2">
        <v>3953</v>
      </c>
      <c r="E2" t="str">
        <f t="shared" ref="E2:E22" si="0">_xlfn.CONCAT(B2," (Mongolian ",C2,")")</f>
        <v>Arhangay (Mongolian province)</v>
      </c>
      <c r="F2" t="str">
        <f t="shared" ref="F2:F22" si="1">B2</f>
        <v>Arhangay</v>
      </c>
      <c r="G2" t="str">
        <f t="shared" ref="G2:G22" si="2">A2</f>
        <v>MN-073</v>
      </c>
    </row>
    <row r="3" spans="1:7" ht="29.5" thickBot="1" x14ac:dyDescent="0.4">
      <c r="A3" s="1" t="s">
        <v>545</v>
      </c>
      <c r="B3" s="3" t="s">
        <v>546</v>
      </c>
      <c r="C3" s="6" t="s">
        <v>149</v>
      </c>
      <c r="D3">
        <v>3953</v>
      </c>
      <c r="E3" t="str">
        <f t="shared" si="0"/>
        <v>Bayanhongor (Mongolian province)</v>
      </c>
      <c r="F3" t="str">
        <f t="shared" si="1"/>
        <v>Bayanhongor</v>
      </c>
      <c r="G3" t="str">
        <f t="shared" si="2"/>
        <v>MN-069</v>
      </c>
    </row>
    <row r="4" spans="1:7" ht="29.5" thickBot="1" x14ac:dyDescent="0.4">
      <c r="A4" s="1" t="s">
        <v>547</v>
      </c>
      <c r="B4" s="3" t="s">
        <v>548</v>
      </c>
      <c r="C4" s="6" t="s">
        <v>149</v>
      </c>
      <c r="D4">
        <v>3953</v>
      </c>
      <c r="E4" t="str">
        <f t="shared" si="0"/>
        <v>Bayan-Ölgiy (Mongolian province)</v>
      </c>
      <c r="F4" t="str">
        <f t="shared" si="1"/>
        <v>Bayan-Ölgiy</v>
      </c>
      <c r="G4" t="str">
        <f t="shared" si="2"/>
        <v>MN-071</v>
      </c>
    </row>
    <row r="5" spans="1:7" ht="15" thickBot="1" x14ac:dyDescent="0.4">
      <c r="A5" s="1" t="s">
        <v>549</v>
      </c>
      <c r="B5" s="3" t="s">
        <v>550</v>
      </c>
      <c r="C5" s="6" t="s">
        <v>149</v>
      </c>
      <c r="D5">
        <v>3953</v>
      </c>
      <c r="E5" t="str">
        <f t="shared" si="0"/>
        <v>Bulgan (Mongolian province)</v>
      </c>
      <c r="F5" t="str">
        <f t="shared" si="1"/>
        <v>Bulgan</v>
      </c>
      <c r="G5" t="str">
        <f t="shared" si="2"/>
        <v>MN-067</v>
      </c>
    </row>
    <row r="6" spans="1:7" ht="29.5" thickBot="1" x14ac:dyDescent="0.4">
      <c r="A6" s="1" t="s">
        <v>551</v>
      </c>
      <c r="B6" s="3" t="s">
        <v>552</v>
      </c>
      <c r="C6" s="6" t="s">
        <v>149</v>
      </c>
      <c r="D6">
        <v>3953</v>
      </c>
      <c r="E6" t="str">
        <f t="shared" si="0"/>
        <v>Darhan uul (Mongolian province)</v>
      </c>
      <c r="F6" t="str">
        <f t="shared" si="1"/>
        <v>Darhan uul</v>
      </c>
      <c r="G6" t="str">
        <f t="shared" si="2"/>
        <v>MN-037</v>
      </c>
    </row>
    <row r="7" spans="1:7" ht="15" thickBot="1" x14ac:dyDescent="0.4">
      <c r="A7" s="1" t="s">
        <v>553</v>
      </c>
      <c r="B7" s="3" t="s">
        <v>554</v>
      </c>
      <c r="C7" s="6" t="s">
        <v>149</v>
      </c>
      <c r="D7">
        <v>3953</v>
      </c>
      <c r="E7" t="str">
        <f t="shared" si="0"/>
        <v>Dornod (Mongolian province)</v>
      </c>
      <c r="F7" t="str">
        <f t="shared" si="1"/>
        <v>Dornod</v>
      </c>
      <c r="G7" t="str">
        <f t="shared" si="2"/>
        <v>MN-061</v>
      </c>
    </row>
    <row r="8" spans="1:7" ht="29.5" thickBot="1" x14ac:dyDescent="0.4">
      <c r="A8" s="1" t="s">
        <v>555</v>
      </c>
      <c r="B8" s="3" t="s">
        <v>556</v>
      </c>
      <c r="C8" s="6" t="s">
        <v>149</v>
      </c>
      <c r="D8">
        <v>3953</v>
      </c>
      <c r="E8" t="str">
        <f t="shared" si="0"/>
        <v>Dornogovĭ (Mongolian province)</v>
      </c>
      <c r="F8" t="str">
        <f t="shared" si="1"/>
        <v>Dornogovĭ</v>
      </c>
      <c r="G8" t="str">
        <f t="shared" si="2"/>
        <v>MN-063</v>
      </c>
    </row>
    <row r="9" spans="1:7" ht="15" thickBot="1" x14ac:dyDescent="0.4">
      <c r="A9" s="1" t="s">
        <v>557</v>
      </c>
      <c r="B9" s="3" t="s">
        <v>558</v>
      </c>
      <c r="C9" s="6" t="s">
        <v>149</v>
      </c>
      <c r="D9">
        <v>3953</v>
      </c>
      <c r="E9" t="str">
        <f t="shared" si="0"/>
        <v>Dundgovĭ (Mongolian province)</v>
      </c>
      <c r="F9" t="str">
        <f t="shared" si="1"/>
        <v>Dundgovĭ</v>
      </c>
      <c r="G9" t="str">
        <f t="shared" si="2"/>
        <v>MN-059</v>
      </c>
    </row>
    <row r="10" spans="1:7" ht="15" thickBot="1" x14ac:dyDescent="0.4">
      <c r="A10" s="1" t="s">
        <v>559</v>
      </c>
      <c r="B10" s="3" t="s">
        <v>560</v>
      </c>
      <c r="C10" s="6" t="s">
        <v>149</v>
      </c>
      <c r="D10">
        <v>3953</v>
      </c>
      <c r="E10" t="str">
        <f t="shared" si="0"/>
        <v>Dzavhan (Mongolian province)</v>
      </c>
      <c r="F10" t="str">
        <f t="shared" si="1"/>
        <v>Dzavhan</v>
      </c>
      <c r="G10" t="str">
        <f t="shared" si="2"/>
        <v>MN-057</v>
      </c>
    </row>
    <row r="11" spans="1:7" ht="29.5" thickBot="1" x14ac:dyDescent="0.4">
      <c r="A11" s="1" t="s">
        <v>561</v>
      </c>
      <c r="B11" s="3" t="s">
        <v>562</v>
      </c>
      <c r="C11" s="6" t="s">
        <v>149</v>
      </c>
      <c r="D11">
        <v>3953</v>
      </c>
      <c r="E11" t="str">
        <f t="shared" si="0"/>
        <v>Govĭ-Altay (Mongolian province)</v>
      </c>
      <c r="F11" t="str">
        <f t="shared" si="1"/>
        <v>Govĭ-Altay</v>
      </c>
      <c r="G11" t="str">
        <f t="shared" si="2"/>
        <v>MN-065</v>
      </c>
    </row>
    <row r="12" spans="1:7" ht="29.5" thickBot="1" x14ac:dyDescent="0.4">
      <c r="A12" s="1" t="s">
        <v>563</v>
      </c>
      <c r="B12" s="3" t="s">
        <v>564</v>
      </c>
      <c r="C12" s="6" t="s">
        <v>149</v>
      </c>
      <c r="D12">
        <v>3953</v>
      </c>
      <c r="E12" t="str">
        <f t="shared" si="0"/>
        <v>Govĭ-Sümber (Mongolian province)</v>
      </c>
      <c r="F12" t="str">
        <f t="shared" si="1"/>
        <v>Govĭ-Sümber</v>
      </c>
      <c r="G12" t="str">
        <f t="shared" si="2"/>
        <v>MN-064</v>
      </c>
    </row>
    <row r="13" spans="1:7" ht="15" thickBot="1" x14ac:dyDescent="0.4">
      <c r="A13" s="1" t="s">
        <v>565</v>
      </c>
      <c r="B13" s="3" t="s">
        <v>566</v>
      </c>
      <c r="C13" s="6" t="s">
        <v>149</v>
      </c>
      <c r="D13">
        <v>3953</v>
      </c>
      <c r="E13" t="str">
        <f t="shared" si="0"/>
        <v>Hentiy (Mongolian province)</v>
      </c>
      <c r="F13" t="str">
        <f t="shared" si="1"/>
        <v>Hentiy</v>
      </c>
      <c r="G13" t="str">
        <f t="shared" si="2"/>
        <v>MN-039</v>
      </c>
    </row>
    <row r="14" spans="1:7" ht="15" thickBot="1" x14ac:dyDescent="0.4">
      <c r="A14" s="1" t="s">
        <v>567</v>
      </c>
      <c r="B14" s="3" t="s">
        <v>568</v>
      </c>
      <c r="C14" s="6" t="s">
        <v>149</v>
      </c>
      <c r="D14">
        <v>3953</v>
      </c>
      <c r="E14" t="str">
        <f t="shared" si="0"/>
        <v>Hovd (Mongolian province)</v>
      </c>
      <c r="F14" t="str">
        <f t="shared" si="1"/>
        <v>Hovd</v>
      </c>
      <c r="G14" t="str">
        <f t="shared" si="2"/>
        <v>MN-043</v>
      </c>
    </row>
    <row r="15" spans="1:7" ht="15" thickBot="1" x14ac:dyDescent="0.4">
      <c r="A15" s="1" t="s">
        <v>569</v>
      </c>
      <c r="B15" s="3" t="s">
        <v>570</v>
      </c>
      <c r="C15" s="6" t="s">
        <v>149</v>
      </c>
      <c r="D15">
        <v>3953</v>
      </c>
      <c r="E15" t="str">
        <f t="shared" si="0"/>
        <v>Hövsgöl (Mongolian province)</v>
      </c>
      <c r="F15" t="str">
        <f t="shared" si="1"/>
        <v>Hövsgöl</v>
      </c>
      <c r="G15" t="str">
        <f t="shared" si="2"/>
        <v>MN-041</v>
      </c>
    </row>
    <row r="16" spans="1:7" ht="29.5" thickBot="1" x14ac:dyDescent="0.4">
      <c r="A16" s="1" t="s">
        <v>571</v>
      </c>
      <c r="B16" s="3" t="s">
        <v>572</v>
      </c>
      <c r="C16" s="6" t="s">
        <v>149</v>
      </c>
      <c r="D16">
        <v>3953</v>
      </c>
      <c r="E16" t="str">
        <f t="shared" si="0"/>
        <v>Ömnögovĭ (Mongolian province)</v>
      </c>
      <c r="F16" t="str">
        <f t="shared" si="1"/>
        <v>Ömnögovĭ</v>
      </c>
      <c r="G16" t="str">
        <f t="shared" si="2"/>
        <v>MN-053</v>
      </c>
    </row>
    <row r="17" spans="1:7" ht="15" thickBot="1" x14ac:dyDescent="0.4">
      <c r="A17" s="1" t="s">
        <v>573</v>
      </c>
      <c r="B17" s="3" t="s">
        <v>574</v>
      </c>
      <c r="C17" s="6" t="s">
        <v>149</v>
      </c>
      <c r="D17">
        <v>3953</v>
      </c>
      <c r="E17" t="str">
        <f t="shared" si="0"/>
        <v>Orhon (Mongolian province)</v>
      </c>
      <c r="F17" t="str">
        <f t="shared" si="1"/>
        <v>Orhon</v>
      </c>
      <c r="G17" t="str">
        <f t="shared" si="2"/>
        <v>MN-035</v>
      </c>
    </row>
    <row r="18" spans="1:7" ht="29.5" thickBot="1" x14ac:dyDescent="0.4">
      <c r="A18" s="1" t="s">
        <v>575</v>
      </c>
      <c r="B18" s="3" t="s">
        <v>576</v>
      </c>
      <c r="C18" s="6" t="s">
        <v>149</v>
      </c>
      <c r="D18">
        <v>3953</v>
      </c>
      <c r="E18" t="str">
        <f t="shared" si="0"/>
        <v>Övörhangay (Mongolian province)</v>
      </c>
      <c r="F18" t="str">
        <f t="shared" si="1"/>
        <v>Övörhangay</v>
      </c>
      <c r="G18" t="str">
        <f t="shared" si="2"/>
        <v>MN-055</v>
      </c>
    </row>
    <row r="19" spans="1:7" ht="15" thickBot="1" x14ac:dyDescent="0.4">
      <c r="A19" s="1" t="s">
        <v>577</v>
      </c>
      <c r="B19" s="3" t="s">
        <v>578</v>
      </c>
      <c r="C19" s="6" t="s">
        <v>149</v>
      </c>
      <c r="D19">
        <v>3953</v>
      </c>
      <c r="E19" t="str">
        <f t="shared" si="0"/>
        <v>Selenge (Mongolian province)</v>
      </c>
      <c r="F19" t="str">
        <f t="shared" si="1"/>
        <v>Selenge</v>
      </c>
      <c r="G19" t="str">
        <f t="shared" si="2"/>
        <v>MN-049</v>
      </c>
    </row>
    <row r="20" spans="1:7" ht="29.5" thickBot="1" x14ac:dyDescent="0.4">
      <c r="A20" s="1" t="s">
        <v>579</v>
      </c>
      <c r="B20" s="3" t="s">
        <v>580</v>
      </c>
      <c r="C20" s="6" t="s">
        <v>149</v>
      </c>
      <c r="D20">
        <v>3953</v>
      </c>
      <c r="E20" t="str">
        <f t="shared" si="0"/>
        <v>Sühbaatar (Mongolian province)</v>
      </c>
      <c r="F20" t="str">
        <f t="shared" si="1"/>
        <v>Sühbaatar</v>
      </c>
      <c r="G20" t="str">
        <f t="shared" si="2"/>
        <v>MN-051</v>
      </c>
    </row>
    <row r="21" spans="1:7" ht="15" thickBot="1" x14ac:dyDescent="0.4">
      <c r="A21" s="1" t="s">
        <v>581</v>
      </c>
      <c r="B21" s="3" t="s">
        <v>582</v>
      </c>
      <c r="C21" s="6" t="s">
        <v>149</v>
      </c>
      <c r="D21">
        <v>3953</v>
      </c>
      <c r="E21" t="str">
        <f t="shared" si="0"/>
        <v>Töv (Mongolian province)</v>
      </c>
      <c r="F21" t="str">
        <f t="shared" si="1"/>
        <v>Töv</v>
      </c>
      <c r="G21" t="str">
        <f t="shared" si="2"/>
        <v>MN-047</v>
      </c>
    </row>
    <row r="22" spans="1:7" ht="15" thickBot="1" x14ac:dyDescent="0.4">
      <c r="A22" s="1" t="s">
        <v>583</v>
      </c>
      <c r="B22" s="3" t="s">
        <v>584</v>
      </c>
      <c r="C22" s="6" t="s">
        <v>149</v>
      </c>
      <c r="D22">
        <v>3953</v>
      </c>
      <c r="E22" t="str">
        <f t="shared" si="0"/>
        <v>Uvs (Mongolian province)</v>
      </c>
      <c r="F22" t="str">
        <f t="shared" si="1"/>
        <v>Uvs</v>
      </c>
      <c r="G22" t="str">
        <f t="shared" si="2"/>
        <v>MN-046</v>
      </c>
    </row>
  </sheetData>
  <hyperlinks>
    <hyperlink ref="B1" r:id="rId1" tooltip="Ulaanbaatar" display="https://en.wikipedia.org/wiki/Ulaanbaatar" xr:uid="{503D25A9-F1FB-4E60-A689-64D3B5171781}"/>
    <hyperlink ref="B2" r:id="rId2" tooltip="Arhangay Province" display="https://en.wikipedia.org/wiki/Arhangay_Province" xr:uid="{15D91E21-9E0C-4080-A738-5A255417452D}"/>
    <hyperlink ref="B3" r:id="rId3" tooltip="Bayanhongor Province" display="https://en.wikipedia.org/wiki/Bayanhongor_Province" xr:uid="{65B70BDA-EC82-40C2-B4DB-BB0D324E5F78}"/>
    <hyperlink ref="B4" r:id="rId4" tooltip="Bayan-Ölgiy Province" display="https://en.wikipedia.org/wiki/Bayan-%C3%96lgiy_Province" xr:uid="{2AC9DA64-4C2E-4F22-A316-20F62D706940}"/>
    <hyperlink ref="B5" r:id="rId5" tooltip="Bulgan Province" display="https://en.wikipedia.org/wiki/Bulgan_Province" xr:uid="{0E209F16-A052-4BFE-8C1B-D483130E731B}"/>
    <hyperlink ref="B6" r:id="rId6" tooltip="Darhan uul Province" display="https://en.wikipedia.org/wiki/Darhan_uul_Province" xr:uid="{2719F6E6-5895-4146-9420-6EFB28EBA1DF}"/>
    <hyperlink ref="B7" r:id="rId7" tooltip="Dornod Province" display="https://en.wikipedia.org/wiki/Dornod_Province" xr:uid="{6A93194D-6C8A-4F3B-8F54-5A1C99AD9F37}"/>
    <hyperlink ref="B8" r:id="rId8" tooltip="Dornogovĭ Province" display="https://en.wikipedia.org/wiki/Dornogov%C4%AD_Province" xr:uid="{870A477E-AB27-4619-AFF8-CAD20CD412C9}"/>
    <hyperlink ref="B9" r:id="rId9" tooltip="Dundgovĭ Province" display="https://en.wikipedia.org/wiki/Dundgov%C4%AD_Province" xr:uid="{F9E76CC8-BF94-4EBC-9DDA-9095BD6FDE2B}"/>
    <hyperlink ref="B10" r:id="rId10" tooltip="Dzavhan Province" display="https://en.wikipedia.org/wiki/Dzavhan_Province" xr:uid="{3A00BBF8-016F-450C-8901-F659881079DC}"/>
    <hyperlink ref="B11" r:id="rId11" tooltip="Govĭ-Altay Province" display="https://en.wikipedia.org/wiki/Gov%C4%AD-Altay_Province" xr:uid="{7357BD77-CCAB-48DB-A42E-95230A8ABF8F}"/>
    <hyperlink ref="B12" r:id="rId12" tooltip="Govĭ-Sümber Province" display="https://en.wikipedia.org/wiki/Gov%C4%AD-S%C3%BCmber_Province" xr:uid="{C98DE4DC-8B0F-4654-A358-A1F2FA415516}"/>
    <hyperlink ref="B13" r:id="rId13" tooltip="Hentiy Province" display="https://en.wikipedia.org/wiki/Hentiy_Province" xr:uid="{2FF913CA-9361-42AD-8806-D219C099AA3D}"/>
    <hyperlink ref="B14" r:id="rId14" tooltip="Hovd Province" display="https://en.wikipedia.org/wiki/Hovd_Province" xr:uid="{D93F73DB-1D1E-493B-8497-EADB22160A20}"/>
    <hyperlink ref="B15" r:id="rId15" tooltip="Hövsgöl Province" display="https://en.wikipedia.org/wiki/H%C3%B6vsg%C3%B6l_Province" xr:uid="{CB09401A-878E-4BE9-A523-CCC06009A8EE}"/>
    <hyperlink ref="B16" r:id="rId16" tooltip="Ömnögovĭ Province" display="https://en.wikipedia.org/wiki/%C3%96mn%C3%B6gov%C4%AD_Province" xr:uid="{B108BAB0-9234-4655-9F45-52D0A5DD93AA}"/>
    <hyperlink ref="B17" r:id="rId17" tooltip="Orhon Province" display="https://en.wikipedia.org/wiki/Orhon_Province" xr:uid="{817E673E-7A5B-41B7-B124-92937D6EDC46}"/>
    <hyperlink ref="B18" r:id="rId18" tooltip="Övörhangay Province" display="https://en.wikipedia.org/wiki/%C3%96v%C3%B6rhangay_Province" xr:uid="{D8642034-BC7F-4782-A0B3-89FCC19A9A2D}"/>
    <hyperlink ref="B19" r:id="rId19" tooltip="Selenge Province" display="https://en.wikipedia.org/wiki/Selenge_Province" xr:uid="{564C1169-FA09-40AD-9368-9DFEAE8FCE45}"/>
    <hyperlink ref="B20" r:id="rId20" tooltip="Sühbaatar Province" display="https://en.wikipedia.org/wiki/S%C3%BChbaatar_Province" xr:uid="{925C5CFE-FBA0-4EB6-9FA6-1221CAD0A05D}"/>
    <hyperlink ref="B21" r:id="rId21" tooltip="Töv Province" display="https://en.wikipedia.org/wiki/T%C3%B6v_Province" xr:uid="{54A5F512-44B5-4B69-9736-6B3A1930566D}"/>
    <hyperlink ref="B22" r:id="rId22" tooltip="Uvs Province" display="https://en.wikipedia.org/wiki/Uvs_Province" xr:uid="{2D5E2201-3CF7-46A6-80B9-55EC37C6A0E1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40D1E-5B0B-48EA-84CD-AA3F86A3DFF8}">
  <dimension ref="A1:G16"/>
  <sheetViews>
    <sheetView workbookViewId="0">
      <selection activeCell="D1" sqref="D1:G16"/>
    </sheetView>
  </sheetViews>
  <sheetFormatPr defaultRowHeight="14.5" x14ac:dyDescent="0.35"/>
  <cols>
    <col min="5" max="5" width="24.1796875" bestFit="1" customWidth="1"/>
  </cols>
  <sheetData>
    <row r="1" spans="1:7" ht="15" thickBot="1" x14ac:dyDescent="0.4">
      <c r="A1" s="1" t="s">
        <v>1796</v>
      </c>
      <c r="B1" s="3" t="s">
        <v>1167</v>
      </c>
      <c r="C1" s="6" t="s">
        <v>473</v>
      </c>
      <c r="D1">
        <v>3880</v>
      </c>
      <c r="E1" t="str">
        <f>_xlfn.CONCAT(B1," (Botswanan ",C1,")")</f>
        <v>Central (Botswanan district)</v>
      </c>
      <c r="F1" t="str">
        <f>B1</f>
        <v>Central</v>
      </c>
      <c r="G1" t="str">
        <f>A1</f>
        <v>BW-CE</v>
      </c>
    </row>
    <row r="2" spans="1:7" ht="15" thickBot="1" x14ac:dyDescent="0.4">
      <c r="A2" s="1" t="s">
        <v>1797</v>
      </c>
      <c r="B2" s="3" t="s">
        <v>1798</v>
      </c>
      <c r="C2" s="6" t="s">
        <v>473</v>
      </c>
      <c r="D2">
        <v>3880</v>
      </c>
      <c r="E2" t="str">
        <f t="shared" ref="E2:E16" si="0">_xlfn.CONCAT(B2," (Botswanan ",C2,")")</f>
        <v>Chobe (Botswanan district)</v>
      </c>
      <c r="F2" t="str">
        <f t="shared" ref="F2:F16" si="1">B2</f>
        <v>Chobe</v>
      </c>
      <c r="G2" t="str">
        <f t="shared" ref="G2:G16" si="2">A2</f>
        <v>BW-CH</v>
      </c>
    </row>
    <row r="3" spans="1:7" ht="29.5" thickBot="1" x14ac:dyDescent="0.4">
      <c r="A3" s="1" t="s">
        <v>1799</v>
      </c>
      <c r="B3" s="3" t="s">
        <v>1800</v>
      </c>
      <c r="C3" s="6" t="s">
        <v>466</v>
      </c>
      <c r="D3">
        <v>3880</v>
      </c>
      <c r="E3" t="str">
        <f t="shared" si="0"/>
        <v>Francistown (Botswanan city)</v>
      </c>
      <c r="F3" t="str">
        <f t="shared" si="1"/>
        <v>Francistown</v>
      </c>
      <c r="G3" t="str">
        <f t="shared" si="2"/>
        <v>BW-FR</v>
      </c>
    </row>
    <row r="4" spans="1:7" ht="29.5" thickBot="1" x14ac:dyDescent="0.4">
      <c r="A4" s="1" t="s">
        <v>1801</v>
      </c>
      <c r="B4" s="3" t="s">
        <v>1802</v>
      </c>
      <c r="C4" s="6" t="s">
        <v>466</v>
      </c>
      <c r="D4">
        <v>3880</v>
      </c>
      <c r="E4" t="str">
        <f t="shared" si="0"/>
        <v>Gaborone (Botswanan city)</v>
      </c>
      <c r="F4" t="str">
        <f t="shared" si="1"/>
        <v>Gaborone</v>
      </c>
      <c r="G4" t="str">
        <f t="shared" si="2"/>
        <v>BW-GA</v>
      </c>
    </row>
    <row r="5" spans="1:7" ht="15" thickBot="1" x14ac:dyDescent="0.4">
      <c r="A5" s="1" t="s">
        <v>1803</v>
      </c>
      <c r="B5" s="3" t="s">
        <v>1804</v>
      </c>
      <c r="C5" s="6" t="s">
        <v>473</v>
      </c>
      <c r="D5">
        <v>3880</v>
      </c>
      <c r="E5" t="str">
        <f t="shared" si="0"/>
        <v>Ghanzi (Botswanan district)</v>
      </c>
      <c r="F5" t="str">
        <f t="shared" si="1"/>
        <v>Ghanzi</v>
      </c>
      <c r="G5" t="str">
        <f t="shared" si="2"/>
        <v>BW-GH</v>
      </c>
    </row>
    <row r="6" spans="1:7" ht="15" thickBot="1" x14ac:dyDescent="0.4">
      <c r="A6" s="1" t="s">
        <v>1805</v>
      </c>
      <c r="B6" s="3" t="s">
        <v>1806</v>
      </c>
      <c r="C6" s="6" t="s">
        <v>1807</v>
      </c>
      <c r="D6">
        <v>3880</v>
      </c>
      <c r="E6" t="str">
        <f t="shared" si="0"/>
        <v>Jwaneng (Botswanan town)</v>
      </c>
      <c r="F6" t="str">
        <f t="shared" si="1"/>
        <v>Jwaneng</v>
      </c>
      <c r="G6" t="str">
        <f t="shared" si="2"/>
        <v>BW-JW</v>
      </c>
    </row>
    <row r="7" spans="1:7" ht="15" thickBot="1" x14ac:dyDescent="0.4">
      <c r="A7" s="1" t="s">
        <v>1808</v>
      </c>
      <c r="B7" s="3" t="s">
        <v>1809</v>
      </c>
      <c r="C7" s="6" t="s">
        <v>473</v>
      </c>
      <c r="D7">
        <v>3880</v>
      </c>
      <c r="E7" t="str">
        <f t="shared" si="0"/>
        <v>Kgalagadi (Botswanan district)</v>
      </c>
      <c r="F7" t="str">
        <f t="shared" si="1"/>
        <v>Kgalagadi</v>
      </c>
      <c r="G7" t="str">
        <f t="shared" si="2"/>
        <v>BW-KG</v>
      </c>
    </row>
    <row r="8" spans="1:7" ht="15" thickBot="1" x14ac:dyDescent="0.4">
      <c r="A8" s="1" t="s">
        <v>1810</v>
      </c>
      <c r="B8" s="3" t="s">
        <v>1811</v>
      </c>
      <c r="C8" s="6" t="s">
        <v>473</v>
      </c>
      <c r="D8">
        <v>3880</v>
      </c>
      <c r="E8" t="str">
        <f t="shared" si="0"/>
        <v>Kgatleng (Botswanan district)</v>
      </c>
      <c r="F8" t="str">
        <f t="shared" si="1"/>
        <v>Kgatleng</v>
      </c>
      <c r="G8" t="str">
        <f t="shared" si="2"/>
        <v>BW-KL</v>
      </c>
    </row>
    <row r="9" spans="1:7" ht="15" thickBot="1" x14ac:dyDescent="0.4">
      <c r="A9" s="1" t="s">
        <v>1812</v>
      </c>
      <c r="B9" s="3" t="s">
        <v>1813</v>
      </c>
      <c r="C9" s="6" t="s">
        <v>473</v>
      </c>
      <c r="D9">
        <v>3880</v>
      </c>
      <c r="E9" t="str">
        <f t="shared" si="0"/>
        <v>Kweneng (Botswanan district)</v>
      </c>
      <c r="F9" t="str">
        <f t="shared" si="1"/>
        <v>Kweneng</v>
      </c>
      <c r="G9" t="str">
        <f t="shared" si="2"/>
        <v>BW-KW</v>
      </c>
    </row>
    <row r="10" spans="1:7" ht="15" thickBot="1" x14ac:dyDescent="0.4">
      <c r="A10" s="1" t="s">
        <v>1814</v>
      </c>
      <c r="B10" s="3" t="s">
        <v>1815</v>
      </c>
      <c r="C10" s="6" t="s">
        <v>1807</v>
      </c>
      <c r="D10">
        <v>3880</v>
      </c>
      <c r="E10" t="str">
        <f t="shared" si="0"/>
        <v>Lobatse (Botswanan town)</v>
      </c>
      <c r="F10" t="str">
        <f t="shared" si="1"/>
        <v>Lobatse</v>
      </c>
      <c r="G10" t="str">
        <f t="shared" si="2"/>
        <v>BW-LO</v>
      </c>
    </row>
    <row r="11" spans="1:7" ht="29.5" thickBot="1" x14ac:dyDescent="0.4">
      <c r="A11" s="1" t="s">
        <v>1816</v>
      </c>
      <c r="B11" s="3" t="s">
        <v>808</v>
      </c>
      <c r="C11" s="6" t="s">
        <v>473</v>
      </c>
      <c r="D11">
        <v>3880</v>
      </c>
      <c r="E11" t="str">
        <f t="shared" si="0"/>
        <v>North East (Botswanan district)</v>
      </c>
      <c r="F11" t="str">
        <f t="shared" si="1"/>
        <v>North East</v>
      </c>
      <c r="G11" t="str">
        <f t="shared" si="2"/>
        <v>BW-NE</v>
      </c>
    </row>
    <row r="12" spans="1:7" ht="29.5" thickBot="1" x14ac:dyDescent="0.4">
      <c r="A12" s="1" t="s">
        <v>1817</v>
      </c>
      <c r="B12" s="3" t="s">
        <v>810</v>
      </c>
      <c r="C12" s="6" t="s">
        <v>473</v>
      </c>
      <c r="D12">
        <v>3880</v>
      </c>
      <c r="E12" t="str">
        <f t="shared" si="0"/>
        <v>North West (Botswanan district)</v>
      </c>
      <c r="F12" t="str">
        <f t="shared" si="1"/>
        <v>North West</v>
      </c>
      <c r="G12" t="str">
        <f t="shared" si="2"/>
        <v>BW-NW</v>
      </c>
    </row>
    <row r="13" spans="1:7" ht="29.5" thickBot="1" x14ac:dyDescent="0.4">
      <c r="A13" s="1" t="s">
        <v>1818</v>
      </c>
      <c r="B13" s="3" t="s">
        <v>1819</v>
      </c>
      <c r="C13" s="6" t="s">
        <v>1807</v>
      </c>
      <c r="D13">
        <v>3880</v>
      </c>
      <c r="E13" t="str">
        <f t="shared" si="0"/>
        <v>Selibe Phikwe (Botswanan town)</v>
      </c>
      <c r="F13" t="str">
        <f t="shared" si="1"/>
        <v>Selibe Phikwe</v>
      </c>
      <c r="G13" t="str">
        <f t="shared" si="2"/>
        <v>BW-SP</v>
      </c>
    </row>
    <row r="14" spans="1:7" ht="29.5" thickBot="1" x14ac:dyDescent="0.4">
      <c r="A14" s="1" t="s">
        <v>1820</v>
      </c>
      <c r="B14" s="3" t="s">
        <v>812</v>
      </c>
      <c r="C14" s="6" t="s">
        <v>473</v>
      </c>
      <c r="D14">
        <v>3880</v>
      </c>
      <c r="E14" t="str">
        <f t="shared" si="0"/>
        <v>South East (Botswanan district)</v>
      </c>
      <c r="F14" t="str">
        <f t="shared" si="1"/>
        <v>South East</v>
      </c>
      <c r="G14" t="str">
        <f t="shared" si="2"/>
        <v>BW-SE</v>
      </c>
    </row>
    <row r="15" spans="1:7" ht="15" thickBot="1" x14ac:dyDescent="0.4">
      <c r="A15" s="1" t="s">
        <v>1821</v>
      </c>
      <c r="B15" s="3" t="s">
        <v>1183</v>
      </c>
      <c r="C15" s="6" t="s">
        <v>473</v>
      </c>
      <c r="D15">
        <v>3880</v>
      </c>
      <c r="E15" t="str">
        <f t="shared" si="0"/>
        <v>Southern (Botswanan district)</v>
      </c>
      <c r="F15" t="str">
        <f t="shared" si="1"/>
        <v>Southern</v>
      </c>
      <c r="G15" t="str">
        <f t="shared" si="2"/>
        <v>BW-SO</v>
      </c>
    </row>
    <row r="16" spans="1:7" ht="29.5" thickBot="1" x14ac:dyDescent="0.4">
      <c r="A16" s="1" t="s">
        <v>1822</v>
      </c>
      <c r="B16" s="3" t="s">
        <v>1823</v>
      </c>
      <c r="C16" s="6" t="s">
        <v>1807</v>
      </c>
      <c r="D16">
        <v>3880</v>
      </c>
      <c r="E16" t="str">
        <f t="shared" si="0"/>
        <v>Sowa Town (Botswanan town)</v>
      </c>
      <c r="F16" t="str">
        <f t="shared" si="1"/>
        <v>Sowa Town</v>
      </c>
      <c r="G16" t="str">
        <f t="shared" si="2"/>
        <v>BW-ST</v>
      </c>
    </row>
  </sheetData>
  <hyperlinks>
    <hyperlink ref="B1" r:id="rId1" tooltip="Central District (Botswana)" display="https://en.wikipedia.org/wiki/Central_District_(Botswana)" xr:uid="{226A9971-4742-44E2-8869-F35F4A9907A1}"/>
    <hyperlink ref="B2" r:id="rId2" tooltip="Chobe District" display="https://en.wikipedia.org/wiki/Chobe_District" xr:uid="{1FDEC30D-7059-4A85-9B5B-BB45E988654A}"/>
    <hyperlink ref="B3" r:id="rId3" tooltip="Francistown" display="https://en.wikipedia.org/wiki/Francistown" xr:uid="{A95AC978-FE68-4007-A176-EFC6100B6401}"/>
    <hyperlink ref="B4" r:id="rId4" tooltip="Gaborone" display="https://en.wikipedia.org/wiki/Gaborone" xr:uid="{68795DD5-E9F0-4BC5-A766-EBAEBF451ABF}"/>
    <hyperlink ref="B5" r:id="rId5" tooltip="Ghanzi District" display="https://en.wikipedia.org/wiki/Ghanzi_District" xr:uid="{383D39FB-F331-488E-B9EB-560FAA67D0D0}"/>
    <hyperlink ref="B6" r:id="rId6" tooltip="Jwaneng" display="https://en.wikipedia.org/wiki/Jwaneng" xr:uid="{512F0EA1-10DB-4F0F-9A62-8B96B832A34C}"/>
    <hyperlink ref="B7" r:id="rId7" tooltip="Kgalagadi District" display="https://en.wikipedia.org/wiki/Kgalagadi_District" xr:uid="{364B1031-3BEF-44E7-B260-272757172927}"/>
    <hyperlink ref="B8" r:id="rId8" tooltip="Kgatleng District" display="https://en.wikipedia.org/wiki/Kgatleng_District" xr:uid="{8EB2095C-453F-4A8D-B2F9-5740E028E8E2}"/>
    <hyperlink ref="B9" r:id="rId9" tooltip="Kweneng District" display="https://en.wikipedia.org/wiki/Kweneng_District" xr:uid="{0FAF10D9-CACE-4F2C-8E76-430A01A12E78}"/>
    <hyperlink ref="B10" r:id="rId10" tooltip="Lobatse" display="https://en.wikipedia.org/wiki/Lobatse" xr:uid="{05CB50C5-BB43-45B9-9836-C2A6F62728B1}"/>
    <hyperlink ref="B11" r:id="rId11" tooltip="North-East District (Botswana)" display="https://en.wikipedia.org/wiki/North-East_District_(Botswana)" xr:uid="{50077B58-8D0D-46EB-82D9-DA746D75D55A}"/>
    <hyperlink ref="B12" r:id="rId12" tooltip="North-West District (Botswana)" display="https://en.wikipedia.org/wiki/North-West_District_(Botswana)" xr:uid="{1D45F829-5513-4516-B7D3-8ED12F1FA422}"/>
    <hyperlink ref="B13" r:id="rId13" tooltip="Selibe Phikwe" display="https://en.wikipedia.org/wiki/Selibe_Phikwe" xr:uid="{1B6FBEA5-4BAD-41C3-968D-44AEEEE96BFF}"/>
    <hyperlink ref="B14" r:id="rId14" tooltip="South-East District (Botswana)" display="https://en.wikipedia.org/wiki/South-East_District_(Botswana)" xr:uid="{A718A803-468E-460C-A28F-DA8986C6A4AB}"/>
    <hyperlink ref="B15" r:id="rId15" tooltip="Southern District (Botswana)" display="https://en.wikipedia.org/wiki/Southern_District_(Botswana)" xr:uid="{8B5C620D-69F2-42AC-B4EA-44C28C393EFC}"/>
    <hyperlink ref="B16" r:id="rId16" tooltip="Sowa, Botswana" display="https://en.wikipedia.org/wiki/Sowa,_Botswana" xr:uid="{FA0EC02F-69C8-4C5A-9F7B-013FBABCD188}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5E1BA-8F0B-421A-B70D-770B358F7507}">
  <dimension ref="A1:F6"/>
  <sheetViews>
    <sheetView workbookViewId="0">
      <selection activeCell="C1" sqref="C1:F6"/>
    </sheetView>
  </sheetViews>
  <sheetFormatPr defaultRowHeight="14.5" x14ac:dyDescent="0.35"/>
  <cols>
    <col min="4" max="4" width="20.54296875" bestFit="1" customWidth="1"/>
  </cols>
  <sheetData>
    <row r="1" spans="1:6" ht="15" thickBot="1" x14ac:dyDescent="0.4">
      <c r="A1" s="1" t="s">
        <v>1824</v>
      </c>
      <c r="B1" s="3" t="s">
        <v>1825</v>
      </c>
      <c r="C1">
        <v>3894</v>
      </c>
      <c r="D1" t="str">
        <f>_xlfn.CONCAT(B1," (Belizean district)")</f>
        <v>Belize (Belizean district)</v>
      </c>
      <c r="E1" t="str">
        <f>B1</f>
        <v>Belize</v>
      </c>
      <c r="F1" t="str">
        <f>A1</f>
        <v>BZ-BZ</v>
      </c>
    </row>
    <row r="2" spans="1:6" ht="15" thickBot="1" x14ac:dyDescent="0.4">
      <c r="A2" s="1" t="s">
        <v>1826</v>
      </c>
      <c r="B2" s="3" t="s">
        <v>1827</v>
      </c>
      <c r="C2">
        <v>3894</v>
      </c>
      <c r="D2" t="str">
        <f t="shared" ref="D2:D6" si="0">_xlfn.CONCAT(B2," (Belizean district)")</f>
        <v>Cayo (Belizean district)</v>
      </c>
      <c r="E2" t="str">
        <f t="shared" ref="E2:E6" si="1">B2</f>
        <v>Cayo</v>
      </c>
      <c r="F2" t="str">
        <f t="shared" ref="F2:F6" si="2">A2</f>
        <v>BZ-CY</v>
      </c>
    </row>
    <row r="3" spans="1:6" ht="15" thickBot="1" x14ac:dyDescent="0.4">
      <c r="A3" s="1" t="s">
        <v>1828</v>
      </c>
      <c r="B3" s="3" t="s">
        <v>1829</v>
      </c>
      <c r="C3">
        <v>3894</v>
      </c>
      <c r="D3" t="str">
        <f t="shared" si="0"/>
        <v>Corozal (Belizean district)</v>
      </c>
      <c r="E3" t="str">
        <f t="shared" si="1"/>
        <v>Corozal</v>
      </c>
      <c r="F3" t="str">
        <f t="shared" si="2"/>
        <v>BZ-CZL</v>
      </c>
    </row>
    <row r="4" spans="1:6" ht="29.5" thickBot="1" x14ac:dyDescent="0.4">
      <c r="A4" s="1" t="s">
        <v>1830</v>
      </c>
      <c r="B4" s="3" t="s">
        <v>1831</v>
      </c>
      <c r="C4">
        <v>3894</v>
      </c>
      <c r="D4" t="str">
        <f t="shared" si="0"/>
        <v>Orange Walk (Belizean district)</v>
      </c>
      <c r="E4" t="str">
        <f t="shared" si="1"/>
        <v>Orange Walk</v>
      </c>
      <c r="F4" t="str">
        <f t="shared" si="2"/>
        <v>BZ-OW</v>
      </c>
    </row>
    <row r="5" spans="1:6" ht="29.5" thickBot="1" x14ac:dyDescent="0.4">
      <c r="A5" s="1" t="s">
        <v>1832</v>
      </c>
      <c r="B5" s="3" t="s">
        <v>1833</v>
      </c>
      <c r="C5">
        <v>3894</v>
      </c>
      <c r="D5" t="str">
        <f t="shared" si="0"/>
        <v>Stann Creek (Belizean district)</v>
      </c>
      <c r="E5" t="str">
        <f t="shared" si="1"/>
        <v>Stann Creek</v>
      </c>
      <c r="F5" t="str">
        <f t="shared" si="2"/>
        <v>BZ-SC</v>
      </c>
    </row>
    <row r="6" spans="1:6" ht="15" thickBot="1" x14ac:dyDescent="0.4">
      <c r="A6" s="1" t="s">
        <v>1834</v>
      </c>
      <c r="B6" s="3" t="s">
        <v>1835</v>
      </c>
      <c r="C6">
        <v>3894</v>
      </c>
      <c r="D6" t="str">
        <f t="shared" si="0"/>
        <v>Toledo (Belizean district)</v>
      </c>
      <c r="E6" t="str">
        <f t="shared" si="1"/>
        <v>Toledo</v>
      </c>
      <c r="F6" t="str">
        <f t="shared" si="2"/>
        <v>BZ-TOL</v>
      </c>
    </row>
  </sheetData>
  <hyperlinks>
    <hyperlink ref="B1" r:id="rId1" tooltip="Belize District" display="https://en.wikipedia.org/wiki/Belize_District" xr:uid="{62E4ECF9-8E41-4F46-9D9E-B29E7C0660D5}"/>
    <hyperlink ref="B2" r:id="rId2" tooltip="Cayo District" display="https://en.wikipedia.org/wiki/Cayo_District" xr:uid="{73743534-EB37-42DF-93C6-1F0AF40C8E9C}"/>
    <hyperlink ref="B3" r:id="rId3" tooltip="Corozal District" display="https://en.wikipedia.org/wiki/Corozal_District" xr:uid="{949328EB-DDB7-40F0-AB43-AA1A44E37EFF}"/>
    <hyperlink ref="B4" r:id="rId4" tooltip="Orange Walk District" display="https://en.wikipedia.org/wiki/Orange_Walk_District" xr:uid="{570AE93E-B9DA-4C8D-A11C-72ECD0B2413A}"/>
    <hyperlink ref="B5" r:id="rId5" tooltip="Stann Creek District" display="https://en.wikipedia.org/wiki/Stann_Creek_District" xr:uid="{FD3C73AF-61E3-43F8-BB9A-82E06168ECBA}"/>
    <hyperlink ref="B6" r:id="rId6" tooltip="Toledo District" display="https://en.wikipedia.org/wiki/Toledo_District" xr:uid="{D1DEBA3C-7C41-4647-934C-ACA31274CC4F}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255E6-9754-490E-8440-0694CB1EC5E1}">
  <dimension ref="A1:H26"/>
  <sheetViews>
    <sheetView topLeftCell="A22" workbookViewId="0">
      <selection activeCell="E1" sqref="E1:H26"/>
    </sheetView>
  </sheetViews>
  <sheetFormatPr defaultRowHeight="14.5" x14ac:dyDescent="0.35"/>
  <cols>
    <col min="6" max="6" width="26.36328125" bestFit="1" customWidth="1"/>
  </cols>
  <sheetData>
    <row r="1" spans="1:8" ht="15" thickBot="1" x14ac:dyDescent="0.4">
      <c r="A1" s="1" t="s">
        <v>1836</v>
      </c>
      <c r="B1" s="3" t="s">
        <v>1837</v>
      </c>
      <c r="C1" s="6" t="s">
        <v>1838</v>
      </c>
      <c r="D1" s="6" t="s">
        <v>149</v>
      </c>
      <c r="E1">
        <v>3857</v>
      </c>
      <c r="F1" t="str">
        <f>_xlfn.CONCAT(B1," (Congolese ",D1,")")</f>
        <v>Bas-Uélé (Congolese province)</v>
      </c>
      <c r="G1" t="str">
        <f>B1</f>
        <v>Bas-Uélé</v>
      </c>
      <c r="H1" t="str">
        <f>A1</f>
        <v>CD-BU</v>
      </c>
    </row>
    <row r="2" spans="1:8" ht="15" thickBot="1" x14ac:dyDescent="0.4">
      <c r="A2" s="1" t="s">
        <v>1839</v>
      </c>
      <c r="B2" s="3" t="s">
        <v>1840</v>
      </c>
      <c r="C2" s="6" t="s">
        <v>1841</v>
      </c>
      <c r="D2" s="6" t="s">
        <v>149</v>
      </c>
      <c r="E2">
        <v>3857</v>
      </c>
      <c r="F2" t="str">
        <f t="shared" ref="F2:F26" si="0">_xlfn.CONCAT(B2," (Congolese ",D2,")")</f>
        <v>Équateur (Congolese province)</v>
      </c>
      <c r="G2" t="str">
        <f t="shared" ref="G2:G26" si="1">B2</f>
        <v>Équateur</v>
      </c>
      <c r="H2" t="str">
        <f t="shared" ref="H2:H26" si="2">A2</f>
        <v>CD-EQ</v>
      </c>
    </row>
    <row r="3" spans="1:8" ht="29.5" thickBot="1" x14ac:dyDescent="0.4">
      <c r="A3" s="1" t="s">
        <v>1842</v>
      </c>
      <c r="B3" s="3" t="s">
        <v>1843</v>
      </c>
      <c r="C3" s="6" t="s">
        <v>1843</v>
      </c>
      <c r="D3" s="6" t="s">
        <v>149</v>
      </c>
      <c r="E3">
        <v>3857</v>
      </c>
      <c r="F3" t="str">
        <f t="shared" si="0"/>
        <v>Haut-Katanga (Congolese province)</v>
      </c>
      <c r="G3" t="str">
        <f t="shared" si="1"/>
        <v>Haut-Katanga</v>
      </c>
      <c r="H3" t="str">
        <f t="shared" si="2"/>
        <v>CD-HK</v>
      </c>
    </row>
    <row r="4" spans="1:8" ht="29.5" thickBot="1" x14ac:dyDescent="0.4">
      <c r="A4" s="1" t="s">
        <v>1844</v>
      </c>
      <c r="B4" s="3" t="s">
        <v>1845</v>
      </c>
      <c r="C4" s="6" t="s">
        <v>1845</v>
      </c>
      <c r="D4" s="6" t="s">
        <v>149</v>
      </c>
      <c r="E4">
        <v>3857</v>
      </c>
      <c r="F4" t="str">
        <f t="shared" si="0"/>
        <v>Haut-Lomami (Congolese province)</v>
      </c>
      <c r="G4" t="str">
        <f t="shared" si="1"/>
        <v>Haut-Lomami</v>
      </c>
      <c r="H4" t="str">
        <f t="shared" si="2"/>
        <v>CD-HL</v>
      </c>
    </row>
    <row r="5" spans="1:8" ht="29.5" thickBot="1" x14ac:dyDescent="0.4">
      <c r="A5" s="1" t="s">
        <v>1846</v>
      </c>
      <c r="B5" s="3" t="s">
        <v>1847</v>
      </c>
      <c r="C5" s="6" t="s">
        <v>1848</v>
      </c>
      <c r="D5" s="6" t="s">
        <v>149</v>
      </c>
      <c r="E5">
        <v>3857</v>
      </c>
      <c r="F5" t="str">
        <f t="shared" si="0"/>
        <v>Haut-Uélé (Congolese province)</v>
      </c>
      <c r="G5" t="str">
        <f t="shared" si="1"/>
        <v>Haut-Uélé</v>
      </c>
      <c r="H5" t="str">
        <f t="shared" si="2"/>
        <v>CD-HU</v>
      </c>
    </row>
    <row r="6" spans="1:8" ht="15" thickBot="1" x14ac:dyDescent="0.4">
      <c r="A6" s="1" t="s">
        <v>1849</v>
      </c>
      <c r="B6" s="3" t="s">
        <v>1850</v>
      </c>
      <c r="C6" s="6" t="s">
        <v>1850</v>
      </c>
      <c r="D6" s="6" t="s">
        <v>149</v>
      </c>
      <c r="E6">
        <v>3857</v>
      </c>
      <c r="F6" t="str">
        <f t="shared" si="0"/>
        <v>Ituri (Congolese province)</v>
      </c>
      <c r="G6" t="str">
        <f t="shared" si="1"/>
        <v>Ituri</v>
      </c>
      <c r="H6" t="str">
        <f t="shared" si="2"/>
        <v>CD-IT</v>
      </c>
    </row>
    <row r="7" spans="1:8" ht="15" thickBot="1" x14ac:dyDescent="0.4">
      <c r="A7" s="1" t="s">
        <v>1851</v>
      </c>
      <c r="B7" s="3" t="s">
        <v>1852</v>
      </c>
      <c r="C7" s="6" t="s">
        <v>1853</v>
      </c>
      <c r="D7" s="6" t="s">
        <v>149</v>
      </c>
      <c r="E7">
        <v>3857</v>
      </c>
      <c r="F7" t="str">
        <f t="shared" si="0"/>
        <v>Kasaï (Congolese province)</v>
      </c>
      <c r="G7" t="str">
        <f t="shared" si="1"/>
        <v>Kasaï</v>
      </c>
      <c r="H7" t="str">
        <f t="shared" si="2"/>
        <v>CD-KS</v>
      </c>
    </row>
    <row r="8" spans="1:8" ht="29.5" thickBot="1" x14ac:dyDescent="0.4">
      <c r="A8" s="1" t="s">
        <v>1854</v>
      </c>
      <c r="B8" s="3" t="s">
        <v>1855</v>
      </c>
      <c r="C8" s="6" t="s">
        <v>1856</v>
      </c>
      <c r="D8" s="6" t="s">
        <v>149</v>
      </c>
      <c r="E8">
        <v>3857</v>
      </c>
      <c r="F8" t="str">
        <f t="shared" si="0"/>
        <v>Kasaï Central (Congolese province)</v>
      </c>
      <c r="G8" t="str">
        <f t="shared" si="1"/>
        <v>Kasaï Central</v>
      </c>
      <c r="H8" t="str">
        <f t="shared" si="2"/>
        <v>CD-KC</v>
      </c>
    </row>
    <row r="9" spans="1:8" ht="29.5" thickBot="1" x14ac:dyDescent="0.4">
      <c r="A9" s="1" t="s">
        <v>1857</v>
      </c>
      <c r="B9" s="3" t="s">
        <v>1858</v>
      </c>
      <c r="C9" s="6" t="s">
        <v>1859</v>
      </c>
      <c r="D9" s="6" t="s">
        <v>149</v>
      </c>
      <c r="E9">
        <v>3857</v>
      </c>
      <c r="F9" t="str">
        <f t="shared" si="0"/>
        <v>Kasaï Oriental (Congolese province)</v>
      </c>
      <c r="G9" t="str">
        <f t="shared" si="1"/>
        <v>Kasaï Oriental</v>
      </c>
      <c r="H9" t="str">
        <f t="shared" si="2"/>
        <v>CD-KE</v>
      </c>
    </row>
    <row r="10" spans="1:8" ht="15" thickBot="1" x14ac:dyDescent="0.4">
      <c r="A10" s="1" t="s">
        <v>1860</v>
      </c>
      <c r="B10" s="3" t="s">
        <v>1861</v>
      </c>
      <c r="C10" s="6" t="s">
        <v>1861</v>
      </c>
      <c r="D10" s="6" t="s">
        <v>466</v>
      </c>
      <c r="E10">
        <v>3857</v>
      </c>
      <c r="F10" t="str">
        <f t="shared" si="0"/>
        <v>Kinshasa (Congolese city)</v>
      </c>
      <c r="G10" t="str">
        <f t="shared" si="1"/>
        <v>Kinshasa</v>
      </c>
      <c r="H10" t="str">
        <f t="shared" si="2"/>
        <v>CD-KN</v>
      </c>
    </row>
    <row r="11" spans="1:8" ht="29.5" thickBot="1" x14ac:dyDescent="0.4">
      <c r="A11" s="1" t="s">
        <v>1862</v>
      </c>
      <c r="B11" s="3" t="s">
        <v>1863</v>
      </c>
      <c r="C11" s="6" t="s">
        <v>1863</v>
      </c>
      <c r="D11" s="6" t="s">
        <v>149</v>
      </c>
      <c r="E11">
        <v>3857</v>
      </c>
      <c r="F11" t="str">
        <f t="shared" si="0"/>
        <v>Kongo Central (Congolese province)</v>
      </c>
      <c r="G11" t="str">
        <f t="shared" si="1"/>
        <v>Kongo Central</v>
      </c>
      <c r="H11" t="str">
        <f t="shared" si="2"/>
        <v>CD-BC</v>
      </c>
    </row>
    <row r="12" spans="1:8" ht="15" thickBot="1" x14ac:dyDescent="0.4">
      <c r="A12" s="1" t="s">
        <v>1864</v>
      </c>
      <c r="B12" s="3" t="s">
        <v>1865</v>
      </c>
      <c r="C12" s="6" t="s">
        <v>1865</v>
      </c>
      <c r="D12" s="6" t="s">
        <v>149</v>
      </c>
      <c r="E12">
        <v>3857</v>
      </c>
      <c r="F12" t="str">
        <f t="shared" si="0"/>
        <v>Kwango (Congolese province)</v>
      </c>
      <c r="G12" t="str">
        <f t="shared" si="1"/>
        <v>Kwango</v>
      </c>
      <c r="H12" t="str">
        <f t="shared" si="2"/>
        <v>CD-KG</v>
      </c>
    </row>
    <row r="13" spans="1:8" ht="15" thickBot="1" x14ac:dyDescent="0.4">
      <c r="A13" s="1" t="s">
        <v>1866</v>
      </c>
      <c r="B13" s="3" t="s">
        <v>1867</v>
      </c>
      <c r="C13" s="6" t="s">
        <v>1867</v>
      </c>
      <c r="D13" s="6" t="s">
        <v>149</v>
      </c>
      <c r="E13">
        <v>3857</v>
      </c>
      <c r="F13" t="str">
        <f t="shared" si="0"/>
        <v>Kwilu (Congolese province)</v>
      </c>
      <c r="G13" t="str">
        <f t="shared" si="1"/>
        <v>Kwilu</v>
      </c>
      <c r="H13" t="str">
        <f t="shared" si="2"/>
        <v>CD-KL</v>
      </c>
    </row>
    <row r="14" spans="1:8" ht="15" thickBot="1" x14ac:dyDescent="0.4">
      <c r="A14" s="1" t="s">
        <v>1868</v>
      </c>
      <c r="B14" s="3" t="s">
        <v>1869</v>
      </c>
      <c r="C14" s="6" t="s">
        <v>1869</v>
      </c>
      <c r="D14" s="6" t="s">
        <v>149</v>
      </c>
      <c r="E14">
        <v>3857</v>
      </c>
      <c r="F14" t="str">
        <f t="shared" si="0"/>
        <v>Lomami (Congolese province)</v>
      </c>
      <c r="G14" t="str">
        <f t="shared" si="1"/>
        <v>Lomami</v>
      </c>
      <c r="H14" t="str">
        <f t="shared" si="2"/>
        <v>CD-LO</v>
      </c>
    </row>
    <row r="15" spans="1:8" ht="15" thickBot="1" x14ac:dyDescent="0.4">
      <c r="A15" s="1" t="s">
        <v>1870</v>
      </c>
      <c r="B15" s="3" t="s">
        <v>1871</v>
      </c>
      <c r="C15" s="6" t="s">
        <v>1871</v>
      </c>
      <c r="D15" s="6" t="s">
        <v>149</v>
      </c>
      <c r="E15">
        <v>3857</v>
      </c>
      <c r="F15" t="str">
        <f t="shared" si="0"/>
        <v>Lualaba (Congolese province)</v>
      </c>
      <c r="G15" t="str">
        <f t="shared" si="1"/>
        <v>Lualaba</v>
      </c>
      <c r="H15" t="str">
        <f t="shared" si="2"/>
        <v>CD-LU</v>
      </c>
    </row>
    <row r="16" spans="1:8" ht="29.5" thickBot="1" x14ac:dyDescent="0.4">
      <c r="A16" s="1" t="s">
        <v>1872</v>
      </c>
      <c r="B16" s="3" t="s">
        <v>1873</v>
      </c>
      <c r="C16" s="6" t="s">
        <v>1873</v>
      </c>
      <c r="D16" s="6" t="s">
        <v>149</v>
      </c>
      <c r="E16">
        <v>3857</v>
      </c>
      <c r="F16" t="str">
        <f t="shared" si="0"/>
        <v>Mai-Ndombe (Congolese province)</v>
      </c>
      <c r="G16" t="str">
        <f t="shared" si="1"/>
        <v>Mai-Ndombe</v>
      </c>
      <c r="H16" t="str">
        <f t="shared" si="2"/>
        <v>CD-MN</v>
      </c>
    </row>
    <row r="17" spans="1:8" ht="15" thickBot="1" x14ac:dyDescent="0.4">
      <c r="A17" s="1" t="s">
        <v>1874</v>
      </c>
      <c r="B17" s="3" t="s">
        <v>1875</v>
      </c>
      <c r="C17" s="6" t="s">
        <v>1875</v>
      </c>
      <c r="D17" s="6" t="s">
        <v>149</v>
      </c>
      <c r="E17">
        <v>3857</v>
      </c>
      <c r="F17" t="str">
        <f t="shared" si="0"/>
        <v>Maniema (Congolese province)</v>
      </c>
      <c r="G17" t="str">
        <f t="shared" si="1"/>
        <v>Maniema</v>
      </c>
      <c r="H17" t="str">
        <f t="shared" si="2"/>
        <v>CD-MA</v>
      </c>
    </row>
    <row r="18" spans="1:8" ht="15" thickBot="1" x14ac:dyDescent="0.4">
      <c r="A18" s="1" t="s">
        <v>1876</v>
      </c>
      <c r="B18" s="3" t="s">
        <v>1877</v>
      </c>
      <c r="C18" s="6" t="s">
        <v>1877</v>
      </c>
      <c r="D18" s="6" t="s">
        <v>149</v>
      </c>
      <c r="E18">
        <v>3857</v>
      </c>
      <c r="F18" t="str">
        <f t="shared" si="0"/>
        <v>Mongala (Congolese province)</v>
      </c>
      <c r="G18" t="str">
        <f t="shared" si="1"/>
        <v>Mongala</v>
      </c>
      <c r="H18" t="str">
        <f t="shared" si="2"/>
        <v>CD-MO</v>
      </c>
    </row>
    <row r="19" spans="1:8" ht="29.5" thickBot="1" x14ac:dyDescent="0.4">
      <c r="A19" s="1" t="s">
        <v>1878</v>
      </c>
      <c r="B19" s="3" t="s">
        <v>1879</v>
      </c>
      <c r="C19" s="6" t="s">
        <v>1880</v>
      </c>
      <c r="D19" s="6" t="s">
        <v>149</v>
      </c>
      <c r="E19">
        <v>3857</v>
      </c>
      <c r="F19" t="str">
        <f t="shared" si="0"/>
        <v>Nord-Kivu (Congolese province)</v>
      </c>
      <c r="G19" t="str">
        <f t="shared" si="1"/>
        <v>Nord-Kivu</v>
      </c>
      <c r="H19" t="str">
        <f t="shared" si="2"/>
        <v>CD-NK</v>
      </c>
    </row>
    <row r="20" spans="1:8" ht="29.5" thickBot="1" x14ac:dyDescent="0.4">
      <c r="A20" s="1" t="s">
        <v>1881</v>
      </c>
      <c r="B20" s="3" t="s">
        <v>1882</v>
      </c>
      <c r="C20" s="6" t="s">
        <v>1883</v>
      </c>
      <c r="D20" s="6" t="s">
        <v>149</v>
      </c>
      <c r="E20">
        <v>3857</v>
      </c>
      <c r="F20" t="str">
        <f t="shared" si="0"/>
        <v>Nord-Ubangi (Congolese province)</v>
      </c>
      <c r="G20" t="str">
        <f t="shared" si="1"/>
        <v>Nord-Ubangi</v>
      </c>
      <c r="H20" t="str">
        <f t="shared" si="2"/>
        <v>CD-NU</v>
      </c>
    </row>
    <row r="21" spans="1:8" ht="15" thickBot="1" x14ac:dyDescent="0.4">
      <c r="A21" s="1" t="s">
        <v>1884</v>
      </c>
      <c r="B21" s="3" t="s">
        <v>1885</v>
      </c>
      <c r="C21" s="6" t="s">
        <v>1885</v>
      </c>
      <c r="D21" s="6" t="s">
        <v>149</v>
      </c>
      <c r="E21">
        <v>3857</v>
      </c>
      <c r="F21" t="str">
        <f t="shared" si="0"/>
        <v>Sankuru (Congolese province)</v>
      </c>
      <c r="G21" t="str">
        <f t="shared" si="1"/>
        <v>Sankuru</v>
      </c>
      <c r="H21" t="str">
        <f t="shared" si="2"/>
        <v>CD-SA</v>
      </c>
    </row>
    <row r="22" spans="1:8" ht="15" thickBot="1" x14ac:dyDescent="0.4">
      <c r="A22" s="1" t="s">
        <v>1886</v>
      </c>
      <c r="B22" s="3" t="s">
        <v>1887</v>
      </c>
      <c r="C22" s="6" t="s">
        <v>1888</v>
      </c>
      <c r="D22" s="6" t="s">
        <v>149</v>
      </c>
      <c r="E22">
        <v>3857</v>
      </c>
      <c r="F22" t="str">
        <f t="shared" si="0"/>
        <v>Sud-Kivu (Congolese province)</v>
      </c>
      <c r="G22" t="str">
        <f t="shared" si="1"/>
        <v>Sud-Kivu</v>
      </c>
      <c r="H22" t="str">
        <f t="shared" si="2"/>
        <v>CD-SK</v>
      </c>
    </row>
    <row r="23" spans="1:8" ht="29.5" thickBot="1" x14ac:dyDescent="0.4">
      <c r="A23" s="1" t="s">
        <v>1889</v>
      </c>
      <c r="B23" s="3" t="s">
        <v>1890</v>
      </c>
      <c r="C23" s="6" t="s">
        <v>1891</v>
      </c>
      <c r="D23" s="6" t="s">
        <v>149</v>
      </c>
      <c r="E23">
        <v>3857</v>
      </c>
      <c r="F23" t="str">
        <f t="shared" si="0"/>
        <v>Sud-Ubangi (Congolese province)</v>
      </c>
      <c r="G23" t="str">
        <f t="shared" si="1"/>
        <v>Sud-Ubangi</v>
      </c>
      <c r="H23" t="str">
        <f t="shared" si="2"/>
        <v>CD-SU</v>
      </c>
    </row>
    <row r="24" spans="1:8" ht="29.5" thickBot="1" x14ac:dyDescent="0.4">
      <c r="A24" s="1" t="s">
        <v>1892</v>
      </c>
      <c r="B24" s="3" t="s">
        <v>1893</v>
      </c>
      <c r="C24" s="6" t="s">
        <v>1893</v>
      </c>
      <c r="D24" s="6" t="s">
        <v>149</v>
      </c>
      <c r="E24">
        <v>3857</v>
      </c>
      <c r="F24" t="str">
        <f t="shared" si="0"/>
        <v>Tanganyika (Congolese province)</v>
      </c>
      <c r="G24" t="str">
        <f t="shared" si="1"/>
        <v>Tanganyika</v>
      </c>
      <c r="H24" t="str">
        <f t="shared" si="2"/>
        <v>CD-TA</v>
      </c>
    </row>
    <row r="25" spans="1:8" ht="15" thickBot="1" x14ac:dyDescent="0.4">
      <c r="A25" s="1" t="s">
        <v>1894</v>
      </c>
      <c r="B25" s="3" t="s">
        <v>1895</v>
      </c>
      <c r="C25" s="6" t="s">
        <v>1895</v>
      </c>
      <c r="D25" s="6" t="s">
        <v>149</v>
      </c>
      <c r="E25">
        <v>3857</v>
      </c>
      <c r="F25" t="str">
        <f t="shared" si="0"/>
        <v>Tshopo (Congolese province)</v>
      </c>
      <c r="G25" t="str">
        <f t="shared" si="1"/>
        <v>Tshopo</v>
      </c>
      <c r="H25" t="str">
        <f t="shared" si="2"/>
        <v>CD-TO</v>
      </c>
    </row>
    <row r="26" spans="1:8" ht="15" thickBot="1" x14ac:dyDescent="0.4">
      <c r="A26" s="1" t="s">
        <v>1896</v>
      </c>
      <c r="B26" s="3" t="s">
        <v>1897</v>
      </c>
      <c r="C26" s="6" t="s">
        <v>1897</v>
      </c>
      <c r="D26" s="6" t="s">
        <v>149</v>
      </c>
      <c r="E26">
        <v>3857</v>
      </c>
      <c r="F26" t="str">
        <f t="shared" si="0"/>
        <v>Tshuapa (Congolese province)</v>
      </c>
      <c r="G26" t="str">
        <f t="shared" si="1"/>
        <v>Tshuapa</v>
      </c>
      <c r="H26" t="str">
        <f t="shared" si="2"/>
        <v>CD-TU</v>
      </c>
    </row>
  </sheetData>
  <hyperlinks>
    <hyperlink ref="B1" r:id="rId1" tooltip="Bas-Uele" display="https://en.wikipedia.org/wiki/Bas-Uele" xr:uid="{2DCA7853-14D6-4E33-B1DE-E024415C5D57}"/>
    <hyperlink ref="B2" r:id="rId2" tooltip="Province of Équateur" display="https://en.wikipedia.org/wiki/Province_of_%C3%89quateur" xr:uid="{46FB7159-0673-42B4-B0F1-7F4E121B70FC}"/>
    <hyperlink ref="B3" r:id="rId3" tooltip="Haut-Katanga Province" display="https://en.wikipedia.org/wiki/Haut-Katanga_Province" xr:uid="{FD4365DF-5CCE-4619-B1B9-CFD00C6DA175}"/>
    <hyperlink ref="B4" r:id="rId4" tooltip="Haut-Lomami" display="https://en.wikipedia.org/wiki/Haut-Lomami" xr:uid="{D61FF8CB-C132-472E-998B-144BF42B5B6B}"/>
    <hyperlink ref="B5" r:id="rId5" tooltip="Haut-Uele" display="https://en.wikipedia.org/wiki/Haut-Uele" xr:uid="{D7DB4DD0-1AAC-42FE-A746-FD45804A7C33}"/>
    <hyperlink ref="B6" r:id="rId6" tooltip="Ituri Province" display="https://en.wikipedia.org/wiki/Ituri_Province" xr:uid="{08909E96-A566-451F-B43A-01C3A5E4F3CC}"/>
    <hyperlink ref="B7" r:id="rId7" tooltip="Kasai Province" display="https://en.wikipedia.org/wiki/Kasai_Province" xr:uid="{4486A842-E596-4BD2-9207-76818C343694}"/>
    <hyperlink ref="B8" r:id="rId8" tooltip="Kasaï-Central" display="https://en.wikipedia.org/wiki/Kasa%C3%AF-Central" xr:uid="{7A5CC878-0FE8-4A32-B438-D7439EFC3BC4}"/>
    <hyperlink ref="B9" r:id="rId9" tooltip="Kasai-Oriental" display="https://en.wikipedia.org/wiki/Kasai-Oriental" xr:uid="{B8477352-1C8F-4C7A-BF29-5E80957A44B4}"/>
    <hyperlink ref="B10" r:id="rId10" tooltip="Kinshasa" display="https://en.wikipedia.org/wiki/Kinshasa" xr:uid="{C8AE28B7-5BFF-469F-992B-C2813055677B}"/>
    <hyperlink ref="B11" r:id="rId11" tooltip="Kongo Central" display="https://en.wikipedia.org/wiki/Kongo_Central" xr:uid="{68A8D350-C067-459F-BC5A-9FBF582A5708}"/>
    <hyperlink ref="B12" r:id="rId12" tooltip="Kwango" display="https://en.wikipedia.org/wiki/Kwango" xr:uid="{23A5C434-4458-46D1-87C1-A7B9591A163E}"/>
    <hyperlink ref="B13" r:id="rId13" tooltip="Kwilu Province" display="https://en.wikipedia.org/wiki/Kwilu_Province" xr:uid="{F9E9C1B2-FA7B-4FFF-95C8-01E8C1E3F071}"/>
    <hyperlink ref="B14" r:id="rId14" tooltip="Lomami Province" display="https://en.wikipedia.org/wiki/Lomami_Province" xr:uid="{4CFAFE19-3FE0-4FE7-A047-43225B907C80}"/>
    <hyperlink ref="B15" r:id="rId15" tooltip="Lualaba Province" display="https://en.wikipedia.org/wiki/Lualaba_Province" xr:uid="{BF4F801C-85B7-47D1-8AC2-5B3B93BED876}"/>
    <hyperlink ref="B16" r:id="rId16" tooltip="Mai-Ndombe Province" display="https://en.wikipedia.org/wiki/Mai-Ndombe_Province" xr:uid="{FC2EC73D-83D2-45A5-AA21-80898AF5D1F3}"/>
    <hyperlink ref="B17" r:id="rId17" tooltip="Maniema" display="https://en.wikipedia.org/wiki/Maniema" xr:uid="{100F5C1E-0571-44F1-AF5B-2ECF4051F4C3}"/>
    <hyperlink ref="B18" r:id="rId18" tooltip="Mongala" display="https://en.wikipedia.org/wiki/Mongala" xr:uid="{7B334929-0CC6-4267-9358-211BF4D551B8}"/>
    <hyperlink ref="B19" r:id="rId19" tooltip="North Kivu" display="https://en.wikipedia.org/wiki/North_Kivu" xr:uid="{72253CAA-00EE-4889-94ED-3F9AF24BFD4D}"/>
    <hyperlink ref="B20" r:id="rId20" tooltip="Nord-Ubangi" display="https://en.wikipedia.org/wiki/Nord-Ubangi" xr:uid="{79BC5E00-F2D8-455E-B7D1-3AF36EE31139}"/>
    <hyperlink ref="B21" r:id="rId21" tooltip="Sankuru" display="https://en.wikipedia.org/wiki/Sankuru" xr:uid="{CE4B973D-CF86-4C54-B072-00B7D0951827}"/>
    <hyperlink ref="B22" r:id="rId22" tooltip="South Kivu" display="https://en.wikipedia.org/wiki/South_Kivu" xr:uid="{E2706AE7-EFAD-465C-AB21-769476E9F8D1}"/>
    <hyperlink ref="B23" r:id="rId23" tooltip="Sud-Ubangi" display="https://en.wikipedia.org/wiki/Sud-Ubangi" xr:uid="{07BF42AE-0C8B-4B52-BE2A-3AC03151C336}"/>
    <hyperlink ref="B24" r:id="rId24" tooltip="Tanganyika Province" display="https://en.wikipedia.org/wiki/Tanganyika_Province" xr:uid="{004BC7D4-6908-4119-A985-ADD360CEB2B5}"/>
    <hyperlink ref="B25" r:id="rId25" tooltip="Tshopo" display="https://en.wikipedia.org/wiki/Tshopo" xr:uid="{6846C572-6B6C-44C1-8E8B-54F95C10F393}"/>
    <hyperlink ref="B26" r:id="rId26" tooltip="Tshuapa" display="https://en.wikipedia.org/wiki/Tshuapa" xr:uid="{D3AE86A9-405D-4DDB-BDC1-99BD9814BA89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F06E8-0CB3-4D52-B1C5-B2007A164B31}">
  <dimension ref="A1:H17"/>
  <sheetViews>
    <sheetView workbookViewId="0">
      <selection activeCell="E1" sqref="E1:H17"/>
    </sheetView>
  </sheetViews>
  <sheetFormatPr defaultRowHeight="14.5" x14ac:dyDescent="0.35"/>
  <cols>
    <col min="5" max="5" width="4.81640625" bestFit="1" customWidth="1"/>
    <col min="6" max="6" width="29.81640625" bestFit="1" customWidth="1"/>
  </cols>
  <sheetData>
    <row r="1" spans="1:8" ht="15" thickBot="1" x14ac:dyDescent="0.4">
      <c r="A1" s="1" t="s">
        <v>1898</v>
      </c>
      <c r="B1" s="3" t="s">
        <v>1899</v>
      </c>
      <c r="C1" s="6" t="s">
        <v>1900</v>
      </c>
      <c r="D1" s="6" t="s">
        <v>1901</v>
      </c>
      <c r="E1">
        <v>3854</v>
      </c>
      <c r="F1" t="str">
        <f>_xlfn.CONCAT(B1," (Central African ",D1,")")</f>
        <v>Bangui (Central African commune)</v>
      </c>
      <c r="G1" t="str">
        <f>B1</f>
        <v>Bangui</v>
      </c>
      <c r="H1" t="str">
        <f>A1</f>
        <v>CF-BGF</v>
      </c>
    </row>
    <row r="2" spans="1:8" ht="58.5" thickBot="1" x14ac:dyDescent="0.4">
      <c r="A2" s="1" t="s">
        <v>1902</v>
      </c>
      <c r="B2" s="3" t="s">
        <v>1903</v>
      </c>
      <c r="C2" s="6" t="s">
        <v>1904</v>
      </c>
      <c r="D2" s="6" t="s">
        <v>1905</v>
      </c>
      <c r="E2">
        <v>3854</v>
      </c>
      <c r="F2" t="str">
        <f t="shared" ref="F2:F17" si="0">_xlfn.CONCAT(B2," (Central African ",D2,")")</f>
        <v>Bamingui-Bangoran (Central African prefecture)</v>
      </c>
      <c r="G2" t="str">
        <f t="shared" ref="G2:G17" si="1">B2</f>
        <v>Bamingui-Bangoran</v>
      </c>
      <c r="H2" t="str">
        <f t="shared" ref="H2:H17" si="2">A2</f>
        <v>CF-BB</v>
      </c>
    </row>
    <row r="3" spans="1:8" ht="29.5" thickBot="1" x14ac:dyDescent="0.4">
      <c r="A3" s="1" t="s">
        <v>1906</v>
      </c>
      <c r="B3" s="3" t="s">
        <v>1907</v>
      </c>
      <c r="C3" s="6" t="s">
        <v>1908</v>
      </c>
      <c r="D3" s="6" t="s">
        <v>1905</v>
      </c>
      <c r="E3">
        <v>3854</v>
      </c>
      <c r="F3" t="str">
        <f t="shared" si="0"/>
        <v>Basse-Kotto (Central African prefecture)</v>
      </c>
      <c r="G3" t="str">
        <f t="shared" si="1"/>
        <v>Basse-Kotto</v>
      </c>
      <c r="H3" t="str">
        <f t="shared" si="2"/>
        <v>CF-BK</v>
      </c>
    </row>
    <row r="4" spans="1:8" ht="29.5" thickBot="1" x14ac:dyDescent="0.4">
      <c r="A4" s="1" t="s">
        <v>1909</v>
      </c>
      <c r="B4" s="3" t="s">
        <v>1910</v>
      </c>
      <c r="C4" s="6" t="s">
        <v>1911</v>
      </c>
      <c r="D4" s="6" t="s">
        <v>1905</v>
      </c>
      <c r="E4">
        <v>3854</v>
      </c>
      <c r="F4" t="str">
        <f t="shared" si="0"/>
        <v>Haut-Mbomou (Central African prefecture)</v>
      </c>
      <c r="G4" t="str">
        <f t="shared" si="1"/>
        <v>Haut-Mbomou</v>
      </c>
      <c r="H4" t="str">
        <f t="shared" si="2"/>
        <v>CF-HM</v>
      </c>
    </row>
    <row r="5" spans="1:8" ht="29.5" thickBot="1" x14ac:dyDescent="0.4">
      <c r="A5" s="1" t="s">
        <v>1912</v>
      </c>
      <c r="B5" s="3" t="s">
        <v>1913</v>
      </c>
      <c r="C5" s="6" t="s">
        <v>1914</v>
      </c>
      <c r="D5" s="6" t="s">
        <v>1905</v>
      </c>
      <c r="E5">
        <v>3854</v>
      </c>
      <c r="F5" t="str">
        <f t="shared" si="0"/>
        <v>Haute-Kotto (Central African prefecture)</v>
      </c>
      <c r="G5" t="str">
        <f t="shared" si="1"/>
        <v>Haute-Kotto</v>
      </c>
      <c r="H5" t="str">
        <f t="shared" si="2"/>
        <v>CF-HK</v>
      </c>
    </row>
    <row r="6" spans="1:8" ht="58.5" thickBot="1" x14ac:dyDescent="0.4">
      <c r="A6" s="1" t="s">
        <v>1915</v>
      </c>
      <c r="B6" s="3" t="s">
        <v>1916</v>
      </c>
      <c r="C6" s="6" t="s">
        <v>1917</v>
      </c>
      <c r="D6" s="6" t="s">
        <v>1905</v>
      </c>
      <c r="E6">
        <v>3854</v>
      </c>
      <c r="F6" t="str">
        <f t="shared" si="0"/>
        <v>Haute-Sangha / Mambéré-Kadéï (Central African prefecture)</v>
      </c>
      <c r="G6" t="str">
        <f t="shared" si="1"/>
        <v>Haute-Sangha / Mambéré-Kadéï</v>
      </c>
      <c r="H6" t="str">
        <f t="shared" si="2"/>
        <v>CF-HS</v>
      </c>
    </row>
    <row r="7" spans="1:8" ht="29.5" thickBot="1" x14ac:dyDescent="0.4">
      <c r="A7" s="1" t="s">
        <v>1918</v>
      </c>
      <c r="B7" s="3" t="s">
        <v>1919</v>
      </c>
      <c r="C7" s="6" t="s">
        <v>1920</v>
      </c>
      <c r="D7" s="6" t="s">
        <v>1905</v>
      </c>
      <c r="E7">
        <v>3854</v>
      </c>
      <c r="F7" t="str">
        <f t="shared" si="0"/>
        <v>Kémo-Gribingui (Central African prefecture)</v>
      </c>
      <c r="G7" t="str">
        <f t="shared" si="1"/>
        <v>Kémo-Gribingui</v>
      </c>
      <c r="H7" t="str">
        <f t="shared" si="2"/>
        <v>CF-KG</v>
      </c>
    </row>
    <row r="8" spans="1:8" ht="15" thickBot="1" x14ac:dyDescent="0.4">
      <c r="A8" s="1" t="s">
        <v>1921</v>
      </c>
      <c r="B8" s="3" t="s">
        <v>1922</v>
      </c>
      <c r="C8" s="6" t="s">
        <v>1923</v>
      </c>
      <c r="D8" s="6" t="s">
        <v>1905</v>
      </c>
      <c r="E8">
        <v>3854</v>
      </c>
      <c r="F8" t="str">
        <f t="shared" si="0"/>
        <v>Lobaye (Central African prefecture)</v>
      </c>
      <c r="G8" t="str">
        <f t="shared" si="1"/>
        <v>Lobaye</v>
      </c>
      <c r="H8" t="str">
        <f t="shared" si="2"/>
        <v>CF-LB</v>
      </c>
    </row>
    <row r="9" spans="1:8" ht="15" thickBot="1" x14ac:dyDescent="0.4">
      <c r="A9" s="1" t="s">
        <v>1924</v>
      </c>
      <c r="B9" s="3" t="s">
        <v>1925</v>
      </c>
      <c r="C9" s="6" t="s">
        <v>1926</v>
      </c>
      <c r="D9" s="6" t="s">
        <v>1905</v>
      </c>
      <c r="E9">
        <v>3854</v>
      </c>
      <c r="F9" t="str">
        <f t="shared" si="0"/>
        <v>Mbomou (Central African prefecture)</v>
      </c>
      <c r="G9" t="str">
        <f t="shared" si="1"/>
        <v>Mbomou</v>
      </c>
      <c r="H9" t="str">
        <f t="shared" si="2"/>
        <v>CF-MB</v>
      </c>
    </row>
    <row r="10" spans="1:8" ht="44" thickBot="1" x14ac:dyDescent="0.4">
      <c r="A10" s="1" t="s">
        <v>1927</v>
      </c>
      <c r="B10" s="3" t="s">
        <v>1928</v>
      </c>
      <c r="C10" s="6" t="s">
        <v>1929</v>
      </c>
      <c r="D10" s="6" t="s">
        <v>1905</v>
      </c>
      <c r="E10">
        <v>3854</v>
      </c>
      <c r="F10" t="str">
        <f t="shared" si="0"/>
        <v>Nana-Mambéré (Central African prefecture)</v>
      </c>
      <c r="G10" t="str">
        <f t="shared" si="1"/>
        <v>Nana-Mambéré</v>
      </c>
      <c r="H10" t="str">
        <f t="shared" si="2"/>
        <v>CF-NM</v>
      </c>
    </row>
    <row r="11" spans="1:8" ht="29.5" thickBot="1" x14ac:dyDescent="0.4">
      <c r="A11" s="1" t="s">
        <v>1930</v>
      </c>
      <c r="B11" s="3" t="s">
        <v>1931</v>
      </c>
      <c r="C11" s="6" t="s">
        <v>1932</v>
      </c>
      <c r="D11" s="6" t="s">
        <v>1905</v>
      </c>
      <c r="E11">
        <v>3854</v>
      </c>
      <c r="F11" t="str">
        <f t="shared" si="0"/>
        <v>Ombella-Mpoko (Central African prefecture)</v>
      </c>
      <c r="G11" t="str">
        <f t="shared" si="1"/>
        <v>Ombella-Mpoko</v>
      </c>
      <c r="H11" t="str">
        <f t="shared" si="2"/>
        <v>CF-MP</v>
      </c>
    </row>
    <row r="12" spans="1:8" ht="15" thickBot="1" x14ac:dyDescent="0.4">
      <c r="A12" s="1" t="s">
        <v>1933</v>
      </c>
      <c r="B12" s="3" t="s">
        <v>1934</v>
      </c>
      <c r="C12" s="6" t="s">
        <v>1935</v>
      </c>
      <c r="D12" s="6" t="s">
        <v>1905</v>
      </c>
      <c r="E12">
        <v>3854</v>
      </c>
      <c r="F12" t="str">
        <f t="shared" si="0"/>
        <v>Ouaka (Central African prefecture)</v>
      </c>
      <c r="G12" t="str">
        <f t="shared" si="1"/>
        <v>Ouaka</v>
      </c>
      <c r="H12" t="str">
        <f t="shared" si="2"/>
        <v>CF-UK</v>
      </c>
    </row>
    <row r="13" spans="1:8" ht="15" thickBot="1" x14ac:dyDescent="0.4">
      <c r="A13" s="1" t="s">
        <v>1936</v>
      </c>
      <c r="B13" s="3" t="s">
        <v>1937</v>
      </c>
      <c r="C13" s="6" t="s">
        <v>1938</v>
      </c>
      <c r="D13" s="6" t="s">
        <v>1905</v>
      </c>
      <c r="E13">
        <v>3854</v>
      </c>
      <c r="F13" t="str">
        <f t="shared" si="0"/>
        <v>Ouham (Central African prefecture)</v>
      </c>
      <c r="G13" t="str">
        <f t="shared" si="1"/>
        <v>Ouham</v>
      </c>
      <c r="H13" t="str">
        <f t="shared" si="2"/>
        <v>CF-AC</v>
      </c>
    </row>
    <row r="14" spans="1:8" ht="29.5" thickBot="1" x14ac:dyDescent="0.4">
      <c r="A14" s="1" t="s">
        <v>1939</v>
      </c>
      <c r="B14" s="3" t="s">
        <v>1940</v>
      </c>
      <c r="C14" s="6" t="s">
        <v>1941</v>
      </c>
      <c r="D14" s="6" t="s">
        <v>1905</v>
      </c>
      <c r="E14">
        <v>3854</v>
      </c>
      <c r="F14" t="str">
        <f t="shared" si="0"/>
        <v>Ouham-Pendé (Central African prefecture)</v>
      </c>
      <c r="G14" t="str">
        <f t="shared" si="1"/>
        <v>Ouham-Pendé</v>
      </c>
      <c r="H14" t="str">
        <f t="shared" si="2"/>
        <v>CF-OP</v>
      </c>
    </row>
    <row r="15" spans="1:8" ht="15" thickBot="1" x14ac:dyDescent="0.4">
      <c r="A15" s="1" t="s">
        <v>1942</v>
      </c>
      <c r="B15" s="3" t="s">
        <v>1943</v>
      </c>
      <c r="C15" s="6" t="s">
        <v>1943</v>
      </c>
      <c r="D15" s="6" t="s">
        <v>1905</v>
      </c>
      <c r="E15">
        <v>3854</v>
      </c>
      <c r="F15" t="str">
        <f t="shared" si="0"/>
        <v>Vakaga (Central African prefecture)</v>
      </c>
      <c r="G15" t="str">
        <f t="shared" si="1"/>
        <v>Vakaga</v>
      </c>
      <c r="H15" t="str">
        <f t="shared" si="2"/>
        <v>CF-VK</v>
      </c>
    </row>
    <row r="16" spans="1:8" ht="18.5" thickBot="1" x14ac:dyDescent="0.4">
      <c r="A16" s="1" t="s">
        <v>1944</v>
      </c>
      <c r="B16" s="3" t="s">
        <v>1945</v>
      </c>
      <c r="C16" s="6" t="s">
        <v>1946</v>
      </c>
      <c r="D16" s="6" t="s">
        <v>1947</v>
      </c>
      <c r="E16">
        <v>3854</v>
      </c>
      <c r="F16" t="str">
        <f t="shared" si="0"/>
        <v>Gribingui (Central African economic prefecture)</v>
      </c>
      <c r="G16" t="str">
        <f t="shared" si="1"/>
        <v>Gribingui</v>
      </c>
      <c r="H16" t="str">
        <f t="shared" si="2"/>
        <v>CF-KB</v>
      </c>
    </row>
    <row r="17" spans="1:8" ht="18.5" thickBot="1" x14ac:dyDescent="0.4">
      <c r="A17" s="1" t="s">
        <v>1948</v>
      </c>
      <c r="B17" s="3" t="s">
        <v>1949</v>
      </c>
      <c r="C17" s="6" t="s">
        <v>1950</v>
      </c>
      <c r="D17" s="6" t="s">
        <v>1947</v>
      </c>
      <c r="E17">
        <v>3854</v>
      </c>
      <c r="F17" t="str">
        <f t="shared" si="0"/>
        <v>Sangha (Central African economic prefecture)</v>
      </c>
      <c r="G17" t="str">
        <f t="shared" si="1"/>
        <v>Sangha</v>
      </c>
      <c r="H17" t="str">
        <f t="shared" si="2"/>
        <v>CF-SE</v>
      </c>
    </row>
  </sheetData>
  <hyperlinks>
    <hyperlink ref="B1" r:id="rId1" tooltip="Bangui" display="https://en.wikipedia.org/wiki/Bangui" xr:uid="{1EFE5B2A-A772-401F-A143-33A07B568579}"/>
    <hyperlink ref="B2" r:id="rId2" tooltip="Bamingui-Bangoran" display="https://en.wikipedia.org/wiki/Bamingui-Bangoran" xr:uid="{D936AC07-BB36-4868-8783-ECEE00099F43}"/>
    <hyperlink ref="B3" r:id="rId3" tooltip="Basse-Kotto" display="https://en.wikipedia.org/wiki/Basse-Kotto" xr:uid="{7698132E-23F9-4CA8-859A-50E7B6A54112}"/>
    <hyperlink ref="B4" r:id="rId4" tooltip="Haut-Mbomou" display="https://en.wikipedia.org/wiki/Haut-Mbomou" xr:uid="{CF94D48A-0414-4EDE-8088-19D9C4A93F25}"/>
    <hyperlink ref="B5" r:id="rId5" tooltip="Haute-Kotto" display="https://en.wikipedia.org/wiki/Haute-Kotto" xr:uid="{71A3A0B6-B7E0-4730-A30E-89CB1EE41823}"/>
    <hyperlink ref="B6" r:id="rId6" tooltip="Haute-Sangha" display="https://en.wikipedia.org/wiki/Haute-Sangha" xr:uid="{D2110C72-F057-4827-88FE-6692EEAB6ACE}"/>
    <hyperlink ref="B7" r:id="rId7" tooltip="Kémo-Gribingui" display="https://en.wikipedia.org/wiki/K%C3%A9mo-Gribingui" xr:uid="{D200E3B5-0BD7-4BC1-B87C-894BCFF846A7}"/>
    <hyperlink ref="B8" r:id="rId8" tooltip="Lobaye" display="https://en.wikipedia.org/wiki/Lobaye" xr:uid="{D6F170AE-E67D-4735-9CC5-2E6E8BEBDEF9}"/>
    <hyperlink ref="B9" r:id="rId9" tooltip="Mbomou" display="https://en.wikipedia.org/wiki/Mbomou" xr:uid="{15087D62-8465-49F3-A24C-B16DDFB2F73F}"/>
    <hyperlink ref="B10" r:id="rId10" tooltip="Nana-Mambéré" display="https://en.wikipedia.org/wiki/Nana-Mamb%C3%A9r%C3%A9" xr:uid="{A511E8FB-AB61-42C6-9CAD-BA2E91926E49}"/>
    <hyperlink ref="B11" r:id="rId11" tooltip="Ombella-Mpoko" display="https://en.wikipedia.org/wiki/Ombella-Mpoko" xr:uid="{411EE847-6FF8-4847-83DE-293C4B11EB7B}"/>
    <hyperlink ref="B12" r:id="rId12" tooltip="Ouaka" display="https://en.wikipedia.org/wiki/Ouaka" xr:uid="{2A698EC2-6224-4214-815B-DD80A3ECFCCB}"/>
    <hyperlink ref="B13" r:id="rId13" tooltip="Ouham" display="https://en.wikipedia.org/wiki/Ouham" xr:uid="{821D1250-82C6-4355-B833-7419266953EF}"/>
    <hyperlink ref="B14" r:id="rId14" tooltip="Ouham-Pendé" display="https://en.wikipedia.org/wiki/Ouham-Pend%C3%A9" xr:uid="{A642E90C-06A5-43A3-920A-816FA39EDC93}"/>
    <hyperlink ref="B15" r:id="rId15" tooltip="Vakaga" display="https://en.wikipedia.org/wiki/Vakaga" xr:uid="{9CC94A05-B297-4BF4-A3DF-1554A04EF454}"/>
    <hyperlink ref="B16" r:id="rId16" tooltip="Gribingui" display="https://en.wikipedia.org/wiki/Gribingui" xr:uid="{534683A7-042A-480B-8F60-F3C1F2F1AB1B}"/>
    <hyperlink ref="B17" r:id="rId17" tooltip="Sangha (economic prefecture)" display="https://en.wikipedia.org/wiki/Sangha_(economic_prefecture)" xr:uid="{11BEFB14-DFD8-4C1B-A416-A05D438C9232}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CFD6E-E32A-4CE7-BC17-777C47E23C91}">
  <dimension ref="A1:G12"/>
  <sheetViews>
    <sheetView workbookViewId="0">
      <selection activeCell="R7" sqref="R7"/>
    </sheetView>
  </sheetViews>
  <sheetFormatPr defaultRowHeight="14.5" x14ac:dyDescent="0.35"/>
  <cols>
    <col min="4" max="4" width="4.81640625" bestFit="1" customWidth="1"/>
    <col min="5" max="5" width="30.6328125" bestFit="1" customWidth="1"/>
  </cols>
  <sheetData>
    <row r="1" spans="1:7" ht="29.5" thickBot="1" x14ac:dyDescent="0.4">
      <c r="A1" s="1" t="s">
        <v>1951</v>
      </c>
      <c r="B1" s="3" t="s">
        <v>1952</v>
      </c>
      <c r="C1" s="6" t="s">
        <v>1444</v>
      </c>
      <c r="D1">
        <v>3856</v>
      </c>
      <c r="E1" t="str">
        <f>_xlfn.CONCAT(B1, " (Congolese department)")</f>
        <v>Brazzaville (Congolese department)</v>
      </c>
      <c r="F1" t="str">
        <f>B1</f>
        <v>Brazzaville</v>
      </c>
      <c r="G1" t="str">
        <f>A1</f>
        <v>CG-BZV</v>
      </c>
    </row>
    <row r="2" spans="1:7" ht="15" thickBot="1" x14ac:dyDescent="0.4">
      <c r="A2" s="1" t="s">
        <v>1953</v>
      </c>
      <c r="B2" s="3" t="s">
        <v>1954</v>
      </c>
      <c r="C2" s="6" t="s">
        <v>1444</v>
      </c>
      <c r="D2">
        <v>3856</v>
      </c>
      <c r="E2" t="str">
        <f t="shared" ref="E2:E12" si="0">_xlfn.CONCAT(B2, " (Congolese department)")</f>
        <v>Bouenza (Congolese department)</v>
      </c>
      <c r="F2" t="str">
        <f t="shared" ref="F2:F12" si="1">B2</f>
        <v>Bouenza</v>
      </c>
      <c r="G2" t="str">
        <f t="shared" ref="G2:G12" si="2">A2</f>
        <v>CG-11</v>
      </c>
    </row>
    <row r="3" spans="1:7" ht="15" thickBot="1" x14ac:dyDescent="0.4">
      <c r="A3" s="1" t="s">
        <v>1955</v>
      </c>
      <c r="B3" s="3" t="s">
        <v>1956</v>
      </c>
      <c r="C3" s="6" t="s">
        <v>1444</v>
      </c>
      <c r="D3">
        <v>3856</v>
      </c>
      <c r="E3" t="str">
        <f t="shared" si="0"/>
        <v>Cuvette (Congolese department)</v>
      </c>
      <c r="F3" t="str">
        <f t="shared" si="1"/>
        <v>Cuvette</v>
      </c>
      <c r="G3" t="str">
        <f t="shared" si="2"/>
        <v>CG-8</v>
      </c>
    </row>
    <row r="4" spans="1:7" ht="29.5" thickBot="1" x14ac:dyDescent="0.4">
      <c r="A4" s="1" t="s">
        <v>1957</v>
      </c>
      <c r="B4" s="3" t="s">
        <v>1958</v>
      </c>
      <c r="C4" s="6" t="s">
        <v>1444</v>
      </c>
      <c r="D4">
        <v>3856</v>
      </c>
      <c r="E4" t="str">
        <f t="shared" si="0"/>
        <v>Cuvette-Ouest (Congolese department)</v>
      </c>
      <c r="F4" t="str">
        <f t="shared" si="1"/>
        <v>Cuvette-Ouest</v>
      </c>
      <c r="G4" t="str">
        <f t="shared" si="2"/>
        <v>CG-15</v>
      </c>
    </row>
    <row r="5" spans="1:7" ht="15" thickBot="1" x14ac:dyDescent="0.4">
      <c r="A5" s="1" t="s">
        <v>1959</v>
      </c>
      <c r="B5" s="3" t="s">
        <v>1960</v>
      </c>
      <c r="C5" s="6" t="s">
        <v>1444</v>
      </c>
      <c r="D5">
        <v>3856</v>
      </c>
      <c r="E5" t="str">
        <f t="shared" si="0"/>
        <v>Kouilou (Congolese department)</v>
      </c>
      <c r="F5" t="str">
        <f t="shared" si="1"/>
        <v>Kouilou</v>
      </c>
      <c r="G5" t="str">
        <f t="shared" si="2"/>
        <v>CG-5</v>
      </c>
    </row>
    <row r="6" spans="1:7" ht="29.5" thickBot="1" x14ac:dyDescent="0.4">
      <c r="A6" s="1" t="s">
        <v>1961</v>
      </c>
      <c r="B6" s="3" t="s">
        <v>1962</v>
      </c>
      <c r="C6" s="6" t="s">
        <v>1444</v>
      </c>
      <c r="D6">
        <v>3856</v>
      </c>
      <c r="E6" t="str">
        <f t="shared" si="0"/>
        <v>Lékoumou (Congolese department)</v>
      </c>
      <c r="F6" t="str">
        <f t="shared" si="1"/>
        <v>Lékoumou</v>
      </c>
      <c r="G6" t="str">
        <f t="shared" si="2"/>
        <v>CG-2</v>
      </c>
    </row>
    <row r="7" spans="1:7" ht="15" thickBot="1" x14ac:dyDescent="0.4">
      <c r="A7" s="1" t="s">
        <v>1963</v>
      </c>
      <c r="B7" s="3" t="s">
        <v>1964</v>
      </c>
      <c r="C7" s="6" t="s">
        <v>1444</v>
      </c>
      <c r="D7">
        <v>3856</v>
      </c>
      <c r="E7" t="str">
        <f t="shared" si="0"/>
        <v>Likouala (Congolese department)</v>
      </c>
      <c r="F7" t="str">
        <f t="shared" si="1"/>
        <v>Likouala</v>
      </c>
      <c r="G7" t="str">
        <f t="shared" si="2"/>
        <v>CG-7</v>
      </c>
    </row>
    <row r="8" spans="1:7" ht="15" thickBot="1" x14ac:dyDescent="0.4">
      <c r="A8" s="1" t="s">
        <v>1965</v>
      </c>
      <c r="B8" s="3" t="s">
        <v>1966</v>
      </c>
      <c r="C8" s="6" t="s">
        <v>1444</v>
      </c>
      <c r="D8">
        <v>3856</v>
      </c>
      <c r="E8" t="str">
        <f t="shared" si="0"/>
        <v>Niari (Congolese department)</v>
      </c>
      <c r="F8" t="str">
        <f t="shared" si="1"/>
        <v>Niari</v>
      </c>
      <c r="G8" t="str">
        <f t="shared" si="2"/>
        <v>CG-9</v>
      </c>
    </row>
    <row r="9" spans="1:7" ht="15" thickBot="1" x14ac:dyDescent="0.4">
      <c r="A9" s="1" t="s">
        <v>1967</v>
      </c>
      <c r="B9" s="3" t="s">
        <v>1968</v>
      </c>
      <c r="C9" s="6" t="s">
        <v>1444</v>
      </c>
      <c r="D9">
        <v>3856</v>
      </c>
      <c r="E9" t="str">
        <f t="shared" si="0"/>
        <v>Plateaux (Congolese department)</v>
      </c>
      <c r="F9" t="str">
        <f t="shared" si="1"/>
        <v>Plateaux</v>
      </c>
      <c r="G9" t="str">
        <f t="shared" si="2"/>
        <v>CG-14</v>
      </c>
    </row>
    <row r="10" spans="1:7" ht="29.5" thickBot="1" x14ac:dyDescent="0.4">
      <c r="A10" s="1" t="s">
        <v>1969</v>
      </c>
      <c r="B10" s="3" t="s">
        <v>1970</v>
      </c>
      <c r="C10" s="6" t="s">
        <v>1444</v>
      </c>
      <c r="D10">
        <v>3856</v>
      </c>
      <c r="E10" t="str">
        <f t="shared" si="0"/>
        <v>Pointe-Noire (Congolese department)</v>
      </c>
      <c r="F10" t="str">
        <f t="shared" si="1"/>
        <v>Pointe-Noire</v>
      </c>
      <c r="G10" t="str">
        <f t="shared" si="2"/>
        <v>CG-16</v>
      </c>
    </row>
    <row r="11" spans="1:7" ht="15" thickBot="1" x14ac:dyDescent="0.4">
      <c r="A11" s="1" t="s">
        <v>1971</v>
      </c>
      <c r="B11" s="3" t="s">
        <v>1972</v>
      </c>
      <c r="C11" s="6" t="s">
        <v>1444</v>
      </c>
      <c r="D11">
        <v>3856</v>
      </c>
      <c r="E11" t="str">
        <f t="shared" si="0"/>
        <v>Pool (Congolese department)</v>
      </c>
      <c r="F11" t="str">
        <f t="shared" si="1"/>
        <v>Pool</v>
      </c>
      <c r="G11" t="str">
        <f t="shared" si="2"/>
        <v>CG-12</v>
      </c>
    </row>
    <row r="12" spans="1:7" ht="15" thickBot="1" x14ac:dyDescent="0.4">
      <c r="A12" s="1" t="s">
        <v>1973</v>
      </c>
      <c r="B12" s="3" t="s">
        <v>1949</v>
      </c>
      <c r="C12" s="6" t="s">
        <v>1444</v>
      </c>
      <c r="D12">
        <v>3856</v>
      </c>
      <c r="E12" t="str">
        <f t="shared" si="0"/>
        <v>Sangha (Congolese department)</v>
      </c>
      <c r="F12" t="str">
        <f t="shared" si="1"/>
        <v>Sangha</v>
      </c>
      <c r="G12" t="str">
        <f t="shared" si="2"/>
        <v>CG-13</v>
      </c>
    </row>
  </sheetData>
  <hyperlinks>
    <hyperlink ref="B1" r:id="rId1" tooltip="Brazzaville" display="https://en.wikipedia.org/wiki/Brazzaville" xr:uid="{939AB8C1-E6AA-4966-94EC-6B029DB26B04}"/>
    <hyperlink ref="B2" r:id="rId2" tooltip="Bouenza Department" display="https://en.wikipedia.org/wiki/Bouenza_Department" xr:uid="{604E5252-4128-42B3-ADB7-C3410A17D160}"/>
    <hyperlink ref="B3" r:id="rId3" tooltip="Cuvette Department" display="https://en.wikipedia.org/wiki/Cuvette_Department" xr:uid="{6A79816B-32EC-49FF-81BA-9C389BE8D895}"/>
    <hyperlink ref="B4" r:id="rId4" tooltip="Cuvette-Ouest Department" display="https://en.wikipedia.org/wiki/Cuvette-Ouest_Department" xr:uid="{D1149B71-7A50-4865-8EEA-DE77EA77B6E5}"/>
    <hyperlink ref="B5" r:id="rId5" tooltip="Kouilou Department" display="https://en.wikipedia.org/wiki/Kouilou_Department" xr:uid="{787C388E-2D74-4C5A-A665-053B28F0A59E}"/>
    <hyperlink ref="B6" r:id="rId6" tooltip="Lékoumou Department" display="https://en.wikipedia.org/wiki/L%C3%A9koumou_Department" xr:uid="{CEC82CF5-C6AA-45D6-8386-EE910350811F}"/>
    <hyperlink ref="B7" r:id="rId7" tooltip="Likouala Department" display="https://en.wikipedia.org/wiki/Likouala_Department" xr:uid="{9F97029E-9FDC-4D6F-81BA-5ED1BBE3D3FC}"/>
    <hyperlink ref="B8" r:id="rId8" tooltip="Niari Department" display="https://en.wikipedia.org/wiki/Niari_Department" xr:uid="{5563B61A-772C-4B15-9D18-A7D8A5B789C7}"/>
    <hyperlink ref="B9" r:id="rId9" tooltip="Plateaux Department (Congo)" display="https://en.wikipedia.org/wiki/Plateaux_Department_(Congo)" xr:uid="{0889D1B2-198E-46B5-B94D-1A4D5501AA84}"/>
    <hyperlink ref="B10" r:id="rId10" tooltip="Pointe-Noire Department" display="https://en.wikipedia.org/wiki/Pointe-Noire_Department" xr:uid="{2E7D8548-F4BA-4192-B6F0-8EB412B80749}"/>
    <hyperlink ref="B11" r:id="rId11" tooltip="Pool Department" display="https://en.wikipedia.org/wiki/Pool_Department" xr:uid="{85EB017E-ED54-4A75-A1D7-D92FE9A08E6F}"/>
    <hyperlink ref="B12" r:id="rId12" tooltip="Sangha Department (Congo)" display="https://en.wikipedia.org/wiki/Sangha_Department_(Congo)" xr:uid="{02BC6786-C17C-4293-AF6A-D3AFCE2CD89E}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E71CA-FB51-466E-9C46-04D255CA127D}">
  <dimension ref="A1:G16"/>
  <sheetViews>
    <sheetView workbookViewId="0">
      <selection activeCell="D1" sqref="D1:G16"/>
    </sheetView>
  </sheetViews>
  <sheetFormatPr defaultRowHeight="14.5" x14ac:dyDescent="0.35"/>
  <cols>
    <col min="5" max="5" width="39.54296875" bestFit="1" customWidth="1"/>
    <col min="6" max="6" width="19.36328125" bestFit="1" customWidth="1"/>
  </cols>
  <sheetData>
    <row r="1" spans="1:7" ht="29.5" thickBot="1" x14ac:dyDescent="0.4">
      <c r="A1" s="1" t="s">
        <v>4138</v>
      </c>
      <c r="B1" s="3" t="s">
        <v>4139</v>
      </c>
      <c r="C1" s="6" t="s">
        <v>4140</v>
      </c>
      <c r="D1">
        <v>4082</v>
      </c>
      <c r="E1" t="str">
        <f>_xlfn.CONCAT(B1," (Palestine governerate)")</f>
        <v>Bethlehem (Palestine governerate)</v>
      </c>
      <c r="F1" t="str">
        <f>B1</f>
        <v>Bethlehem</v>
      </c>
      <c r="G1" t="str">
        <f>A1</f>
        <v>PS-BTH</v>
      </c>
    </row>
    <row r="2" spans="1:7" ht="29.5" thickBot="1" x14ac:dyDescent="0.4">
      <c r="A2" s="1" t="s">
        <v>4141</v>
      </c>
      <c r="B2" s="3" t="s">
        <v>4142</v>
      </c>
      <c r="C2" s="6" t="s">
        <v>4143</v>
      </c>
      <c r="D2">
        <v>4082</v>
      </c>
      <c r="E2" t="str">
        <f t="shared" ref="E2:E16" si="0">_xlfn.CONCAT(B2," (Palestine governerate)")</f>
        <v>Deir El Balah (Palestine governerate)</v>
      </c>
      <c r="F2" t="str">
        <f t="shared" ref="F2:F16" si="1">B2</f>
        <v>Deir El Balah</v>
      </c>
      <c r="G2" t="str">
        <f t="shared" ref="G2:G16" si="2">A2</f>
        <v>PS-DEB</v>
      </c>
    </row>
    <row r="3" spans="1:7" ht="15" thickBot="1" x14ac:dyDescent="0.4">
      <c r="A3" s="1" t="s">
        <v>4144</v>
      </c>
      <c r="B3" s="3" t="s">
        <v>3718</v>
      </c>
      <c r="C3" s="6" t="s">
        <v>4145</v>
      </c>
      <c r="D3">
        <v>4082</v>
      </c>
      <c r="E3" t="str">
        <f t="shared" si="0"/>
        <v>Gaza (Palestine governerate)</v>
      </c>
      <c r="F3" t="str">
        <f t="shared" si="1"/>
        <v>Gaza</v>
      </c>
      <c r="G3" t="str">
        <f t="shared" si="2"/>
        <v>PS-GZA</v>
      </c>
    </row>
    <row r="4" spans="1:7" ht="15" thickBot="1" x14ac:dyDescent="0.4">
      <c r="A4" s="1" t="s">
        <v>4146</v>
      </c>
      <c r="B4" s="3" t="s">
        <v>4147</v>
      </c>
      <c r="C4" s="6" t="s">
        <v>4148</v>
      </c>
      <c r="D4">
        <v>4082</v>
      </c>
      <c r="E4" t="str">
        <f t="shared" si="0"/>
        <v>Hebron (Palestine governerate)</v>
      </c>
      <c r="F4" t="str">
        <f t="shared" si="1"/>
        <v>Hebron</v>
      </c>
      <c r="G4" t="str">
        <f t="shared" si="2"/>
        <v>PS-HBN</v>
      </c>
    </row>
    <row r="5" spans="1:7" ht="15" thickBot="1" x14ac:dyDescent="0.4">
      <c r="A5" s="1" t="s">
        <v>4149</v>
      </c>
      <c r="B5" s="3" t="s">
        <v>4150</v>
      </c>
      <c r="C5" s="6" t="s">
        <v>4151</v>
      </c>
      <c r="D5">
        <v>4082</v>
      </c>
      <c r="E5" t="str">
        <f t="shared" si="0"/>
        <v>Jenin (Palestine governerate)</v>
      </c>
      <c r="F5" t="str">
        <f t="shared" si="1"/>
        <v>Jenin</v>
      </c>
      <c r="G5" t="str">
        <f t="shared" si="2"/>
        <v>PS-JEN</v>
      </c>
    </row>
    <row r="6" spans="1:7" ht="44" thickBot="1" x14ac:dyDescent="0.4">
      <c r="A6" s="1" t="s">
        <v>4152</v>
      </c>
      <c r="B6" s="3" t="s">
        <v>4153</v>
      </c>
      <c r="C6" s="6" t="s">
        <v>4154</v>
      </c>
      <c r="D6">
        <v>4082</v>
      </c>
      <c r="E6" t="str">
        <f t="shared" si="0"/>
        <v>Jericho and Al Aghwar (Palestine governerate)</v>
      </c>
      <c r="F6" t="str">
        <f t="shared" si="1"/>
        <v>Jericho and Al Aghwar</v>
      </c>
      <c r="G6" t="str">
        <f t="shared" si="2"/>
        <v>PS-JRH</v>
      </c>
    </row>
    <row r="7" spans="1:7" ht="29.5" thickBot="1" x14ac:dyDescent="0.4">
      <c r="A7" s="1" t="s">
        <v>4155</v>
      </c>
      <c r="B7" s="3" t="s">
        <v>1439</v>
      </c>
      <c r="C7" s="6" t="s">
        <v>4156</v>
      </c>
      <c r="D7">
        <v>4082</v>
      </c>
      <c r="E7" t="str">
        <f t="shared" si="0"/>
        <v>Jerusalem (Palestine governerate)</v>
      </c>
      <c r="F7" t="str">
        <f t="shared" si="1"/>
        <v>Jerusalem</v>
      </c>
      <c r="G7" t="str">
        <f t="shared" si="2"/>
        <v>PS-JEM</v>
      </c>
    </row>
    <row r="8" spans="1:7" ht="29.5" thickBot="1" x14ac:dyDescent="0.4">
      <c r="A8" s="1" t="s">
        <v>4157</v>
      </c>
      <c r="B8" s="3" t="s">
        <v>4158</v>
      </c>
      <c r="C8" s="6" t="s">
        <v>4159</v>
      </c>
      <c r="D8">
        <v>4082</v>
      </c>
      <c r="E8" t="str">
        <f t="shared" si="0"/>
        <v>Khan Yunis (Palestine governerate)</v>
      </c>
      <c r="F8" t="str">
        <f t="shared" si="1"/>
        <v>Khan Yunis</v>
      </c>
      <c r="G8" t="str">
        <f t="shared" si="2"/>
        <v>PS-KYS</v>
      </c>
    </row>
    <row r="9" spans="1:7" ht="15" thickBot="1" x14ac:dyDescent="0.4">
      <c r="A9" s="1" t="s">
        <v>4160</v>
      </c>
      <c r="B9" s="3" t="s">
        <v>4161</v>
      </c>
      <c r="C9" s="6" t="s">
        <v>4162</v>
      </c>
      <c r="D9">
        <v>4082</v>
      </c>
      <c r="E9" t="str">
        <f t="shared" si="0"/>
        <v>Nablus (Palestine governerate)</v>
      </c>
      <c r="F9" t="str">
        <f t="shared" si="1"/>
        <v>Nablus</v>
      </c>
      <c r="G9" t="str">
        <f t="shared" si="2"/>
        <v>PS-NBS</v>
      </c>
    </row>
    <row r="10" spans="1:7" ht="29.5" thickBot="1" x14ac:dyDescent="0.4">
      <c r="A10" s="1" t="s">
        <v>4163</v>
      </c>
      <c r="B10" s="3" t="s">
        <v>4164</v>
      </c>
      <c r="C10" s="6" t="s">
        <v>4165</v>
      </c>
      <c r="D10">
        <v>4082</v>
      </c>
      <c r="E10" t="str">
        <f t="shared" si="0"/>
        <v>North Gaza (Palestine governerate)</v>
      </c>
      <c r="F10" t="str">
        <f t="shared" si="1"/>
        <v>North Gaza</v>
      </c>
      <c r="G10" t="str">
        <f t="shared" si="2"/>
        <v>PS-NGZ</v>
      </c>
    </row>
    <row r="11" spans="1:7" ht="15" thickBot="1" x14ac:dyDescent="0.4">
      <c r="A11" s="1" t="s">
        <v>4166</v>
      </c>
      <c r="B11" s="3" t="s">
        <v>4167</v>
      </c>
      <c r="C11" s="6" t="s">
        <v>4168</v>
      </c>
      <c r="D11">
        <v>4082</v>
      </c>
      <c r="E11" t="str">
        <f t="shared" si="0"/>
        <v>Qalqilya (Palestine governerate)</v>
      </c>
      <c r="F11" t="str">
        <f t="shared" si="1"/>
        <v>Qalqilya</v>
      </c>
      <c r="G11" t="str">
        <f t="shared" si="2"/>
        <v>PS-QQA</v>
      </c>
    </row>
    <row r="12" spans="1:7" ht="15" thickBot="1" x14ac:dyDescent="0.4">
      <c r="A12" s="1" t="s">
        <v>4169</v>
      </c>
      <c r="B12" s="3" t="s">
        <v>4170</v>
      </c>
      <c r="C12" s="6" t="s">
        <v>4171</v>
      </c>
      <c r="D12">
        <v>4082</v>
      </c>
      <c r="E12" t="str">
        <f t="shared" si="0"/>
        <v>Rafah (Palestine governerate)</v>
      </c>
      <c r="F12" t="str">
        <f t="shared" si="1"/>
        <v>Rafah</v>
      </c>
      <c r="G12" t="str">
        <f t="shared" si="2"/>
        <v>PS-RFH</v>
      </c>
    </row>
    <row r="13" spans="1:7" ht="18.5" thickBot="1" x14ac:dyDescent="0.4">
      <c r="A13" s="1" t="s">
        <v>4172</v>
      </c>
      <c r="B13" s="3" t="s">
        <v>4173</v>
      </c>
      <c r="C13" s="6" t="s">
        <v>4174</v>
      </c>
      <c r="D13">
        <v>4082</v>
      </c>
      <c r="E13" t="str">
        <f t="shared" si="0"/>
        <v>Ramallah (Palestine governerate)</v>
      </c>
      <c r="F13" t="str">
        <f t="shared" si="1"/>
        <v>Ramallah</v>
      </c>
      <c r="G13" t="str">
        <f t="shared" si="2"/>
        <v>PS-RBH</v>
      </c>
    </row>
    <row r="14" spans="1:7" ht="15" thickBot="1" x14ac:dyDescent="0.4">
      <c r="A14" s="1" t="s">
        <v>4175</v>
      </c>
      <c r="B14" s="3" t="s">
        <v>4176</v>
      </c>
      <c r="C14" s="6" t="s">
        <v>4177</v>
      </c>
      <c r="D14">
        <v>4082</v>
      </c>
      <c r="E14" t="str">
        <f t="shared" si="0"/>
        <v>Salfit (Palestine governerate)</v>
      </c>
      <c r="F14" t="str">
        <f t="shared" si="1"/>
        <v>Salfit</v>
      </c>
      <c r="G14" t="str">
        <f t="shared" si="2"/>
        <v>PS-SLT</v>
      </c>
    </row>
    <row r="15" spans="1:7" ht="15" thickBot="1" x14ac:dyDescent="0.4">
      <c r="A15" s="1" t="s">
        <v>4178</v>
      </c>
      <c r="B15" s="3" t="s">
        <v>4179</v>
      </c>
      <c r="C15" s="6" t="s">
        <v>4180</v>
      </c>
      <c r="D15">
        <v>4082</v>
      </c>
      <c r="E15" t="str">
        <f t="shared" si="0"/>
        <v>Tubas (Palestine governerate)</v>
      </c>
      <c r="F15" t="str">
        <f t="shared" si="1"/>
        <v>Tubas</v>
      </c>
      <c r="G15" t="str">
        <f t="shared" si="2"/>
        <v>PS-TBS</v>
      </c>
    </row>
    <row r="16" spans="1:7" ht="15" thickBot="1" x14ac:dyDescent="0.4">
      <c r="A16" s="1" t="s">
        <v>4181</v>
      </c>
      <c r="B16" s="3" t="s">
        <v>4182</v>
      </c>
      <c r="C16" s="6" t="s">
        <v>4183</v>
      </c>
      <c r="D16">
        <v>4082</v>
      </c>
      <c r="E16" t="str">
        <f t="shared" si="0"/>
        <v>Tulkarm (Palestine governerate)</v>
      </c>
      <c r="F16" t="str">
        <f t="shared" si="1"/>
        <v>Tulkarm</v>
      </c>
      <c r="G16" t="str">
        <f t="shared" si="2"/>
        <v>PS-TKM</v>
      </c>
    </row>
  </sheetData>
  <hyperlinks>
    <hyperlink ref="B1" r:id="rId1" tooltip="Bethlehem Governorate" display="https://en.wikipedia.org/wiki/Bethlehem_Governorate" xr:uid="{67F1244E-76DB-4A04-B165-BDA042A24196}"/>
    <hyperlink ref="B2" r:id="rId2" tooltip="Deir al-Balah Governorate" display="https://en.wikipedia.org/wiki/Deir_al-Balah_Governorate" xr:uid="{FA273F3D-4E81-439C-B77E-CB59A0651034}"/>
    <hyperlink ref="B3" r:id="rId3" tooltip="Gaza Governorate" display="https://en.wikipedia.org/wiki/Gaza_Governorate" xr:uid="{939C53AF-DFAA-4F0C-832B-67319042C67B}"/>
    <hyperlink ref="B4" r:id="rId4" tooltip="Hebron Governorate" display="https://en.wikipedia.org/wiki/Hebron_Governorate" xr:uid="{5FC5C859-21ED-4ACA-A945-377D180A74E7}"/>
    <hyperlink ref="B5" r:id="rId5" tooltip="Jenin Governorate" display="https://en.wikipedia.org/wiki/Jenin_Governorate" xr:uid="{B740D242-FD74-4E79-A364-4143C7A8246F}"/>
    <hyperlink ref="B6" r:id="rId6" tooltip="Jericho Governorate" display="https://en.wikipedia.org/wiki/Jericho_Governorate" xr:uid="{DC73E030-3148-42B6-AF4F-39FF7D0C5770}"/>
    <hyperlink ref="B7" r:id="rId7" tooltip="Jerusalem Governorate" display="https://en.wikipedia.org/wiki/Jerusalem_Governorate" xr:uid="{B2AB08C4-8D3D-4015-9F22-6B01193450B9}"/>
    <hyperlink ref="B8" r:id="rId8" tooltip="Khan Yunis Governorate" display="https://en.wikipedia.org/wiki/Khan_Yunis_Governorate" xr:uid="{342519C8-69BA-42A4-994D-2E72F71B1973}"/>
    <hyperlink ref="B9" r:id="rId9" tooltip="Nablus Governorate" display="https://en.wikipedia.org/wiki/Nablus_Governorate" xr:uid="{C3377562-36EB-41F7-8AF4-F6A1090C6F42}"/>
    <hyperlink ref="B10" r:id="rId10" tooltip="North Gaza Governorate" display="https://en.wikipedia.org/wiki/North_Gaza_Governorate" xr:uid="{98F082AF-F567-4C28-8281-FCF5321FD3E3}"/>
    <hyperlink ref="B11" r:id="rId11" tooltip="Qalqilya Governorate" display="https://en.wikipedia.org/wiki/Qalqilya_Governorate" xr:uid="{76A1913F-4CCC-4EDF-A521-5D2C1E5E0778}"/>
    <hyperlink ref="B12" r:id="rId12" tooltip="Rafah Governorate" display="https://en.wikipedia.org/wiki/Rafah_Governorate" xr:uid="{3E58B59B-D01A-43F0-847F-7F3BD4E36B94}"/>
    <hyperlink ref="B13" r:id="rId13" tooltip="Ramallah and al-Bireh Governorate" display="https://en.wikipedia.org/wiki/Ramallah_and_al-Bireh_Governorate" xr:uid="{272FC037-3636-4E3B-8154-29DAE546BAAB}"/>
    <hyperlink ref="B14" r:id="rId14" tooltip="Salfit Governorate" display="https://en.wikipedia.org/wiki/Salfit_Governorate" xr:uid="{4F9480B9-5E2B-4FC3-8271-168376A79BD9}"/>
    <hyperlink ref="B15" r:id="rId15" tooltip="Tubas Governorate" display="https://en.wikipedia.org/wiki/Tubas_Governorate" xr:uid="{721C7EAB-1202-4BDF-B45D-88AF962D4C0F}"/>
    <hyperlink ref="B16" r:id="rId16" tooltip="Tulkarm Governorate" display="https://en.wikipedia.org/wiki/Tulkarm_Governorate" xr:uid="{30D4FA34-9F75-48F5-B007-01C949D38FA6}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F04F9-9B7F-4C6F-8EF5-C8A54C8D8922}">
  <dimension ref="A1:F16"/>
  <sheetViews>
    <sheetView workbookViewId="0">
      <selection activeCell="C1" sqref="C1:F16"/>
    </sheetView>
  </sheetViews>
  <sheetFormatPr defaultRowHeight="14.5" x14ac:dyDescent="0.35"/>
  <cols>
    <col min="4" max="4" width="20.90625" bestFit="1" customWidth="1"/>
  </cols>
  <sheetData>
    <row r="1" spans="1:6" ht="15" thickBot="1" x14ac:dyDescent="0.4">
      <c r="A1" s="1" t="s">
        <v>4184</v>
      </c>
      <c r="B1" s="3" t="s">
        <v>4185</v>
      </c>
      <c r="C1">
        <v>4054</v>
      </c>
      <c r="D1" t="str">
        <f>CONCATENATE(B1," (Palauan state)")</f>
        <v> Aimeliik (Palauan state)</v>
      </c>
      <c r="E1" t="str">
        <f>B1</f>
        <v> Aimeliik</v>
      </c>
      <c r="F1" t="str">
        <f>A1</f>
        <v>PW-002</v>
      </c>
    </row>
    <row r="2" spans="1:6" ht="15" thickBot="1" x14ac:dyDescent="0.4">
      <c r="A2" s="1" t="s">
        <v>4186</v>
      </c>
      <c r="B2" s="3" t="s">
        <v>4187</v>
      </c>
      <c r="C2">
        <v>4054</v>
      </c>
      <c r="D2" t="str">
        <f t="shared" ref="D2:D16" si="0">CONCATENATE(B2," (Palauan state)")</f>
        <v> Airai (Palauan state)</v>
      </c>
      <c r="E2" t="str">
        <f t="shared" ref="E2:E16" si="1">B2</f>
        <v> Airai</v>
      </c>
      <c r="F2" t="str">
        <f t="shared" ref="F2:F16" si="2">A2</f>
        <v>PW-004</v>
      </c>
    </row>
    <row r="3" spans="1:6" ht="15" thickBot="1" x14ac:dyDescent="0.4">
      <c r="A3" s="1" t="s">
        <v>4188</v>
      </c>
      <c r="B3" s="3" t="s">
        <v>4189</v>
      </c>
      <c r="C3">
        <v>4054</v>
      </c>
      <c r="D3" t="str">
        <f t="shared" si="0"/>
        <v> Angaur (Palauan state)</v>
      </c>
      <c r="E3" t="str">
        <f t="shared" si="1"/>
        <v> Angaur</v>
      </c>
      <c r="F3" t="str">
        <f t="shared" si="2"/>
        <v>PW-010</v>
      </c>
    </row>
    <row r="4" spans="1:6" ht="29.5" thickBot="1" x14ac:dyDescent="0.4">
      <c r="A4" s="1" t="s">
        <v>4190</v>
      </c>
      <c r="B4" s="3" t="s">
        <v>4191</v>
      </c>
      <c r="C4">
        <v>4054</v>
      </c>
      <c r="D4" t="str">
        <f t="shared" si="0"/>
        <v> Hatohobei (Palauan state)</v>
      </c>
      <c r="E4" t="str">
        <f t="shared" si="1"/>
        <v> Hatohobei</v>
      </c>
      <c r="F4" t="str">
        <f t="shared" si="2"/>
        <v>PW-050</v>
      </c>
    </row>
    <row r="5" spans="1:6" ht="15" thickBot="1" x14ac:dyDescent="0.4">
      <c r="A5" s="1" t="s">
        <v>4192</v>
      </c>
      <c r="B5" s="3" t="s">
        <v>4193</v>
      </c>
      <c r="C5">
        <v>4054</v>
      </c>
      <c r="D5" t="str">
        <f t="shared" si="0"/>
        <v> Kayangel (Palauan state)</v>
      </c>
      <c r="E5" t="str">
        <f t="shared" si="1"/>
        <v> Kayangel</v>
      </c>
      <c r="F5" t="str">
        <f t="shared" si="2"/>
        <v>PW-100</v>
      </c>
    </row>
    <row r="6" spans="1:6" ht="15" thickBot="1" x14ac:dyDescent="0.4">
      <c r="A6" s="1" t="s">
        <v>4194</v>
      </c>
      <c r="B6" s="3" t="s">
        <v>4195</v>
      </c>
      <c r="C6">
        <v>4054</v>
      </c>
      <c r="D6" t="str">
        <f t="shared" si="0"/>
        <v> Koror (Palauan state)</v>
      </c>
      <c r="E6" t="str">
        <f t="shared" si="1"/>
        <v> Koror</v>
      </c>
      <c r="F6" t="str">
        <f t="shared" si="2"/>
        <v>PW-150</v>
      </c>
    </row>
    <row r="7" spans="1:6" ht="29.5" thickBot="1" x14ac:dyDescent="0.4">
      <c r="A7" s="1" t="s">
        <v>4196</v>
      </c>
      <c r="B7" s="3" t="s">
        <v>4197</v>
      </c>
      <c r="C7">
        <v>4054</v>
      </c>
      <c r="D7" t="str">
        <f t="shared" si="0"/>
        <v> Melekeok (Palauan state)</v>
      </c>
      <c r="E7" t="str">
        <f t="shared" si="1"/>
        <v> Melekeok</v>
      </c>
      <c r="F7" t="str">
        <f t="shared" si="2"/>
        <v>PW-212</v>
      </c>
    </row>
    <row r="8" spans="1:6" ht="29.5" thickBot="1" x14ac:dyDescent="0.4">
      <c r="A8" s="1" t="s">
        <v>4198</v>
      </c>
      <c r="B8" s="3" t="s">
        <v>4199</v>
      </c>
      <c r="C8">
        <v>4054</v>
      </c>
      <c r="D8" t="str">
        <f t="shared" si="0"/>
        <v> Ngaraard (Palauan state)</v>
      </c>
      <c r="E8" t="str">
        <f t="shared" si="1"/>
        <v> Ngaraard</v>
      </c>
      <c r="F8" t="str">
        <f t="shared" si="2"/>
        <v>PW-214</v>
      </c>
    </row>
    <row r="9" spans="1:6" ht="29.5" thickBot="1" x14ac:dyDescent="0.4">
      <c r="A9" s="1" t="s">
        <v>4200</v>
      </c>
      <c r="B9" s="3" t="s">
        <v>4201</v>
      </c>
      <c r="C9">
        <v>4054</v>
      </c>
      <c r="D9" t="str">
        <f t="shared" si="0"/>
        <v> Ngarchelong (Palauan state)</v>
      </c>
      <c r="E9" t="str">
        <f t="shared" si="1"/>
        <v> Ngarchelong</v>
      </c>
      <c r="F9" t="str">
        <f t="shared" si="2"/>
        <v>PW-218</v>
      </c>
    </row>
    <row r="10" spans="1:6" ht="29.5" thickBot="1" x14ac:dyDescent="0.4">
      <c r="A10" s="1" t="s">
        <v>4202</v>
      </c>
      <c r="B10" s="3" t="s">
        <v>4203</v>
      </c>
      <c r="C10">
        <v>4054</v>
      </c>
      <c r="D10" t="str">
        <f t="shared" si="0"/>
        <v> Ngardmau (Palauan state)</v>
      </c>
      <c r="E10" t="str">
        <f t="shared" si="1"/>
        <v> Ngardmau</v>
      </c>
      <c r="F10" t="str">
        <f t="shared" si="2"/>
        <v>PW-222</v>
      </c>
    </row>
    <row r="11" spans="1:6" ht="29.5" thickBot="1" x14ac:dyDescent="0.4">
      <c r="A11" s="1" t="s">
        <v>4204</v>
      </c>
      <c r="B11" s="3" t="s">
        <v>4205</v>
      </c>
      <c r="C11">
        <v>4054</v>
      </c>
      <c r="D11" t="str">
        <f t="shared" si="0"/>
        <v> Ngatpang (Palauan state)</v>
      </c>
      <c r="E11" t="str">
        <f t="shared" si="1"/>
        <v> Ngatpang</v>
      </c>
      <c r="F11" t="str">
        <f t="shared" si="2"/>
        <v>PW-224</v>
      </c>
    </row>
    <row r="12" spans="1:6" ht="29.5" thickBot="1" x14ac:dyDescent="0.4">
      <c r="A12" s="1" t="s">
        <v>4206</v>
      </c>
      <c r="B12" s="3" t="s">
        <v>4207</v>
      </c>
      <c r="C12">
        <v>4054</v>
      </c>
      <c r="D12" t="str">
        <f t="shared" si="0"/>
        <v> Ngchesar (Palauan state)</v>
      </c>
      <c r="E12" t="str">
        <f t="shared" si="1"/>
        <v> Ngchesar</v>
      </c>
      <c r="F12" t="str">
        <f t="shared" si="2"/>
        <v>PW-226</v>
      </c>
    </row>
    <row r="13" spans="1:6" ht="29.5" thickBot="1" x14ac:dyDescent="0.4">
      <c r="A13" s="1" t="s">
        <v>4208</v>
      </c>
      <c r="B13" s="3" t="s">
        <v>4209</v>
      </c>
      <c r="C13">
        <v>4054</v>
      </c>
      <c r="D13" t="str">
        <f t="shared" si="0"/>
        <v> Ngeremlengui (Palauan state)</v>
      </c>
      <c r="E13" t="str">
        <f t="shared" si="1"/>
        <v> Ngeremlengui</v>
      </c>
      <c r="F13" t="str">
        <f t="shared" si="2"/>
        <v>PW-227</v>
      </c>
    </row>
    <row r="14" spans="1:6" ht="15" thickBot="1" x14ac:dyDescent="0.4">
      <c r="A14" s="1" t="s">
        <v>4210</v>
      </c>
      <c r="B14" s="3" t="s">
        <v>4211</v>
      </c>
      <c r="C14">
        <v>4054</v>
      </c>
      <c r="D14" t="str">
        <f t="shared" si="0"/>
        <v> Ngiwal (Palauan state)</v>
      </c>
      <c r="E14" t="str">
        <f t="shared" si="1"/>
        <v> Ngiwal</v>
      </c>
      <c r="F14" t="str">
        <f t="shared" si="2"/>
        <v>PW-228</v>
      </c>
    </row>
    <row r="15" spans="1:6" ht="15" thickBot="1" x14ac:dyDescent="0.4">
      <c r="A15" s="1" t="s">
        <v>4212</v>
      </c>
      <c r="B15" s="3" t="s">
        <v>4213</v>
      </c>
      <c r="C15">
        <v>4054</v>
      </c>
      <c r="D15" t="str">
        <f t="shared" si="0"/>
        <v> Peleliu (Palauan state)</v>
      </c>
      <c r="E15" t="str">
        <f t="shared" si="1"/>
        <v> Peleliu</v>
      </c>
      <c r="F15" t="str">
        <f t="shared" si="2"/>
        <v>PW-350</v>
      </c>
    </row>
    <row r="16" spans="1:6" ht="15" thickBot="1" x14ac:dyDescent="0.4">
      <c r="A16" s="1" t="s">
        <v>4214</v>
      </c>
      <c r="B16" s="3" t="s">
        <v>4215</v>
      </c>
      <c r="C16">
        <v>4054</v>
      </c>
      <c r="D16" t="str">
        <f t="shared" si="0"/>
        <v> Sonsorol (Palauan state)</v>
      </c>
      <c r="E16" t="str">
        <f t="shared" si="1"/>
        <v> Sonsorol</v>
      </c>
      <c r="F16" t="str">
        <f t="shared" si="2"/>
        <v>PW-370</v>
      </c>
    </row>
  </sheetData>
  <hyperlinks>
    <hyperlink ref="B1" r:id="rId1" tooltip="Aimeliik" display="https://en.wikipedia.org/wiki/Aimeliik" xr:uid="{57360BCB-71CB-44D5-A7AD-B3E8180B654E}"/>
    <hyperlink ref="B2" r:id="rId2" tooltip="Airai" display="https://en.wikipedia.org/wiki/Airai" xr:uid="{73C3CDF2-AD8D-48AC-9CB2-02EF6FD9891A}"/>
    <hyperlink ref="B3" r:id="rId3" tooltip="Angaur" display="https://en.wikipedia.org/wiki/Angaur" xr:uid="{F96EF0B2-7EE3-4E1B-B5F0-32499D910E47}"/>
    <hyperlink ref="B4" r:id="rId4" tooltip="Hatohobei" display="https://en.wikipedia.org/wiki/Hatohobei" xr:uid="{7A8A7E36-965C-46E3-8267-B97CE0E6FD9D}"/>
    <hyperlink ref="B5" r:id="rId5" tooltip="Kayangel" display="https://en.wikipedia.org/wiki/Kayangel" xr:uid="{FEADA8EE-6038-4CBD-BD6A-F10DD59E2215}"/>
    <hyperlink ref="B6" r:id="rId6" tooltip="Koror" display="https://en.wikipedia.org/wiki/Koror" xr:uid="{ED3E7DBF-5741-4B23-9CAB-449250875E3D}"/>
    <hyperlink ref="B7" r:id="rId7" tooltip="Melekeok" display="https://en.wikipedia.org/wiki/Melekeok" xr:uid="{6AFA23B0-6282-4408-847D-3A7CED09CE1C}"/>
    <hyperlink ref="B8" r:id="rId8" tooltip="Ngaraard" display="https://en.wikipedia.org/wiki/Ngaraard" xr:uid="{3149986B-B16A-4FA3-87B0-D23DBE31BC1A}"/>
    <hyperlink ref="B9" r:id="rId9" tooltip="Ngarchelong" display="https://en.wikipedia.org/wiki/Ngarchelong" xr:uid="{BE00CE30-00C8-466E-B35F-A5C74A3CB2F6}"/>
    <hyperlink ref="B10" r:id="rId10" tooltip="Ngardmau" display="https://en.wikipedia.org/wiki/Ngardmau" xr:uid="{61AD7BEB-38FA-40A4-978D-6258F2F620B3}"/>
    <hyperlink ref="B11" r:id="rId11" tooltip="Ngatpang" display="https://en.wikipedia.org/wiki/Ngatpang" xr:uid="{1193F1ED-739D-4166-A0B2-9FC8D8CE6CF6}"/>
    <hyperlink ref="B12" r:id="rId12" tooltip="Ngchesar" display="https://en.wikipedia.org/wiki/Ngchesar" xr:uid="{A7E52CF2-55CB-4BC8-AB56-D3385467BC51}"/>
    <hyperlink ref="B13" r:id="rId13" tooltip="Ngeremlengui" display="https://en.wikipedia.org/wiki/Ngeremlengui" xr:uid="{3A4FA3A7-E732-4DBA-8C63-75EF317802A9}"/>
    <hyperlink ref="B14" r:id="rId14" tooltip="Ngiwal" display="https://en.wikipedia.org/wiki/Ngiwal" xr:uid="{3B4645A1-46ED-4BD4-9CA2-B9BC840B16C3}"/>
    <hyperlink ref="B15" r:id="rId15" tooltip="Peleliu" display="https://en.wikipedia.org/wiki/Peleliu" xr:uid="{FC77D44B-498E-4483-AAF0-91C0DAB8CEDE}"/>
    <hyperlink ref="B16" r:id="rId16" tooltip="Sonsorol" display="https://en.wikipedia.org/wiki/Sonsorol" xr:uid="{35BCCC7D-691E-4BBC-B257-95E325955C65}"/>
  </hyperlinks>
  <pageMargins left="0.7" right="0.7" top="0.75" bottom="0.75" header="0.3" footer="0.3"/>
  <drawing r:id="rId17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1EAE5-0D95-42D2-84B1-429B44673708}">
  <dimension ref="A1:G18"/>
  <sheetViews>
    <sheetView workbookViewId="0">
      <selection activeCell="D1" sqref="D1:G18"/>
    </sheetView>
  </sheetViews>
  <sheetFormatPr defaultRowHeight="14.5" x14ac:dyDescent="0.35"/>
  <cols>
    <col min="5" max="5" width="38" bestFit="1" customWidth="1"/>
    <col min="6" max="6" width="15.6328125" bestFit="1" customWidth="1"/>
  </cols>
  <sheetData>
    <row r="1" spans="1:7" ht="15" thickBot="1" x14ac:dyDescent="0.4">
      <c r="A1" s="1" t="s">
        <v>4216</v>
      </c>
      <c r="B1" s="6" t="s">
        <v>4217</v>
      </c>
      <c r="C1" s="6" t="s">
        <v>4218</v>
      </c>
      <c r="D1">
        <v>3928</v>
      </c>
      <c r="E1" t="str">
        <f>_xlfn.CONCAT(B1," (Paraguayan ",C1,")")</f>
        <v> Asunción (Paraguayan capital)</v>
      </c>
      <c r="F1" t="str">
        <f>B1</f>
        <v> Asunción</v>
      </c>
      <c r="G1" t="str">
        <f>A1</f>
        <v>PY-ASU</v>
      </c>
    </row>
    <row r="2" spans="1:7" ht="18.5" thickBot="1" x14ac:dyDescent="0.4">
      <c r="A2" s="1" t="s">
        <v>4219</v>
      </c>
      <c r="B2" s="6" t="s">
        <v>4220</v>
      </c>
      <c r="C2" s="6" t="s">
        <v>1444</v>
      </c>
      <c r="D2">
        <v>3928</v>
      </c>
      <c r="E2" t="str">
        <f t="shared" ref="E2:E18" si="0">_xlfn.CONCAT(B2," (Paraguayan ",C2,")")</f>
        <v> Alto Paraguay (Paraguayan department)</v>
      </c>
      <c r="F2" t="str">
        <f t="shared" ref="F2:F18" si="1">B2</f>
        <v> Alto Paraguay</v>
      </c>
      <c r="G2" t="str">
        <f t="shared" ref="G2:G18" si="2">A2</f>
        <v>PY-16</v>
      </c>
    </row>
    <row r="3" spans="1:7" ht="15" thickBot="1" x14ac:dyDescent="0.4">
      <c r="A3" s="1" t="s">
        <v>4221</v>
      </c>
      <c r="B3" s="6" t="s">
        <v>4222</v>
      </c>
      <c r="C3" s="6" t="s">
        <v>1444</v>
      </c>
      <c r="D3">
        <v>3928</v>
      </c>
      <c r="E3" t="str">
        <f t="shared" si="0"/>
        <v> Alto Paraná (Paraguayan department)</v>
      </c>
      <c r="F3" t="str">
        <f t="shared" si="1"/>
        <v> Alto Paraná</v>
      </c>
      <c r="G3" t="str">
        <f t="shared" si="2"/>
        <v>PY-10</v>
      </c>
    </row>
    <row r="4" spans="1:7" ht="15" thickBot="1" x14ac:dyDescent="0.4">
      <c r="A4" s="1" t="s">
        <v>4223</v>
      </c>
      <c r="B4" s="6" t="s">
        <v>4224</v>
      </c>
      <c r="C4" s="6" t="s">
        <v>1444</v>
      </c>
      <c r="D4">
        <v>3928</v>
      </c>
      <c r="E4" t="str">
        <f t="shared" si="0"/>
        <v> Amambay (Paraguayan department)</v>
      </c>
      <c r="F4" t="str">
        <f t="shared" si="1"/>
        <v> Amambay</v>
      </c>
      <c r="G4" t="str">
        <f t="shared" si="2"/>
        <v>PY-13</v>
      </c>
    </row>
    <row r="5" spans="1:7" ht="15" thickBot="1" x14ac:dyDescent="0.4">
      <c r="A5" s="1" t="s">
        <v>4225</v>
      </c>
      <c r="B5" s="6" t="s">
        <v>4226</v>
      </c>
      <c r="C5" s="6" t="s">
        <v>1444</v>
      </c>
      <c r="D5">
        <v>3928</v>
      </c>
      <c r="E5" t="str">
        <f t="shared" si="0"/>
        <v> Boquerón (Paraguayan department)</v>
      </c>
      <c r="F5" t="str">
        <f t="shared" si="1"/>
        <v> Boquerón</v>
      </c>
      <c r="G5" t="str">
        <f t="shared" si="2"/>
        <v>PY-19</v>
      </c>
    </row>
    <row r="6" spans="1:7" ht="15" thickBot="1" x14ac:dyDescent="0.4">
      <c r="A6" s="1" t="s">
        <v>4227</v>
      </c>
      <c r="B6" s="6" t="s">
        <v>4228</v>
      </c>
      <c r="C6" s="6" t="s">
        <v>1444</v>
      </c>
      <c r="D6">
        <v>3928</v>
      </c>
      <c r="E6" t="str">
        <f t="shared" si="0"/>
        <v> Caaguazú (Paraguayan department)</v>
      </c>
      <c r="F6" t="str">
        <f t="shared" si="1"/>
        <v> Caaguazú</v>
      </c>
      <c r="G6" t="str">
        <f t="shared" si="2"/>
        <v>PY-5</v>
      </c>
    </row>
    <row r="7" spans="1:7" ht="15" thickBot="1" x14ac:dyDescent="0.4">
      <c r="A7" s="1" t="s">
        <v>4229</v>
      </c>
      <c r="B7" s="6" t="s">
        <v>4230</v>
      </c>
      <c r="C7" s="6" t="s">
        <v>1444</v>
      </c>
      <c r="D7">
        <v>3928</v>
      </c>
      <c r="E7" t="str">
        <f t="shared" si="0"/>
        <v> Caazapá (Paraguayan department)</v>
      </c>
      <c r="F7" t="str">
        <f t="shared" si="1"/>
        <v> Caazapá</v>
      </c>
      <c r="G7" t="str">
        <f t="shared" si="2"/>
        <v>PY-6</v>
      </c>
    </row>
    <row r="8" spans="1:7" ht="15" thickBot="1" x14ac:dyDescent="0.4">
      <c r="A8" s="1" t="s">
        <v>4231</v>
      </c>
      <c r="B8" s="6" t="s">
        <v>4232</v>
      </c>
      <c r="C8" s="6" t="s">
        <v>1444</v>
      </c>
      <c r="D8">
        <v>3928</v>
      </c>
      <c r="E8" t="str">
        <f t="shared" si="0"/>
        <v> Canindeyú (Paraguayan department)</v>
      </c>
      <c r="F8" t="str">
        <f t="shared" si="1"/>
        <v> Canindeyú</v>
      </c>
      <c r="G8" t="str">
        <f t="shared" si="2"/>
        <v>PY-14</v>
      </c>
    </row>
    <row r="9" spans="1:7" ht="15" thickBot="1" x14ac:dyDescent="0.4">
      <c r="A9" s="1" t="s">
        <v>4233</v>
      </c>
      <c r="B9" s="6" t="s">
        <v>4234</v>
      </c>
      <c r="C9" s="6" t="s">
        <v>1444</v>
      </c>
      <c r="D9">
        <v>3928</v>
      </c>
      <c r="E9" t="str">
        <f t="shared" si="0"/>
        <v> Central (Paraguayan department)</v>
      </c>
      <c r="F9" t="str">
        <f t="shared" si="1"/>
        <v> Central</v>
      </c>
      <c r="G9" t="str">
        <f t="shared" si="2"/>
        <v>PY-11</v>
      </c>
    </row>
    <row r="10" spans="1:7" ht="15" thickBot="1" x14ac:dyDescent="0.4">
      <c r="A10" s="1" t="s">
        <v>4235</v>
      </c>
      <c r="B10" s="6" t="s">
        <v>4236</v>
      </c>
      <c r="C10" s="6" t="s">
        <v>1444</v>
      </c>
      <c r="D10">
        <v>3928</v>
      </c>
      <c r="E10" t="str">
        <f t="shared" si="0"/>
        <v> Concepción (Paraguayan department)</v>
      </c>
      <c r="F10" t="str">
        <f t="shared" si="1"/>
        <v> Concepción</v>
      </c>
      <c r="G10" t="str">
        <f t="shared" si="2"/>
        <v>PY-1</v>
      </c>
    </row>
    <row r="11" spans="1:7" ht="15" thickBot="1" x14ac:dyDescent="0.4">
      <c r="A11" s="1" t="s">
        <v>4237</v>
      </c>
      <c r="B11" s="6" t="s">
        <v>4238</v>
      </c>
      <c r="C11" s="6" t="s">
        <v>1444</v>
      </c>
      <c r="D11">
        <v>3928</v>
      </c>
      <c r="E11" t="str">
        <f t="shared" si="0"/>
        <v> Cordillera (Paraguayan department)</v>
      </c>
      <c r="F11" t="str">
        <f t="shared" si="1"/>
        <v> Cordillera</v>
      </c>
      <c r="G11" t="str">
        <f t="shared" si="2"/>
        <v>PY-3</v>
      </c>
    </row>
    <row r="12" spans="1:7" ht="15" thickBot="1" x14ac:dyDescent="0.4">
      <c r="A12" s="1" t="s">
        <v>4239</v>
      </c>
      <c r="B12" s="6" t="s">
        <v>4240</v>
      </c>
      <c r="C12" s="6" t="s">
        <v>1444</v>
      </c>
      <c r="D12">
        <v>3928</v>
      </c>
      <c r="E12" t="str">
        <f t="shared" si="0"/>
        <v> Guairá (Paraguayan department)</v>
      </c>
      <c r="F12" t="str">
        <f t="shared" si="1"/>
        <v> Guairá</v>
      </c>
      <c r="G12" t="str">
        <f t="shared" si="2"/>
        <v>PY-4</v>
      </c>
    </row>
    <row r="13" spans="1:7" ht="15" thickBot="1" x14ac:dyDescent="0.4">
      <c r="A13" s="1" t="s">
        <v>4241</v>
      </c>
      <c r="B13" s="6" t="s">
        <v>4242</v>
      </c>
      <c r="C13" s="6" t="s">
        <v>1444</v>
      </c>
      <c r="D13">
        <v>3928</v>
      </c>
      <c r="E13" t="str">
        <f t="shared" si="0"/>
        <v> Itapúa (Paraguayan department)</v>
      </c>
      <c r="F13" t="str">
        <f t="shared" si="1"/>
        <v> Itapúa</v>
      </c>
      <c r="G13" t="str">
        <f t="shared" si="2"/>
        <v>PY-7</v>
      </c>
    </row>
    <row r="14" spans="1:7" ht="15" thickBot="1" x14ac:dyDescent="0.4">
      <c r="A14" s="1" t="s">
        <v>4243</v>
      </c>
      <c r="B14" s="6" t="s">
        <v>1549</v>
      </c>
      <c r="C14" s="6" t="s">
        <v>1444</v>
      </c>
      <c r="D14">
        <v>3928</v>
      </c>
      <c r="E14" t="str">
        <f t="shared" si="0"/>
        <v> Misiones (Paraguayan department)</v>
      </c>
      <c r="F14" t="str">
        <f t="shared" si="1"/>
        <v> Misiones</v>
      </c>
      <c r="G14" t="str">
        <f t="shared" si="2"/>
        <v>PY-8</v>
      </c>
    </row>
    <row r="15" spans="1:7" ht="15" thickBot="1" x14ac:dyDescent="0.4">
      <c r="A15" s="1" t="s">
        <v>4244</v>
      </c>
      <c r="B15" s="6" t="s">
        <v>4245</v>
      </c>
      <c r="C15" s="6" t="s">
        <v>1444</v>
      </c>
      <c r="D15">
        <v>3928</v>
      </c>
      <c r="E15" t="str">
        <f t="shared" si="0"/>
        <v> Ñeembucú (Paraguayan department)</v>
      </c>
      <c r="F15" t="str">
        <f t="shared" si="1"/>
        <v> Ñeembucú</v>
      </c>
      <c r="G15" t="str">
        <f t="shared" si="2"/>
        <v>PY-12</v>
      </c>
    </row>
    <row r="16" spans="1:7" ht="15" thickBot="1" x14ac:dyDescent="0.4">
      <c r="A16" s="1" t="s">
        <v>4246</v>
      </c>
      <c r="B16" s="6" t="s">
        <v>4247</v>
      </c>
      <c r="C16" s="6" t="s">
        <v>1444</v>
      </c>
      <c r="D16">
        <v>3928</v>
      </c>
      <c r="E16" t="str">
        <f t="shared" si="0"/>
        <v> Paraguarí (Paraguayan department)</v>
      </c>
      <c r="F16" t="str">
        <f t="shared" si="1"/>
        <v> Paraguarí</v>
      </c>
      <c r="G16" t="str">
        <f t="shared" si="2"/>
        <v>PY-9</v>
      </c>
    </row>
    <row r="17" spans="1:7" ht="18.5" thickBot="1" x14ac:dyDescent="0.4">
      <c r="A17" s="1" t="s">
        <v>4248</v>
      </c>
      <c r="B17" s="6" t="s">
        <v>4249</v>
      </c>
      <c r="C17" s="6" t="s">
        <v>1444</v>
      </c>
      <c r="D17">
        <v>3928</v>
      </c>
      <c r="E17" t="str">
        <f t="shared" si="0"/>
        <v> Presidente Hayes (Paraguayan department)</v>
      </c>
      <c r="F17" t="str">
        <f t="shared" si="1"/>
        <v> Presidente Hayes</v>
      </c>
      <c r="G17" t="str">
        <f t="shared" si="2"/>
        <v>PY-15</v>
      </c>
    </row>
    <row r="18" spans="1:7" ht="15" thickBot="1" x14ac:dyDescent="0.4">
      <c r="A18" s="1" t="s">
        <v>4250</v>
      </c>
      <c r="B18" s="6" t="s">
        <v>4251</v>
      </c>
      <c r="C18" s="6" t="s">
        <v>1444</v>
      </c>
      <c r="D18">
        <v>3928</v>
      </c>
      <c r="E18" t="str">
        <f t="shared" si="0"/>
        <v> San Pedro (Paraguayan department)</v>
      </c>
      <c r="F18" t="str">
        <f t="shared" si="1"/>
        <v> San Pedro</v>
      </c>
      <c r="G18" t="str">
        <f t="shared" si="2"/>
        <v>PY-2</v>
      </c>
    </row>
  </sheetData>
  <pageMargins left="0.7" right="0.7" top="0.75" bottom="0.75" header="0.3" footer="0.3"/>
  <drawing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345E7-D147-496E-93BA-4D31F82D7A6D}">
  <dimension ref="A1:F8"/>
  <sheetViews>
    <sheetView workbookViewId="0">
      <selection activeCell="C1" sqref="C1:F8"/>
    </sheetView>
  </sheetViews>
  <sheetFormatPr defaultRowHeight="14.5" x14ac:dyDescent="0.35"/>
  <cols>
    <col min="4" max="4" width="28.26953125" bestFit="1" customWidth="1"/>
    <col min="5" max="5" width="10.453125" bestFit="1" customWidth="1"/>
  </cols>
  <sheetData>
    <row r="1" spans="1:6" ht="29.5" thickBot="1" x14ac:dyDescent="0.4">
      <c r="A1" s="1" t="s">
        <v>4252</v>
      </c>
      <c r="B1" s="3" t="s">
        <v>4253</v>
      </c>
      <c r="C1">
        <v>3945</v>
      </c>
      <c r="D1" t="str">
        <f>_xlfn.CONCAT(B1," (Qatari municipality)")</f>
        <v>Ad Dawḩah (Qatari municipality)</v>
      </c>
      <c r="E1" t="str">
        <f>B1</f>
        <v>Ad Dawḩah</v>
      </c>
      <c r="F1" t="str">
        <f>A1</f>
        <v>QA-DA</v>
      </c>
    </row>
    <row r="2" spans="1:6" ht="58.5" thickBot="1" x14ac:dyDescent="0.4">
      <c r="A2" s="1" t="s">
        <v>4254</v>
      </c>
      <c r="B2" s="3" t="s">
        <v>4255</v>
      </c>
      <c r="C2">
        <v>3945</v>
      </c>
      <c r="D2" t="str">
        <f t="shared" ref="D2:D8" si="0">_xlfn.CONCAT(B2," (Qatari municipality)")</f>
        <v>Al Khawr wa adh Dhakhīrah (Qatari municipality)</v>
      </c>
      <c r="E2" t="str">
        <f t="shared" ref="E2:E8" si="1">B2</f>
        <v>Al Khawr wa adh Dhakhīrah</v>
      </c>
      <c r="F2" t="str">
        <f t="shared" ref="F2:F8" si="2">A2</f>
        <v>QA-KH</v>
      </c>
    </row>
    <row r="3" spans="1:6" ht="29.5" thickBot="1" x14ac:dyDescent="0.4">
      <c r="A3" s="1" t="s">
        <v>4256</v>
      </c>
      <c r="B3" s="3" t="s">
        <v>4257</v>
      </c>
      <c r="C3">
        <v>3945</v>
      </c>
      <c r="D3" t="str">
        <f t="shared" si="0"/>
        <v>Al Wakrah (Qatari municipality)</v>
      </c>
      <c r="E3" t="str">
        <f t="shared" si="1"/>
        <v>Al Wakrah</v>
      </c>
      <c r="F3" t="str">
        <f t="shared" si="2"/>
        <v>QA-WA</v>
      </c>
    </row>
    <row r="4" spans="1:6" ht="29.5" thickBot="1" x14ac:dyDescent="0.4">
      <c r="A4" s="1" t="s">
        <v>4258</v>
      </c>
      <c r="B4" s="3" t="s">
        <v>4259</v>
      </c>
      <c r="C4">
        <v>3945</v>
      </c>
      <c r="D4" t="str">
        <f t="shared" si="0"/>
        <v>Ar Rayyān (Qatari municipality)</v>
      </c>
      <c r="E4" t="str">
        <f t="shared" si="1"/>
        <v>Ar Rayyān</v>
      </c>
      <c r="F4" t="str">
        <f t="shared" si="2"/>
        <v>QA-RA</v>
      </c>
    </row>
    <row r="5" spans="1:6" ht="29.5" thickBot="1" x14ac:dyDescent="0.4">
      <c r="A5" s="1" t="s">
        <v>4260</v>
      </c>
      <c r="B5" s="3" t="s">
        <v>4261</v>
      </c>
      <c r="C5">
        <v>3945</v>
      </c>
      <c r="D5" t="str">
        <f t="shared" si="0"/>
        <v>Ash Shamāl (Qatari municipality)</v>
      </c>
      <c r="E5" t="str">
        <f t="shared" si="1"/>
        <v>Ash Shamāl</v>
      </c>
      <c r="F5" t="str">
        <f t="shared" si="2"/>
        <v>QA-MS</v>
      </c>
    </row>
    <row r="6" spans="1:6" ht="44" thickBot="1" x14ac:dyDescent="0.4">
      <c r="A6" s="1" t="s">
        <v>4262</v>
      </c>
      <c r="B6" s="3" t="s">
        <v>4263</v>
      </c>
      <c r="C6">
        <v>3945</v>
      </c>
      <c r="D6" t="str">
        <f t="shared" si="0"/>
        <v>Ash Shīḩānīyah (Qatari municipality)</v>
      </c>
      <c r="E6" t="str">
        <f t="shared" si="1"/>
        <v>Ash Shīḩānīyah</v>
      </c>
      <c r="F6" t="str">
        <f t="shared" si="2"/>
        <v>QA-SH</v>
      </c>
    </row>
    <row r="7" spans="1:6" ht="29.5" thickBot="1" x14ac:dyDescent="0.4">
      <c r="A7" s="1" t="s">
        <v>4264</v>
      </c>
      <c r="B7" s="3" t="s">
        <v>4265</v>
      </c>
      <c r="C7">
        <v>3945</v>
      </c>
      <c r="D7" t="str">
        <f t="shared" si="0"/>
        <v>Az̧ Z̧a‘āyin (Qatari municipality)</v>
      </c>
      <c r="E7" t="str">
        <f t="shared" si="1"/>
        <v>Az̧ Z̧a‘āyin</v>
      </c>
      <c r="F7" t="str">
        <f t="shared" si="2"/>
        <v>QA-ZA</v>
      </c>
    </row>
    <row r="8" spans="1:6" ht="29.5" thickBot="1" x14ac:dyDescent="0.4">
      <c r="A8" s="1" t="s">
        <v>4266</v>
      </c>
      <c r="B8" s="3" t="s">
        <v>4267</v>
      </c>
      <c r="C8">
        <v>3945</v>
      </c>
      <c r="D8" t="str">
        <f t="shared" si="0"/>
        <v>Umm Şalāl (Qatari municipality)</v>
      </c>
      <c r="E8" t="str">
        <f t="shared" si="1"/>
        <v>Umm Şalāl</v>
      </c>
      <c r="F8" t="str">
        <f t="shared" si="2"/>
        <v>QA-US</v>
      </c>
    </row>
  </sheetData>
  <hyperlinks>
    <hyperlink ref="B1" r:id="rId1" tooltip="Ad Dawḩah" display="https://en.wikipedia.org/wiki/Ad_Daw%E1%B8%A9ah" xr:uid="{B873E567-954B-4533-8BEB-9F819371AC2A}"/>
    <hyperlink ref="B2" r:id="rId2" tooltip="Al Khawr (municipality)" display="https://en.wikipedia.org/wiki/Al_Khawr_(municipality)" xr:uid="{B27D4FB7-4EA5-4DD2-A822-4063F6AABF58}"/>
    <hyperlink ref="B3" r:id="rId3" tooltip="Al Wakrah" display="https://en.wikipedia.org/wiki/Al_Wakrah" xr:uid="{64FB7F4C-6FCB-4FC3-8AC9-491CEEBAB858}"/>
    <hyperlink ref="B4" r:id="rId4" tooltip="Ar Rayyān" display="https://en.wikipedia.org/wiki/Ar_Rayy%C4%81n" xr:uid="{F071B741-A52A-4B7A-A3D2-DF2A7CB8674C}"/>
    <hyperlink ref="B5" r:id="rId5" tooltip="Ash Shamāl" display="https://en.wikipedia.org/wiki/Ash_Sham%C4%81l" xr:uid="{E61F535E-934F-4D7D-ACA1-8400DAEC453E}"/>
    <hyperlink ref="B6" r:id="rId6" tooltip="Al-Shahaniya" display="https://en.wikipedia.org/wiki/Al-Shahaniya" xr:uid="{1A662606-0E10-4989-82C3-79410F8F75B0}"/>
    <hyperlink ref="B7" r:id="rId7" tooltip="Al Daayen" display="https://en.wikipedia.org/wiki/Al_Daayen" xr:uid="{BCA4CBC0-E7E8-4166-B46B-6B23D81F89D1}"/>
    <hyperlink ref="B8" r:id="rId8" tooltip="Umm Şalāl" display="https://en.wikipedia.org/wiki/Umm_%C5%9Eal%C4%81l" xr:uid="{E97263FF-6F40-4B8B-86F0-77DCB433ECC6}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93032-5D4A-4436-B8AB-328086DAE493}">
  <dimension ref="A1:H68"/>
  <sheetViews>
    <sheetView topLeftCell="A52" workbookViewId="0">
      <selection activeCell="E1" sqref="E1:H68"/>
    </sheetView>
  </sheetViews>
  <sheetFormatPr defaultRowHeight="14.5" x14ac:dyDescent="0.35"/>
  <cols>
    <col min="6" max="6" width="33" bestFit="1" customWidth="1"/>
    <col min="7" max="7" width="13.7265625" bestFit="1" customWidth="1"/>
  </cols>
  <sheetData>
    <row r="1" spans="1:8" ht="15" thickBot="1" x14ac:dyDescent="0.4">
      <c r="A1" s="1" t="s">
        <v>4268</v>
      </c>
      <c r="B1" s="3" t="s">
        <v>4269</v>
      </c>
      <c r="C1" s="6" t="s">
        <v>4269</v>
      </c>
      <c r="D1" s="6" t="s">
        <v>4270</v>
      </c>
      <c r="E1">
        <v>4006</v>
      </c>
      <c r="F1" t="str">
        <f>_xlfn.CONCAT(B1," (Maltese local council)")</f>
        <v>Attard (Maltese local council)</v>
      </c>
      <c r="G1" t="str">
        <f>B1</f>
        <v>Attard</v>
      </c>
      <c r="H1" t="str">
        <f>A1</f>
        <v>MT-01</v>
      </c>
    </row>
    <row r="2" spans="1:8" ht="15" thickBot="1" x14ac:dyDescent="0.4">
      <c r="A2" s="1" t="s">
        <v>4271</v>
      </c>
      <c r="B2" s="3" t="s">
        <v>4272</v>
      </c>
      <c r="C2" s="6" t="s">
        <v>4272</v>
      </c>
      <c r="D2" s="6" t="s">
        <v>4273</v>
      </c>
      <c r="E2">
        <v>4006</v>
      </c>
      <c r="F2" t="str">
        <f t="shared" ref="F2:F65" si="0">_xlfn.CONCAT(B2," (Maltese local council)")</f>
        <v>Balzan (Maltese local council)</v>
      </c>
      <c r="G2" t="str">
        <f t="shared" ref="G2:G65" si="1">B2</f>
        <v>Balzan</v>
      </c>
      <c r="H2" t="str">
        <f t="shared" ref="H2:H65" si="2">A2</f>
        <v>MT-02</v>
      </c>
    </row>
    <row r="3" spans="1:8" ht="18.5" thickBot="1" x14ac:dyDescent="0.4">
      <c r="A3" s="1" t="s">
        <v>4274</v>
      </c>
      <c r="B3" s="3" t="s">
        <v>4275</v>
      </c>
      <c r="C3" s="6" t="s">
        <v>4275</v>
      </c>
      <c r="D3" s="6" t="s">
        <v>4276</v>
      </c>
      <c r="E3">
        <v>4006</v>
      </c>
      <c r="F3" t="str">
        <f t="shared" si="0"/>
        <v>Birgu (Maltese local council)</v>
      </c>
      <c r="G3" t="str">
        <f t="shared" si="1"/>
        <v>Birgu</v>
      </c>
      <c r="H3" t="str">
        <f t="shared" si="2"/>
        <v>MT-03</v>
      </c>
    </row>
    <row r="4" spans="1:8" ht="29.5" thickBot="1" x14ac:dyDescent="0.4">
      <c r="A4" s="1" t="s">
        <v>4277</v>
      </c>
      <c r="B4" s="3" t="s">
        <v>4278</v>
      </c>
      <c r="C4" s="6" t="s">
        <v>4278</v>
      </c>
      <c r="D4" s="6" t="s">
        <v>4278</v>
      </c>
      <c r="E4">
        <v>4006</v>
      </c>
      <c r="F4" t="str">
        <f t="shared" si="0"/>
        <v>Birkirkara (Maltese local council)</v>
      </c>
      <c r="G4" t="str">
        <f t="shared" si="1"/>
        <v>Birkirkara</v>
      </c>
      <c r="H4" t="str">
        <f t="shared" si="2"/>
        <v>MT-04</v>
      </c>
    </row>
    <row r="5" spans="1:8" ht="29.5" thickBot="1" x14ac:dyDescent="0.4">
      <c r="A5" s="1" t="s">
        <v>4279</v>
      </c>
      <c r="B5" s="3" t="s">
        <v>4280</v>
      </c>
      <c r="C5" s="6" t="s">
        <v>4280</v>
      </c>
      <c r="D5" s="6" t="s">
        <v>4280</v>
      </c>
      <c r="E5">
        <v>4006</v>
      </c>
      <c r="F5" t="str">
        <f t="shared" si="0"/>
        <v>Birżebbuġa (Maltese local council)</v>
      </c>
      <c r="G5" t="str">
        <f t="shared" si="1"/>
        <v>Birżebbuġa</v>
      </c>
      <c r="H5" t="str">
        <f t="shared" si="2"/>
        <v>MT-05</v>
      </c>
    </row>
    <row r="6" spans="1:8" ht="18.5" thickBot="1" x14ac:dyDescent="0.4">
      <c r="A6" s="1" t="s">
        <v>4281</v>
      </c>
      <c r="B6" s="3" t="s">
        <v>4282</v>
      </c>
      <c r="C6" s="6" t="s">
        <v>4282</v>
      </c>
      <c r="D6" s="6" t="s">
        <v>4283</v>
      </c>
      <c r="E6">
        <v>4006</v>
      </c>
      <c r="F6" t="str">
        <f t="shared" si="0"/>
        <v>Bormla (Maltese local council)</v>
      </c>
      <c r="G6" t="str">
        <f t="shared" si="1"/>
        <v>Bormla</v>
      </c>
      <c r="H6" t="str">
        <f t="shared" si="2"/>
        <v>MT-06</v>
      </c>
    </row>
    <row r="7" spans="1:8" ht="15" thickBot="1" x14ac:dyDescent="0.4">
      <c r="A7" s="1" t="s">
        <v>4284</v>
      </c>
      <c r="B7" s="3" t="s">
        <v>4285</v>
      </c>
      <c r="C7" s="6" t="s">
        <v>4285</v>
      </c>
      <c r="D7" s="6" t="s">
        <v>4286</v>
      </c>
      <c r="E7">
        <v>4006</v>
      </c>
      <c r="F7" t="str">
        <f t="shared" si="0"/>
        <v>Dingli (Maltese local council)</v>
      </c>
      <c r="G7" t="str">
        <f t="shared" si="1"/>
        <v>Dingli</v>
      </c>
      <c r="H7" t="str">
        <f t="shared" si="2"/>
        <v>MT-07</v>
      </c>
    </row>
    <row r="8" spans="1:8" ht="15" thickBot="1" x14ac:dyDescent="0.4">
      <c r="A8" s="1" t="s">
        <v>4287</v>
      </c>
      <c r="B8" s="3" t="s">
        <v>4288</v>
      </c>
      <c r="C8" s="6" t="s">
        <v>4288</v>
      </c>
      <c r="D8" s="6" t="s">
        <v>4289</v>
      </c>
      <c r="E8">
        <v>4006</v>
      </c>
      <c r="F8" t="str">
        <f t="shared" si="0"/>
        <v>Fgura (Maltese local council)</v>
      </c>
      <c r="G8" t="str">
        <f t="shared" si="1"/>
        <v>Fgura</v>
      </c>
      <c r="H8" t="str">
        <f t="shared" si="2"/>
        <v>MT-08</v>
      </c>
    </row>
    <row r="9" spans="1:8" ht="15" thickBot="1" x14ac:dyDescent="0.4">
      <c r="A9" s="1" t="s">
        <v>4290</v>
      </c>
      <c r="B9" s="3" t="s">
        <v>4291</v>
      </c>
      <c r="C9" s="6" t="s">
        <v>4291</v>
      </c>
      <c r="D9" s="6" t="s">
        <v>4292</v>
      </c>
      <c r="E9">
        <v>4006</v>
      </c>
      <c r="F9" t="str">
        <f t="shared" si="0"/>
        <v>Floriana (Maltese local council)</v>
      </c>
      <c r="G9" t="str">
        <f t="shared" si="1"/>
        <v>Floriana</v>
      </c>
      <c r="H9" t="str">
        <f t="shared" si="2"/>
        <v>MT-09</v>
      </c>
    </row>
    <row r="10" spans="1:8" ht="15" thickBot="1" x14ac:dyDescent="0.4">
      <c r="A10" s="1" t="s">
        <v>4293</v>
      </c>
      <c r="B10" s="3" t="s">
        <v>4294</v>
      </c>
      <c r="C10" s="6" t="s">
        <v>4294</v>
      </c>
      <c r="D10" s="6" t="s">
        <v>4295</v>
      </c>
      <c r="E10">
        <v>4006</v>
      </c>
      <c r="F10" t="str">
        <f t="shared" si="0"/>
        <v>Fontana (Maltese local council)</v>
      </c>
      <c r="G10" t="str">
        <f t="shared" si="1"/>
        <v>Fontana</v>
      </c>
      <c r="H10" t="str">
        <f t="shared" si="2"/>
        <v>MT-10</v>
      </c>
    </row>
    <row r="11" spans="1:8" ht="15" thickBot="1" x14ac:dyDescent="0.4">
      <c r="A11" s="1" t="s">
        <v>4296</v>
      </c>
      <c r="B11" s="3" t="s">
        <v>4297</v>
      </c>
      <c r="C11" s="6" t="s">
        <v>4297</v>
      </c>
      <c r="D11" s="6" t="s">
        <v>4298</v>
      </c>
      <c r="E11">
        <v>4006</v>
      </c>
      <c r="F11" t="str">
        <f t="shared" si="0"/>
        <v>Gudja (Maltese local council)</v>
      </c>
      <c r="G11" t="str">
        <f t="shared" si="1"/>
        <v>Gudja</v>
      </c>
      <c r="H11" t="str">
        <f t="shared" si="2"/>
        <v>MT-11</v>
      </c>
    </row>
    <row r="12" spans="1:8" ht="15" thickBot="1" x14ac:dyDescent="0.4">
      <c r="A12" s="1" t="s">
        <v>4299</v>
      </c>
      <c r="B12" s="3" t="s">
        <v>4300</v>
      </c>
      <c r="C12" s="6" t="s">
        <v>4300</v>
      </c>
      <c r="D12" s="6" t="s">
        <v>4301</v>
      </c>
      <c r="E12">
        <v>4006</v>
      </c>
      <c r="F12" t="str">
        <f t="shared" si="0"/>
        <v>Gżira (Maltese local council)</v>
      </c>
      <c r="G12" t="str">
        <f t="shared" si="1"/>
        <v>Gżira</v>
      </c>
      <c r="H12" t="str">
        <f t="shared" si="2"/>
        <v>MT-12</v>
      </c>
    </row>
    <row r="13" spans="1:8" ht="29.5" thickBot="1" x14ac:dyDescent="0.4">
      <c r="A13" s="1" t="s">
        <v>4302</v>
      </c>
      <c r="B13" s="3" t="s">
        <v>4303</v>
      </c>
      <c r="C13" s="6" t="s">
        <v>4303</v>
      </c>
      <c r="D13" s="6" t="s">
        <v>4303</v>
      </c>
      <c r="E13">
        <v>4006</v>
      </c>
      <c r="F13" t="str">
        <f t="shared" si="0"/>
        <v>Għajnsielem (Maltese local council)</v>
      </c>
      <c r="G13" t="str">
        <f t="shared" si="1"/>
        <v>Għajnsielem</v>
      </c>
      <c r="H13" t="str">
        <f t="shared" si="2"/>
        <v>MT-13</v>
      </c>
    </row>
    <row r="14" spans="1:8" ht="15" thickBot="1" x14ac:dyDescent="0.4">
      <c r="A14" s="1" t="s">
        <v>4304</v>
      </c>
      <c r="B14" s="3" t="s">
        <v>4305</v>
      </c>
      <c r="C14" s="6" t="s">
        <v>4305</v>
      </c>
      <c r="D14" s="6" t="s">
        <v>4306</v>
      </c>
      <c r="E14">
        <v>4006</v>
      </c>
      <c r="F14" t="str">
        <f t="shared" si="0"/>
        <v>Għarb (Maltese local council)</v>
      </c>
      <c r="G14" t="str">
        <f t="shared" si="1"/>
        <v>Għarb</v>
      </c>
      <c r="H14" t="str">
        <f t="shared" si="2"/>
        <v>MT-14</v>
      </c>
    </row>
    <row r="15" spans="1:8" ht="15" thickBot="1" x14ac:dyDescent="0.4">
      <c r="A15" s="1" t="s">
        <v>4307</v>
      </c>
      <c r="B15" s="3" t="s">
        <v>4308</v>
      </c>
      <c r="C15" s="6" t="s">
        <v>4308</v>
      </c>
      <c r="D15" s="6" t="s">
        <v>4309</v>
      </c>
      <c r="E15">
        <v>4006</v>
      </c>
      <c r="F15" t="str">
        <f t="shared" si="0"/>
        <v>Għargħur (Maltese local council)</v>
      </c>
      <c r="G15" t="str">
        <f t="shared" si="1"/>
        <v>Għargħur</v>
      </c>
      <c r="H15" t="str">
        <f t="shared" si="2"/>
        <v>MT-15</v>
      </c>
    </row>
    <row r="16" spans="1:8" ht="15" thickBot="1" x14ac:dyDescent="0.4">
      <c r="A16" s="1" t="s">
        <v>4310</v>
      </c>
      <c r="B16" s="3" t="s">
        <v>4311</v>
      </c>
      <c r="C16" s="6" t="s">
        <v>4311</v>
      </c>
      <c r="D16" s="6" t="s">
        <v>4312</v>
      </c>
      <c r="E16">
        <v>4006</v>
      </c>
      <c r="F16" t="str">
        <f t="shared" si="0"/>
        <v>Għasri (Maltese local council)</v>
      </c>
      <c r="G16" t="str">
        <f t="shared" si="1"/>
        <v>Għasri</v>
      </c>
      <c r="H16" t="str">
        <f t="shared" si="2"/>
        <v>MT-16</v>
      </c>
    </row>
    <row r="17" spans="1:8" ht="15" thickBot="1" x14ac:dyDescent="0.4">
      <c r="A17" s="1" t="s">
        <v>4313</v>
      </c>
      <c r="B17" s="3" t="s">
        <v>4314</v>
      </c>
      <c r="C17" s="6" t="s">
        <v>4314</v>
      </c>
      <c r="D17" s="6" t="s">
        <v>4315</v>
      </c>
      <c r="E17">
        <v>4006</v>
      </c>
      <c r="F17" t="str">
        <f t="shared" si="0"/>
        <v>Għaxaq (Maltese local council)</v>
      </c>
      <c r="G17" t="str">
        <f t="shared" si="1"/>
        <v>Għaxaq</v>
      </c>
      <c r="H17" t="str">
        <f t="shared" si="2"/>
        <v>MT-17</v>
      </c>
    </row>
    <row r="18" spans="1:8" ht="15" thickBot="1" x14ac:dyDescent="0.4">
      <c r="A18" s="1" t="s">
        <v>4316</v>
      </c>
      <c r="B18" s="3" t="s">
        <v>4317</v>
      </c>
      <c r="C18" s="6" t="s">
        <v>4317</v>
      </c>
      <c r="D18" s="6" t="s">
        <v>4318</v>
      </c>
      <c r="E18">
        <v>4006</v>
      </c>
      <c r="F18" t="str">
        <f t="shared" si="0"/>
        <v>Ħamrun (Maltese local council)</v>
      </c>
      <c r="G18" t="str">
        <f t="shared" si="1"/>
        <v>Ħamrun</v>
      </c>
      <c r="H18" t="str">
        <f t="shared" si="2"/>
        <v>MT-18</v>
      </c>
    </row>
    <row r="19" spans="1:8" ht="15" thickBot="1" x14ac:dyDescent="0.4">
      <c r="A19" s="1" t="s">
        <v>4319</v>
      </c>
      <c r="B19" s="3" t="s">
        <v>4320</v>
      </c>
      <c r="C19" s="6" t="s">
        <v>4320</v>
      </c>
      <c r="D19" s="6" t="s">
        <v>4321</v>
      </c>
      <c r="E19">
        <v>4006</v>
      </c>
      <c r="F19" t="str">
        <f t="shared" si="0"/>
        <v>Iklin (Maltese local council)</v>
      </c>
      <c r="G19" t="str">
        <f t="shared" si="1"/>
        <v>Iklin</v>
      </c>
      <c r="H19" t="str">
        <f t="shared" si="2"/>
        <v>MT-19</v>
      </c>
    </row>
    <row r="20" spans="1:8" ht="18.5" thickBot="1" x14ac:dyDescent="0.4">
      <c r="A20" s="1" t="s">
        <v>4322</v>
      </c>
      <c r="B20" s="3" t="s">
        <v>4323</v>
      </c>
      <c r="C20" s="6" t="s">
        <v>4323</v>
      </c>
      <c r="D20" s="6" t="s">
        <v>4324</v>
      </c>
      <c r="E20">
        <v>4006</v>
      </c>
      <c r="F20" t="str">
        <f t="shared" si="0"/>
        <v>Isla (Maltese local council)</v>
      </c>
      <c r="G20" t="str">
        <f t="shared" si="1"/>
        <v>Isla</v>
      </c>
      <c r="H20" t="str">
        <f t="shared" si="2"/>
        <v>MT-20</v>
      </c>
    </row>
    <row r="21" spans="1:8" ht="15" thickBot="1" x14ac:dyDescent="0.4">
      <c r="A21" s="1" t="s">
        <v>4325</v>
      </c>
      <c r="B21" s="3" t="s">
        <v>4326</v>
      </c>
      <c r="C21" s="6" t="s">
        <v>4326</v>
      </c>
      <c r="D21" s="6" t="s">
        <v>4327</v>
      </c>
      <c r="E21">
        <v>4006</v>
      </c>
      <c r="F21" t="str">
        <f t="shared" si="0"/>
        <v>Kalkara (Maltese local council)</v>
      </c>
      <c r="G21" t="str">
        <f t="shared" si="1"/>
        <v>Kalkara</v>
      </c>
      <c r="H21" t="str">
        <f t="shared" si="2"/>
        <v>MT-21</v>
      </c>
    </row>
    <row r="22" spans="1:8" ht="15" thickBot="1" x14ac:dyDescent="0.4">
      <c r="A22" s="1" t="s">
        <v>4328</v>
      </c>
      <c r="B22" s="3" t="s">
        <v>4329</v>
      </c>
      <c r="C22" s="6" t="s">
        <v>4329</v>
      </c>
      <c r="D22" s="6" t="s">
        <v>4330</v>
      </c>
      <c r="E22">
        <v>4006</v>
      </c>
      <c r="F22" t="str">
        <f t="shared" si="0"/>
        <v>Kerċem (Maltese local council)</v>
      </c>
      <c r="G22" t="str">
        <f t="shared" si="1"/>
        <v>Kerċem</v>
      </c>
      <c r="H22" t="str">
        <f t="shared" si="2"/>
        <v>MT-22</v>
      </c>
    </row>
    <row r="23" spans="1:8" ht="15" thickBot="1" x14ac:dyDescent="0.4">
      <c r="A23" s="1" t="s">
        <v>4331</v>
      </c>
      <c r="B23" s="3" t="s">
        <v>4332</v>
      </c>
      <c r="C23" s="6" t="s">
        <v>4332</v>
      </c>
      <c r="D23" s="6" t="s">
        <v>4333</v>
      </c>
      <c r="E23">
        <v>4006</v>
      </c>
      <c r="F23" t="str">
        <f t="shared" si="0"/>
        <v>Kirkop (Maltese local council)</v>
      </c>
      <c r="G23" t="str">
        <f t="shared" si="1"/>
        <v>Kirkop</v>
      </c>
      <c r="H23" t="str">
        <f t="shared" si="2"/>
        <v>MT-23</v>
      </c>
    </row>
    <row r="24" spans="1:8" ht="15" thickBot="1" x14ac:dyDescent="0.4">
      <c r="A24" s="1" t="s">
        <v>4334</v>
      </c>
      <c r="B24" s="3" t="s">
        <v>4335</v>
      </c>
      <c r="C24" s="6" t="s">
        <v>4335</v>
      </c>
      <c r="D24" s="6" t="s">
        <v>4336</v>
      </c>
      <c r="E24">
        <v>4006</v>
      </c>
      <c r="F24" t="str">
        <f t="shared" si="0"/>
        <v>Lija (Maltese local council)</v>
      </c>
      <c r="G24" t="str">
        <f t="shared" si="1"/>
        <v>Lija</v>
      </c>
      <c r="H24" t="str">
        <f t="shared" si="2"/>
        <v>MT-24</v>
      </c>
    </row>
    <row r="25" spans="1:8" ht="15" thickBot="1" x14ac:dyDescent="0.4">
      <c r="A25" s="1" t="s">
        <v>4337</v>
      </c>
      <c r="B25" s="3" t="s">
        <v>4338</v>
      </c>
      <c r="C25" s="6" t="s">
        <v>4338</v>
      </c>
      <c r="D25" s="6" t="s">
        <v>4339</v>
      </c>
      <c r="E25">
        <v>4006</v>
      </c>
      <c r="F25" t="str">
        <f t="shared" si="0"/>
        <v>Luqa (Maltese local council)</v>
      </c>
      <c r="G25" t="str">
        <f t="shared" si="1"/>
        <v>Luqa</v>
      </c>
      <c r="H25" t="str">
        <f t="shared" si="2"/>
        <v>MT-25</v>
      </c>
    </row>
    <row r="26" spans="1:8" ht="15" thickBot="1" x14ac:dyDescent="0.4">
      <c r="A26" s="1" t="s">
        <v>4340</v>
      </c>
      <c r="B26" s="3" t="s">
        <v>4341</v>
      </c>
      <c r="C26" s="6" t="s">
        <v>4341</v>
      </c>
      <c r="D26" s="6" t="s">
        <v>4342</v>
      </c>
      <c r="E26">
        <v>4006</v>
      </c>
      <c r="F26" t="str">
        <f t="shared" si="0"/>
        <v>Marsa (Maltese local council)</v>
      </c>
      <c r="G26" t="str">
        <f t="shared" si="1"/>
        <v>Marsa</v>
      </c>
      <c r="H26" t="str">
        <f t="shared" si="2"/>
        <v>MT-26</v>
      </c>
    </row>
    <row r="27" spans="1:8" ht="29.5" thickBot="1" x14ac:dyDescent="0.4">
      <c r="A27" s="1" t="s">
        <v>4343</v>
      </c>
      <c r="B27" s="3" t="s">
        <v>4344</v>
      </c>
      <c r="C27" s="6" t="s">
        <v>4344</v>
      </c>
      <c r="D27" s="6" t="s">
        <v>4345</v>
      </c>
      <c r="E27">
        <v>4006</v>
      </c>
      <c r="F27" t="str">
        <f t="shared" si="0"/>
        <v>Marsaskala (Maltese local council)</v>
      </c>
      <c r="G27" t="str">
        <f t="shared" si="1"/>
        <v>Marsaskala</v>
      </c>
      <c r="H27" t="str">
        <f t="shared" si="2"/>
        <v>MT-27</v>
      </c>
    </row>
    <row r="28" spans="1:8" ht="29.5" thickBot="1" x14ac:dyDescent="0.4">
      <c r="A28" s="1" t="s">
        <v>4346</v>
      </c>
      <c r="B28" s="3" t="s">
        <v>4347</v>
      </c>
      <c r="C28" s="6" t="s">
        <v>4347</v>
      </c>
      <c r="D28" s="6" t="s">
        <v>4347</v>
      </c>
      <c r="E28">
        <v>4006</v>
      </c>
      <c r="F28" t="str">
        <f t="shared" si="0"/>
        <v>Marsaxlokk (Maltese local council)</v>
      </c>
      <c r="G28" t="str">
        <f t="shared" si="1"/>
        <v>Marsaxlokk</v>
      </c>
      <c r="H28" t="str">
        <f t="shared" si="2"/>
        <v>MT-28</v>
      </c>
    </row>
    <row r="29" spans="1:8" ht="27.5" thickBot="1" x14ac:dyDescent="0.4">
      <c r="A29" s="1" t="s">
        <v>4348</v>
      </c>
      <c r="B29" s="3" t="s">
        <v>4349</v>
      </c>
      <c r="C29" s="6" t="s">
        <v>4349</v>
      </c>
      <c r="D29" s="6" t="s">
        <v>4350</v>
      </c>
      <c r="E29">
        <v>4006</v>
      </c>
      <c r="F29" t="str">
        <f t="shared" si="0"/>
        <v>Mdina (Maltese local council)</v>
      </c>
      <c r="G29" t="str">
        <f t="shared" si="1"/>
        <v>Mdina</v>
      </c>
      <c r="H29" t="str">
        <f t="shared" si="2"/>
        <v>MT-29</v>
      </c>
    </row>
    <row r="30" spans="1:8" ht="15" thickBot="1" x14ac:dyDescent="0.4">
      <c r="A30" s="1" t="s">
        <v>4351</v>
      </c>
      <c r="B30" s="3" t="s">
        <v>4352</v>
      </c>
      <c r="C30" s="6" t="s">
        <v>4352</v>
      </c>
      <c r="D30" s="6" t="s">
        <v>4353</v>
      </c>
      <c r="E30">
        <v>4006</v>
      </c>
      <c r="F30" t="str">
        <f t="shared" si="0"/>
        <v>Mellieħa (Maltese local council)</v>
      </c>
      <c r="G30" t="str">
        <f t="shared" si="1"/>
        <v>Mellieħa</v>
      </c>
      <c r="H30" t="str">
        <f t="shared" si="2"/>
        <v>MT-30</v>
      </c>
    </row>
    <row r="31" spans="1:8" ht="15" thickBot="1" x14ac:dyDescent="0.4">
      <c r="A31" s="1" t="s">
        <v>4354</v>
      </c>
      <c r="B31" s="3" t="s">
        <v>4355</v>
      </c>
      <c r="C31" s="6" t="s">
        <v>4355</v>
      </c>
      <c r="D31" s="6" t="s">
        <v>4356</v>
      </c>
      <c r="E31">
        <v>4006</v>
      </c>
      <c r="F31" t="str">
        <f t="shared" si="0"/>
        <v>Mġarr (Maltese local council)</v>
      </c>
      <c r="G31" t="str">
        <f t="shared" si="1"/>
        <v>Mġarr</v>
      </c>
      <c r="H31" t="str">
        <f t="shared" si="2"/>
        <v>MT-31</v>
      </c>
    </row>
    <row r="32" spans="1:8" ht="15" thickBot="1" x14ac:dyDescent="0.4">
      <c r="A32" s="1" t="s">
        <v>4357</v>
      </c>
      <c r="B32" s="3" t="s">
        <v>4358</v>
      </c>
      <c r="C32" s="6" t="s">
        <v>4358</v>
      </c>
      <c r="D32" s="6" t="s">
        <v>4359</v>
      </c>
      <c r="E32">
        <v>4006</v>
      </c>
      <c r="F32" t="str">
        <f t="shared" si="0"/>
        <v>Mosta (Maltese local council)</v>
      </c>
      <c r="G32" t="str">
        <f t="shared" si="1"/>
        <v>Mosta</v>
      </c>
      <c r="H32" t="str">
        <f t="shared" si="2"/>
        <v>MT-32</v>
      </c>
    </row>
    <row r="33" spans="1:8" ht="15" thickBot="1" x14ac:dyDescent="0.4">
      <c r="A33" s="1" t="s">
        <v>4360</v>
      </c>
      <c r="B33" s="3" t="s">
        <v>4361</v>
      </c>
      <c r="C33" s="6" t="s">
        <v>4361</v>
      </c>
      <c r="D33" s="6" t="s">
        <v>4362</v>
      </c>
      <c r="E33">
        <v>4006</v>
      </c>
      <c r="F33" t="str">
        <f t="shared" si="0"/>
        <v>Mqabba (Maltese local council)</v>
      </c>
      <c r="G33" t="str">
        <f t="shared" si="1"/>
        <v>Mqabba</v>
      </c>
      <c r="H33" t="str">
        <f t="shared" si="2"/>
        <v>MT-33</v>
      </c>
    </row>
    <row r="34" spans="1:8" ht="15" thickBot="1" x14ac:dyDescent="0.4">
      <c r="A34" s="1" t="s">
        <v>4363</v>
      </c>
      <c r="B34" s="3" t="s">
        <v>4364</v>
      </c>
      <c r="C34" s="6" t="s">
        <v>4364</v>
      </c>
      <c r="D34" s="6" t="s">
        <v>4365</v>
      </c>
      <c r="E34">
        <v>4006</v>
      </c>
      <c r="F34" t="str">
        <f t="shared" si="0"/>
        <v>Msida (Maltese local council)</v>
      </c>
      <c r="G34" t="str">
        <f t="shared" si="1"/>
        <v>Msida</v>
      </c>
      <c r="H34" t="str">
        <f t="shared" si="2"/>
        <v>MT-34</v>
      </c>
    </row>
    <row r="35" spans="1:8" ht="15" thickBot="1" x14ac:dyDescent="0.4">
      <c r="A35" s="1" t="s">
        <v>4366</v>
      </c>
      <c r="B35" s="3" t="s">
        <v>4367</v>
      </c>
      <c r="C35" s="6" t="s">
        <v>4367</v>
      </c>
      <c r="D35" s="6" t="s">
        <v>4368</v>
      </c>
      <c r="E35">
        <v>4006</v>
      </c>
      <c r="F35" t="str">
        <f t="shared" si="0"/>
        <v>Mtarfa (Maltese local council)</v>
      </c>
      <c r="G35" t="str">
        <f t="shared" si="1"/>
        <v>Mtarfa</v>
      </c>
      <c r="H35" t="str">
        <f t="shared" si="2"/>
        <v>MT-35</v>
      </c>
    </row>
    <row r="36" spans="1:8" ht="15" thickBot="1" x14ac:dyDescent="0.4">
      <c r="A36" s="1" t="s">
        <v>4369</v>
      </c>
      <c r="B36" s="3" t="s">
        <v>4370</v>
      </c>
      <c r="C36" s="6" t="s">
        <v>4370</v>
      </c>
      <c r="D36" s="6" t="s">
        <v>4371</v>
      </c>
      <c r="E36">
        <v>4006</v>
      </c>
      <c r="F36" t="str">
        <f t="shared" si="0"/>
        <v>Munxar (Maltese local council)</v>
      </c>
      <c r="G36" t="str">
        <f t="shared" si="1"/>
        <v>Munxar</v>
      </c>
      <c r="H36" t="str">
        <f t="shared" si="2"/>
        <v>MT-36</v>
      </c>
    </row>
    <row r="37" spans="1:8" ht="15" thickBot="1" x14ac:dyDescent="0.4">
      <c r="A37" s="1" t="s">
        <v>4372</v>
      </c>
      <c r="B37" s="3" t="s">
        <v>4373</v>
      </c>
      <c r="C37" s="6" t="s">
        <v>4373</v>
      </c>
      <c r="D37" s="6" t="s">
        <v>4374</v>
      </c>
      <c r="E37">
        <v>4006</v>
      </c>
      <c r="F37" t="str">
        <f t="shared" si="0"/>
        <v>Nadur (Maltese local council)</v>
      </c>
      <c r="G37" t="str">
        <f t="shared" si="1"/>
        <v>Nadur</v>
      </c>
      <c r="H37" t="str">
        <f t="shared" si="2"/>
        <v>MT-37</v>
      </c>
    </row>
    <row r="38" spans="1:8" ht="15" thickBot="1" x14ac:dyDescent="0.4">
      <c r="A38" s="1" t="s">
        <v>4375</v>
      </c>
      <c r="B38" s="3" t="s">
        <v>4376</v>
      </c>
      <c r="C38" s="6" t="s">
        <v>4376</v>
      </c>
      <c r="D38" s="6" t="s">
        <v>4377</v>
      </c>
      <c r="E38">
        <v>4006</v>
      </c>
      <c r="F38" t="str">
        <f t="shared" si="0"/>
        <v>Naxxar (Maltese local council)</v>
      </c>
      <c r="G38" t="str">
        <f t="shared" si="1"/>
        <v>Naxxar</v>
      </c>
      <c r="H38" t="str">
        <f t="shared" si="2"/>
        <v>MT-38</v>
      </c>
    </row>
    <row r="39" spans="1:8" ht="18.5" thickBot="1" x14ac:dyDescent="0.4">
      <c r="A39" s="1" t="s">
        <v>4378</v>
      </c>
      <c r="B39" s="3" t="s">
        <v>4379</v>
      </c>
      <c r="C39" s="6" t="s">
        <v>4379</v>
      </c>
      <c r="D39" s="6" t="s">
        <v>4380</v>
      </c>
      <c r="E39">
        <v>4006</v>
      </c>
      <c r="F39" t="str">
        <f t="shared" si="0"/>
        <v>Paola (Maltese local council)</v>
      </c>
      <c r="G39" t="str">
        <f t="shared" si="1"/>
        <v>Paola</v>
      </c>
      <c r="H39" t="str">
        <f t="shared" si="2"/>
        <v>MT-39</v>
      </c>
    </row>
    <row r="40" spans="1:8" ht="29.5" thickBot="1" x14ac:dyDescent="0.4">
      <c r="A40" s="1" t="s">
        <v>4381</v>
      </c>
      <c r="B40" s="3" t="s">
        <v>4382</v>
      </c>
      <c r="C40" s="6" t="s">
        <v>4382</v>
      </c>
      <c r="D40" s="6" t="s">
        <v>4382</v>
      </c>
      <c r="E40">
        <v>4006</v>
      </c>
      <c r="F40" t="str">
        <f t="shared" si="0"/>
        <v>Pembroke (Maltese local council)</v>
      </c>
      <c r="G40" t="str">
        <f t="shared" si="1"/>
        <v>Pembroke</v>
      </c>
      <c r="H40" t="str">
        <f t="shared" si="2"/>
        <v>MT-40</v>
      </c>
    </row>
    <row r="41" spans="1:8" ht="15" thickBot="1" x14ac:dyDescent="0.4">
      <c r="A41" s="1" t="s">
        <v>4383</v>
      </c>
      <c r="B41" s="3" t="s">
        <v>4384</v>
      </c>
      <c r="C41" s="6" t="s">
        <v>4384</v>
      </c>
      <c r="D41" s="6" t="s">
        <v>4385</v>
      </c>
      <c r="E41">
        <v>4006</v>
      </c>
      <c r="F41" t="str">
        <f t="shared" si="0"/>
        <v>Pietà (Maltese local council)</v>
      </c>
      <c r="G41" t="str">
        <f t="shared" si="1"/>
        <v>Pietà</v>
      </c>
      <c r="H41" t="str">
        <f t="shared" si="2"/>
        <v>MT-41</v>
      </c>
    </row>
    <row r="42" spans="1:8" ht="15" thickBot="1" x14ac:dyDescent="0.4">
      <c r="A42" s="1" t="s">
        <v>4386</v>
      </c>
      <c r="B42" s="3" t="s">
        <v>4387</v>
      </c>
      <c r="C42" s="6" t="s">
        <v>4387</v>
      </c>
      <c r="D42" s="6" t="s">
        <v>4388</v>
      </c>
      <c r="E42">
        <v>4006</v>
      </c>
      <c r="F42" t="str">
        <f t="shared" si="0"/>
        <v>Qala (Maltese local council)</v>
      </c>
      <c r="G42" t="str">
        <f t="shared" si="1"/>
        <v>Qala</v>
      </c>
      <c r="H42" t="str">
        <f t="shared" si="2"/>
        <v>MT-42</v>
      </c>
    </row>
    <row r="43" spans="1:8" ht="18.5" thickBot="1" x14ac:dyDescent="0.4">
      <c r="A43" s="1" t="s">
        <v>4389</v>
      </c>
      <c r="B43" s="3" t="s">
        <v>4390</v>
      </c>
      <c r="C43" s="6" t="s">
        <v>4390</v>
      </c>
      <c r="D43" s="6" t="s">
        <v>4391</v>
      </c>
      <c r="E43">
        <v>4006</v>
      </c>
      <c r="F43" t="str">
        <f t="shared" si="0"/>
        <v>Qormi (Maltese local council)</v>
      </c>
      <c r="G43" t="str">
        <f t="shared" si="1"/>
        <v>Qormi</v>
      </c>
      <c r="H43" t="str">
        <f t="shared" si="2"/>
        <v>MT-43</v>
      </c>
    </row>
    <row r="44" spans="1:8" ht="15" thickBot="1" x14ac:dyDescent="0.4">
      <c r="A44" s="1" t="s">
        <v>4392</v>
      </c>
      <c r="B44" s="3" t="s">
        <v>4393</v>
      </c>
      <c r="C44" s="6" t="s">
        <v>4393</v>
      </c>
      <c r="D44" s="6" t="s">
        <v>4394</v>
      </c>
      <c r="E44">
        <v>4006</v>
      </c>
      <c r="F44" t="str">
        <f t="shared" si="0"/>
        <v>Qrendi (Maltese local council)</v>
      </c>
      <c r="G44" t="str">
        <f t="shared" si="1"/>
        <v>Qrendi</v>
      </c>
      <c r="H44" t="str">
        <f t="shared" si="2"/>
        <v>MT-44</v>
      </c>
    </row>
    <row r="45" spans="1:8" ht="36.5" thickBot="1" x14ac:dyDescent="0.4">
      <c r="A45" s="1" t="s">
        <v>4395</v>
      </c>
      <c r="B45" s="3" t="s">
        <v>4396</v>
      </c>
      <c r="C45" s="6" t="s">
        <v>4397</v>
      </c>
      <c r="D45" s="6" t="s">
        <v>4398</v>
      </c>
      <c r="E45">
        <v>4006</v>
      </c>
      <c r="F45" t="str">
        <f t="shared" si="0"/>
        <v>Rabat Gozo (Maltese local council)</v>
      </c>
      <c r="G45" t="str">
        <f t="shared" si="1"/>
        <v>Rabat Gozo</v>
      </c>
      <c r="H45" t="str">
        <f t="shared" si="2"/>
        <v>MT-45</v>
      </c>
    </row>
    <row r="46" spans="1:8" ht="29.5" thickBot="1" x14ac:dyDescent="0.4">
      <c r="A46" s="1" t="s">
        <v>4399</v>
      </c>
      <c r="B46" s="3" t="s">
        <v>4400</v>
      </c>
      <c r="C46" s="6" t="s">
        <v>4400</v>
      </c>
      <c r="D46" s="6" t="s">
        <v>4401</v>
      </c>
      <c r="E46">
        <v>4006</v>
      </c>
      <c r="F46" t="str">
        <f t="shared" si="0"/>
        <v>Rabat Malta (Maltese local council)</v>
      </c>
      <c r="G46" t="str">
        <f t="shared" si="1"/>
        <v>Rabat Malta</v>
      </c>
      <c r="H46" t="str">
        <f t="shared" si="2"/>
        <v>MT-46</v>
      </c>
    </row>
    <row r="47" spans="1:8" ht="15" thickBot="1" x14ac:dyDescent="0.4">
      <c r="A47" s="1" t="s">
        <v>4402</v>
      </c>
      <c r="B47" s="3" t="s">
        <v>4403</v>
      </c>
      <c r="C47" s="6" t="s">
        <v>4403</v>
      </c>
      <c r="D47" s="6" t="s">
        <v>4404</v>
      </c>
      <c r="E47">
        <v>4006</v>
      </c>
      <c r="F47" t="str">
        <f t="shared" si="0"/>
        <v>Safi (Maltese local council)</v>
      </c>
      <c r="G47" t="str">
        <f t="shared" si="1"/>
        <v>Safi</v>
      </c>
      <c r="H47" t="str">
        <f t="shared" si="2"/>
        <v>MT-47</v>
      </c>
    </row>
    <row r="48" spans="1:8" ht="29.5" thickBot="1" x14ac:dyDescent="0.4">
      <c r="A48" s="1" t="s">
        <v>4405</v>
      </c>
      <c r="B48" s="3" t="s">
        <v>4406</v>
      </c>
      <c r="C48" s="6" t="s">
        <v>4407</v>
      </c>
      <c r="D48" s="6" t="s">
        <v>4407</v>
      </c>
      <c r="E48">
        <v>4006</v>
      </c>
      <c r="F48" t="str">
        <f t="shared" si="0"/>
        <v>Saint Julian's (Maltese local council)</v>
      </c>
      <c r="G48" t="str">
        <f t="shared" si="1"/>
        <v>Saint Julian's</v>
      </c>
      <c r="H48" t="str">
        <f t="shared" si="2"/>
        <v>MT-48</v>
      </c>
    </row>
    <row r="49" spans="1:8" ht="29.5" thickBot="1" x14ac:dyDescent="0.4">
      <c r="A49" s="1" t="s">
        <v>4408</v>
      </c>
      <c r="B49" s="3" t="s">
        <v>1470</v>
      </c>
      <c r="C49" s="6" t="s">
        <v>4409</v>
      </c>
      <c r="D49" s="6" t="s">
        <v>4409</v>
      </c>
      <c r="E49">
        <v>4006</v>
      </c>
      <c r="F49" t="str">
        <f t="shared" si="0"/>
        <v>Saint John (Maltese local council)</v>
      </c>
      <c r="G49" t="str">
        <f t="shared" si="1"/>
        <v>Saint John</v>
      </c>
      <c r="H49" t="str">
        <f t="shared" si="2"/>
        <v>MT-49</v>
      </c>
    </row>
    <row r="50" spans="1:8" ht="29.5" thickBot="1" x14ac:dyDescent="0.4">
      <c r="A50" s="1" t="s">
        <v>4410</v>
      </c>
      <c r="B50" s="3" t="s">
        <v>4411</v>
      </c>
      <c r="C50" s="6" t="s">
        <v>4412</v>
      </c>
      <c r="D50" s="6" t="s">
        <v>4412</v>
      </c>
      <c r="E50">
        <v>4006</v>
      </c>
      <c r="F50" t="str">
        <f t="shared" si="0"/>
        <v>Saint Lawrence (Maltese local council)</v>
      </c>
      <c r="G50" t="str">
        <f t="shared" si="1"/>
        <v>Saint Lawrence</v>
      </c>
      <c r="H50" t="str">
        <f t="shared" si="2"/>
        <v>MT-50</v>
      </c>
    </row>
    <row r="51" spans="1:8" ht="44" thickBot="1" x14ac:dyDescent="0.4">
      <c r="A51" s="1" t="s">
        <v>4413</v>
      </c>
      <c r="B51" s="3" t="s">
        <v>4414</v>
      </c>
      <c r="C51" s="6" t="s">
        <v>4415</v>
      </c>
      <c r="D51" s="6" t="s">
        <v>4415</v>
      </c>
      <c r="E51">
        <v>4006</v>
      </c>
      <c r="F51" t="str">
        <f t="shared" si="0"/>
        <v>Saint Paul's Bay (Maltese local council)</v>
      </c>
      <c r="G51" t="str">
        <f t="shared" si="1"/>
        <v>Saint Paul's Bay</v>
      </c>
      <c r="H51" t="str">
        <f t="shared" si="2"/>
        <v>MT-51</v>
      </c>
    </row>
    <row r="52" spans="1:8" ht="15" thickBot="1" x14ac:dyDescent="0.4">
      <c r="A52" s="1" t="s">
        <v>4416</v>
      </c>
      <c r="B52" s="3" t="s">
        <v>4417</v>
      </c>
      <c r="C52" s="6" t="s">
        <v>4417</v>
      </c>
      <c r="D52" s="6" t="s">
        <v>4418</v>
      </c>
      <c r="E52">
        <v>4006</v>
      </c>
      <c r="F52" t="str">
        <f t="shared" si="0"/>
        <v>Sannat (Maltese local council)</v>
      </c>
      <c r="G52" t="str">
        <f t="shared" si="1"/>
        <v>Sannat</v>
      </c>
      <c r="H52" t="str">
        <f t="shared" si="2"/>
        <v>MT-52</v>
      </c>
    </row>
    <row r="53" spans="1:8" ht="29.5" thickBot="1" x14ac:dyDescent="0.4">
      <c r="A53" s="1" t="s">
        <v>4419</v>
      </c>
      <c r="B53" s="3" t="s">
        <v>4420</v>
      </c>
      <c r="C53" s="6" t="s">
        <v>4421</v>
      </c>
      <c r="D53" s="6" t="s">
        <v>4421</v>
      </c>
      <c r="E53">
        <v>4006</v>
      </c>
      <c r="F53" t="str">
        <f t="shared" si="0"/>
        <v>Saint Lucia's (Maltese local council)</v>
      </c>
      <c r="G53" t="str">
        <f t="shared" si="1"/>
        <v>Saint Lucia's</v>
      </c>
      <c r="H53" t="str">
        <f t="shared" si="2"/>
        <v>MT-53</v>
      </c>
    </row>
    <row r="54" spans="1:8" ht="29.5" thickBot="1" x14ac:dyDescent="0.4">
      <c r="A54" s="1" t="s">
        <v>4422</v>
      </c>
      <c r="B54" s="3" t="s">
        <v>4423</v>
      </c>
      <c r="C54" s="6" t="s">
        <v>4423</v>
      </c>
      <c r="D54" s="6" t="s">
        <v>4423</v>
      </c>
      <c r="E54">
        <v>4006</v>
      </c>
      <c r="F54" t="str">
        <f t="shared" si="0"/>
        <v>Santa Venera (Maltese local council)</v>
      </c>
      <c r="G54" t="str">
        <f t="shared" si="1"/>
        <v>Santa Venera</v>
      </c>
      <c r="H54" t="str">
        <f t="shared" si="2"/>
        <v>MT-54</v>
      </c>
    </row>
    <row r="55" spans="1:8" ht="27.5" thickBot="1" x14ac:dyDescent="0.4">
      <c r="A55" s="1" t="s">
        <v>4424</v>
      </c>
      <c r="B55" s="3" t="s">
        <v>4425</v>
      </c>
      <c r="C55" s="6" t="s">
        <v>4425</v>
      </c>
      <c r="D55" s="6" t="s">
        <v>4426</v>
      </c>
      <c r="E55">
        <v>4006</v>
      </c>
      <c r="F55" t="str">
        <f t="shared" si="0"/>
        <v>Siġġiewi (Maltese local council)</v>
      </c>
      <c r="G55" t="str">
        <f t="shared" si="1"/>
        <v>Siġġiewi</v>
      </c>
      <c r="H55" t="str">
        <f t="shared" si="2"/>
        <v>MT-55</v>
      </c>
    </row>
    <row r="56" spans="1:8" ht="15" thickBot="1" x14ac:dyDescent="0.4">
      <c r="A56" s="1" t="s">
        <v>4427</v>
      </c>
      <c r="B56" s="3" t="s">
        <v>4428</v>
      </c>
      <c r="C56" s="6" t="s">
        <v>4428</v>
      </c>
      <c r="D56" s="6" t="s">
        <v>4429</v>
      </c>
      <c r="E56">
        <v>4006</v>
      </c>
      <c r="F56" t="str">
        <f t="shared" si="0"/>
        <v>Sliema (Maltese local council)</v>
      </c>
      <c r="G56" t="str">
        <f t="shared" si="1"/>
        <v>Sliema</v>
      </c>
      <c r="H56" t="str">
        <f t="shared" si="2"/>
        <v>MT-56</v>
      </c>
    </row>
    <row r="57" spans="1:8" ht="15" thickBot="1" x14ac:dyDescent="0.4">
      <c r="A57" s="1" t="s">
        <v>4430</v>
      </c>
      <c r="B57" s="3" t="s">
        <v>4431</v>
      </c>
      <c r="C57" s="6" t="s">
        <v>4431</v>
      </c>
      <c r="D57" s="6" t="s">
        <v>4432</v>
      </c>
      <c r="E57">
        <v>4006</v>
      </c>
      <c r="F57" t="str">
        <f t="shared" si="0"/>
        <v>Swieqi (Maltese local council)</v>
      </c>
      <c r="G57" t="str">
        <f t="shared" si="1"/>
        <v>Swieqi</v>
      </c>
      <c r="H57" t="str">
        <f t="shared" si="2"/>
        <v>MT-57</v>
      </c>
    </row>
    <row r="58" spans="1:8" ht="15" thickBot="1" x14ac:dyDescent="0.4">
      <c r="A58" s="1" t="s">
        <v>4433</v>
      </c>
      <c r="B58" s="3" t="s">
        <v>4434</v>
      </c>
      <c r="C58" s="6" t="s">
        <v>4434</v>
      </c>
      <c r="D58" s="6" t="s">
        <v>4434</v>
      </c>
      <c r="E58">
        <v>4006</v>
      </c>
      <c r="F58" t="str">
        <f t="shared" si="0"/>
        <v>Ta' Xbiex (Maltese local council)</v>
      </c>
      <c r="G58" t="str">
        <f t="shared" si="1"/>
        <v>Ta' Xbiex</v>
      </c>
      <c r="H58" t="str">
        <f t="shared" si="2"/>
        <v>MT-58</v>
      </c>
    </row>
    <row r="59" spans="1:8" ht="15" thickBot="1" x14ac:dyDescent="0.4">
      <c r="A59" s="1" t="s">
        <v>4435</v>
      </c>
      <c r="B59" s="3" t="s">
        <v>4436</v>
      </c>
      <c r="C59" s="6" t="s">
        <v>4436</v>
      </c>
      <c r="D59" s="6" t="s">
        <v>4437</v>
      </c>
      <c r="E59">
        <v>4006</v>
      </c>
      <c r="F59" t="str">
        <f t="shared" si="0"/>
        <v>Tarxien (Maltese local council)</v>
      </c>
      <c r="G59" t="str">
        <f t="shared" si="1"/>
        <v>Tarxien</v>
      </c>
      <c r="H59" t="str">
        <f t="shared" si="2"/>
        <v>MT-59</v>
      </c>
    </row>
    <row r="60" spans="1:8" ht="36.5" thickBot="1" x14ac:dyDescent="0.4">
      <c r="A60" s="1" t="s">
        <v>4438</v>
      </c>
      <c r="B60" s="3" t="s">
        <v>4439</v>
      </c>
      <c r="C60" s="6" t="s">
        <v>4439</v>
      </c>
      <c r="D60" s="6" t="s">
        <v>4440</v>
      </c>
      <c r="E60">
        <v>4006</v>
      </c>
      <c r="F60" t="str">
        <f t="shared" si="0"/>
        <v>Valletta (Maltese local council)</v>
      </c>
      <c r="G60" t="str">
        <f t="shared" si="1"/>
        <v>Valletta</v>
      </c>
      <c r="H60" t="str">
        <f t="shared" si="2"/>
        <v>MT-60</v>
      </c>
    </row>
    <row r="61" spans="1:8" ht="15" thickBot="1" x14ac:dyDescent="0.4">
      <c r="A61" s="1" t="s">
        <v>4441</v>
      </c>
      <c r="B61" s="3" t="s">
        <v>4442</v>
      </c>
      <c r="C61" s="6" t="s">
        <v>4442</v>
      </c>
      <c r="D61" s="6" t="s">
        <v>4443</v>
      </c>
      <c r="E61">
        <v>4006</v>
      </c>
      <c r="F61" t="str">
        <f t="shared" si="0"/>
        <v>Xagħra (Maltese local council)</v>
      </c>
      <c r="G61" t="str">
        <f t="shared" si="1"/>
        <v>Xagħra</v>
      </c>
      <c r="H61" t="str">
        <f t="shared" si="2"/>
        <v>MT-61</v>
      </c>
    </row>
    <row r="62" spans="1:8" ht="15" thickBot="1" x14ac:dyDescent="0.4">
      <c r="A62" s="1" t="s">
        <v>4444</v>
      </c>
      <c r="B62" s="3" t="s">
        <v>4445</v>
      </c>
      <c r="C62" s="6" t="s">
        <v>4445</v>
      </c>
      <c r="D62" s="6" t="s">
        <v>4446</v>
      </c>
      <c r="E62">
        <v>4006</v>
      </c>
      <c r="F62" t="str">
        <f t="shared" si="0"/>
        <v>Xewkija (Maltese local council)</v>
      </c>
      <c r="G62" t="str">
        <f t="shared" si="1"/>
        <v>Xewkija</v>
      </c>
      <c r="H62" t="str">
        <f t="shared" si="2"/>
        <v>MT-62</v>
      </c>
    </row>
    <row r="63" spans="1:8" ht="15" thickBot="1" x14ac:dyDescent="0.4">
      <c r="A63" s="1" t="s">
        <v>4447</v>
      </c>
      <c r="B63" s="3" t="s">
        <v>4448</v>
      </c>
      <c r="C63" s="6" t="s">
        <v>4448</v>
      </c>
      <c r="D63" s="6" t="s">
        <v>4449</v>
      </c>
      <c r="E63">
        <v>4006</v>
      </c>
      <c r="F63" t="str">
        <f t="shared" si="0"/>
        <v>Xgħajra (Maltese local council)</v>
      </c>
      <c r="G63" t="str">
        <f t="shared" si="1"/>
        <v>Xgħajra</v>
      </c>
      <c r="H63" t="str">
        <f t="shared" si="2"/>
        <v>MT-63</v>
      </c>
    </row>
    <row r="64" spans="1:8" ht="27.5" thickBot="1" x14ac:dyDescent="0.4">
      <c r="A64" s="1" t="s">
        <v>4450</v>
      </c>
      <c r="B64" s="3" t="s">
        <v>4451</v>
      </c>
      <c r="C64" s="6" t="s">
        <v>4451</v>
      </c>
      <c r="D64" s="6" t="s">
        <v>4452</v>
      </c>
      <c r="E64">
        <v>4006</v>
      </c>
      <c r="F64" t="str">
        <f t="shared" si="0"/>
        <v>Żabbar (Maltese local council)</v>
      </c>
      <c r="G64" t="str">
        <f t="shared" si="1"/>
        <v>Żabbar</v>
      </c>
      <c r="H64" t="str">
        <f t="shared" si="2"/>
        <v>MT-64</v>
      </c>
    </row>
    <row r="65" spans="1:8" ht="29.5" thickBot="1" x14ac:dyDescent="0.4">
      <c r="A65" s="1" t="s">
        <v>4453</v>
      </c>
      <c r="B65" s="3" t="s">
        <v>4454</v>
      </c>
      <c r="C65" s="6" t="s">
        <v>4455</v>
      </c>
      <c r="D65" s="6" t="s">
        <v>4456</v>
      </c>
      <c r="E65">
        <v>4006</v>
      </c>
      <c r="F65" t="str">
        <f t="shared" si="0"/>
        <v>Żebbuġ Gozo (Maltese local council)</v>
      </c>
      <c r="G65" t="str">
        <f t="shared" si="1"/>
        <v>Żebbuġ Gozo</v>
      </c>
      <c r="H65" t="str">
        <f t="shared" si="2"/>
        <v>MT-65</v>
      </c>
    </row>
    <row r="66" spans="1:8" ht="29.5" thickBot="1" x14ac:dyDescent="0.4">
      <c r="A66" s="1" t="s">
        <v>4457</v>
      </c>
      <c r="B66" s="3" t="s">
        <v>4458</v>
      </c>
      <c r="C66" s="6" t="s">
        <v>4458</v>
      </c>
      <c r="D66" s="6" t="s">
        <v>4459</v>
      </c>
      <c r="E66">
        <v>4006</v>
      </c>
      <c r="F66" t="str">
        <f t="shared" ref="F66:F68" si="3">_xlfn.CONCAT(B66," (Maltese local council)")</f>
        <v>Żebbuġ Malta (Maltese local council)</v>
      </c>
      <c r="G66" t="str">
        <f t="shared" ref="G66:G68" si="4">B66</f>
        <v>Żebbuġ Malta</v>
      </c>
      <c r="H66" t="str">
        <f t="shared" ref="H66:H68" si="5">A66</f>
        <v>MT-66</v>
      </c>
    </row>
    <row r="67" spans="1:8" ht="27.5" thickBot="1" x14ac:dyDescent="0.4">
      <c r="A67" s="1" t="s">
        <v>4460</v>
      </c>
      <c r="B67" s="3" t="s">
        <v>4461</v>
      </c>
      <c r="C67" s="6" t="s">
        <v>4461</v>
      </c>
      <c r="D67" s="6" t="s">
        <v>4462</v>
      </c>
      <c r="E67">
        <v>4006</v>
      </c>
      <c r="F67" t="str">
        <f t="shared" si="3"/>
        <v>Żejtun (Maltese local council)</v>
      </c>
      <c r="G67" t="str">
        <f t="shared" si="4"/>
        <v>Żejtun</v>
      </c>
      <c r="H67" t="str">
        <f t="shared" si="5"/>
        <v>MT-67</v>
      </c>
    </row>
    <row r="68" spans="1:8" ht="15" thickBot="1" x14ac:dyDescent="0.4">
      <c r="A68" s="1" t="s">
        <v>4463</v>
      </c>
      <c r="B68" s="3" t="s">
        <v>4464</v>
      </c>
      <c r="C68" s="6" t="s">
        <v>4464</v>
      </c>
      <c r="D68" s="6" t="s">
        <v>4465</v>
      </c>
      <c r="E68">
        <v>4006</v>
      </c>
      <c r="F68" t="str">
        <f t="shared" si="3"/>
        <v>Żurrieq (Maltese local council)</v>
      </c>
      <c r="G68" t="str">
        <f t="shared" si="4"/>
        <v>Żurrieq</v>
      </c>
      <c r="H68" t="str">
        <f t="shared" si="5"/>
        <v>MT-68</v>
      </c>
    </row>
  </sheetData>
  <hyperlinks>
    <hyperlink ref="B1" r:id="rId1" tooltip="Attard" display="https://en.wikipedia.org/wiki/Attard" xr:uid="{C90303B2-B21C-4A72-8AE8-3D2C13921AB0}"/>
    <hyperlink ref="B2" r:id="rId2" tooltip="Balzan" display="https://en.wikipedia.org/wiki/Balzan" xr:uid="{C79E5F56-3786-4BC2-8F21-FF03437D9D05}"/>
    <hyperlink ref="B3" r:id="rId3" tooltip="Birgu" display="https://en.wikipedia.org/wiki/Birgu" xr:uid="{848B9221-00FF-4230-9502-3D6A5B50BE25}"/>
    <hyperlink ref="B4" r:id="rId4" tooltip="Birkirkara" display="https://en.wikipedia.org/wiki/Birkirkara" xr:uid="{3F169EE8-19CE-49A0-8ABF-692BDC8A2D39}"/>
    <hyperlink ref="B5" r:id="rId5" tooltip="Birżebbuġa" display="https://en.wikipedia.org/wiki/Bir%C5%BCebbu%C4%A1a" xr:uid="{5F4DA294-B371-49F9-BB42-79D7A5265B4A}"/>
    <hyperlink ref="B6" r:id="rId6" tooltip="Bormla" display="https://en.wikipedia.org/wiki/Bormla" xr:uid="{D5BB0060-DEC7-4BEB-8298-873E48EB1340}"/>
    <hyperlink ref="B7" r:id="rId7" tooltip="Dingli" display="https://en.wikipedia.org/wiki/Dingli" xr:uid="{76AA6BBE-386B-498D-860D-8E2EB89EEC34}"/>
    <hyperlink ref="B8" r:id="rId8" tooltip="Fgura" display="https://en.wikipedia.org/wiki/Fgura" xr:uid="{A21FBF84-DB65-45EB-A12D-09DA61400240}"/>
    <hyperlink ref="B9" r:id="rId9" tooltip="Floriana" display="https://en.wikipedia.org/wiki/Floriana" xr:uid="{9A9F46E1-D261-4DF2-A13E-E721051FF54E}"/>
    <hyperlink ref="B10" r:id="rId10" tooltip="Fontana (Malta)" display="https://en.wikipedia.org/wiki/Fontana_(Malta)" xr:uid="{905BA391-0E31-42D1-8AF7-D0BE8719B5ED}"/>
    <hyperlink ref="B11" r:id="rId11" tooltip="Gudja" display="https://en.wikipedia.org/wiki/Gudja" xr:uid="{9FF54F9A-67BD-44C0-91DF-B7B2B145793E}"/>
    <hyperlink ref="B12" r:id="rId12" tooltip="Gżira" display="https://en.wikipedia.org/wiki/G%C5%BCira" xr:uid="{3975DC96-66D0-49EE-87A8-0B19D55505DE}"/>
    <hyperlink ref="B13" r:id="rId13" tooltip="Għajnsielem" display="https://en.wikipedia.org/wiki/G%C4%A7ajnsielem" xr:uid="{F9FE7B5D-EC84-4DE6-A61B-CFEDD91338DD}"/>
    <hyperlink ref="B14" r:id="rId14" tooltip="Għarb" display="https://en.wikipedia.org/wiki/G%C4%A7arb" xr:uid="{A3117CCD-54C6-412B-A35B-84419F288932}"/>
    <hyperlink ref="B15" r:id="rId15" tooltip="Għargħur" display="https://en.wikipedia.org/wiki/G%C4%A7arg%C4%A7ur" xr:uid="{59A05CA4-41D8-40BA-AF6B-574C03A18305}"/>
    <hyperlink ref="B16" r:id="rId16" tooltip="Għasri" display="https://en.wikipedia.org/wiki/G%C4%A7asri" xr:uid="{324A89E2-7D8A-4B1F-99CC-F4B5059BE7DB}"/>
    <hyperlink ref="B17" r:id="rId17" tooltip="Għaxaq" display="https://en.wikipedia.org/wiki/G%C4%A7axaq" xr:uid="{0E314985-DAE1-452B-A4D7-613F04C6AD9D}"/>
    <hyperlink ref="B18" r:id="rId18" tooltip="Ħamrun" display="https://en.wikipedia.org/wiki/%C4%A6amrun" xr:uid="{9A59BD42-4F4C-4A6B-8137-FD67C7AC7CB3}"/>
    <hyperlink ref="B19" r:id="rId19" tooltip="Iklin" display="https://en.wikipedia.org/wiki/Iklin" xr:uid="{9D67C03B-D367-4BD2-ADD2-6D4958B4E325}"/>
    <hyperlink ref="B20" r:id="rId20" tooltip="Isla (Malta)" display="https://en.wikipedia.org/wiki/Isla_(Malta)" xr:uid="{43AB1B00-A40F-42AE-AB42-9800B66C1658}"/>
    <hyperlink ref="B21" r:id="rId21" tooltip="Kalkara" display="https://en.wikipedia.org/wiki/Kalkara" xr:uid="{5393DC21-BAE2-4BBF-8411-9792DF3B6D34}"/>
    <hyperlink ref="B22" r:id="rId22" tooltip="Kerċem" display="https://en.wikipedia.org/wiki/Ker%C4%8Bem" xr:uid="{B14B9703-B984-49F1-9E2F-419D221F6660}"/>
    <hyperlink ref="B23" r:id="rId23" tooltip="Kirkop" display="https://en.wikipedia.org/wiki/Kirkop" xr:uid="{2A796E69-7114-428B-8BC2-069553B0C53B}"/>
    <hyperlink ref="B24" r:id="rId24" tooltip="Lija" display="https://en.wikipedia.org/wiki/Lija" xr:uid="{F60C2B46-2E4F-4699-8952-252AE482494E}"/>
    <hyperlink ref="B25" r:id="rId25" tooltip="Luqa" display="https://en.wikipedia.org/wiki/Luqa" xr:uid="{C07B203B-675F-4766-B6B4-B131B38A6F8A}"/>
    <hyperlink ref="B26" r:id="rId26" tooltip="Marsa (Malta)" display="https://en.wikipedia.org/wiki/Marsa_(Malta)" xr:uid="{8210DCBF-394E-45A2-AA2B-CD90595C6BF4}"/>
    <hyperlink ref="B27" r:id="rId27" tooltip="Marsaskala" display="https://en.wikipedia.org/wiki/Marsaskala" xr:uid="{4CB0F31F-292B-4FE7-8ED8-04B4757C1CFB}"/>
    <hyperlink ref="B28" r:id="rId28" tooltip="Marsaxlokk" display="https://en.wikipedia.org/wiki/Marsaxlokk" xr:uid="{103B72EF-9C9B-435D-9EE0-BF41A80EA36A}"/>
    <hyperlink ref="B29" r:id="rId29" tooltip="Mdina" display="https://en.wikipedia.org/wiki/Mdina" xr:uid="{8C75BC4D-2ED7-4F75-A4AF-868786E74F16}"/>
    <hyperlink ref="B30" r:id="rId30" tooltip="Mellieħa" display="https://en.wikipedia.org/wiki/Mellie%C4%A7a" xr:uid="{D0DA3F77-D599-40FA-9137-033324A78A07}"/>
    <hyperlink ref="B31" r:id="rId31" tooltip="Mġarr" display="https://en.wikipedia.org/wiki/M%C4%A1arr" xr:uid="{035883C9-0472-4CE9-B150-B290D997642C}"/>
    <hyperlink ref="B32" r:id="rId32" tooltip="Mosta" display="https://en.wikipedia.org/wiki/Mosta" xr:uid="{6478D959-ABFE-411E-898C-1F94C86C1DAF}"/>
    <hyperlink ref="B33" r:id="rId33" tooltip="Mqabba" display="https://en.wikipedia.org/wiki/Mqabba" xr:uid="{F2EF55A7-3EA5-46E4-8235-6F391AB07A3F}"/>
    <hyperlink ref="B34" r:id="rId34" tooltip="Msida" display="https://en.wikipedia.org/wiki/Msida" xr:uid="{DB5E6489-B40F-4F79-8EAB-620F7A2796A8}"/>
    <hyperlink ref="B35" r:id="rId35" tooltip="Mtarfa" display="https://en.wikipedia.org/wiki/Mtarfa" xr:uid="{CC50608E-3C1F-4659-B007-771540A3BE50}"/>
    <hyperlink ref="B36" r:id="rId36" tooltip="Munxar" display="https://en.wikipedia.org/wiki/Munxar" xr:uid="{C860EEB4-42BC-4FC6-B6C6-1B2DB57EC955}"/>
    <hyperlink ref="B37" r:id="rId37" tooltip="Nadur" display="https://en.wikipedia.org/wiki/Nadur" xr:uid="{978A4FC5-791A-439F-9947-EBF7A12CD12F}"/>
    <hyperlink ref="B38" r:id="rId38" tooltip="Naxxar" display="https://en.wikipedia.org/wiki/Naxxar" xr:uid="{8186C4AE-9286-423E-B8A6-13713F463A83}"/>
    <hyperlink ref="B39" r:id="rId39" tooltip="Paola (Malta)" display="https://en.wikipedia.org/wiki/Paola_(Malta)" xr:uid="{66E761F3-6D1A-439B-A63A-5BFEA9439BC2}"/>
    <hyperlink ref="B40" r:id="rId40" tooltip="Pembroke (Malta)" display="https://en.wikipedia.org/wiki/Pembroke_(Malta)" xr:uid="{B37B6372-D4CB-46F1-A286-72384C53244C}"/>
    <hyperlink ref="B41" r:id="rId41" tooltip="Pietà (Malta)" display="https://en.wikipedia.org/wiki/Piet%C3%A0_(Malta)" xr:uid="{3C690CA7-19CE-46B7-BE13-FA8C2ED97005}"/>
    <hyperlink ref="B42" r:id="rId42" tooltip="Qala (Malta)" display="https://en.wikipedia.org/wiki/Qala_(Malta)" xr:uid="{48E80974-B079-4178-BA82-A3CF17B518DD}"/>
    <hyperlink ref="B43" r:id="rId43" tooltip="Qormi" display="https://en.wikipedia.org/wiki/Qormi" xr:uid="{BC421E54-E837-481E-B90C-215E64BA9C9A}"/>
    <hyperlink ref="B44" r:id="rId44" tooltip="Qrendi" display="https://en.wikipedia.org/wiki/Qrendi" xr:uid="{F3ABB421-E777-44CF-AFB6-97B3404F0528}"/>
    <hyperlink ref="B45" r:id="rId45" tooltip="Rabat Gozo" display="https://en.wikipedia.org/wiki/Rabat_Gozo" xr:uid="{8A39B39B-3550-4580-B0FC-73BE4C801497}"/>
    <hyperlink ref="B46" r:id="rId46" tooltip="Rabat Malta" display="https://en.wikipedia.org/wiki/Rabat_Malta" xr:uid="{36650BDA-940C-4378-A740-E87570FD7570}"/>
    <hyperlink ref="B47" r:id="rId47" tooltip="Safi (Malta)" display="https://en.wikipedia.org/wiki/Safi_(Malta)" xr:uid="{D2860410-5682-492C-937C-524DE9FAB58D}"/>
    <hyperlink ref="B48" r:id="rId48" tooltip="Saint Julian's" display="https://en.wikipedia.org/wiki/Saint_Julian%27s" xr:uid="{72EAE24B-A9BB-4F9E-88F4-933C50056FE7}"/>
    <hyperlink ref="B49" r:id="rId49" tooltip="Saint John, Malta" display="https://en.wikipedia.org/wiki/Saint_John,_Malta" xr:uid="{FB3CC02C-B18D-4A86-86D2-93501323C653}"/>
    <hyperlink ref="B50" r:id="rId50" tooltip="Saint Lawrence, Malta" display="https://en.wikipedia.org/wiki/Saint_Lawrence,_Malta" xr:uid="{76BA4B21-A15D-46A6-9D95-1C863062CF69}"/>
    <hyperlink ref="B51" r:id="rId51" tooltip="Saint Paul's Bay" display="https://en.wikipedia.org/wiki/Saint_Paul%27s_Bay" xr:uid="{1A46F0F2-A6A4-45E7-987A-DDCD8E6C7A32}"/>
    <hyperlink ref="B52" r:id="rId52" tooltip="Sannat" display="https://en.wikipedia.org/wiki/Sannat" xr:uid="{6EC71891-0C88-42F5-AFCF-2C0CA4CCDC55}"/>
    <hyperlink ref="B53" r:id="rId53" tooltip="Saint Lucia's, Malta" display="https://en.wikipedia.org/wiki/Saint_Lucia%27s,_Malta" xr:uid="{C9755568-983A-4888-AC5B-89EFC3F1EB3F}"/>
    <hyperlink ref="B54" r:id="rId54" tooltip="Santa Venera" display="https://en.wikipedia.org/wiki/Santa_Venera" xr:uid="{FB1D5382-C130-43ED-8077-4BC5C8463682}"/>
    <hyperlink ref="B55" r:id="rId55" tooltip="Siġġiewi" display="https://en.wikipedia.org/wiki/Si%C4%A1%C4%A1iewi" xr:uid="{14B3FC11-580F-4A58-BB8C-F826CC88675C}"/>
    <hyperlink ref="B56" r:id="rId56" tooltip="Sliema" display="https://en.wikipedia.org/wiki/Sliema" xr:uid="{973005F1-3BA5-4FB9-B49A-72D08EB7DADD}"/>
    <hyperlink ref="B57" r:id="rId57" tooltip="Swieqi" display="https://en.wikipedia.org/wiki/Swieqi" xr:uid="{9923ACCB-01D9-4AC6-9658-FD8CAB86907E}"/>
    <hyperlink ref="B58" r:id="rId58" tooltip="Ta' Xbiex" display="https://en.wikipedia.org/wiki/Ta%27_Xbiex" xr:uid="{EA9DA987-C048-4B42-AA9E-B20D5E6BC8DE}"/>
    <hyperlink ref="B59" r:id="rId59" tooltip="Tarxien" display="https://en.wikipedia.org/wiki/Tarxien" xr:uid="{59EB1ECA-6A72-4F8A-9E16-AA40FB3FB5D9}"/>
    <hyperlink ref="B60" r:id="rId60" tooltip="Valletta" display="https://en.wikipedia.org/wiki/Valletta" xr:uid="{6472004B-735B-40D9-876A-4669CEBE8DDC}"/>
    <hyperlink ref="B61" r:id="rId61" tooltip="Xagħra" display="https://en.wikipedia.org/wiki/Xag%C4%A7ra" xr:uid="{C8D7175D-73B9-46F6-82AC-33B69A9B5438}"/>
    <hyperlink ref="B62" r:id="rId62" tooltip="Xewkija" display="https://en.wikipedia.org/wiki/Xewkija" xr:uid="{2CBC6F1A-96DE-4959-A0BB-B6939BB5FB53}"/>
    <hyperlink ref="B63" r:id="rId63" tooltip="Xgħajra" display="https://en.wikipedia.org/wiki/Xg%C4%A7ajra" xr:uid="{40D68239-A8FC-4306-84B2-A07A7CD93B5E}"/>
    <hyperlink ref="B64" r:id="rId64" tooltip="Żabbar" display="https://en.wikipedia.org/wiki/%C5%BBabbar" xr:uid="{1FB701B4-0036-440F-A324-DD3EE3F09912}"/>
    <hyperlink ref="B65" r:id="rId65" tooltip="Żebbuġ Gozo" display="https://en.wikipedia.org/wiki/%C5%BBebbu%C4%A1_Gozo" xr:uid="{3283198B-CE37-40C9-9809-46898D8AA4D2}"/>
    <hyperlink ref="B66" r:id="rId66" tooltip="Żebbuġ Malta" display="https://en.wikipedia.org/wiki/%C5%BBebbu%C4%A1_Malta" xr:uid="{1D13974A-A96E-4A11-ACC7-465D9E712BC2}"/>
    <hyperlink ref="B67" r:id="rId67" tooltip="Żejtun" display="https://en.wikipedia.org/wiki/%C5%BBejtun" xr:uid="{8B1F4724-7985-48B1-8C81-5B8AD329C5BA}"/>
    <hyperlink ref="B68" r:id="rId68" tooltip="Żurrieq" display="https://en.wikipedia.org/wiki/%C5%BBurrieq" xr:uid="{97956B13-80FD-432D-9A10-A967E6A6DD42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M E A A B Q S w M E F A A C A A g A i q O U V d h e i d O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Z c U M G n T c B m C L n F r y C m 7 t n + Q F g P j R 9 6 I w 3 G u w L Y H I G 9 P 8 g H U E s D B B Q A A g A I A I q j l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K o 5 R V A e j U k m 8 B A A D L A g A A E w A c A E Z v c m 1 1 b G F z L 1 N l Y 3 R p b 2 4 x L m 0 g o h g A K K A U A A A A A A A A A A A A A A A A A A A A A A A A A A A A b Z F P S 8 N A E M X P F v o d l n h p I Q R S t Q c l B 0 k V C 1 I q i a d G y p o d 6 8 J m t + z M F k v x u z t t K v V P c k n m / W b n v c k i 1 K S d F U X 7 T m / 6 v X 4 P 3 6 U H J Z T 2 r C 4 x v C q 9 0 c g Y R S Y M U L 8 n + C l c 8 D W w k u M m m b g 6 N G B p c K 8 N J L m z x A U O o v y 6 e k b w W K 3 V U r 5 V e D h T e V g 7 r O Y u W D U P 6 0 d Y y X r 7 p 9 z P 2 I C n q i N F U u M m G s a L C R j d a A K f R W d R L H J n Q m M x S 9 N Y 3 N n a K W 1 X W T q 6 G s X i K T i C g r Y G s t N n M n M W X o Z x u 8 5 5 N P e u Y a b E A 0 j F m S P e r Z S v 3 H g k R 3 3 Q b h 6 L x V G / N a a o p Z E e M / L h 5 8 j 8 X d o V T y y 3 a z i N K 7 2 0 + O Z 8 0 y b e Q x x 0 + M e 7 X T R V v N n U 0 v g y 2 f d 9 x m I X 5 R 4 k 9 z E g l o T i g n R z Z K 1 j J 5 t i C b 7 5 R s a t N K c + k J l T 0 O V U k K S A / / X 9 n X Y m 4 z s k v + 1 C p S Y D 3 9 4 E H 9 Q a y + a / O E V 3 k Y 7 H y 1 H O s X 7 R z 2 G / p 2 3 n 3 7 3 5 A l B L A Q I t A B Q A A g A I A I q j l F X Y X o n T o g A A A P Y A A A A S A A A A A A A A A A A A A A A A A A A A A A B D b 2 5 m a W c v U G F j a 2 F n Z S 5 4 b W x Q S w E C L Q A U A A I A C A C K o 5 R V D 8 r p q 6 Q A A A D p A A A A E w A A A A A A A A A A A A A A A A D u A A A A W 0 N v b n R l b n R f V H l w Z X N d L n h t b F B L A Q I t A B Q A A g A I A I q j l F U B 6 N S S b w E A A M s C A A A T A A A A A A A A A A A A A A A A A N 8 B A A B G b 3 J t d W x h c y 9 T Z W N 0 a W 9 u M S 5 t U E s F B g A A A A A D A A M A w g A A A J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c O A A A A A A A A x Q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J l Y 3 R f c 3 V i Z G l 2 a X N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y M S I g L z 4 8 R W 5 0 c n k g V H l w Z T 0 i R m l s b E V y c m 9 y Q 2 9 k Z S I g V m F s d W U 9 I n N V b m t u b 3 d u I i A v P j x F b n R y e S B U e X B l P S J G a W x s R X J y b 3 J D b 3 V u d C I g V m F s d W U 9 I m w 0 M D g i I C 8 + P E V u d H J 5 I F R 5 c G U 9 I k Z p b G x M Y X N 0 V X B k Y X R l Z C I g V m F s d W U 9 I m Q y M D I y L T E y L T I w V D E 5 O j I 0 O j Q 2 L j E 0 M z E 3 M D N a I i A v P j x F b n R y e S B U e X B l P S J G a W x s Q 2 9 s d W 1 u V H l w Z X M i I F Z h b H V l P S J z Q X d j S E F R T U R B d 0 1 H Q m d Z P S I g L z 4 8 R W 5 0 c n k g V H l w Z T 0 i R m l s b E N v b H V t b k 5 h b W V z I i B W Y W x 1 Z T 0 i c 1 s m c X V v d D t J Z C Z x d W 9 0 O y w m c X V v d D t D c m V h d G V k J n F 1 b 3 Q 7 L C Z x d W 9 0 O 0 N o Y W 5 n Z W Q m c X V v d D s s J n F 1 b 3 Q 7 S X N U Z X J t J n F 1 b 3 Q 7 L C Z x d W 9 0 O 0 5 v Z G V J Z C Z x d W 9 0 O y w m c X V v d D t T d G F 0 d X M m c X V v d D s s J n F 1 b 3 Q 7 V X N l c k l k J n F 1 b 3 Q 7 L C Z x d W 9 0 O 0 N v d W 5 0 c n l J Z C Z x d W 9 0 O y w m c X V v d D t U a X R s Z S Z x d W 9 0 O y w m c X V v d D t O Y W 1 l J n F 1 b 3 Q 7 L C Z x d W 9 0 O 0 l z b z M x N j Z f M k N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y Z W N 0 X 3 N 1 Y m R p d m l z a W 9 u c y 9 B d X R v U m V t b 3 Z l Z E N v b H V t b n M x L n t J Z C w w f S Z x d W 9 0 O y w m c X V v d D t T Z W N 0 a W 9 u M S 9 k a X J l Y 3 R f c 3 V i Z G l 2 a X N p b 2 5 z L 0 F 1 d G 9 S Z W 1 v d m V k Q 2 9 s d W 1 u c z E u e 0 N y Z W F 0 Z W Q s M X 0 m c X V v d D s s J n F 1 b 3 Q 7 U 2 V j d G l v b j E v Z G l y Z W N 0 X 3 N 1 Y m R p d m l z a W 9 u c y 9 B d X R v U m V t b 3 Z l Z E N v b H V t b n M x L n t D a G F u Z 2 V k L D J 9 J n F 1 b 3 Q 7 L C Z x d W 9 0 O 1 N l Y 3 R p b 2 4 x L 2 R p c m V j d F 9 z d W J k a X Z p c 2 l v b n M v Q X V 0 b 1 J l b W 9 2 Z W R D b 2 x 1 b W 5 z M S 5 7 S X N U Z X J t L D N 9 J n F 1 b 3 Q 7 L C Z x d W 9 0 O 1 N l Y 3 R p b 2 4 x L 2 R p c m V j d F 9 z d W J k a X Z p c 2 l v b n M v Q X V 0 b 1 J l b W 9 2 Z W R D b 2 x 1 b W 5 z M S 5 7 T m 9 k Z U l k L D R 9 J n F 1 b 3 Q 7 L C Z x d W 9 0 O 1 N l Y 3 R p b 2 4 x L 2 R p c m V j d F 9 z d W J k a X Z p c 2 l v b n M v Q X V 0 b 1 J l b W 9 2 Z W R D b 2 x 1 b W 5 z M S 5 7 U 3 R h d H V z L D V 9 J n F 1 b 3 Q 7 L C Z x d W 9 0 O 1 N l Y 3 R p b 2 4 x L 2 R p c m V j d F 9 z d W J k a X Z p c 2 l v b n M v Q X V 0 b 1 J l b W 9 2 Z W R D b 2 x 1 b W 5 z M S 5 7 V X N l c k l k L D Z 9 J n F 1 b 3 Q 7 L C Z x d W 9 0 O 1 N l Y 3 R p b 2 4 x L 2 R p c m V j d F 9 z d W J k a X Z p c 2 l v b n M v Q X V 0 b 1 J l b W 9 2 Z W R D b 2 x 1 b W 5 z M S 5 7 Q 2 9 1 b n R y e U l k L D d 9 J n F 1 b 3 Q 7 L C Z x d W 9 0 O 1 N l Y 3 R p b 2 4 x L 2 R p c m V j d F 9 z d W J k a X Z p c 2 l v b n M v Q X V 0 b 1 J l b W 9 2 Z W R D b 2 x 1 b W 5 z M S 5 7 V G l 0 b G U s O H 0 m c X V v d D s s J n F 1 b 3 Q 7 U 2 V j d G l v b j E v Z G l y Z W N 0 X 3 N 1 Y m R p d m l z a W 9 u c y 9 B d X R v U m V t b 3 Z l Z E N v b H V t b n M x L n t O Y W 1 l L D l 9 J n F 1 b 3 Q 7 L C Z x d W 9 0 O 1 N l Y 3 R p b 2 4 x L 2 R p c m V j d F 9 z d W J k a X Z p c 2 l v b n M v Q X V 0 b 1 J l b W 9 2 Z W R D b 2 x 1 b W 5 z M S 5 7 S X N v M z E 2 N l 8 y Q 2 9 k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R p c m V j d F 9 z d W J k a X Z p c 2 l v b n M v Q X V 0 b 1 J l b W 9 2 Z W R D b 2 x 1 b W 5 z M S 5 7 S W Q s M H 0 m c X V v d D s s J n F 1 b 3 Q 7 U 2 V j d G l v b j E v Z G l y Z W N 0 X 3 N 1 Y m R p d m l z a W 9 u c y 9 B d X R v U m V t b 3 Z l Z E N v b H V t b n M x L n t D c m V h d G V k L D F 9 J n F 1 b 3 Q 7 L C Z x d W 9 0 O 1 N l Y 3 R p b 2 4 x L 2 R p c m V j d F 9 z d W J k a X Z p c 2 l v b n M v Q X V 0 b 1 J l b W 9 2 Z W R D b 2 x 1 b W 5 z M S 5 7 Q 2 h h b m d l Z C w y f S Z x d W 9 0 O y w m c X V v d D t T Z W N 0 a W 9 u M S 9 k a X J l Y 3 R f c 3 V i Z G l 2 a X N p b 2 5 z L 0 F 1 d G 9 S Z W 1 v d m V k Q 2 9 s d W 1 u c z E u e 0 l z V G V y b S w z f S Z x d W 9 0 O y w m c X V v d D t T Z W N 0 a W 9 u M S 9 k a X J l Y 3 R f c 3 V i Z G l 2 a X N p b 2 5 z L 0 F 1 d G 9 S Z W 1 v d m V k Q 2 9 s d W 1 u c z E u e 0 5 v Z G V J Z C w 0 f S Z x d W 9 0 O y w m c X V v d D t T Z W N 0 a W 9 u M S 9 k a X J l Y 3 R f c 3 V i Z G l 2 a X N p b 2 5 z L 0 F 1 d G 9 S Z W 1 v d m V k Q 2 9 s d W 1 u c z E u e 1 N 0 Y X R 1 c y w 1 f S Z x d W 9 0 O y w m c X V v d D t T Z W N 0 a W 9 u M S 9 k a X J l Y 3 R f c 3 V i Z G l 2 a X N p b 2 5 z L 0 F 1 d G 9 S Z W 1 v d m V k Q 2 9 s d W 1 u c z E u e 1 V z Z X J J Z C w 2 f S Z x d W 9 0 O y w m c X V v d D t T Z W N 0 a W 9 u M S 9 k a X J l Y 3 R f c 3 V i Z G l 2 a X N p b 2 5 z L 0 F 1 d G 9 S Z W 1 v d m V k Q 2 9 s d W 1 u c z E u e 0 N v d W 5 0 c n l J Z C w 3 f S Z x d W 9 0 O y w m c X V v d D t T Z W N 0 a W 9 u M S 9 k a X J l Y 3 R f c 3 V i Z G l 2 a X N p b 2 5 z L 0 F 1 d G 9 S Z W 1 v d m V k Q 2 9 s d W 1 u c z E u e 1 R p d G x l L D h 9 J n F 1 b 3 Q 7 L C Z x d W 9 0 O 1 N l Y 3 R p b 2 4 x L 2 R p c m V j d F 9 z d W J k a X Z p c 2 l v b n M v Q X V 0 b 1 J l b W 9 2 Z W R D b 2 x 1 b W 5 z M S 5 7 T m F t Z S w 5 f S Z x d W 9 0 O y w m c X V v d D t T Z W N 0 a W 9 u M S 9 k a X J l Y 3 R f c 3 V i Z G l 2 a X N p b 2 5 z L 0 F 1 d G 9 S Z W 1 v d m V k Q 2 9 s d W 1 u c z E u e 0 l z b z M x N j Z f M k N v Z G U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a X J l Y 3 R f c 3 V i Z G l 2 a X N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m V j d F 9 z d W J k a X Z p c 2 l v b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y Z W N 0 X 3 N 1 Y m R p d m l z a W 9 u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N S X R W a j u B Q b O n u g C T Y H C N A A A A A A I A A A A A A B B m A A A A A Q A A I A A A A L O z m c v z C 0 W J D I s h g W W a X P 4 9 0 u n U 4 D S e U n P M x f m 4 F 3 h L A A A A A A 6 A A A A A A g A A I A A A A I H Q y q G b y 8 0 o 5 g y B 5 a x U E b G r J Z 7 9 q F e c C h l G 5 a b P 4 g N 0 U A A A A M G 6 M G W n 8 L j 1 w k j i w T / i I A e H l A Z d v z p 7 5 0 y 1 6 a 3 F B 1 S N I T j S F p D z Y 7 R J m 2 f d G C + D i n q X t P q U P H Z x Y Z 4 U d t G D Q i G d e b C k U D V Y g t Z Z S S 2 l g C v P Q A A A A L u Q D 1 8 u / O + M i m u F B j b 7 w E c j V j 0 l g v u g r P t O G h d 5 u H a l X q + q k a j V 1 l D I Z R B U M D b 9 Z z Q B t m n e S U N Q K f X y X o f G v 2 w = < / D a t a M a s h u p > 
</file>

<file path=customXml/itemProps1.xml><?xml version="1.0" encoding="utf-8"?>
<ds:datastoreItem xmlns:ds="http://schemas.openxmlformats.org/officeDocument/2006/customXml" ds:itemID="{C3FDEB47-6098-4159-9E03-B5CC44152F8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165</vt:i4>
      </vt:variant>
    </vt:vector>
  </HeadingPairs>
  <TitlesOfParts>
    <vt:vector size="165" baseType="lpstr">
      <vt:lpstr>Sheet1</vt:lpstr>
      <vt:lpstr>Sheet3</vt:lpstr>
      <vt:lpstr>Sheet4</vt:lpstr>
      <vt:lpstr>Sheet5</vt:lpstr>
      <vt:lpstr>Sheet2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Sheet40</vt:lpstr>
      <vt:lpstr>Sheet41</vt:lpstr>
      <vt:lpstr>Sheet42</vt:lpstr>
      <vt:lpstr>Sheet43</vt:lpstr>
      <vt:lpstr>Sheet44</vt:lpstr>
      <vt:lpstr>Sheet45</vt:lpstr>
      <vt:lpstr>Sheet46</vt:lpstr>
      <vt:lpstr>Sheet47</vt:lpstr>
      <vt:lpstr>Sheet48</vt:lpstr>
      <vt:lpstr>Sheet49</vt:lpstr>
      <vt:lpstr>Sheet50</vt:lpstr>
      <vt:lpstr>Sheet51</vt:lpstr>
      <vt:lpstr>Sheet52</vt:lpstr>
      <vt:lpstr>Sheet53</vt:lpstr>
      <vt:lpstr>Sheet55</vt:lpstr>
      <vt:lpstr>Sheet56</vt:lpstr>
      <vt:lpstr>Sheet57</vt:lpstr>
      <vt:lpstr>Sheet58</vt:lpstr>
      <vt:lpstr>Sheet59</vt:lpstr>
      <vt:lpstr>Sheet60</vt:lpstr>
      <vt:lpstr>Sheet61</vt:lpstr>
      <vt:lpstr>Sheet62</vt:lpstr>
      <vt:lpstr>Sheet63</vt:lpstr>
      <vt:lpstr>Sheet64</vt:lpstr>
      <vt:lpstr>Sheet65</vt:lpstr>
      <vt:lpstr>Sheet66</vt:lpstr>
      <vt:lpstr>Sheet67</vt:lpstr>
      <vt:lpstr>Sheet68</vt:lpstr>
      <vt:lpstr>Sheet69</vt:lpstr>
      <vt:lpstr>Sheet70</vt:lpstr>
      <vt:lpstr>Sheet71</vt:lpstr>
      <vt:lpstr>Sheet72</vt:lpstr>
      <vt:lpstr>Sheet73</vt:lpstr>
      <vt:lpstr>Sheet74</vt:lpstr>
      <vt:lpstr>Sheet75</vt:lpstr>
      <vt:lpstr>Sheet76</vt:lpstr>
      <vt:lpstr>Sheet77</vt:lpstr>
      <vt:lpstr>Sheet78</vt:lpstr>
      <vt:lpstr>Sheet79</vt:lpstr>
      <vt:lpstr>Sheet80</vt:lpstr>
      <vt:lpstr>Sheet81</vt:lpstr>
      <vt:lpstr>Sheet82</vt:lpstr>
      <vt:lpstr>Sheet83</vt:lpstr>
      <vt:lpstr>Sheet84</vt:lpstr>
      <vt:lpstr>Sheet85</vt:lpstr>
      <vt:lpstr>Sheet86</vt:lpstr>
      <vt:lpstr>Sheet87</vt:lpstr>
      <vt:lpstr>Sheet88</vt:lpstr>
      <vt:lpstr>Sheet89</vt:lpstr>
      <vt:lpstr>Sheet90</vt:lpstr>
      <vt:lpstr>Sheet91</vt:lpstr>
      <vt:lpstr>Sheet92</vt:lpstr>
      <vt:lpstr>Sheet93</vt:lpstr>
      <vt:lpstr>Sheet94</vt:lpstr>
      <vt:lpstr>Sheet54</vt:lpstr>
      <vt:lpstr>Sheet31</vt:lpstr>
      <vt:lpstr>Sheet32</vt:lpstr>
      <vt:lpstr>Sheet33</vt:lpstr>
      <vt:lpstr>Sheet34</vt:lpstr>
      <vt:lpstr>Sheet35</vt:lpstr>
      <vt:lpstr>Sheet36</vt:lpstr>
      <vt:lpstr>Sheet37</vt:lpstr>
      <vt:lpstr>Sheet38</vt:lpstr>
      <vt:lpstr>Sheet39</vt:lpstr>
      <vt:lpstr>Sheet95</vt:lpstr>
      <vt:lpstr>Sheet96</vt:lpstr>
      <vt:lpstr>Sheet97</vt:lpstr>
      <vt:lpstr>Sheet98</vt:lpstr>
      <vt:lpstr>Sheet99</vt:lpstr>
      <vt:lpstr>Sheet100</vt:lpstr>
      <vt:lpstr>Sheet101</vt:lpstr>
      <vt:lpstr>Sheet102</vt:lpstr>
      <vt:lpstr>Sheet103</vt:lpstr>
      <vt:lpstr>Sheet104</vt:lpstr>
      <vt:lpstr>Sheet105</vt:lpstr>
      <vt:lpstr>Sheet106</vt:lpstr>
      <vt:lpstr>Sheet130</vt:lpstr>
      <vt:lpstr>Sheet131</vt:lpstr>
      <vt:lpstr>Sheet132</vt:lpstr>
      <vt:lpstr>Sheet133</vt:lpstr>
      <vt:lpstr>Sheet134</vt:lpstr>
      <vt:lpstr>Sheet135</vt:lpstr>
      <vt:lpstr>Sheet111</vt:lpstr>
      <vt:lpstr>Sheet112</vt:lpstr>
      <vt:lpstr>Sheet113</vt:lpstr>
      <vt:lpstr>Sheet114</vt:lpstr>
      <vt:lpstr>Sheet115</vt:lpstr>
      <vt:lpstr>Sheet116</vt:lpstr>
      <vt:lpstr>Sheet117</vt:lpstr>
      <vt:lpstr>Sheet136</vt:lpstr>
      <vt:lpstr>Sheet137</vt:lpstr>
      <vt:lpstr>Sheet138</vt:lpstr>
      <vt:lpstr>Sheet139</vt:lpstr>
      <vt:lpstr>Sheet140</vt:lpstr>
      <vt:lpstr>Sheet141</vt:lpstr>
      <vt:lpstr>Sheet142</vt:lpstr>
      <vt:lpstr>Sheet143</vt:lpstr>
      <vt:lpstr>Sheet144</vt:lpstr>
      <vt:lpstr>Sheet145</vt:lpstr>
      <vt:lpstr>Sheet146</vt:lpstr>
      <vt:lpstr>Sheet147</vt:lpstr>
      <vt:lpstr>Sheet148</vt:lpstr>
      <vt:lpstr>Sheet149</vt:lpstr>
      <vt:lpstr>Sheet150</vt:lpstr>
      <vt:lpstr>Sheet151</vt:lpstr>
      <vt:lpstr>Sheet164</vt:lpstr>
      <vt:lpstr>Sheet165</vt:lpstr>
      <vt:lpstr>Sheet152</vt:lpstr>
      <vt:lpstr>Sheet153</vt:lpstr>
      <vt:lpstr>Sheet154</vt:lpstr>
      <vt:lpstr>Sheet155</vt:lpstr>
      <vt:lpstr>Sheet156</vt:lpstr>
      <vt:lpstr>Sheet157</vt:lpstr>
      <vt:lpstr>Sheet158</vt:lpstr>
      <vt:lpstr>Sheet159</vt:lpstr>
      <vt:lpstr>Sheet160</vt:lpstr>
      <vt:lpstr>Sheet161</vt:lpstr>
      <vt:lpstr>Sheet162</vt:lpstr>
      <vt:lpstr>Sheet163</vt:lpstr>
      <vt:lpstr>Sheet118</vt:lpstr>
      <vt:lpstr>Sheet119</vt:lpstr>
      <vt:lpstr>Sheet120</vt:lpstr>
      <vt:lpstr>Sheet121</vt:lpstr>
      <vt:lpstr>Sheet122</vt:lpstr>
      <vt:lpstr>Sheet123</vt:lpstr>
      <vt:lpstr>Sheet124</vt:lpstr>
      <vt:lpstr>Sheet125</vt:lpstr>
      <vt:lpstr>Sheet126</vt:lpstr>
      <vt:lpstr>Sheet127</vt:lpstr>
      <vt:lpstr>Sheet128</vt:lpstr>
      <vt:lpstr>Sheet129</vt:lpstr>
      <vt:lpstr>Sheet107</vt:lpstr>
      <vt:lpstr>Sheet108</vt:lpstr>
      <vt:lpstr>Sheet109</vt:lpstr>
      <vt:lpstr>Sheet110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Hoogeveen</dc:creator>
  <cp:lastModifiedBy>Niels Hoogeveen</cp:lastModifiedBy>
  <dcterms:created xsi:type="dcterms:W3CDTF">2022-12-20T17:23:41Z</dcterms:created>
  <dcterms:modified xsi:type="dcterms:W3CDTF">2022-12-23T21:49:46Z</dcterms:modified>
</cp:coreProperties>
</file>