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6100" yWindow="33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6" i="1" l="1"/>
  <c r="D46" i="1"/>
  <c r="E46" i="1"/>
  <c r="F46" i="1"/>
  <c r="M46" i="1"/>
  <c r="N46" i="1"/>
  <c r="D48" i="1"/>
  <c r="E48" i="1"/>
  <c r="F48" i="1"/>
  <c r="G48" i="1"/>
  <c r="L48" i="1"/>
  <c r="H48" i="1"/>
  <c r="K48" i="1"/>
  <c r="J48" i="1"/>
  <c r="J46" i="1"/>
  <c r="H46" i="1"/>
  <c r="G4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E43" i="1"/>
  <c r="H43" i="1"/>
  <c r="K43" i="1"/>
  <c r="E42" i="1"/>
  <c r="H42" i="1"/>
  <c r="K42" i="1"/>
  <c r="E41" i="1"/>
  <c r="H41" i="1"/>
  <c r="K41" i="1"/>
  <c r="E40" i="1"/>
  <c r="H40" i="1"/>
  <c r="K40" i="1"/>
  <c r="E39" i="1"/>
  <c r="H39" i="1"/>
  <c r="K39" i="1"/>
  <c r="E38" i="1"/>
  <c r="H38" i="1"/>
  <c r="K38" i="1"/>
  <c r="E37" i="1"/>
  <c r="H37" i="1"/>
  <c r="K37" i="1"/>
  <c r="E36" i="1"/>
  <c r="H36" i="1"/>
  <c r="K36" i="1"/>
  <c r="E35" i="1"/>
  <c r="H35" i="1"/>
  <c r="K35" i="1"/>
  <c r="E34" i="1"/>
  <c r="H34" i="1"/>
  <c r="K34" i="1"/>
  <c r="E33" i="1"/>
  <c r="H33" i="1"/>
  <c r="K33" i="1"/>
  <c r="E32" i="1"/>
  <c r="H32" i="1"/>
  <c r="K32" i="1"/>
  <c r="E31" i="1"/>
  <c r="H31" i="1"/>
  <c r="K31" i="1"/>
  <c r="E30" i="1"/>
  <c r="H30" i="1"/>
  <c r="K30" i="1"/>
  <c r="E29" i="1"/>
  <c r="H29" i="1"/>
  <c r="K29" i="1"/>
  <c r="E28" i="1"/>
  <c r="H28" i="1"/>
  <c r="K28" i="1"/>
  <c r="E27" i="1"/>
  <c r="H27" i="1"/>
  <c r="K27" i="1"/>
  <c r="E26" i="1"/>
  <c r="H26" i="1"/>
  <c r="K26" i="1"/>
  <c r="E25" i="1"/>
  <c r="H25" i="1"/>
  <c r="K25" i="1"/>
  <c r="E24" i="1"/>
  <c r="H24" i="1"/>
  <c r="K24" i="1"/>
  <c r="E23" i="1"/>
  <c r="H23" i="1"/>
  <c r="K23" i="1"/>
  <c r="E22" i="1"/>
  <c r="H22" i="1"/>
  <c r="K22" i="1"/>
  <c r="E21" i="1"/>
  <c r="H21" i="1"/>
  <c r="K21" i="1"/>
  <c r="E20" i="1"/>
  <c r="H20" i="1"/>
  <c r="K20" i="1"/>
  <c r="E19" i="1"/>
  <c r="H19" i="1"/>
  <c r="K19" i="1"/>
  <c r="E18" i="1"/>
  <c r="H18" i="1"/>
  <c r="K18" i="1"/>
  <c r="E17" i="1"/>
  <c r="H17" i="1"/>
  <c r="K17" i="1"/>
  <c r="E16" i="1"/>
  <c r="H16" i="1"/>
  <c r="K16" i="1"/>
  <c r="E15" i="1"/>
  <c r="H15" i="1"/>
  <c r="K15" i="1"/>
  <c r="E14" i="1"/>
  <c r="H14" i="1"/>
  <c r="K14" i="1"/>
  <c r="E13" i="1"/>
  <c r="H13" i="1"/>
  <c r="K13" i="1"/>
  <c r="E12" i="1"/>
  <c r="H12" i="1"/>
  <c r="K12" i="1"/>
  <c r="E11" i="1"/>
  <c r="H11" i="1"/>
  <c r="K11" i="1"/>
  <c r="E10" i="1"/>
  <c r="H10" i="1"/>
  <c r="K10" i="1"/>
  <c r="E9" i="1"/>
  <c r="H9" i="1"/>
  <c r="K9" i="1"/>
  <c r="E8" i="1"/>
  <c r="H8" i="1"/>
  <c r="K8" i="1"/>
  <c r="E7" i="1"/>
  <c r="H7" i="1"/>
  <c r="K7" i="1"/>
  <c r="E6" i="1"/>
  <c r="H6" i="1"/>
  <c r="K6" i="1"/>
  <c r="E5" i="1"/>
  <c r="H5" i="1"/>
  <c r="K5" i="1"/>
  <c r="E4" i="1"/>
  <c r="H4" i="1"/>
  <c r="K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E3" i="1"/>
  <c r="H3" i="1"/>
  <c r="K3" i="1"/>
  <c r="F43" i="1"/>
  <c r="M43" i="1"/>
  <c r="G43" i="1"/>
  <c r="L43" i="1"/>
  <c r="F42" i="1"/>
  <c r="M42" i="1"/>
  <c r="G42" i="1"/>
  <c r="L42" i="1"/>
  <c r="F41" i="1"/>
  <c r="M41" i="1"/>
  <c r="G41" i="1"/>
  <c r="L41" i="1"/>
  <c r="F40" i="1"/>
  <c r="M40" i="1"/>
  <c r="G40" i="1"/>
  <c r="L40" i="1"/>
  <c r="F39" i="1"/>
  <c r="M39" i="1"/>
  <c r="G39" i="1"/>
  <c r="L39" i="1"/>
  <c r="F38" i="1"/>
  <c r="M38" i="1"/>
  <c r="G38" i="1"/>
  <c r="L38" i="1"/>
  <c r="F37" i="1"/>
  <c r="M37" i="1"/>
  <c r="G37" i="1"/>
  <c r="L37" i="1"/>
  <c r="F36" i="1"/>
  <c r="M36" i="1"/>
  <c r="G36" i="1"/>
  <c r="L36" i="1"/>
  <c r="F35" i="1"/>
  <c r="M35" i="1"/>
  <c r="G35" i="1"/>
  <c r="L35" i="1"/>
  <c r="F34" i="1"/>
  <c r="M34" i="1"/>
  <c r="G34" i="1"/>
  <c r="L34" i="1"/>
  <c r="F33" i="1"/>
  <c r="M33" i="1"/>
  <c r="G33" i="1"/>
  <c r="L33" i="1"/>
  <c r="F32" i="1"/>
  <c r="M32" i="1"/>
  <c r="G32" i="1"/>
  <c r="L32" i="1"/>
  <c r="F31" i="1"/>
  <c r="M31" i="1"/>
  <c r="G31" i="1"/>
  <c r="L31" i="1"/>
  <c r="F30" i="1"/>
  <c r="M30" i="1"/>
  <c r="G30" i="1"/>
  <c r="L30" i="1"/>
  <c r="F29" i="1"/>
  <c r="M29" i="1"/>
  <c r="G29" i="1"/>
  <c r="L29" i="1"/>
  <c r="F28" i="1"/>
  <c r="M28" i="1"/>
  <c r="G28" i="1"/>
  <c r="L28" i="1"/>
  <c r="F27" i="1"/>
  <c r="M27" i="1"/>
  <c r="G27" i="1"/>
  <c r="L27" i="1"/>
  <c r="F26" i="1"/>
  <c r="M26" i="1"/>
  <c r="G26" i="1"/>
  <c r="L26" i="1"/>
  <c r="F25" i="1"/>
  <c r="M25" i="1"/>
  <c r="G25" i="1"/>
  <c r="L25" i="1"/>
  <c r="F24" i="1"/>
  <c r="M24" i="1"/>
  <c r="G24" i="1"/>
  <c r="L24" i="1"/>
  <c r="F23" i="1"/>
  <c r="M23" i="1"/>
  <c r="G23" i="1"/>
  <c r="L23" i="1"/>
  <c r="F22" i="1"/>
  <c r="M22" i="1"/>
  <c r="G22" i="1"/>
  <c r="L22" i="1"/>
  <c r="F21" i="1"/>
  <c r="M21" i="1"/>
  <c r="G21" i="1"/>
  <c r="L21" i="1"/>
  <c r="F20" i="1"/>
  <c r="M20" i="1"/>
  <c r="G20" i="1"/>
  <c r="L20" i="1"/>
  <c r="F19" i="1"/>
  <c r="M19" i="1"/>
  <c r="G19" i="1"/>
  <c r="L19" i="1"/>
  <c r="F18" i="1"/>
  <c r="M18" i="1"/>
  <c r="G18" i="1"/>
  <c r="L18" i="1"/>
  <c r="F17" i="1"/>
  <c r="M17" i="1"/>
  <c r="G17" i="1"/>
  <c r="L17" i="1"/>
  <c r="F16" i="1"/>
  <c r="M16" i="1"/>
  <c r="G16" i="1"/>
  <c r="L16" i="1"/>
  <c r="F15" i="1"/>
  <c r="M15" i="1"/>
  <c r="G15" i="1"/>
  <c r="L15" i="1"/>
  <c r="F14" i="1"/>
  <c r="M14" i="1"/>
  <c r="G14" i="1"/>
  <c r="L14" i="1"/>
  <c r="F13" i="1"/>
  <c r="M13" i="1"/>
  <c r="G13" i="1"/>
  <c r="L13" i="1"/>
  <c r="F12" i="1"/>
  <c r="M12" i="1"/>
  <c r="G12" i="1"/>
  <c r="L12" i="1"/>
  <c r="F11" i="1"/>
  <c r="M11" i="1"/>
  <c r="G11" i="1"/>
  <c r="L11" i="1"/>
  <c r="F10" i="1"/>
  <c r="M10" i="1"/>
  <c r="G10" i="1"/>
  <c r="L10" i="1"/>
  <c r="F9" i="1"/>
  <c r="M9" i="1"/>
  <c r="G9" i="1"/>
  <c r="L9" i="1"/>
  <c r="F8" i="1"/>
  <c r="M8" i="1"/>
  <c r="G8" i="1"/>
  <c r="L8" i="1"/>
  <c r="F7" i="1"/>
  <c r="M7" i="1"/>
  <c r="G7" i="1"/>
  <c r="L7" i="1"/>
  <c r="F6" i="1"/>
  <c r="M6" i="1"/>
  <c r="G6" i="1"/>
  <c r="L6" i="1"/>
  <c r="F5" i="1"/>
  <c r="M5" i="1"/>
  <c r="G5" i="1"/>
  <c r="L5" i="1"/>
  <c r="F4" i="1"/>
  <c r="M4" i="1"/>
  <c r="G4" i="1"/>
  <c r="L4" i="1"/>
  <c r="F3" i="1"/>
  <c r="M3" i="1"/>
  <c r="G3" i="1"/>
  <c r="L3" i="1"/>
</calcChain>
</file>

<file path=xl/sharedStrings.xml><?xml version="1.0" encoding="utf-8"?>
<sst xmlns="http://schemas.openxmlformats.org/spreadsheetml/2006/main" count="12" uniqueCount="10">
  <si>
    <t>h</t>
  </si>
  <si>
    <t>R</t>
  </si>
  <si>
    <t>A2</t>
  </si>
  <si>
    <t>sarea</t>
  </si>
  <si>
    <t>vol</t>
  </si>
  <si>
    <t>warea</t>
  </si>
  <si>
    <t>stage</t>
  </si>
  <si>
    <t>warea+sarea</t>
  </si>
  <si>
    <t>gw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</si>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</sst>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tabSelected="1" topLeftCell="A2" workbookViewId="0">
      <selection activeCell="A48" sqref="A48"/>
    </sheetView>
  </sheetViews>
  <sheetFormatPr baseColWidth="10" defaultRowHeight="15" x14ac:dyDescent="0"/>
  <cols>
    <col min="10" max="10" width="11.1640625" bestFit="1" customWidth="1"/>
    <col min="11" max="11" width="12.83203125" bestFit="1" customWidth="1"/>
    <col min="12" max="13" width="11.83203125" bestFit="1" customWidth="1"/>
  </cols>
  <sheetData>
    <row r="2" spans="3:13">
      <c r="C2" t="s">
        <v>1</v>
      </c>
      <c r="D2" t="s">
        <v>0</v>
      </c>
      <c r="E2" t="s">
        <v>2</v>
      </c>
      <c r="F2" t="s">
        <v>5</v>
      </c>
      <c r="G2" t="s">
        <v>7</v>
      </c>
      <c r="H2" t="s">
        <v>4</v>
      </c>
      <c r="J2" t="s">
        <v>6</v>
      </c>
      <c r="K2" t="s">
        <v>4</v>
      </c>
      <c r="L2" t="s">
        <v>3</v>
      </c>
      <c r="M2" t="s">
        <v>5</v>
      </c>
    </row>
    <row r="3" spans="3:13">
      <c r="C3">
        <v>50</v>
      </c>
      <c r="D3">
        <v>0</v>
      </c>
      <c r="E3">
        <f>(2*C3*D3-D3^2)</f>
        <v>0</v>
      </c>
      <c r="F3">
        <f>PI()*(E3+D3^2)</f>
        <v>0</v>
      </c>
      <c r="G3">
        <f>F3+PI()*E3</f>
        <v>0</v>
      </c>
      <c r="H3">
        <f>(PI()/6)*D3*(3*E3+D3^2)</f>
        <v>0</v>
      </c>
      <c r="J3" s="1">
        <v>40</v>
      </c>
      <c r="K3" s="1">
        <f>H3</f>
        <v>0</v>
      </c>
      <c r="L3" s="1">
        <f>G3-F3</f>
        <v>0</v>
      </c>
      <c r="M3" s="1">
        <f>F3</f>
        <v>0</v>
      </c>
    </row>
    <row r="4" spans="3:13">
      <c r="C4">
        <f>C3</f>
        <v>50</v>
      </c>
      <c r="D4">
        <f>D3+0.25</f>
        <v>0.25</v>
      </c>
      <c r="E4">
        <f t="shared" ref="E4:E43" si="0">(2*C4*D4-D4^2)</f>
        <v>24.9375</v>
      </c>
      <c r="F4">
        <f t="shared" ref="F4:F43" si="1">PI()*(E4+D4^2)</f>
        <v>78.539816339744831</v>
      </c>
      <c r="G4">
        <f t="shared" ref="G4:G43" si="2">F4+PI()*E4</f>
        <v>156.88328313864031</v>
      </c>
      <c r="H4">
        <f t="shared" ref="H4:H43" si="3">(PI()/6)*D4*(3*E4+D4^2)</f>
        <v>9.8011145807306566</v>
      </c>
      <c r="J4" s="1">
        <f>J3+(D4-D3)</f>
        <v>40.25</v>
      </c>
      <c r="K4" s="1">
        <f t="shared" ref="K4:K43" si="4">H4</f>
        <v>9.8011145807306566</v>
      </c>
      <c r="L4" s="1">
        <f t="shared" ref="L4:L43" si="5">G4-F4</f>
        <v>78.343466798895477</v>
      </c>
      <c r="M4" s="1">
        <f t="shared" ref="M4:M43" si="6">F4</f>
        <v>78.539816339744831</v>
      </c>
    </row>
    <row r="5" spans="3:13">
      <c r="C5">
        <f t="shared" ref="C5:C43" si="7">C4</f>
        <v>50</v>
      </c>
      <c r="D5">
        <f t="shared" ref="D5:D43" si="8">D4+0.25</f>
        <v>0.5</v>
      </c>
      <c r="E5">
        <f t="shared" si="0"/>
        <v>49.75</v>
      </c>
      <c r="F5">
        <f t="shared" si="1"/>
        <v>157.07963267948966</v>
      </c>
      <c r="G5">
        <f t="shared" si="2"/>
        <v>313.37386719558185</v>
      </c>
      <c r="H5">
        <f t="shared" si="3"/>
        <v>39.139008475972837</v>
      </c>
      <c r="J5" s="1">
        <f t="shared" ref="J5:J43" si="9">J4+(D5-D4)</f>
        <v>40.5</v>
      </c>
      <c r="K5" s="1">
        <f t="shared" si="4"/>
        <v>39.139008475972837</v>
      </c>
      <c r="L5" s="1">
        <f t="shared" si="5"/>
        <v>156.29423451609219</v>
      </c>
      <c r="M5" s="1">
        <f t="shared" si="6"/>
        <v>157.07963267948966</v>
      </c>
    </row>
    <row r="6" spans="3:13">
      <c r="C6">
        <f t="shared" si="7"/>
        <v>50</v>
      </c>
      <c r="D6">
        <f t="shared" si="8"/>
        <v>0.75</v>
      </c>
      <c r="E6">
        <f t="shared" si="0"/>
        <v>74.4375</v>
      </c>
      <c r="F6">
        <f t="shared" si="1"/>
        <v>235.61944901923448</v>
      </c>
      <c r="G6">
        <f t="shared" si="2"/>
        <v>469.47175217082474</v>
      </c>
      <c r="H6">
        <f t="shared" si="3"/>
        <v>87.915506915301862</v>
      </c>
      <c r="J6" s="1">
        <f t="shared" si="9"/>
        <v>40.75</v>
      </c>
      <c r="K6" s="1">
        <f t="shared" si="4"/>
        <v>87.915506915301862</v>
      </c>
      <c r="L6" s="1">
        <f t="shared" si="5"/>
        <v>233.85230315159026</v>
      </c>
      <c r="M6" s="1">
        <f t="shared" si="6"/>
        <v>235.61944901923448</v>
      </c>
    </row>
    <row r="7" spans="3:13">
      <c r="C7">
        <f t="shared" si="7"/>
        <v>50</v>
      </c>
      <c r="D7">
        <f t="shared" si="8"/>
        <v>1</v>
      </c>
      <c r="E7">
        <f t="shared" si="0"/>
        <v>99</v>
      </c>
      <c r="F7">
        <f t="shared" si="1"/>
        <v>314.15926535897933</v>
      </c>
      <c r="G7">
        <f t="shared" si="2"/>
        <v>625.17693806436887</v>
      </c>
      <c r="H7">
        <f t="shared" si="3"/>
        <v>156.03243512829306</v>
      </c>
      <c r="J7" s="1">
        <f t="shared" si="9"/>
        <v>41</v>
      </c>
      <c r="K7" s="1">
        <f t="shared" si="4"/>
        <v>156.03243512829306</v>
      </c>
      <c r="L7" s="1">
        <f t="shared" si="5"/>
        <v>311.01767270538954</v>
      </c>
      <c r="M7" s="1">
        <f t="shared" si="6"/>
        <v>314.15926535897933</v>
      </c>
    </row>
    <row r="8" spans="3:13">
      <c r="C8">
        <f t="shared" si="7"/>
        <v>50</v>
      </c>
      <c r="D8">
        <f t="shared" si="8"/>
        <v>1.25</v>
      </c>
      <c r="E8">
        <f t="shared" si="0"/>
        <v>123.4375</v>
      </c>
      <c r="F8">
        <f t="shared" si="1"/>
        <v>392.69908169872411</v>
      </c>
      <c r="G8">
        <f t="shared" si="2"/>
        <v>780.48942487621423</v>
      </c>
      <c r="H8">
        <f t="shared" si="3"/>
        <v>243.3916183445217</v>
      </c>
      <c r="J8" s="1">
        <f t="shared" si="9"/>
        <v>41.25</v>
      </c>
      <c r="K8" s="1">
        <f t="shared" si="4"/>
        <v>243.3916183445217</v>
      </c>
      <c r="L8" s="1">
        <f t="shared" si="5"/>
        <v>387.79034317749012</v>
      </c>
      <c r="M8" s="1">
        <f t="shared" si="6"/>
        <v>392.69908169872411</v>
      </c>
    </row>
    <row r="9" spans="3:13">
      <c r="C9">
        <f t="shared" si="7"/>
        <v>50</v>
      </c>
      <c r="D9">
        <f t="shared" si="8"/>
        <v>1.5</v>
      </c>
      <c r="E9">
        <f t="shared" si="0"/>
        <v>147.75</v>
      </c>
      <c r="F9">
        <f t="shared" si="1"/>
        <v>471.23889803846896</v>
      </c>
      <c r="G9">
        <f t="shared" si="2"/>
        <v>935.40921260636082</v>
      </c>
      <c r="H9">
        <f t="shared" si="3"/>
        <v>349.89488179356323</v>
      </c>
      <c r="J9" s="1">
        <f t="shared" si="9"/>
        <v>41.5</v>
      </c>
      <c r="K9" s="1">
        <f t="shared" si="4"/>
        <v>349.89488179356323</v>
      </c>
      <c r="L9" s="1">
        <f t="shared" si="5"/>
        <v>464.17031456789186</v>
      </c>
      <c r="M9" s="1">
        <f t="shared" si="6"/>
        <v>471.23889803846896</v>
      </c>
    </row>
    <row r="10" spans="3:13">
      <c r="C10">
        <f t="shared" si="7"/>
        <v>50</v>
      </c>
      <c r="D10">
        <f t="shared" si="8"/>
        <v>1.75</v>
      </c>
      <c r="E10">
        <f t="shared" si="0"/>
        <v>171.9375</v>
      </c>
      <c r="F10">
        <f t="shared" si="1"/>
        <v>549.77871437821375</v>
      </c>
      <c r="G10">
        <f t="shared" si="2"/>
        <v>1089.9363012548088</v>
      </c>
      <c r="H10">
        <f t="shared" si="3"/>
        <v>475.44405070499278</v>
      </c>
      <c r="J10" s="1">
        <f t="shared" si="9"/>
        <v>41.75</v>
      </c>
      <c r="K10" s="1">
        <f t="shared" si="4"/>
        <v>475.44405070499278</v>
      </c>
      <c r="L10" s="1">
        <f t="shared" si="5"/>
        <v>540.15758687659502</v>
      </c>
      <c r="M10" s="1">
        <f t="shared" si="6"/>
        <v>549.77871437821375</v>
      </c>
    </row>
    <row r="11" spans="3:13">
      <c r="C11">
        <f t="shared" si="7"/>
        <v>50</v>
      </c>
      <c r="D11">
        <f t="shared" si="8"/>
        <v>2</v>
      </c>
      <c r="E11">
        <f t="shared" si="0"/>
        <v>196</v>
      </c>
      <c r="F11">
        <f t="shared" si="1"/>
        <v>628.31853071795865</v>
      </c>
      <c r="G11">
        <f t="shared" si="2"/>
        <v>1244.0706908215579</v>
      </c>
      <c r="H11">
        <f t="shared" si="3"/>
        <v>619.94095030838582</v>
      </c>
      <c r="J11" s="1">
        <f t="shared" si="9"/>
        <v>42</v>
      </c>
      <c r="K11" s="1">
        <f t="shared" si="4"/>
        <v>619.94095030838582</v>
      </c>
      <c r="L11" s="1">
        <f t="shared" si="5"/>
        <v>615.75216010359929</v>
      </c>
      <c r="M11" s="1">
        <f t="shared" si="6"/>
        <v>628.31853071795865</v>
      </c>
    </row>
    <row r="12" spans="3:13">
      <c r="C12">
        <f t="shared" si="7"/>
        <v>50</v>
      </c>
      <c r="D12">
        <f t="shared" si="8"/>
        <v>2.25</v>
      </c>
      <c r="E12">
        <f t="shared" si="0"/>
        <v>219.9375</v>
      </c>
      <c r="F12">
        <f t="shared" si="1"/>
        <v>706.85834705770344</v>
      </c>
      <c r="G12">
        <f t="shared" si="2"/>
        <v>1397.8123813066086</v>
      </c>
      <c r="H12">
        <f t="shared" si="3"/>
        <v>783.28740583331762</v>
      </c>
      <c r="J12" s="1">
        <f t="shared" si="9"/>
        <v>42.25</v>
      </c>
      <c r="K12" s="1">
        <f t="shared" si="4"/>
        <v>783.28740583331762</v>
      </c>
      <c r="L12" s="1">
        <f t="shared" si="5"/>
        <v>690.95403424890515</v>
      </c>
      <c r="M12" s="1">
        <f t="shared" si="6"/>
        <v>706.85834705770344</v>
      </c>
    </row>
    <row r="13" spans="3:13">
      <c r="C13">
        <f t="shared" si="7"/>
        <v>50</v>
      </c>
      <c r="D13">
        <f t="shared" si="8"/>
        <v>2.5</v>
      </c>
      <c r="E13">
        <f t="shared" si="0"/>
        <v>243.75</v>
      </c>
      <c r="F13">
        <f t="shared" si="1"/>
        <v>785.39816339744823</v>
      </c>
      <c r="G13">
        <f t="shared" si="2"/>
        <v>1551.1613727099602</v>
      </c>
      <c r="H13">
        <f t="shared" si="3"/>
        <v>965.38524250936337</v>
      </c>
      <c r="J13" s="1">
        <f t="shared" si="9"/>
        <v>42.5</v>
      </c>
      <c r="K13" s="1">
        <f t="shared" si="4"/>
        <v>965.38524250936337</v>
      </c>
      <c r="L13" s="1">
        <f t="shared" si="5"/>
        <v>765.763209312512</v>
      </c>
      <c r="M13" s="1">
        <f t="shared" si="6"/>
        <v>785.39816339744823</v>
      </c>
    </row>
    <row r="14" spans="3:13">
      <c r="C14">
        <f t="shared" si="7"/>
        <v>50</v>
      </c>
      <c r="D14">
        <f t="shared" si="8"/>
        <v>2.75</v>
      </c>
      <c r="E14">
        <f t="shared" si="0"/>
        <v>267.4375</v>
      </c>
      <c r="F14">
        <f t="shared" si="1"/>
        <v>863.93797973719313</v>
      </c>
      <c r="G14">
        <f t="shared" si="2"/>
        <v>1704.1176650316133</v>
      </c>
      <c r="H14">
        <f t="shared" si="3"/>
        <v>1166.1362855660986</v>
      </c>
      <c r="J14" s="1">
        <f t="shared" si="9"/>
        <v>42.75</v>
      </c>
      <c r="K14" s="1">
        <f t="shared" si="4"/>
        <v>1166.1362855660986</v>
      </c>
      <c r="L14" s="1">
        <f t="shared" si="5"/>
        <v>840.17968529442021</v>
      </c>
      <c r="M14" s="1">
        <f t="shared" si="6"/>
        <v>863.93797973719313</v>
      </c>
    </row>
    <row r="15" spans="3:13">
      <c r="C15">
        <f t="shared" si="7"/>
        <v>50</v>
      </c>
      <c r="D15">
        <f t="shared" si="8"/>
        <v>3</v>
      </c>
      <c r="E15">
        <f t="shared" si="0"/>
        <v>291</v>
      </c>
      <c r="F15">
        <f t="shared" si="1"/>
        <v>942.47779607693792</v>
      </c>
      <c r="G15">
        <f t="shared" si="2"/>
        <v>1856.6812582715677</v>
      </c>
      <c r="H15">
        <f t="shared" si="3"/>
        <v>1385.4423602330987</v>
      </c>
      <c r="J15" s="1">
        <f t="shared" si="9"/>
        <v>43</v>
      </c>
      <c r="K15" s="1">
        <f t="shared" si="4"/>
        <v>1385.4423602330987</v>
      </c>
      <c r="L15" s="1">
        <f t="shared" si="5"/>
        <v>914.20346219462976</v>
      </c>
      <c r="M15" s="1">
        <f t="shared" si="6"/>
        <v>942.47779607693792</v>
      </c>
    </row>
    <row r="16" spans="3:13">
      <c r="C16">
        <f t="shared" si="7"/>
        <v>50</v>
      </c>
      <c r="D16">
        <f t="shared" si="8"/>
        <v>3.25</v>
      </c>
      <c r="E16">
        <f t="shared" si="0"/>
        <v>314.4375</v>
      </c>
      <c r="F16">
        <f t="shared" si="1"/>
        <v>1021.0176124166827</v>
      </c>
      <c r="G16">
        <f t="shared" si="2"/>
        <v>2008.8521524298233</v>
      </c>
      <c r="H16">
        <f t="shared" si="3"/>
        <v>1623.2052917399387</v>
      </c>
      <c r="J16" s="1">
        <f t="shared" si="9"/>
        <v>43.25</v>
      </c>
      <c r="K16" s="1">
        <f t="shared" si="4"/>
        <v>1623.2052917399387</v>
      </c>
      <c r="L16" s="1">
        <f t="shared" si="5"/>
        <v>987.83454001314055</v>
      </c>
      <c r="M16" s="1">
        <f t="shared" si="6"/>
        <v>1021.0176124166827</v>
      </c>
    </row>
    <row r="17" spans="3:13">
      <c r="C17">
        <f t="shared" si="7"/>
        <v>50</v>
      </c>
      <c r="D17">
        <f t="shared" si="8"/>
        <v>3.5</v>
      </c>
      <c r="E17">
        <f t="shared" si="0"/>
        <v>337.75</v>
      </c>
      <c r="F17">
        <f t="shared" si="1"/>
        <v>1099.5574287564275</v>
      </c>
      <c r="G17">
        <f t="shared" si="2"/>
        <v>2160.6303475063801</v>
      </c>
      <c r="H17">
        <f t="shared" si="3"/>
        <v>1879.3269053161941</v>
      </c>
      <c r="J17" s="1">
        <f t="shared" si="9"/>
        <v>43.5</v>
      </c>
      <c r="K17" s="1">
        <f t="shared" si="4"/>
        <v>1879.3269053161941</v>
      </c>
      <c r="L17" s="1">
        <f t="shared" si="5"/>
        <v>1061.0729187499526</v>
      </c>
      <c r="M17" s="1">
        <f t="shared" si="6"/>
        <v>1099.5574287564275</v>
      </c>
    </row>
    <row r="18" spans="3:13">
      <c r="C18">
        <f t="shared" si="7"/>
        <v>50</v>
      </c>
      <c r="D18">
        <f t="shared" si="8"/>
        <v>3.75</v>
      </c>
      <c r="E18">
        <f t="shared" si="0"/>
        <v>360.9375</v>
      </c>
      <c r="F18">
        <f t="shared" si="1"/>
        <v>1178.0972450961724</v>
      </c>
      <c r="G18">
        <f t="shared" si="2"/>
        <v>2312.0158435012381</v>
      </c>
      <c r="H18">
        <f t="shared" si="3"/>
        <v>2153.70902619144</v>
      </c>
      <c r="J18" s="1">
        <f t="shared" si="9"/>
        <v>43.75</v>
      </c>
      <c r="K18" s="1">
        <f t="shared" si="4"/>
        <v>2153.70902619144</v>
      </c>
      <c r="L18" s="1">
        <f t="shared" si="5"/>
        <v>1133.9185984050657</v>
      </c>
      <c r="M18" s="1">
        <f t="shared" si="6"/>
        <v>1178.0972450961724</v>
      </c>
    </row>
    <row r="19" spans="3:13">
      <c r="C19">
        <f t="shared" si="7"/>
        <v>50</v>
      </c>
      <c r="D19">
        <f t="shared" si="8"/>
        <v>4</v>
      </c>
      <c r="E19">
        <f t="shared" si="0"/>
        <v>384</v>
      </c>
      <c r="F19">
        <f t="shared" si="1"/>
        <v>1256.6370614359173</v>
      </c>
      <c r="G19">
        <f t="shared" si="2"/>
        <v>2463.0086404143976</v>
      </c>
      <c r="H19">
        <f t="shared" si="3"/>
        <v>2446.253479595252</v>
      </c>
      <c r="J19" s="1">
        <f t="shared" si="9"/>
        <v>44</v>
      </c>
      <c r="K19" s="1">
        <f t="shared" si="4"/>
        <v>2446.253479595252</v>
      </c>
      <c r="L19" s="1">
        <f t="shared" si="5"/>
        <v>1206.3715789784803</v>
      </c>
      <c r="M19" s="1">
        <f t="shared" si="6"/>
        <v>1256.6370614359173</v>
      </c>
    </row>
    <row r="20" spans="3:13">
      <c r="C20">
        <f t="shared" si="7"/>
        <v>50</v>
      </c>
      <c r="D20">
        <f t="shared" si="8"/>
        <v>4.25</v>
      </c>
      <c r="E20">
        <f t="shared" si="0"/>
        <v>406.9375</v>
      </c>
      <c r="F20">
        <f t="shared" si="1"/>
        <v>1335.176877775662</v>
      </c>
      <c r="G20">
        <f t="shared" si="2"/>
        <v>2613.6087382458581</v>
      </c>
      <c r="H20">
        <f t="shared" si="3"/>
        <v>2756.8620907572054</v>
      </c>
      <c r="J20" s="1">
        <f t="shared" si="9"/>
        <v>44.25</v>
      </c>
      <c r="K20" s="1">
        <f t="shared" si="4"/>
        <v>2756.8620907572054</v>
      </c>
      <c r="L20" s="1">
        <f t="shared" si="5"/>
        <v>1278.4318604701962</v>
      </c>
      <c r="M20" s="1">
        <f t="shared" si="6"/>
        <v>1335.176877775662</v>
      </c>
    </row>
    <row r="21" spans="3:13">
      <c r="C21">
        <f t="shared" si="7"/>
        <v>50</v>
      </c>
      <c r="D21">
        <f t="shared" si="8"/>
        <v>4.5</v>
      </c>
      <c r="E21">
        <f t="shared" si="0"/>
        <v>429.75</v>
      </c>
      <c r="F21">
        <f t="shared" si="1"/>
        <v>1413.7166941154069</v>
      </c>
      <c r="G21">
        <f t="shared" si="2"/>
        <v>2763.8161369956206</v>
      </c>
      <c r="H21">
        <f t="shared" si="3"/>
        <v>3085.4366849068756</v>
      </c>
      <c r="J21" s="1">
        <f t="shared" si="9"/>
        <v>44.5</v>
      </c>
      <c r="K21" s="1">
        <f t="shared" si="4"/>
        <v>3085.4366849068756</v>
      </c>
      <c r="L21" s="1">
        <f t="shared" si="5"/>
        <v>1350.0994428802137</v>
      </c>
      <c r="M21" s="1">
        <f t="shared" si="6"/>
        <v>1413.7166941154069</v>
      </c>
    </row>
    <row r="22" spans="3:13">
      <c r="C22">
        <f t="shared" si="7"/>
        <v>50</v>
      </c>
      <c r="D22">
        <f t="shared" si="8"/>
        <v>4.75</v>
      </c>
      <c r="E22">
        <f t="shared" si="0"/>
        <v>452.4375</v>
      </c>
      <c r="F22">
        <f t="shared" si="1"/>
        <v>1492.2565104551518</v>
      </c>
      <c r="G22">
        <f t="shared" si="2"/>
        <v>2913.630836663684</v>
      </c>
      <c r="H22">
        <f t="shared" si="3"/>
        <v>3431.8790872738373</v>
      </c>
      <c r="J22" s="1">
        <f t="shared" si="9"/>
        <v>44.75</v>
      </c>
      <c r="K22" s="1">
        <f t="shared" si="4"/>
        <v>3431.8790872738373</v>
      </c>
      <c r="L22" s="1">
        <f t="shared" si="5"/>
        <v>1421.3743262085322</v>
      </c>
      <c r="M22" s="1">
        <f t="shared" si="6"/>
        <v>1492.2565104551518</v>
      </c>
    </row>
    <row r="23" spans="3:13">
      <c r="C23">
        <f t="shared" si="7"/>
        <v>50</v>
      </c>
      <c r="D23">
        <f t="shared" si="8"/>
        <v>5</v>
      </c>
      <c r="E23">
        <f t="shared" si="0"/>
        <v>475</v>
      </c>
      <c r="F23">
        <f t="shared" si="1"/>
        <v>1570.7963267948965</v>
      </c>
      <c r="G23">
        <f t="shared" si="2"/>
        <v>3063.0528372500485</v>
      </c>
      <c r="H23">
        <f t="shared" si="3"/>
        <v>3796.0911230876663</v>
      </c>
      <c r="J23" s="1">
        <f t="shared" si="9"/>
        <v>45</v>
      </c>
      <c r="K23" s="1">
        <f t="shared" si="4"/>
        <v>3796.0911230876663</v>
      </c>
      <c r="L23" s="1">
        <f t="shared" si="5"/>
        <v>1492.256510455152</v>
      </c>
      <c r="M23" s="1">
        <f t="shared" si="6"/>
        <v>1570.7963267948965</v>
      </c>
    </row>
    <row r="24" spans="3:13">
      <c r="C24">
        <f t="shared" si="7"/>
        <v>50</v>
      </c>
      <c r="D24">
        <f t="shared" si="8"/>
        <v>5.25</v>
      </c>
      <c r="E24">
        <f t="shared" si="0"/>
        <v>497.4375</v>
      </c>
      <c r="F24">
        <f t="shared" si="1"/>
        <v>1649.3361431346414</v>
      </c>
      <c r="G24">
        <f t="shared" si="2"/>
        <v>3212.0821387547139</v>
      </c>
      <c r="H24">
        <f t="shared" si="3"/>
        <v>4177.9746175779383</v>
      </c>
      <c r="J24" s="1">
        <f t="shared" si="9"/>
        <v>45.25</v>
      </c>
      <c r="K24" s="1">
        <f t="shared" si="4"/>
        <v>4177.9746175779383</v>
      </c>
      <c r="L24" s="1">
        <f t="shared" si="5"/>
        <v>1562.7459956200726</v>
      </c>
      <c r="M24" s="1">
        <f t="shared" si="6"/>
        <v>1649.3361431346414</v>
      </c>
    </row>
    <row r="25" spans="3:13">
      <c r="C25">
        <f t="shared" si="7"/>
        <v>50</v>
      </c>
      <c r="D25">
        <f t="shared" si="8"/>
        <v>5.5</v>
      </c>
      <c r="E25">
        <f t="shared" si="0"/>
        <v>519.75</v>
      </c>
      <c r="F25">
        <f t="shared" si="1"/>
        <v>1727.8759594743863</v>
      </c>
      <c r="G25">
        <f t="shared" si="2"/>
        <v>3360.7187411776813</v>
      </c>
      <c r="H25">
        <f t="shared" si="3"/>
        <v>4577.4313959742276</v>
      </c>
      <c r="J25" s="1">
        <f t="shared" si="9"/>
        <v>45.5</v>
      </c>
      <c r="K25" s="1">
        <f t="shared" si="4"/>
        <v>4577.4313959742276</v>
      </c>
      <c r="L25" s="1">
        <f t="shared" si="5"/>
        <v>1632.842781703295</v>
      </c>
      <c r="M25" s="1">
        <f t="shared" si="6"/>
        <v>1727.8759594743863</v>
      </c>
    </row>
    <row r="26" spans="3:13">
      <c r="C26">
        <f t="shared" si="7"/>
        <v>50</v>
      </c>
      <c r="D26">
        <f t="shared" si="8"/>
        <v>5.75</v>
      </c>
      <c r="E26">
        <f t="shared" si="0"/>
        <v>541.9375</v>
      </c>
      <c r="F26">
        <f t="shared" si="1"/>
        <v>1806.4157758141309</v>
      </c>
      <c r="G26">
        <f t="shared" si="2"/>
        <v>3508.9626445189497</v>
      </c>
      <c r="H26">
        <f t="shared" si="3"/>
        <v>4994.3632835061107</v>
      </c>
      <c r="J26" s="1">
        <f t="shared" si="9"/>
        <v>45.75</v>
      </c>
      <c r="K26" s="1">
        <f t="shared" si="4"/>
        <v>4994.3632835061107</v>
      </c>
      <c r="L26" s="1">
        <f t="shared" si="5"/>
        <v>1702.5468687048187</v>
      </c>
      <c r="M26" s="1">
        <f t="shared" si="6"/>
        <v>1806.4157758141309</v>
      </c>
    </row>
    <row r="27" spans="3:13">
      <c r="C27">
        <f t="shared" si="7"/>
        <v>50</v>
      </c>
      <c r="D27">
        <f t="shared" si="8"/>
        <v>6</v>
      </c>
      <c r="E27">
        <f t="shared" si="0"/>
        <v>564</v>
      </c>
      <c r="F27">
        <f t="shared" si="1"/>
        <v>1884.9555921538758</v>
      </c>
      <c r="G27">
        <f t="shared" si="2"/>
        <v>3656.8138487785191</v>
      </c>
      <c r="H27">
        <f t="shared" si="3"/>
        <v>5428.6721054031623</v>
      </c>
      <c r="J27" s="1">
        <f t="shared" si="9"/>
        <v>46</v>
      </c>
      <c r="K27" s="1">
        <f t="shared" si="4"/>
        <v>5428.6721054031623</v>
      </c>
      <c r="L27" s="1">
        <f t="shared" si="5"/>
        <v>1771.8582566246432</v>
      </c>
      <c r="M27" s="1">
        <f t="shared" si="6"/>
        <v>1884.9555921538758</v>
      </c>
    </row>
    <row r="28" spans="3:13">
      <c r="C28">
        <f t="shared" si="7"/>
        <v>50</v>
      </c>
      <c r="D28">
        <f t="shared" si="8"/>
        <v>6.25</v>
      </c>
      <c r="E28">
        <f t="shared" si="0"/>
        <v>585.9375</v>
      </c>
      <c r="F28">
        <f t="shared" si="1"/>
        <v>1963.4954084936207</v>
      </c>
      <c r="G28">
        <f t="shared" si="2"/>
        <v>3804.2723539563904</v>
      </c>
      <c r="H28">
        <f t="shared" si="3"/>
        <v>5880.2596868949577</v>
      </c>
      <c r="J28" s="1">
        <f t="shared" si="9"/>
        <v>46.25</v>
      </c>
      <c r="K28" s="1">
        <f t="shared" si="4"/>
        <v>5880.2596868949577</v>
      </c>
      <c r="L28" s="1">
        <f t="shared" si="5"/>
        <v>1840.7769454627696</v>
      </c>
      <c r="M28" s="1">
        <f t="shared" si="6"/>
        <v>1963.4954084936207</v>
      </c>
    </row>
    <row r="29" spans="3:13">
      <c r="C29">
        <f t="shared" si="7"/>
        <v>50</v>
      </c>
      <c r="D29">
        <f t="shared" si="8"/>
        <v>6.5</v>
      </c>
      <c r="E29">
        <f t="shared" si="0"/>
        <v>607.75</v>
      </c>
      <c r="F29">
        <f t="shared" si="1"/>
        <v>2042.0352248333654</v>
      </c>
      <c r="G29">
        <f t="shared" si="2"/>
        <v>3951.3381600525622</v>
      </c>
      <c r="H29">
        <f t="shared" si="3"/>
        <v>6349.0278532110715</v>
      </c>
      <c r="J29" s="1">
        <f t="shared" si="9"/>
        <v>46.5</v>
      </c>
      <c r="K29" s="1">
        <f t="shared" si="4"/>
        <v>6349.0278532110715</v>
      </c>
      <c r="L29" s="1">
        <f t="shared" si="5"/>
        <v>1909.3029352191968</v>
      </c>
      <c r="M29" s="1">
        <f t="shared" si="6"/>
        <v>2042.0352248333654</v>
      </c>
    </row>
    <row r="30" spans="3:13">
      <c r="C30">
        <f t="shared" si="7"/>
        <v>50</v>
      </c>
      <c r="D30">
        <f t="shared" si="8"/>
        <v>6.75</v>
      </c>
      <c r="E30">
        <f t="shared" si="0"/>
        <v>629.4375</v>
      </c>
      <c r="F30">
        <f t="shared" si="1"/>
        <v>2120.5750411731105</v>
      </c>
      <c r="G30">
        <f t="shared" si="2"/>
        <v>4098.011267067036</v>
      </c>
      <c r="H30">
        <f t="shared" si="3"/>
        <v>6834.8784295810801</v>
      </c>
      <c r="J30" s="1">
        <f t="shared" si="9"/>
        <v>46.75</v>
      </c>
      <c r="K30" s="1">
        <f t="shared" si="4"/>
        <v>6834.8784295810801</v>
      </c>
      <c r="L30" s="1">
        <f t="shared" si="5"/>
        <v>1977.4362258939254</v>
      </c>
      <c r="M30" s="1">
        <f t="shared" si="6"/>
        <v>2120.5750411731105</v>
      </c>
    </row>
    <row r="31" spans="3:13">
      <c r="C31">
        <f t="shared" si="7"/>
        <v>50</v>
      </c>
      <c r="D31">
        <f t="shared" si="8"/>
        <v>7</v>
      </c>
      <c r="E31">
        <f t="shared" si="0"/>
        <v>651</v>
      </c>
      <c r="F31">
        <f t="shared" si="1"/>
        <v>2199.114857512855</v>
      </c>
      <c r="G31">
        <f t="shared" si="2"/>
        <v>4244.2916749998103</v>
      </c>
      <c r="H31">
        <f t="shared" si="3"/>
        <v>7337.71324123456</v>
      </c>
      <c r="J31" s="1">
        <f t="shared" si="9"/>
        <v>47</v>
      </c>
      <c r="K31" s="1">
        <f t="shared" si="4"/>
        <v>7337.71324123456</v>
      </c>
      <c r="L31" s="1">
        <f t="shared" si="5"/>
        <v>2045.1768174869553</v>
      </c>
      <c r="M31" s="1">
        <f t="shared" si="6"/>
        <v>2199.114857512855</v>
      </c>
    </row>
    <row r="32" spans="3:13">
      <c r="C32">
        <f t="shared" si="7"/>
        <v>50</v>
      </c>
      <c r="D32">
        <f t="shared" si="8"/>
        <v>7.25</v>
      </c>
      <c r="E32">
        <f t="shared" si="0"/>
        <v>672.4375</v>
      </c>
      <c r="F32">
        <f t="shared" si="1"/>
        <v>2277.6546738525999</v>
      </c>
      <c r="G32">
        <f t="shared" si="2"/>
        <v>4390.1793838508866</v>
      </c>
      <c r="H32">
        <f t="shared" si="3"/>
        <v>7857.4341134010838</v>
      </c>
      <c r="J32" s="1">
        <f t="shared" si="9"/>
        <v>47.25</v>
      </c>
      <c r="K32" s="1">
        <f t="shared" si="4"/>
        <v>7857.4341134010838</v>
      </c>
      <c r="L32" s="1">
        <f t="shared" si="5"/>
        <v>2112.5247099982867</v>
      </c>
      <c r="M32" s="1">
        <f t="shared" si="6"/>
        <v>2277.6546738525999</v>
      </c>
    </row>
    <row r="33" spans="1:14">
      <c r="C33">
        <f t="shared" si="7"/>
        <v>50</v>
      </c>
      <c r="D33">
        <f t="shared" si="8"/>
        <v>7.5</v>
      </c>
      <c r="E33">
        <f t="shared" si="0"/>
        <v>693.75</v>
      </c>
      <c r="F33">
        <f t="shared" si="1"/>
        <v>2356.1944901923448</v>
      </c>
      <c r="G33">
        <f t="shared" si="2"/>
        <v>4535.6743936202638</v>
      </c>
      <c r="H33">
        <f t="shared" si="3"/>
        <v>8393.9428713102279</v>
      </c>
      <c r="J33" s="1">
        <f t="shared" si="9"/>
        <v>47.5</v>
      </c>
      <c r="K33" s="1">
        <f t="shared" si="4"/>
        <v>8393.9428713102279</v>
      </c>
      <c r="L33" s="1">
        <f t="shared" si="5"/>
        <v>2179.479903427919</v>
      </c>
      <c r="M33" s="1">
        <f t="shared" si="6"/>
        <v>2356.1944901923448</v>
      </c>
    </row>
    <row r="34" spans="1:14">
      <c r="C34">
        <f t="shared" si="7"/>
        <v>50</v>
      </c>
      <c r="D34">
        <f t="shared" si="8"/>
        <v>7.75</v>
      </c>
      <c r="E34">
        <f t="shared" si="0"/>
        <v>714.9375</v>
      </c>
      <c r="F34">
        <f t="shared" si="1"/>
        <v>2434.7343065320897</v>
      </c>
      <c r="G34">
        <f t="shared" si="2"/>
        <v>4680.7767043079421</v>
      </c>
      <c r="H34">
        <f t="shared" si="3"/>
        <v>8947.1413401915688</v>
      </c>
      <c r="J34" s="1">
        <f t="shared" si="9"/>
        <v>47.75</v>
      </c>
      <c r="K34" s="1">
        <f t="shared" si="4"/>
        <v>8947.1413401915688</v>
      </c>
      <c r="L34" s="1">
        <f t="shared" si="5"/>
        <v>2246.0423977758524</v>
      </c>
      <c r="M34" s="1">
        <f t="shared" si="6"/>
        <v>2434.7343065320897</v>
      </c>
    </row>
    <row r="35" spans="1:14">
      <c r="C35">
        <f t="shared" si="7"/>
        <v>50</v>
      </c>
      <c r="D35">
        <f t="shared" si="8"/>
        <v>8</v>
      </c>
      <c r="E35">
        <f t="shared" si="0"/>
        <v>736</v>
      </c>
      <c r="F35">
        <f t="shared" si="1"/>
        <v>2513.2741228718346</v>
      </c>
      <c r="G35">
        <f t="shared" si="2"/>
        <v>4825.4863159139222</v>
      </c>
      <c r="H35">
        <f t="shared" si="3"/>
        <v>9516.9313452746792</v>
      </c>
      <c r="J35" s="1">
        <f t="shared" si="9"/>
        <v>48</v>
      </c>
      <c r="K35" s="1">
        <f t="shared" si="4"/>
        <v>9516.9313452746792</v>
      </c>
      <c r="L35" s="1">
        <f t="shared" si="5"/>
        <v>2312.2121930420876</v>
      </c>
      <c r="M35" s="1">
        <f t="shared" si="6"/>
        <v>2513.2741228718346</v>
      </c>
    </row>
    <row r="36" spans="1:14">
      <c r="C36">
        <f t="shared" si="7"/>
        <v>50</v>
      </c>
      <c r="D36">
        <f t="shared" si="8"/>
        <v>8.25</v>
      </c>
      <c r="E36">
        <f t="shared" si="0"/>
        <v>756.9375</v>
      </c>
      <c r="F36">
        <f t="shared" si="1"/>
        <v>2591.8139392115795</v>
      </c>
      <c r="G36">
        <f t="shared" si="2"/>
        <v>4969.8032284382034</v>
      </c>
      <c r="H36">
        <f t="shared" si="3"/>
        <v>10103.214711789136</v>
      </c>
      <c r="J36" s="1">
        <f t="shared" si="9"/>
        <v>48.25</v>
      </c>
      <c r="K36" s="1">
        <f t="shared" si="4"/>
        <v>10103.214711789136</v>
      </c>
      <c r="L36" s="1">
        <f t="shared" si="5"/>
        <v>2377.9892892266239</v>
      </c>
      <c r="M36" s="1">
        <f t="shared" si="6"/>
        <v>2591.8139392115795</v>
      </c>
    </row>
    <row r="37" spans="1:14">
      <c r="C37">
        <f t="shared" si="7"/>
        <v>50</v>
      </c>
      <c r="D37">
        <f t="shared" si="8"/>
        <v>8.5</v>
      </c>
      <c r="E37">
        <f t="shared" si="0"/>
        <v>777.75</v>
      </c>
      <c r="F37">
        <f t="shared" si="1"/>
        <v>2670.353755551324</v>
      </c>
      <c r="G37">
        <f t="shared" si="2"/>
        <v>5113.7274418807856</v>
      </c>
      <c r="H37">
        <f t="shared" si="3"/>
        <v>10705.893264964516</v>
      </c>
      <c r="J37" s="1">
        <f t="shared" si="9"/>
        <v>48.5</v>
      </c>
      <c r="K37" s="1">
        <f t="shared" si="4"/>
        <v>10705.893264964516</v>
      </c>
      <c r="L37" s="1">
        <f t="shared" si="5"/>
        <v>2443.3736863294616</v>
      </c>
      <c r="M37" s="1">
        <f t="shared" si="6"/>
        <v>2670.353755551324</v>
      </c>
    </row>
    <row r="38" spans="1:14">
      <c r="C38">
        <f t="shared" si="7"/>
        <v>50</v>
      </c>
      <c r="D38">
        <f t="shared" si="8"/>
        <v>8.75</v>
      </c>
      <c r="E38">
        <f t="shared" si="0"/>
        <v>798.4375</v>
      </c>
      <c r="F38">
        <f t="shared" si="1"/>
        <v>2748.8935718910689</v>
      </c>
      <c r="G38">
        <f t="shared" si="2"/>
        <v>5257.2589562416688</v>
      </c>
      <c r="H38">
        <f t="shared" si="3"/>
        <v>11324.868830030391</v>
      </c>
      <c r="J38" s="1">
        <f t="shared" si="9"/>
        <v>48.75</v>
      </c>
      <c r="K38" s="1">
        <f t="shared" si="4"/>
        <v>11324.868830030391</v>
      </c>
      <c r="L38" s="1">
        <f t="shared" si="5"/>
        <v>2508.3653843505999</v>
      </c>
      <c r="M38" s="1">
        <f t="shared" si="6"/>
        <v>2748.8935718910689</v>
      </c>
    </row>
    <row r="39" spans="1:14">
      <c r="C39">
        <f t="shared" si="7"/>
        <v>50</v>
      </c>
      <c r="D39">
        <f t="shared" si="8"/>
        <v>9</v>
      </c>
      <c r="E39">
        <f t="shared" si="0"/>
        <v>819</v>
      </c>
      <c r="F39">
        <f t="shared" si="1"/>
        <v>2827.4333882308138</v>
      </c>
      <c r="G39">
        <f t="shared" si="2"/>
        <v>5400.3977715208548</v>
      </c>
      <c r="H39">
        <f t="shared" si="3"/>
        <v>11960.043232216341</v>
      </c>
      <c r="J39" s="1">
        <f t="shared" si="9"/>
        <v>49</v>
      </c>
      <c r="K39" s="1">
        <f t="shared" si="4"/>
        <v>11960.043232216341</v>
      </c>
      <c r="L39" s="1">
        <f t="shared" si="5"/>
        <v>2572.964383290041</v>
      </c>
      <c r="M39" s="1">
        <f t="shared" si="6"/>
        <v>2827.4333882308138</v>
      </c>
    </row>
    <row r="40" spans="1:14">
      <c r="C40">
        <f t="shared" si="7"/>
        <v>50</v>
      </c>
      <c r="D40">
        <f t="shared" si="8"/>
        <v>9.25</v>
      </c>
      <c r="E40">
        <f t="shared" si="0"/>
        <v>839.4375</v>
      </c>
      <c r="F40">
        <f t="shared" si="1"/>
        <v>2905.9732045705587</v>
      </c>
      <c r="G40">
        <f t="shared" si="2"/>
        <v>5543.1438877183409</v>
      </c>
      <c r="H40">
        <f t="shared" si="3"/>
        <v>12611.318296751939</v>
      </c>
      <c r="J40" s="1">
        <f t="shared" si="9"/>
        <v>49.25</v>
      </c>
      <c r="K40" s="1">
        <f t="shared" si="4"/>
        <v>12611.318296751939</v>
      </c>
      <c r="L40" s="1">
        <f t="shared" si="5"/>
        <v>2637.1706831477823</v>
      </c>
      <c r="M40" s="1">
        <f t="shared" si="6"/>
        <v>2905.9732045705587</v>
      </c>
    </row>
    <row r="41" spans="1:14">
      <c r="C41">
        <f t="shared" si="7"/>
        <v>50</v>
      </c>
      <c r="D41">
        <f t="shared" si="8"/>
        <v>9.5</v>
      </c>
      <c r="E41">
        <f t="shared" si="0"/>
        <v>859.75</v>
      </c>
      <c r="F41">
        <f t="shared" si="1"/>
        <v>2984.5130209103036</v>
      </c>
      <c r="G41">
        <f t="shared" si="2"/>
        <v>5685.497304834128</v>
      </c>
      <c r="H41">
        <f t="shared" si="3"/>
        <v>13278.595848866758</v>
      </c>
      <c r="J41" s="1">
        <f t="shared" si="9"/>
        <v>49.5</v>
      </c>
      <c r="K41" s="1">
        <f t="shared" si="4"/>
        <v>13278.595848866758</v>
      </c>
      <c r="L41" s="1">
        <f t="shared" si="5"/>
        <v>2700.9842839238245</v>
      </c>
      <c r="M41" s="1">
        <f t="shared" si="6"/>
        <v>2984.5130209103036</v>
      </c>
    </row>
    <row r="42" spans="1:14">
      <c r="C42">
        <f t="shared" si="7"/>
        <v>50</v>
      </c>
      <c r="D42">
        <f t="shared" si="8"/>
        <v>9.75</v>
      </c>
      <c r="E42">
        <f t="shared" si="0"/>
        <v>879.9375</v>
      </c>
      <c r="F42">
        <f t="shared" si="1"/>
        <v>3063.0528372500485</v>
      </c>
      <c r="G42">
        <f t="shared" si="2"/>
        <v>5827.4580228682171</v>
      </c>
      <c r="H42">
        <f t="shared" si="3"/>
        <v>13961.777713790376</v>
      </c>
      <c r="J42" s="1">
        <f t="shared" si="9"/>
        <v>49.75</v>
      </c>
      <c r="K42" s="1">
        <f t="shared" si="4"/>
        <v>13961.777713790376</v>
      </c>
      <c r="L42" s="1">
        <f t="shared" si="5"/>
        <v>2764.4051856181686</v>
      </c>
      <c r="M42" s="1">
        <f t="shared" si="6"/>
        <v>3063.0528372500485</v>
      </c>
    </row>
    <row r="43" spans="1:14">
      <c r="C43">
        <f t="shared" si="7"/>
        <v>50</v>
      </c>
      <c r="D43">
        <f t="shared" si="8"/>
        <v>10</v>
      </c>
      <c r="E43">
        <f t="shared" si="0"/>
        <v>900</v>
      </c>
      <c r="F43">
        <f t="shared" si="1"/>
        <v>3141.5926535897929</v>
      </c>
      <c r="G43">
        <f t="shared" si="2"/>
        <v>5969.0260418206071</v>
      </c>
      <c r="H43">
        <f t="shared" si="3"/>
        <v>14660.765716752367</v>
      </c>
      <c r="J43" s="1">
        <f t="shared" si="9"/>
        <v>50</v>
      </c>
      <c r="K43" s="1">
        <f t="shared" si="4"/>
        <v>14660.765716752367</v>
      </c>
      <c r="L43" s="1">
        <f t="shared" si="5"/>
        <v>2827.4333882308142</v>
      </c>
      <c r="M43" s="1">
        <f t="shared" si="6"/>
        <v>3141.5926535897929</v>
      </c>
    </row>
    <row r="45" spans="1:14">
      <c r="A45" t="s">
        <v>8</v>
      </c>
    </row>
    <row r="46" spans="1:14">
      <c r="A46">
        <v>47.924483520000003</v>
      </c>
      <c r="B46">
        <f>MAX(A46,A48)</f>
        <v>47.9252453</v>
      </c>
      <c r="C46">
        <v>50</v>
      </c>
      <c r="D46">
        <f>B46-40</f>
        <v>7.9252453000000003</v>
      </c>
      <c r="E46">
        <f t="shared" ref="E46" si="10">(2*C46*D46-D46^2)</f>
        <v>729.71501693482799</v>
      </c>
      <c r="F46">
        <f t="shared" ref="F46" si="11">PI()*(E46+D46^2)</f>
        <v>2489.7892412377037</v>
      </c>
      <c r="G46">
        <f t="shared" ref="G46" si="12">F46+PI()*E46</f>
        <v>4782.2565776543106</v>
      </c>
      <c r="H46">
        <f t="shared" ref="H46" si="13">(PI()/6)*D46*(3*E46+D46^2)</f>
        <v>9344.8204081313579</v>
      </c>
      <c r="J46" s="1">
        <f t="shared" ref="J46" si="14">J45+(D46-D45)</f>
        <v>7.9252453000000003</v>
      </c>
      <c r="K46" s="1"/>
      <c r="L46" s="1"/>
      <c r="M46" s="1">
        <f t="shared" ref="M46" si="15">F46</f>
        <v>2489.7892412377037</v>
      </c>
      <c r="N46">
        <f>M46/((1/10)+(5/125))</f>
        <v>17784.208865983597</v>
      </c>
    </row>
    <row r="47" spans="1:14">
      <c r="A47" t="s">
        <v>9</v>
      </c>
    </row>
    <row r="48" spans="1:14">
      <c r="A48">
        <v>47.9252453</v>
      </c>
      <c r="C48">
        <v>50</v>
      </c>
      <c r="D48">
        <f>A48-40</f>
        <v>7.9252453000000003</v>
      </c>
      <c r="E48">
        <f t="shared" ref="E48" si="16">(2*C48*D48-D48^2)</f>
        <v>729.71501693482799</v>
      </c>
      <c r="F48">
        <f t="shared" ref="F48" si="17">PI()*(E48+D48^2)</f>
        <v>2489.7892412377037</v>
      </c>
      <c r="G48">
        <f t="shared" ref="G48" si="18">F48+PI()*E48</f>
        <v>4782.2565776543106</v>
      </c>
      <c r="H48">
        <f t="shared" ref="H48" si="19">(PI()/6)*D48*(3*E48+D48^2)</f>
        <v>9344.8204081313579</v>
      </c>
      <c r="J48" s="1">
        <f t="shared" ref="J48" si="20">J47+(D48-D47)</f>
        <v>7.9252453000000003</v>
      </c>
      <c r="K48" s="1">
        <f t="shared" ref="K48" si="21">H48</f>
        <v>9344.8204081313579</v>
      </c>
      <c r="L48" s="1">
        <f t="shared" ref="L48" si="22">G48-F48</f>
        <v>2292.4673364166069</v>
      </c>
      <c r="M4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Hughes</dc:creator>
  <cp:lastModifiedBy>Joseph Hughes</cp:lastModifiedBy>
  <dcterms:created xsi:type="dcterms:W3CDTF">2017-02-08T20:58:10Z</dcterms:created>
  <dcterms:modified xsi:type="dcterms:W3CDTF">2017-02-08T22:32:09Z</dcterms:modified>
</cp:coreProperties>
</file>