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9068D6D-963C-4B11-83C0-752E42B34C6E}" xr6:coauthVersionLast="45" xr6:coauthVersionMax="47" xr10:uidLastSave="{00000000-0000-0000-0000-000000000000}"/>
  <bookViews>
    <workbookView xWindow="-109" yWindow="-109" windowWidth="26301" windowHeight="14169" tabRatio="701" xr2:uid="{00000000-000D-0000-FFFF-FFFF00000000}"/>
  </bookViews>
  <sheets>
    <sheet name="T-shirt" sheetId="13" r:id="rId1"/>
    <sheet name="Cake Friday" sheetId="8" r:id="rId2"/>
    <sheet name="Bob the Builder" sheetId="9" r:id="rId3"/>
    <sheet name="Multiplication" sheetId="4" r:id="rId4"/>
    <sheet name="P&amp;L" sheetId="5" r:id="rId5"/>
    <sheet name="HW" sheetId="15" r:id="rId6"/>
    <sheet name="Books" sheetId="11" r:id="rId7"/>
    <sheet name="Discount" sheetId="12" r:id="rId8"/>
    <sheet name="Concert tickets" sheetId="10" r:id="rId9"/>
    <sheet name="Sales Rep" sheetId="17" r:id="rId10"/>
  </sheets>
  <definedNames>
    <definedName name="AP">'Concert tickets'!$B$9</definedName>
    <definedName name="AS">'Concert tickets'!$B$4:$B$7</definedName>
    <definedName name="CP">'Concert tickets'!$B$10</definedName>
    <definedName name="CR">'Sales Rep'!$D$4:$M$4</definedName>
    <definedName name="CS">'Concert tickets'!$C$4:$C$7</definedName>
    <definedName name="CT">'Concert tickets'!$B$10</definedName>
    <definedName name="pct">'P&amp;L'!$B$14:$B$18</definedName>
    <definedName name="price">'T-shirt'!$G$3</definedName>
    <definedName name="revenue">'P&amp;L'!$C$2:$H$2</definedName>
    <definedName name="SALES">'Sales Rep'!$C$5:$C$11</definedName>
    <definedName name="Setir">Multiplication!$B$1:$J$1</definedName>
    <definedName name="sutun">Multiplication!$A$2:$A$10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13" l="1"/>
  <c r="D6" i="13"/>
  <c r="D7" i="13"/>
  <c r="D8" i="13"/>
  <c r="D9" i="13"/>
  <c r="D10" i="13"/>
  <c r="D11" i="13"/>
  <c r="D12" i="13"/>
  <c r="D4" i="13"/>
  <c r="C5" i="8"/>
  <c r="D5" i="8"/>
  <c r="E5" i="8"/>
  <c r="B5" i="8"/>
  <c r="E7" i="9"/>
  <c r="E8" i="9"/>
  <c r="E9" i="9"/>
  <c r="E10" i="9"/>
  <c r="E11" i="9"/>
  <c r="E12" i="9"/>
  <c r="E13" i="9"/>
  <c r="E14" i="9"/>
  <c r="E15" i="9"/>
  <c r="E16" i="9"/>
  <c r="E6" i="9"/>
  <c r="C2" i="4"/>
  <c r="D2" i="4"/>
  <c r="E2" i="4"/>
  <c r="F2" i="4"/>
  <c r="G2" i="4"/>
  <c r="H2" i="4"/>
  <c r="I2" i="4"/>
  <c r="J2" i="4"/>
  <c r="C3" i="4"/>
  <c r="D3" i="4"/>
  <c r="E3" i="4"/>
  <c r="F3" i="4"/>
  <c r="G3" i="4"/>
  <c r="H3" i="4"/>
  <c r="I3" i="4"/>
  <c r="J3" i="4"/>
  <c r="C4" i="4"/>
  <c r="D4" i="4"/>
  <c r="E4" i="4"/>
  <c r="F4" i="4"/>
  <c r="G4" i="4"/>
  <c r="H4" i="4"/>
  <c r="I4" i="4"/>
  <c r="J4" i="4"/>
  <c r="C5" i="4"/>
  <c r="D5" i="4"/>
  <c r="E5" i="4"/>
  <c r="F5" i="4"/>
  <c r="G5" i="4"/>
  <c r="H5" i="4"/>
  <c r="I5" i="4"/>
  <c r="J5" i="4"/>
  <c r="C6" i="4"/>
  <c r="D6" i="4"/>
  <c r="E6" i="4"/>
  <c r="F6" i="4"/>
  <c r="G6" i="4"/>
  <c r="H6" i="4"/>
  <c r="I6" i="4"/>
  <c r="J6" i="4"/>
  <c r="C7" i="4"/>
  <c r="D7" i="4"/>
  <c r="E7" i="4"/>
  <c r="F7" i="4"/>
  <c r="G7" i="4"/>
  <c r="H7" i="4"/>
  <c r="I7" i="4"/>
  <c r="J7" i="4"/>
  <c r="C8" i="4"/>
  <c r="D8" i="4"/>
  <c r="E8" i="4"/>
  <c r="F8" i="4"/>
  <c r="G8" i="4"/>
  <c r="H8" i="4"/>
  <c r="I8" i="4"/>
  <c r="J8" i="4"/>
  <c r="C9" i="4"/>
  <c r="D9" i="4"/>
  <c r="E9" i="4"/>
  <c r="F9" i="4"/>
  <c r="G9" i="4"/>
  <c r="H9" i="4"/>
  <c r="I9" i="4"/>
  <c r="J9" i="4"/>
  <c r="C10" i="4"/>
  <c r="D10" i="4"/>
  <c r="E10" i="4"/>
  <c r="F10" i="4"/>
  <c r="G10" i="4"/>
  <c r="H10" i="4"/>
  <c r="I10" i="4"/>
  <c r="J10" i="4"/>
  <c r="B3" i="4"/>
  <c r="B4" i="4"/>
  <c r="B5" i="4"/>
  <c r="B6" i="4"/>
  <c r="B7" i="4"/>
  <c r="B8" i="4"/>
  <c r="B9" i="4"/>
  <c r="B10" i="4"/>
  <c r="B2" i="4"/>
  <c r="C9" i="5" l="1"/>
  <c r="E17" i="17"/>
  <c r="F17" i="17"/>
  <c r="G17" i="17"/>
  <c r="H17" i="17"/>
  <c r="I17" i="17"/>
  <c r="J17" i="17"/>
  <c r="K17" i="17"/>
  <c r="L17" i="17"/>
  <c r="M17" i="17"/>
  <c r="D17" i="17"/>
  <c r="E5" i="17"/>
  <c r="F5" i="17"/>
  <c r="G5" i="17"/>
  <c r="H5" i="17"/>
  <c r="I5" i="17"/>
  <c r="J5" i="17"/>
  <c r="K5" i="17"/>
  <c r="L5" i="17"/>
  <c r="M5" i="17"/>
  <c r="E6" i="17"/>
  <c r="F6" i="17"/>
  <c r="G6" i="17"/>
  <c r="H6" i="17"/>
  <c r="I6" i="17"/>
  <c r="J6" i="17"/>
  <c r="K6" i="17"/>
  <c r="L6" i="17"/>
  <c r="M6" i="17"/>
  <c r="E7" i="17"/>
  <c r="F7" i="17"/>
  <c r="G7" i="17"/>
  <c r="H7" i="17"/>
  <c r="I7" i="17"/>
  <c r="J7" i="17"/>
  <c r="K7" i="17"/>
  <c r="L7" i="17"/>
  <c r="M7" i="17"/>
  <c r="E8" i="17"/>
  <c r="F8" i="17"/>
  <c r="G8" i="17"/>
  <c r="H8" i="17"/>
  <c r="I8" i="17"/>
  <c r="J8" i="17"/>
  <c r="K8" i="17"/>
  <c r="L8" i="17"/>
  <c r="M8" i="17"/>
  <c r="E9" i="17"/>
  <c r="F9" i="17"/>
  <c r="G9" i="17"/>
  <c r="H9" i="17"/>
  <c r="I9" i="17"/>
  <c r="J9" i="17"/>
  <c r="K9" i="17"/>
  <c r="L9" i="17"/>
  <c r="M9" i="17"/>
  <c r="E10" i="17"/>
  <c r="F10" i="17"/>
  <c r="G10" i="17"/>
  <c r="H10" i="17"/>
  <c r="I10" i="17"/>
  <c r="J10" i="17"/>
  <c r="K10" i="17"/>
  <c r="L10" i="17"/>
  <c r="M10" i="17"/>
  <c r="E11" i="17"/>
  <c r="F11" i="17"/>
  <c r="G11" i="17"/>
  <c r="H11" i="17"/>
  <c r="I11" i="17"/>
  <c r="J11" i="17"/>
  <c r="K11" i="17"/>
  <c r="L11" i="17"/>
  <c r="M11" i="17"/>
  <c r="D6" i="17"/>
  <c r="D7" i="17"/>
  <c r="D8" i="17"/>
  <c r="D9" i="17"/>
  <c r="D10" i="17"/>
  <c r="D11" i="17"/>
  <c r="D5" i="17"/>
  <c r="D5" i="10"/>
  <c r="D6" i="10"/>
  <c r="D7" i="10"/>
  <c r="D4" i="10"/>
  <c r="E5" i="12"/>
  <c r="F5" i="12"/>
  <c r="E6" i="12"/>
  <c r="F6" i="12"/>
  <c r="E7" i="12"/>
  <c r="F7" i="12"/>
  <c r="D6" i="12"/>
  <c r="D7" i="12"/>
  <c r="D5" i="12"/>
  <c r="B7" i="11"/>
  <c r="C7" i="11"/>
  <c r="D7" i="11"/>
  <c r="B8" i="11"/>
  <c r="C8" i="11"/>
  <c r="D8" i="11"/>
  <c r="C6" i="11"/>
  <c r="D6" i="11"/>
  <c r="B6" i="11"/>
  <c r="B13" i="13" l="1"/>
  <c r="D10" i="11"/>
  <c r="C10" i="11"/>
  <c r="B10" i="11"/>
  <c r="C7" i="10"/>
  <c r="B7" i="10"/>
  <c r="D9" i="5" l="1"/>
  <c r="E9" i="5"/>
  <c r="F9" i="5"/>
  <c r="G9" i="5"/>
  <c r="H9" i="5"/>
  <c r="G11" i="5" l="1"/>
  <c r="F11" i="5"/>
  <c r="E11" i="5"/>
  <c r="D11" i="5" l="1"/>
  <c r="H11" i="5"/>
  <c r="C11" i="5"/>
  <c r="E18" i="9"/>
</calcChain>
</file>

<file path=xl/sharedStrings.xml><?xml version="1.0" encoding="utf-8"?>
<sst xmlns="http://schemas.openxmlformats.org/spreadsheetml/2006/main" count="123" uniqueCount="92">
  <si>
    <t>Jan</t>
  </si>
  <si>
    <t>Feb</t>
  </si>
  <si>
    <t>Mar</t>
  </si>
  <si>
    <t>Apr</t>
  </si>
  <si>
    <t>May</t>
  </si>
  <si>
    <t>Jun</t>
  </si>
  <si>
    <t>Total</t>
  </si>
  <si>
    <t>Revenue</t>
  </si>
  <si>
    <t>Expenses</t>
  </si>
  <si>
    <t>Administrative</t>
  </si>
  <si>
    <t>Commission</t>
  </si>
  <si>
    <t>Equipment</t>
  </si>
  <si>
    <t>Marketing</t>
  </si>
  <si>
    <t>Technical Support</t>
  </si>
  <si>
    <t>Net Income</t>
  </si>
  <si>
    <t>Assumptions</t>
  </si>
  <si>
    <t>*</t>
  </si>
  <si>
    <t>Cake Friday Stats</t>
  </si>
  <si>
    <t>4C</t>
  </si>
  <si>
    <t>4G</t>
  </si>
  <si>
    <t>4W</t>
  </si>
  <si>
    <t>4S</t>
  </si>
  <si>
    <t>Children in Class</t>
  </si>
  <si>
    <t>Cakes Needed</t>
  </si>
  <si>
    <t>Cakes per child</t>
  </si>
  <si>
    <t>Labour total</t>
  </si>
  <si>
    <t>Clear up</t>
  </si>
  <si>
    <t>Skimming</t>
  </si>
  <si>
    <t>Brew time</t>
  </si>
  <si>
    <t>Replastering bits knocked off</t>
  </si>
  <si>
    <t>Accidentally knocking off some new plaster</t>
  </si>
  <si>
    <t>Plastering walls</t>
  </si>
  <si>
    <t>Preparing walls</t>
  </si>
  <si>
    <t>Removing old plaster</t>
  </si>
  <si>
    <t>Rate</t>
  </si>
  <si>
    <t>Hours</t>
  </si>
  <si>
    <t>Item</t>
  </si>
  <si>
    <t>Bob the Dodgy Builder - Charge Sheet</t>
  </si>
  <si>
    <t>Year Summary of Concerts</t>
  </si>
  <si>
    <t xml:space="preserve">Ticket Sales </t>
  </si>
  <si>
    <t>Adult Sales</t>
  </si>
  <si>
    <t>Child Sales</t>
  </si>
  <si>
    <t>Christmas concert</t>
  </si>
  <si>
    <t>Easter Eggstravaganza</t>
  </si>
  <si>
    <t>Summer Concert</t>
  </si>
  <si>
    <t>CONCERT TOTALS</t>
  </si>
  <si>
    <t>Adult Ticket Price</t>
  </si>
  <si>
    <t>Child Ticket Price</t>
  </si>
  <si>
    <t>Revenue = (Adult Sales * Adult price) + (Child Sales * Child Price)</t>
  </si>
  <si>
    <t>Book Title</t>
  </si>
  <si>
    <t>Book 1</t>
  </si>
  <si>
    <t>Book 2</t>
  </si>
  <si>
    <t>Book 3</t>
  </si>
  <si>
    <t>Sales</t>
  </si>
  <si>
    <t>Royalty Ex.</t>
  </si>
  <si>
    <t>Manu. Ex.</t>
  </si>
  <si>
    <t>Adm. Ex.</t>
  </si>
  <si>
    <t>Current pricing</t>
  </si>
  <si>
    <t>Level</t>
  </si>
  <si>
    <t>Price</t>
  </si>
  <si>
    <t>Standard</t>
  </si>
  <si>
    <t>Premium</t>
  </si>
  <si>
    <t>Deluxe</t>
  </si>
  <si>
    <t>Discount options</t>
  </si>
  <si>
    <t>T-Shirt Orders for this Month</t>
  </si>
  <si>
    <t>Order No.</t>
  </si>
  <si>
    <t>Quantity</t>
  </si>
  <si>
    <t>Colour</t>
  </si>
  <si>
    <t>Order Cost</t>
  </si>
  <si>
    <t>AS/1101A-03</t>
  </si>
  <si>
    <t>Black</t>
  </si>
  <si>
    <t>AS/1101A-04</t>
  </si>
  <si>
    <t>AS/1101A-05</t>
  </si>
  <si>
    <t>White</t>
  </si>
  <si>
    <t>AS/1101A-06</t>
  </si>
  <si>
    <t>AS/1101A-07</t>
  </si>
  <si>
    <t>Blue</t>
  </si>
  <si>
    <t>AS/1101A-08</t>
  </si>
  <si>
    <t>AS/1101A-09</t>
  </si>
  <si>
    <t>AS/1101A-10</t>
  </si>
  <si>
    <t>AS/1101A-11</t>
  </si>
  <si>
    <t>TOTALS</t>
  </si>
  <si>
    <t>Using Range Names</t>
  </si>
  <si>
    <t>Commission Rates</t>
  </si>
  <si>
    <t>Sleepy</t>
  </si>
  <si>
    <t>Grumpy</t>
  </si>
  <si>
    <t>Dopey</t>
  </si>
  <si>
    <t>Happy</t>
  </si>
  <si>
    <t>Sneezy</t>
  </si>
  <si>
    <t>Bashful</t>
  </si>
  <si>
    <t>Doc</t>
  </si>
  <si>
    <t>Using Absolute 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</si>
</sst>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41" formatCode="_(* #,##0_);_(* \(#,##0\);_(* &quot;-&quot;_);_(@_)"/>
    <numFmt numFmtId="43" formatCode="_(* #,##0.00_);_(* \(#,##0.00\);_(* &quot;-&quot;??_);_(@_)"/>
    <numFmt numFmtId="164" formatCode="_-&quot;£&quot;* #,##0.00_-;\-&quot;£&quot;* #,##0.00_-;_-&quot;£&quot;* &quot;-&quot;??_-;_-@_-"/>
    <numFmt numFmtId="165" formatCode="&quot;£&quot;#,##0.00"/>
    <numFmt numFmtId="166" formatCode="_(* #,##0_);_(* \(#,##0\);_(* &quot;-&quot;??_);_(@_)"/>
    <numFmt numFmtId="167" formatCode="&quot;£&quot;#,##0.00;[Red]\-&quot;£&quot;#,##0.00"/>
    <numFmt numFmtId="168" formatCode="_-* #,##0.00_-;\-* #,##0.00_-;_-* &quot;-&quot;??_-;_-@_-"/>
    <numFmt numFmtId="169" formatCode="_-* #,##0_-;\-* #,##0_-;_-* &quot;-&quot;??_-;_-@_-"/>
    <numFmt numFmtId="170" formatCode="&quot;£&quot;#,##0"/>
    <numFmt numFmtId="171" formatCode="&quot;$&quot;#,##0.0_);\(&quot;$&quot;#,##0.0\)"/>
    <numFmt numFmtId="172" formatCode="#,##0;[Red]\ \-#,##0"/>
    <numFmt numFmtId="173" formatCode="mm/dd/yy;@"/>
  </numFmts>
  <fonts count="29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b/>
      <i/>
      <u/>
      <sz val="12"/>
      <color theme="3" tint="-0.249977111117893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666666"/>
      <name val="Open Sans"/>
      <family val="2"/>
    </font>
    <font>
      <b/>
      <sz val="11"/>
      <color theme="1"/>
      <name val="Calibri"/>
      <family val="2"/>
      <scheme val="minor"/>
    </font>
    <font>
      <b/>
      <sz val="10"/>
      <color theme="3" tint="-0.249977111117893"/>
      <name val="Arial"/>
      <family val="2"/>
    </font>
    <font>
      <sz val="10"/>
      <color theme="3" tint="-0.249977111117893"/>
      <name val="Arial"/>
      <family val="2"/>
    </font>
    <font>
      <b/>
      <sz val="14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3" tint="0.59999389629810485"/>
      </right>
      <top/>
      <bottom style="thin">
        <color theme="3" tint="0.59999389629810485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/>
      <right/>
      <top style="thin">
        <color theme="5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5" tint="0.39994506668294322"/>
      </right>
      <top style="thin">
        <color rgb="FF00B050"/>
      </top>
      <bottom/>
      <diagonal/>
    </border>
    <border>
      <left/>
      <right style="thin">
        <color theme="5" tint="0.39994506668294322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/>
      <bottom/>
      <diagonal/>
    </border>
    <border>
      <left style="thin">
        <color theme="5" tint="0.39994506668294322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1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3" fillId="0" borderId="0" applyFont="0" applyFill="0" applyBorder="0" applyAlignment="0" applyProtection="0"/>
  </cellStyleXfs>
  <cellXfs count="130">
    <xf numFmtId="0" fontId="0" fillId="0" borderId="0" xfId="0"/>
    <xf numFmtId="0" fontId="4" fillId="0" borderId="0" xfId="0" applyFont="1"/>
    <xf numFmtId="3" fontId="5" fillId="0" borderId="0" xfId="0" applyNumberFormat="1" applyFont="1" applyAlignment="1">
      <alignment horizontal="center" vertical="center"/>
    </xf>
    <xf numFmtId="0" fontId="8" fillId="0" borderId="0" xfId="1" applyFont="1"/>
    <xf numFmtId="0" fontId="6" fillId="3" borderId="0" xfId="1" applyFont="1" applyFill="1"/>
    <xf numFmtId="3" fontId="8" fillId="3" borderId="0" xfId="1" applyNumberFormat="1" applyFont="1" applyFill="1"/>
    <xf numFmtId="3" fontId="8" fillId="0" borderId="0" xfId="1" applyNumberFormat="1" applyFont="1"/>
    <xf numFmtId="39" fontId="8" fillId="0" borderId="0" xfId="1" applyNumberFormat="1" applyFont="1"/>
    <xf numFmtId="0" fontId="8" fillId="4" borderId="4" xfId="1" applyFont="1" applyFill="1" applyBorder="1" applyAlignment="1">
      <alignment vertical="center"/>
    </xf>
    <xf numFmtId="0" fontId="8" fillId="4" borderId="3" xfId="1" applyFont="1" applyFill="1" applyBorder="1" applyAlignment="1">
      <alignment vertical="center"/>
    </xf>
    <xf numFmtId="0" fontId="8" fillId="4" borderId="5" xfId="1" applyFont="1" applyFill="1" applyBorder="1" applyAlignment="1">
      <alignment vertical="center"/>
    </xf>
    <xf numFmtId="9" fontId="8" fillId="0" borderId="6" xfId="1" applyNumberFormat="1" applyFont="1" applyBorder="1" applyAlignment="1">
      <alignment horizontal="center" vertical="center"/>
    </xf>
    <xf numFmtId="9" fontId="8" fillId="0" borderId="7" xfId="1" applyNumberFormat="1" applyFont="1" applyBorder="1" applyAlignment="1">
      <alignment horizontal="center" vertical="center"/>
    </xf>
    <xf numFmtId="9" fontId="8" fillId="0" borderId="1" xfId="1" applyNumberFormat="1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7" fillId="0" borderId="0" xfId="1" applyFont="1"/>
    <xf numFmtId="3" fontId="12" fillId="6" borderId="17" xfId="3" applyNumberFormat="1" applyFont="1" applyFill="1" applyBorder="1" applyAlignment="1">
      <alignment horizontal="right" vertical="center"/>
    </xf>
    <xf numFmtId="3" fontId="10" fillId="7" borderId="0" xfId="1" applyNumberFormat="1" applyFont="1" applyFill="1" applyAlignment="1">
      <alignment vertical="center"/>
    </xf>
    <xf numFmtId="3" fontId="13" fillId="5" borderId="0" xfId="1" applyNumberFormat="1" applyFont="1" applyFill="1" applyAlignment="1">
      <alignment vertical="center"/>
    </xf>
    <xf numFmtId="3" fontId="13" fillId="8" borderId="18" xfId="1" applyNumberFormat="1" applyFont="1" applyFill="1" applyBorder="1" applyAlignment="1">
      <alignment horizontal="right"/>
    </xf>
    <xf numFmtId="3" fontId="13" fillId="8" borderId="19" xfId="1" applyNumberFormat="1" applyFont="1" applyFill="1" applyBorder="1" applyAlignment="1">
      <alignment horizontal="right"/>
    </xf>
    <xf numFmtId="3" fontId="13" fillId="8" borderId="20" xfId="1" applyNumberFormat="1" applyFont="1" applyFill="1" applyBorder="1" applyAlignment="1">
      <alignment horizontal="right"/>
    </xf>
    <xf numFmtId="0" fontId="1" fillId="9" borderId="21" xfId="0" applyFont="1" applyFill="1" applyBorder="1" applyAlignment="1">
      <alignment horizontal="center" vertical="center"/>
    </xf>
    <xf numFmtId="0" fontId="1" fillId="10" borderId="22" xfId="0" applyFont="1" applyFill="1" applyBorder="1" applyAlignment="1">
      <alignment horizontal="center" vertical="center"/>
    </xf>
    <xf numFmtId="0" fontId="1" fillId="10" borderId="21" xfId="0" applyFont="1" applyFill="1" applyBorder="1" applyAlignment="1">
      <alignment horizontal="center" vertical="center"/>
    </xf>
    <xf numFmtId="0" fontId="16" fillId="0" borderId="0" xfId="0" applyFont="1"/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0" fontId="0" fillId="0" borderId="23" xfId="0" applyBorder="1" applyAlignment="1">
      <alignment horizontal="center"/>
    </xf>
    <xf numFmtId="0" fontId="0" fillId="3" borderId="24" xfId="0" applyFill="1" applyBorder="1"/>
    <xf numFmtId="0" fontId="0" fillId="3" borderId="16" xfId="0" applyFill="1" applyBorder="1"/>
    <xf numFmtId="0" fontId="0" fillId="3" borderId="5" xfId="0" applyFill="1" applyBorder="1"/>
    <xf numFmtId="0" fontId="0" fillId="3" borderId="25" xfId="0" applyFill="1" applyBorder="1"/>
    <xf numFmtId="0" fontId="0" fillId="3" borderId="0" xfId="0" applyFill="1"/>
    <xf numFmtId="164" fontId="0" fillId="11" borderId="23" xfId="4" applyFont="1" applyFill="1" applyBorder="1"/>
    <xf numFmtId="0" fontId="15" fillId="12" borderId="23" xfId="0" applyFont="1" applyFill="1" applyBorder="1"/>
    <xf numFmtId="0" fontId="0" fillId="3" borderId="3" xfId="0" applyFill="1" applyBorder="1"/>
    <xf numFmtId="165" fontId="0" fillId="0" borderId="23" xfId="0" applyNumberFormat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3" borderId="5" xfId="0" applyFill="1" applyBorder="1"/>
    <xf numFmtId="0" fontId="0" fillId="11" borderId="7" xfId="0" applyFill="1" applyBorder="1" applyAlignment="1">
      <alignment horizontal="center"/>
    </xf>
    <xf numFmtId="0" fontId="0" fillId="13" borderId="3" xfId="0" applyFill="1" applyBorder="1"/>
    <xf numFmtId="164" fontId="0" fillId="0" borderId="23" xfId="4" applyFont="1" applyBorder="1"/>
    <xf numFmtId="0" fontId="0" fillId="11" borderId="6" xfId="0" applyFill="1" applyBorder="1" applyAlignment="1">
      <alignment horizontal="center"/>
    </xf>
    <xf numFmtId="0" fontId="15" fillId="12" borderId="23" xfId="0" applyFont="1" applyFill="1" applyBorder="1" applyAlignment="1">
      <alignment horizontal="left"/>
    </xf>
    <xf numFmtId="0" fontId="15" fillId="12" borderId="26" xfId="0" applyFont="1" applyFill="1" applyBorder="1" applyAlignment="1">
      <alignment horizontal="center"/>
    </xf>
    <xf numFmtId="0" fontId="15" fillId="12" borderId="27" xfId="0" applyFont="1" applyFill="1" applyBorder="1" applyAlignment="1">
      <alignment horizontal="center"/>
    </xf>
    <xf numFmtId="0" fontId="15" fillId="12" borderId="28" xfId="0" applyFont="1" applyFill="1" applyBorder="1"/>
    <xf numFmtId="0" fontId="14" fillId="14" borderId="0" xfId="0" applyFont="1" applyFill="1"/>
    <xf numFmtId="0" fontId="0" fillId="3" borderId="29" xfId="0" applyFill="1" applyBorder="1"/>
    <xf numFmtId="0" fontId="0" fillId="3" borderId="30" xfId="0" applyFill="1" applyBorder="1"/>
    <xf numFmtId="0" fontId="0" fillId="3" borderId="4" xfId="0" applyFill="1" applyBorder="1"/>
    <xf numFmtId="0" fontId="0" fillId="0" borderId="0" xfId="0" applyAlignment="1">
      <alignment wrapText="1"/>
    </xf>
    <xf numFmtId="0" fontId="18" fillId="0" borderId="0" xfId="0" applyFont="1"/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 wrapText="1"/>
    </xf>
    <xf numFmtId="0" fontId="0" fillId="0" borderId="23" xfId="0" applyBorder="1" applyAlignment="1">
      <alignment wrapText="1"/>
    </xf>
    <xf numFmtId="165" fontId="0" fillId="0" borderId="23" xfId="0" applyNumberFormat="1" applyBorder="1" applyAlignment="1">
      <alignment wrapText="1"/>
    </xf>
    <xf numFmtId="165" fontId="0" fillId="15" borderId="23" xfId="0" applyNumberFormat="1" applyFill="1" applyBorder="1"/>
    <xf numFmtId="0" fontId="20" fillId="0" borderId="0" xfId="0" applyFont="1" applyAlignment="1">
      <alignment vertical="center"/>
    </xf>
    <xf numFmtId="0" fontId="0" fillId="11" borderId="7" xfId="0" applyFill="1" applyBorder="1" applyAlignment="1">
      <alignment horizontal="center" wrapText="1"/>
    </xf>
    <xf numFmtId="166" fontId="22" fillId="15" borderId="31" xfId="1" applyNumberFormat="1" applyFont="1" applyFill="1" applyBorder="1" applyAlignment="1">
      <alignment horizontal="center"/>
    </xf>
    <xf numFmtId="166" fontId="23" fillId="3" borderId="31" xfId="2" applyNumberFormat="1" applyFont="1" applyFill="1" applyBorder="1"/>
    <xf numFmtId="166" fontId="23" fillId="0" borderId="0" xfId="1" applyNumberFormat="1" applyFont="1"/>
    <xf numFmtId="166" fontId="22" fillId="15" borderId="31" xfId="1" applyNumberFormat="1" applyFont="1" applyFill="1" applyBorder="1" applyAlignment="1">
      <alignment horizontal="left" vertical="center"/>
    </xf>
    <xf numFmtId="166" fontId="23" fillId="3" borderId="26" xfId="1" applyNumberFormat="1" applyFont="1" applyFill="1" applyBorder="1"/>
    <xf numFmtId="166" fontId="23" fillId="3" borderId="23" xfId="1" applyNumberFormat="1" applyFont="1" applyFill="1" applyBorder="1"/>
    <xf numFmtId="166" fontId="22" fillId="15" borderId="31" xfId="1" applyNumberFormat="1" applyFont="1" applyFill="1" applyBorder="1" applyAlignment="1">
      <alignment horizontal="center" vertical="center"/>
    </xf>
    <xf numFmtId="9" fontId="23" fillId="3" borderId="23" xfId="1" applyNumberFormat="1" applyFont="1" applyFill="1" applyBorder="1" applyAlignment="1">
      <alignment horizontal="center"/>
    </xf>
    <xf numFmtId="9" fontId="0" fillId="0" borderId="0" xfId="0" applyNumberFormat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9" fontId="0" fillId="15" borderId="36" xfId="0" applyNumberFormat="1" applyFill="1" applyBorder="1"/>
    <xf numFmtId="9" fontId="0" fillId="15" borderId="16" xfId="0" applyNumberFormat="1" applyFill="1" applyBorder="1"/>
    <xf numFmtId="9" fontId="0" fillId="15" borderId="37" xfId="0" applyNumberFormat="1" applyFill="1" applyBorder="1"/>
    <xf numFmtId="0" fontId="0" fillId="15" borderId="36" xfId="0" applyFill="1" applyBorder="1"/>
    <xf numFmtId="0" fontId="0" fillId="15" borderId="37" xfId="0" applyFill="1" applyBorder="1"/>
    <xf numFmtId="0" fontId="24" fillId="0" borderId="0" xfId="0" applyFont="1"/>
    <xf numFmtId="0" fontId="25" fillId="4" borderId="0" xfId="0" applyFont="1" applyFill="1"/>
    <xf numFmtId="0" fontId="25" fillId="4" borderId="0" xfId="0" applyFont="1" applyFill="1" applyAlignment="1">
      <alignment horizontal="right"/>
    </xf>
    <xf numFmtId="0" fontId="25" fillId="4" borderId="0" xfId="0" applyFont="1" applyFill="1" applyAlignment="1">
      <alignment horizontal="center"/>
    </xf>
    <xf numFmtId="167" fontId="21" fillId="16" borderId="23" xfId="0" applyNumberFormat="1" applyFont="1" applyFill="1" applyBorder="1" applyAlignment="1">
      <alignment horizontal="right"/>
    </xf>
    <xf numFmtId="0" fontId="0" fillId="0" borderId="23" xfId="0" applyBorder="1"/>
    <xf numFmtId="165" fontId="0" fillId="0" borderId="23" xfId="0" applyNumberFormat="1" applyBorder="1"/>
    <xf numFmtId="0" fontId="21" fillId="4" borderId="28" xfId="0" applyFont="1" applyFill="1" applyBorder="1"/>
    <xf numFmtId="169" fontId="21" fillId="0" borderId="0" xfId="5" applyNumberFormat="1" applyFont="1" applyFill="1" applyBorder="1"/>
    <xf numFmtId="166" fontId="23" fillId="4" borderId="31" xfId="1" applyNumberFormat="1" applyFont="1" applyFill="1" applyBorder="1" applyAlignment="1">
      <alignment horizontal="center"/>
    </xf>
    <xf numFmtId="0" fontId="15" fillId="14" borderId="27" xfId="0" applyFont="1" applyFill="1" applyBorder="1"/>
    <xf numFmtId="0" fontId="15" fillId="14" borderId="26" xfId="0" applyFont="1" applyFill="1" applyBorder="1"/>
    <xf numFmtId="0" fontId="0" fillId="17" borderId="4" xfId="0" applyFill="1" applyBorder="1"/>
    <xf numFmtId="0" fontId="0" fillId="17" borderId="29" xfId="0" applyFill="1" applyBorder="1"/>
    <xf numFmtId="0" fontId="15" fillId="17" borderId="30" xfId="0" applyFont="1" applyFill="1" applyBorder="1"/>
    <xf numFmtId="0" fontId="15" fillId="17" borderId="29" xfId="0" applyFont="1" applyFill="1" applyBorder="1"/>
    <xf numFmtId="0" fontId="14" fillId="17" borderId="5" xfId="0" applyFont="1" applyFill="1" applyBorder="1"/>
    <xf numFmtId="0" fontId="15" fillId="17" borderId="24" xfId="0" applyFont="1" applyFill="1" applyBorder="1"/>
    <xf numFmtId="9" fontId="26" fillId="5" borderId="27" xfId="0" applyNumberFormat="1" applyFont="1" applyFill="1" applyBorder="1" applyAlignment="1">
      <alignment horizontal="center"/>
    </xf>
    <xf numFmtId="9" fontId="26" fillId="5" borderId="26" xfId="0" applyNumberFormat="1" applyFont="1" applyFill="1" applyBorder="1" applyAlignment="1">
      <alignment horizontal="center"/>
    </xf>
    <xf numFmtId="0" fontId="27" fillId="17" borderId="7" xfId="0" applyFont="1" applyFill="1" applyBorder="1"/>
    <xf numFmtId="170" fontId="26" fillId="5" borderId="7" xfId="0" applyNumberFormat="1" applyFont="1" applyFill="1" applyBorder="1"/>
    <xf numFmtId="0" fontId="27" fillId="17" borderId="1" xfId="0" applyFont="1" applyFill="1" applyBorder="1"/>
    <xf numFmtId="170" fontId="26" fillId="5" borderId="1" xfId="0" applyNumberFormat="1" applyFont="1" applyFill="1" applyBorder="1"/>
    <xf numFmtId="171" fontId="0" fillId="0" borderId="0" xfId="0" applyNumberFormat="1"/>
    <xf numFmtId="37" fontId="0" fillId="0" borderId="23" xfId="5" applyNumberFormat="1" applyFont="1" applyBorder="1"/>
    <xf numFmtId="37" fontId="0" fillId="0" borderId="28" xfId="5" applyNumberFormat="1" applyFont="1" applyBorder="1"/>
    <xf numFmtId="49" fontId="0" fillId="0" borderId="0" xfId="0" applyNumberFormat="1"/>
    <xf numFmtId="172" fontId="0" fillId="0" borderId="0" xfId="0" applyNumberFormat="1"/>
    <xf numFmtId="14" fontId="0" fillId="0" borderId="0" xfId="0" applyNumberFormat="1"/>
    <xf numFmtId="173" fontId="0" fillId="0" borderId="0" xfId="0" applyNumberFormat="1"/>
    <xf numFmtId="37" fontId="21" fillId="4" borderId="23" xfId="5" applyNumberFormat="1" applyFont="1" applyFill="1" applyBorder="1"/>
    <xf numFmtId="0" fontId="0" fillId="18" borderId="23" xfId="0" applyFill="1" applyBorder="1" applyAlignment="1">
      <alignment horizontal="center"/>
    </xf>
    <xf numFmtId="0" fontId="28" fillId="14" borderId="28" xfId="0" applyFont="1" applyFill="1" applyBorder="1"/>
    <xf numFmtId="0" fontId="13" fillId="8" borderId="14" xfId="1" applyFont="1" applyFill="1" applyBorder="1"/>
    <xf numFmtId="0" fontId="13" fillId="5" borderId="0" xfId="1" applyFont="1" applyFill="1" applyAlignment="1">
      <alignment vertical="center"/>
    </xf>
    <xf numFmtId="0" fontId="13" fillId="8" borderId="15" xfId="1" applyFont="1" applyFill="1" applyBorder="1"/>
    <xf numFmtId="0" fontId="10" fillId="7" borderId="0" xfId="1" applyFont="1" applyFill="1" applyAlignment="1">
      <alignment vertical="center"/>
    </xf>
    <xf numFmtId="0" fontId="9" fillId="0" borderId="16" xfId="1" applyFont="1" applyBorder="1" applyAlignment="1">
      <alignment horizontal="left"/>
    </xf>
    <xf numFmtId="0" fontId="11" fillId="4" borderId="8" xfId="1" applyFont="1" applyFill="1" applyBorder="1" applyAlignment="1">
      <alignment horizontal="left" vertical="center" indent="1"/>
    </xf>
    <xf numFmtId="0" fontId="11" fillId="4" borderId="9" xfId="1" applyFont="1" applyFill="1" applyBorder="1" applyAlignment="1">
      <alignment horizontal="left" vertical="center" indent="1"/>
    </xf>
    <xf numFmtId="0" fontId="11" fillId="4" borderId="10" xfId="1" applyFont="1" applyFill="1" applyBorder="1" applyAlignment="1">
      <alignment horizontal="left" vertical="center" indent="1"/>
    </xf>
    <xf numFmtId="0" fontId="11" fillId="4" borderId="11" xfId="1" applyFont="1" applyFill="1" applyBorder="1" applyAlignment="1">
      <alignment horizontal="left" vertical="center" indent="1"/>
    </xf>
    <xf numFmtId="0" fontId="11" fillId="4" borderId="12" xfId="1" applyFont="1" applyFill="1" applyBorder="1" applyAlignment="1">
      <alignment horizontal="left" vertical="center" indent="1"/>
    </xf>
    <xf numFmtId="0" fontId="11" fillId="4" borderId="13" xfId="1" applyFont="1" applyFill="1" applyBorder="1" applyAlignment="1">
      <alignment horizontal="left" vertical="center" indent="1"/>
    </xf>
    <xf numFmtId="0" fontId="0" fillId="7" borderId="38" xfId="0" applyFill="1" applyBorder="1" applyAlignment="1">
      <alignment horizontal="center"/>
    </xf>
    <xf numFmtId="0" fontId="0" fillId="7" borderId="39" xfId="0" applyFill="1" applyBorder="1" applyAlignment="1">
      <alignment horizontal="center"/>
    </xf>
    <xf numFmtId="0" fontId="0" fillId="7" borderId="40" xfId="0" applyFill="1" applyBorder="1" applyAlignment="1">
      <alignment horizontal="center"/>
    </xf>
    <xf numFmtId="0" fontId="0" fillId="0" borderId="0" xfId="0" applyAlignment="1">
      <alignment horizontal="center" wrapText="1"/>
    </xf>
    <xf numFmtId="43" fontId="0" fillId="0" borderId="1" xfId="0" applyNumberFormat="1" applyBorder="1" applyAlignment="1">
      <alignment horizontal="center"/>
    </xf>
  </cellXfs>
  <cellStyles count="6">
    <cellStyle name="Comma [0]" xfId="3" builtinId="6"/>
    <cellStyle name="Comma 2" xfId="2" xr:uid="{00000000-0005-0000-0000-000000000000}"/>
    <cellStyle name="Comma 3" xfId="5" xr:uid="{C9B1FC6D-6DB2-437A-81FE-661D4DD86D57}"/>
    <cellStyle name="Currency 2" xfId="4" xr:uid="{75E8D398-1BE0-4E3F-9D01-2D4B214310BE}"/>
    <cellStyle name="Normal" xfId="0" builtinId="0"/>
    <cellStyle name="Normal 2" xfId="1" xr:uid="{00000000-0005-0000-0000-000002000000}"/>
  </cellStyles>
  <dxfs count="0"/>
  <tableStyles count="1" defaultTableStyle="TableStyleMedium2" defaultPivotStyle="PivotStyleLight16">
    <tableStyle name="Invisible" pivot="0" table="0" count="0" xr9:uid="{630602DE-2237-41E7-BE52-E692ACAD1E6C}"/>
  </tableStyles>
  <colors>
    <mruColors>
      <color rgb="FFF9F9F9"/>
      <color rgb="FF78B832"/>
      <color rgb="FF89CC40"/>
      <color rgb="FFFFC5C5"/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52619</xdr:rowOff>
    </xdr:from>
    <xdr:to>
      <xdr:col>0</xdr:col>
      <xdr:colOff>980557</xdr:colOff>
      <xdr:row>0</xdr:row>
      <xdr:rowOff>299357</xdr:rowOff>
    </xdr:to>
    <xdr:pic>
      <xdr:nvPicPr>
        <xdr:cNvPr id="2" name="Picture 1" descr="Related image">
          <a:extLst>
            <a:ext uri="{FF2B5EF4-FFF2-40B4-BE49-F238E27FC236}">
              <a16:creationId xmlns:a16="http://schemas.microsoft.com/office/drawing/2014/main" id="{B6518090-82FA-4E89-8159-4B3A32B5EC3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73" t="25896" r="3435" b="27490"/>
        <a:stretch/>
      </xdr:blipFill>
      <xdr:spPr bwMode="auto">
        <a:xfrm>
          <a:off x="0" y="52619"/>
          <a:ext cx="866257" cy="2467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AAE73-F04A-41D4-811E-38A8C4161E14}">
  <dimension ref="A1:L13"/>
  <sheetViews>
    <sheetView showGridLines="0" tabSelected="1" zoomScale="115" zoomScaleNormal="115" workbookViewId="0">
      <selection activeCell="D4" sqref="D4:D12"/>
    </sheetView>
  </sheetViews>
  <sheetFormatPr defaultRowHeight="14.3"/>
  <cols>
    <col min="1" max="1" width="12.625" customWidth="1"/>
    <col min="2" max="2" width="10.5" customWidth="1"/>
    <col min="3" max="3" width="8.375" customWidth="1"/>
    <col min="4" max="4" width="12.125" customWidth="1"/>
    <col min="5" max="5" width="2.5" customWidth="1"/>
    <col min="6" max="6" width="5.5" customWidth="1"/>
    <col min="9" max="9" width="12.5" customWidth="1"/>
  </cols>
  <sheetData>
    <row r="1" spans="1:12" ht="25.85" customHeight="1">
      <c r="B1" s="80" t="s">
        <v>64</v>
      </c>
      <c r="C1" s="80"/>
    </row>
    <row r="3" spans="1:12">
      <c r="A3" s="81" t="s">
        <v>65</v>
      </c>
      <c r="B3" s="82" t="s">
        <v>66</v>
      </c>
      <c r="C3" s="83" t="s">
        <v>67</v>
      </c>
      <c r="D3" s="82" t="s">
        <v>68</v>
      </c>
      <c r="F3" t="s">
        <v>59</v>
      </c>
      <c r="G3" s="84">
        <v>17.989999999999998</v>
      </c>
    </row>
    <row r="4" spans="1:12">
      <c r="A4" s="85" t="s">
        <v>69</v>
      </c>
      <c r="B4" s="105">
        <v>1500</v>
      </c>
      <c r="C4" s="29" t="s">
        <v>70</v>
      </c>
      <c r="D4" s="86">
        <f>price*B4</f>
        <v>26984.999999999996</v>
      </c>
    </row>
    <row r="5" spans="1:12">
      <c r="A5" s="85" t="s">
        <v>71</v>
      </c>
      <c r="B5" s="105">
        <v>950</v>
      </c>
      <c r="C5" s="29" t="s">
        <v>70</v>
      </c>
      <c r="D5" s="86">
        <f>price*B5</f>
        <v>17090.5</v>
      </c>
      <c r="I5" s="109"/>
    </row>
    <row r="6" spans="1:12">
      <c r="A6" s="85" t="s">
        <v>72</v>
      </c>
      <c r="B6" s="105">
        <v>2000</v>
      </c>
      <c r="C6" s="29" t="s">
        <v>73</v>
      </c>
      <c r="D6" s="86">
        <f>price*B6</f>
        <v>35980</v>
      </c>
      <c r="I6" s="110"/>
      <c r="J6" s="107"/>
      <c r="L6" s="70"/>
    </row>
    <row r="7" spans="1:12">
      <c r="A7" s="85" t="s">
        <v>74</v>
      </c>
      <c r="B7" s="105">
        <v>4000</v>
      </c>
      <c r="C7" s="29" t="s">
        <v>70</v>
      </c>
      <c r="D7" s="86">
        <f>price*B7</f>
        <v>71960</v>
      </c>
    </row>
    <row r="8" spans="1:12">
      <c r="A8" s="85" t="s">
        <v>75</v>
      </c>
      <c r="B8" s="105">
        <v>800</v>
      </c>
      <c r="C8" s="29" t="s">
        <v>76</v>
      </c>
      <c r="D8" s="86">
        <f>price*B8</f>
        <v>14391.999999999998</v>
      </c>
      <c r="I8" s="104"/>
    </row>
    <row r="9" spans="1:12">
      <c r="A9" s="85" t="s">
        <v>77</v>
      </c>
      <c r="B9" s="105">
        <v>1200</v>
      </c>
      <c r="C9" s="29" t="s">
        <v>70</v>
      </c>
      <c r="D9" s="86">
        <f>price*B9</f>
        <v>21587.999999999996</v>
      </c>
    </row>
    <row r="10" spans="1:12">
      <c r="A10" s="85" t="s">
        <v>78</v>
      </c>
      <c r="B10" s="105">
        <v>750</v>
      </c>
      <c r="C10" s="29" t="s">
        <v>70</v>
      </c>
      <c r="D10" s="86">
        <f>price*B10</f>
        <v>13492.499999999998</v>
      </c>
    </row>
    <row r="11" spans="1:12">
      <c r="A11" s="85" t="s">
        <v>79</v>
      </c>
      <c r="B11" s="105">
        <v>1100</v>
      </c>
      <c r="C11" s="29" t="s">
        <v>76</v>
      </c>
      <c r="D11" s="86">
        <f>price*B11</f>
        <v>19789</v>
      </c>
      <c r="I11" s="108"/>
    </row>
    <row r="12" spans="1:12">
      <c r="A12" s="85" t="s">
        <v>80</v>
      </c>
      <c r="B12" s="106">
        <v>1700</v>
      </c>
      <c r="C12" s="29" t="s">
        <v>70</v>
      </c>
      <c r="D12" s="86">
        <f>price*B12</f>
        <v>30582.999999999996</v>
      </c>
      <c r="I12" s="108"/>
    </row>
    <row r="13" spans="1:12">
      <c r="A13" s="87" t="s">
        <v>81</v>
      </c>
      <c r="B13" s="111">
        <f>SUM(B4:B12)</f>
        <v>14000</v>
      </c>
      <c r="C13" s="88"/>
      <c r="D13" s="86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FCC5-23AE-48CA-A65B-5E77F7B78799}">
  <dimension ref="B2:M23"/>
  <sheetViews>
    <sheetView showGridLines="0" topLeftCell="D2" workbookViewId="0">
      <selection activeCell="D17" sqref="D17:M17"/>
    </sheetView>
  </sheetViews>
  <sheetFormatPr defaultRowHeight="14.3"/>
  <cols>
    <col min="1" max="1" width="2.875" customWidth="1"/>
  </cols>
  <sheetData>
    <row r="2" spans="2:13" ht="19.05">
      <c r="B2" s="113" t="s">
        <v>82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2:13">
      <c r="B3" s="92"/>
      <c r="C3" s="93"/>
      <c r="D3" s="94" t="s">
        <v>83</v>
      </c>
      <c r="E3" s="94"/>
      <c r="F3" s="94"/>
      <c r="G3" s="94"/>
      <c r="H3" s="94"/>
      <c r="I3" s="94"/>
      <c r="J3" s="94"/>
      <c r="K3" s="94"/>
      <c r="L3" s="94"/>
      <c r="M3" s="95"/>
    </row>
    <row r="4" spans="2:13">
      <c r="B4" s="96"/>
      <c r="C4" s="97" t="s">
        <v>53</v>
      </c>
      <c r="D4" s="98">
        <v>0.02</v>
      </c>
      <c r="E4" s="98">
        <v>0.04</v>
      </c>
      <c r="F4" s="98">
        <v>0.06</v>
      </c>
      <c r="G4" s="98">
        <v>0.08</v>
      </c>
      <c r="H4" s="98">
        <v>0.1</v>
      </c>
      <c r="I4" s="98">
        <v>0.12</v>
      </c>
      <c r="J4" s="98">
        <v>0.14000000000000001</v>
      </c>
      <c r="K4" s="98">
        <v>0.16</v>
      </c>
      <c r="L4" s="98">
        <v>0.18</v>
      </c>
      <c r="M4" s="99">
        <v>0.2</v>
      </c>
    </row>
    <row r="5" spans="2:13">
      <c r="B5" s="100" t="s">
        <v>84</v>
      </c>
      <c r="C5" s="101">
        <v>1400</v>
      </c>
      <c r="D5" s="38">
        <f t="shared" ref="D5:M11" si="0">CR*SALES</f>
        <v>28</v>
      </c>
      <c r="E5" s="38">
        <f t="shared" si="0"/>
        <v>56</v>
      </c>
      <c r="F5" s="38">
        <f t="shared" si="0"/>
        <v>84</v>
      </c>
      <c r="G5" s="38">
        <f t="shared" si="0"/>
        <v>112</v>
      </c>
      <c r="H5" s="38">
        <f t="shared" si="0"/>
        <v>140</v>
      </c>
      <c r="I5" s="38">
        <f t="shared" si="0"/>
        <v>168</v>
      </c>
      <c r="J5" s="38">
        <f t="shared" si="0"/>
        <v>196.00000000000003</v>
      </c>
      <c r="K5" s="38">
        <f t="shared" si="0"/>
        <v>224</v>
      </c>
      <c r="L5" s="38">
        <f t="shared" si="0"/>
        <v>252</v>
      </c>
      <c r="M5" s="38">
        <f t="shared" si="0"/>
        <v>280</v>
      </c>
    </row>
    <row r="6" spans="2:13">
      <c r="B6" s="100" t="s">
        <v>85</v>
      </c>
      <c r="C6" s="101">
        <v>1950</v>
      </c>
      <c r="D6" s="38">
        <f t="shared" si="0"/>
        <v>39</v>
      </c>
      <c r="E6" s="38">
        <f t="shared" si="0"/>
        <v>78</v>
      </c>
      <c r="F6" s="38">
        <f t="shared" si="0"/>
        <v>117</v>
      </c>
      <c r="G6" s="38">
        <f t="shared" si="0"/>
        <v>156</v>
      </c>
      <c r="H6" s="38">
        <f t="shared" si="0"/>
        <v>195</v>
      </c>
      <c r="I6" s="38">
        <f t="shared" si="0"/>
        <v>234</v>
      </c>
      <c r="J6" s="38">
        <f t="shared" si="0"/>
        <v>273</v>
      </c>
      <c r="K6" s="38">
        <f t="shared" si="0"/>
        <v>312</v>
      </c>
      <c r="L6" s="38">
        <f t="shared" si="0"/>
        <v>351</v>
      </c>
      <c r="M6" s="38">
        <f t="shared" si="0"/>
        <v>390</v>
      </c>
    </row>
    <row r="7" spans="2:13">
      <c r="B7" s="100" t="s">
        <v>86</v>
      </c>
      <c r="C7" s="101">
        <v>500</v>
      </c>
      <c r="D7" s="38">
        <f t="shared" si="0"/>
        <v>10</v>
      </c>
      <c r="E7" s="38">
        <f t="shared" si="0"/>
        <v>20</v>
      </c>
      <c r="F7" s="38">
        <f t="shared" si="0"/>
        <v>30</v>
      </c>
      <c r="G7" s="38">
        <f t="shared" si="0"/>
        <v>40</v>
      </c>
      <c r="H7" s="38">
        <f t="shared" si="0"/>
        <v>50</v>
      </c>
      <c r="I7" s="38">
        <f t="shared" si="0"/>
        <v>60</v>
      </c>
      <c r="J7" s="38">
        <f t="shared" si="0"/>
        <v>70</v>
      </c>
      <c r="K7" s="38">
        <f t="shared" si="0"/>
        <v>80</v>
      </c>
      <c r="L7" s="38">
        <f t="shared" si="0"/>
        <v>90</v>
      </c>
      <c r="M7" s="38">
        <f t="shared" si="0"/>
        <v>100</v>
      </c>
    </row>
    <row r="8" spans="2:13">
      <c r="B8" s="100" t="s">
        <v>87</v>
      </c>
      <c r="C8" s="101">
        <v>720</v>
      </c>
      <c r="D8" s="38">
        <f t="shared" si="0"/>
        <v>14.4</v>
      </c>
      <c r="E8" s="38">
        <f t="shared" si="0"/>
        <v>28.8</v>
      </c>
      <c r="F8" s="38">
        <f t="shared" si="0"/>
        <v>43.199999999999996</v>
      </c>
      <c r="G8" s="38">
        <f t="shared" si="0"/>
        <v>57.6</v>
      </c>
      <c r="H8" s="38">
        <f t="shared" si="0"/>
        <v>72</v>
      </c>
      <c r="I8" s="38">
        <f t="shared" si="0"/>
        <v>86.399999999999991</v>
      </c>
      <c r="J8" s="38">
        <f t="shared" si="0"/>
        <v>100.80000000000001</v>
      </c>
      <c r="K8" s="38">
        <f t="shared" si="0"/>
        <v>115.2</v>
      </c>
      <c r="L8" s="38">
        <f t="shared" si="0"/>
        <v>129.6</v>
      </c>
      <c r="M8" s="38">
        <f t="shared" si="0"/>
        <v>144</v>
      </c>
    </row>
    <row r="9" spans="2:13">
      <c r="B9" s="100" t="s">
        <v>88</v>
      </c>
      <c r="C9" s="101">
        <v>50</v>
      </c>
      <c r="D9" s="38">
        <f t="shared" si="0"/>
        <v>1</v>
      </c>
      <c r="E9" s="38">
        <f t="shared" si="0"/>
        <v>2</v>
      </c>
      <c r="F9" s="38">
        <f t="shared" si="0"/>
        <v>3</v>
      </c>
      <c r="G9" s="38">
        <f t="shared" si="0"/>
        <v>4</v>
      </c>
      <c r="H9" s="38">
        <f t="shared" si="0"/>
        <v>5</v>
      </c>
      <c r="I9" s="38">
        <f t="shared" si="0"/>
        <v>6</v>
      </c>
      <c r="J9" s="38">
        <f t="shared" si="0"/>
        <v>7.0000000000000009</v>
      </c>
      <c r="K9" s="38">
        <f t="shared" si="0"/>
        <v>8</v>
      </c>
      <c r="L9" s="38">
        <f t="shared" si="0"/>
        <v>9</v>
      </c>
      <c r="M9" s="38">
        <f t="shared" si="0"/>
        <v>10</v>
      </c>
    </row>
    <row r="10" spans="2:13">
      <c r="B10" s="100" t="s">
        <v>89</v>
      </c>
      <c r="C10" s="101">
        <v>1200</v>
      </c>
      <c r="D10" s="38">
        <f t="shared" si="0"/>
        <v>24</v>
      </c>
      <c r="E10" s="38">
        <f t="shared" si="0"/>
        <v>48</v>
      </c>
      <c r="F10" s="38">
        <f t="shared" si="0"/>
        <v>72</v>
      </c>
      <c r="G10" s="38">
        <f t="shared" si="0"/>
        <v>96</v>
      </c>
      <c r="H10" s="38">
        <f t="shared" si="0"/>
        <v>120</v>
      </c>
      <c r="I10" s="38">
        <f t="shared" si="0"/>
        <v>144</v>
      </c>
      <c r="J10" s="38">
        <f t="shared" si="0"/>
        <v>168.00000000000003</v>
      </c>
      <c r="K10" s="38">
        <f t="shared" si="0"/>
        <v>192</v>
      </c>
      <c r="L10" s="38">
        <f t="shared" si="0"/>
        <v>216</v>
      </c>
      <c r="M10" s="38">
        <f t="shared" si="0"/>
        <v>240</v>
      </c>
    </row>
    <row r="11" spans="2:13">
      <c r="B11" s="102" t="s">
        <v>90</v>
      </c>
      <c r="C11" s="103">
        <v>880</v>
      </c>
      <c r="D11" s="38">
        <f t="shared" si="0"/>
        <v>17.600000000000001</v>
      </c>
      <c r="E11" s="38">
        <f t="shared" si="0"/>
        <v>35.200000000000003</v>
      </c>
      <c r="F11" s="38">
        <f t="shared" si="0"/>
        <v>52.8</v>
      </c>
      <c r="G11" s="38">
        <f t="shared" si="0"/>
        <v>70.400000000000006</v>
      </c>
      <c r="H11" s="38">
        <f t="shared" si="0"/>
        <v>88</v>
      </c>
      <c r="I11" s="38">
        <f t="shared" si="0"/>
        <v>105.6</v>
      </c>
      <c r="J11" s="38">
        <f t="shared" si="0"/>
        <v>123.20000000000002</v>
      </c>
      <c r="K11" s="38">
        <f t="shared" si="0"/>
        <v>140.80000000000001</v>
      </c>
      <c r="L11" s="38">
        <f t="shared" si="0"/>
        <v>158.4</v>
      </c>
      <c r="M11" s="38">
        <f t="shared" si="0"/>
        <v>176</v>
      </c>
    </row>
    <row r="14" spans="2:13" ht="19.05">
      <c r="B14" s="113" t="s">
        <v>91</v>
      </c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1"/>
    </row>
    <row r="15" spans="2:13">
      <c r="B15" s="92"/>
      <c r="C15" s="93"/>
      <c r="D15" s="94" t="s">
        <v>83</v>
      </c>
      <c r="E15" s="94"/>
      <c r="F15" s="94"/>
      <c r="G15" s="94"/>
      <c r="H15" s="94"/>
      <c r="I15" s="94"/>
      <c r="J15" s="94"/>
      <c r="K15" s="94"/>
      <c r="L15" s="94"/>
      <c r="M15" s="95"/>
    </row>
    <row r="16" spans="2:13">
      <c r="B16" s="96"/>
      <c r="C16" s="97" t="s">
        <v>53</v>
      </c>
      <c r="D16" s="98">
        <v>0.02</v>
      </c>
      <c r="E16" s="98">
        <v>0.04</v>
      </c>
      <c r="F16" s="98">
        <v>0.06</v>
      </c>
      <c r="G16" s="98">
        <v>0.08</v>
      </c>
      <c r="H16" s="98">
        <v>0.1</v>
      </c>
      <c r="I16" s="98">
        <v>0.12</v>
      </c>
      <c r="J16" s="98">
        <v>0.14000000000000001</v>
      </c>
      <c r="K16" s="98">
        <v>0.16</v>
      </c>
      <c r="L16" s="98">
        <v>0.18</v>
      </c>
      <c r="M16" s="99">
        <v>0.2</v>
      </c>
    </row>
    <row r="17" spans="2:13">
      <c r="B17" s="100" t="s">
        <v>84</v>
      </c>
      <c r="C17" s="101">
        <v>1400</v>
      </c>
      <c r="D17" s="38">
        <f>D$16*$C17</f>
        <v>28</v>
      </c>
      <c r="E17" s="38">
        <f t="shared" ref="E17:M17" si="1">E$16*$C17</f>
        <v>56</v>
      </c>
      <c r="F17" s="38">
        <f t="shared" si="1"/>
        <v>84</v>
      </c>
      <c r="G17" s="38">
        <f t="shared" si="1"/>
        <v>112</v>
      </c>
      <c r="H17" s="38">
        <f t="shared" si="1"/>
        <v>140</v>
      </c>
      <c r="I17" s="38">
        <f t="shared" si="1"/>
        <v>168</v>
      </c>
      <c r="J17" s="38">
        <f t="shared" si="1"/>
        <v>196.00000000000003</v>
      </c>
      <c r="K17" s="38">
        <f t="shared" si="1"/>
        <v>224</v>
      </c>
      <c r="L17" s="38">
        <f t="shared" si="1"/>
        <v>252</v>
      </c>
      <c r="M17" s="38">
        <f t="shared" si="1"/>
        <v>280</v>
      </c>
    </row>
    <row r="18" spans="2:13">
      <c r="B18" s="100" t="s">
        <v>85</v>
      </c>
      <c r="C18" s="101">
        <v>1950</v>
      </c>
      <c r="D18" s="38"/>
      <c r="E18" s="38"/>
      <c r="F18" s="38"/>
      <c r="G18" s="38"/>
      <c r="H18" s="38"/>
      <c r="I18" s="38"/>
      <c r="J18" s="38"/>
      <c r="K18" s="38"/>
      <c r="L18" s="38"/>
      <c r="M18" s="38"/>
    </row>
    <row r="19" spans="2:13">
      <c r="B19" s="100" t="s">
        <v>86</v>
      </c>
      <c r="C19" s="101">
        <v>500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</row>
    <row r="20" spans="2:13">
      <c r="B20" s="100" t="s">
        <v>87</v>
      </c>
      <c r="C20" s="101">
        <v>720</v>
      </c>
      <c r="D20" s="38"/>
      <c r="E20" s="38"/>
      <c r="F20" s="38"/>
      <c r="G20" s="38"/>
      <c r="H20" s="38"/>
      <c r="I20" s="38"/>
      <c r="J20" s="38"/>
      <c r="K20" s="38"/>
      <c r="L20" s="38"/>
      <c r="M20" s="38"/>
    </row>
    <row r="21" spans="2:13">
      <c r="B21" s="100" t="s">
        <v>88</v>
      </c>
      <c r="C21" s="101">
        <v>50</v>
      </c>
      <c r="D21" s="38"/>
      <c r="E21" s="38"/>
      <c r="F21" s="38"/>
      <c r="G21" s="38"/>
      <c r="H21" s="38"/>
      <c r="I21" s="38"/>
      <c r="J21" s="38"/>
      <c r="K21" s="38"/>
      <c r="L21" s="38"/>
      <c r="M21" s="38"/>
    </row>
    <row r="22" spans="2:13">
      <c r="B22" s="100" t="s">
        <v>89</v>
      </c>
      <c r="C22" s="101">
        <v>1200</v>
      </c>
      <c r="D22" s="38"/>
      <c r="E22" s="38"/>
      <c r="F22" s="38"/>
      <c r="G22" s="38"/>
      <c r="H22" s="38"/>
      <c r="I22" s="38"/>
      <c r="J22" s="38"/>
      <c r="K22" s="38"/>
      <c r="L22" s="38"/>
      <c r="M22" s="38"/>
    </row>
    <row r="23" spans="2:13">
      <c r="B23" s="102" t="s">
        <v>90</v>
      </c>
      <c r="C23" s="103">
        <v>880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20DC0-AB47-4E0E-AB34-4240FFA07BDA}">
  <dimension ref="A1:E11"/>
  <sheetViews>
    <sheetView showGridLines="0" zoomScale="110" zoomScaleNormal="110" workbookViewId="0">
      <selection activeCell="B5" sqref="B5:E5"/>
    </sheetView>
  </sheetViews>
  <sheetFormatPr defaultRowHeight="14.3"/>
  <cols>
    <col min="1" max="1" width="15.875" customWidth="1"/>
    <col min="2" max="5" width="8.875" style="27"/>
    <col min="6" max="10" width="9.125" customWidth="1"/>
  </cols>
  <sheetData>
    <row r="1" spans="1:5" ht="19.05">
      <c r="A1" s="26" t="s">
        <v>17</v>
      </c>
    </row>
    <row r="2" spans="1:5" ht="19.05">
      <c r="A2" s="26"/>
    </row>
    <row r="3" spans="1:5" ht="16.3">
      <c r="B3" s="28" t="s">
        <v>18</v>
      </c>
      <c r="C3" s="28" t="s">
        <v>19</v>
      </c>
      <c r="D3" s="28" t="s">
        <v>20</v>
      </c>
      <c r="E3" s="28" t="s">
        <v>21</v>
      </c>
    </row>
    <row r="4" spans="1:5">
      <c r="A4" t="s">
        <v>22</v>
      </c>
      <c r="B4" s="29">
        <v>24</v>
      </c>
      <c r="C4" s="29">
        <v>22</v>
      </c>
      <c r="D4" s="29">
        <v>19</v>
      </c>
      <c r="E4" s="29">
        <v>27</v>
      </c>
    </row>
    <row r="5" spans="1:5">
      <c r="A5" t="s">
        <v>23</v>
      </c>
      <c r="B5" s="112">
        <f>B4*$B$7</f>
        <v>48</v>
      </c>
      <c r="C5" s="112">
        <f t="shared" ref="C5:E5" si="0">C4*$B$7</f>
        <v>44</v>
      </c>
      <c r="D5" s="112">
        <f t="shared" si="0"/>
        <v>38</v>
      </c>
      <c r="E5" s="112">
        <f t="shared" si="0"/>
        <v>54</v>
      </c>
    </row>
    <row r="7" spans="1:5">
      <c r="A7" t="s">
        <v>24</v>
      </c>
      <c r="B7" s="29">
        <v>2</v>
      </c>
    </row>
    <row r="11" spans="1:5">
      <c r="D11" s="5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FB2D5-08C3-4600-A5BA-286355E226D6}">
  <dimension ref="B2:H19"/>
  <sheetViews>
    <sheetView showGridLines="0" workbookViewId="0">
      <selection activeCell="E6" sqref="E6:E16"/>
    </sheetView>
  </sheetViews>
  <sheetFormatPr defaultRowHeight="14.3"/>
  <cols>
    <col min="1" max="2" width="2.875" customWidth="1"/>
    <col min="3" max="3" width="41" customWidth="1"/>
    <col min="4" max="4" width="12" customWidth="1"/>
    <col min="5" max="5" width="13.5" customWidth="1"/>
    <col min="6" max="6" width="5.375" customWidth="1"/>
    <col min="7" max="7" width="10" customWidth="1"/>
    <col min="8" max="8" width="2.875" customWidth="1"/>
  </cols>
  <sheetData>
    <row r="2" spans="2:8">
      <c r="B2" s="52"/>
      <c r="C2" s="51"/>
      <c r="D2" s="51"/>
      <c r="E2" s="51"/>
      <c r="F2" s="51"/>
      <c r="G2" s="51"/>
      <c r="H2" s="50"/>
    </row>
    <row r="3" spans="2:8">
      <c r="B3" s="37"/>
      <c r="C3" s="49" t="s">
        <v>37</v>
      </c>
      <c r="D3" s="49"/>
      <c r="E3" s="49"/>
      <c r="F3" s="49"/>
      <c r="G3" s="49"/>
      <c r="H3" s="33"/>
    </row>
    <row r="4" spans="2:8">
      <c r="B4" s="37"/>
      <c r="C4" s="34"/>
      <c r="D4" s="34"/>
      <c r="E4" s="34"/>
      <c r="F4" s="34"/>
      <c r="G4" s="34"/>
      <c r="H4" s="33"/>
    </row>
    <row r="5" spans="2:8">
      <c r="B5" s="37"/>
      <c r="C5" s="48" t="s">
        <v>36</v>
      </c>
      <c r="D5" s="47" t="s">
        <v>35</v>
      </c>
      <c r="E5" s="46" t="s">
        <v>6</v>
      </c>
      <c r="F5" s="34"/>
      <c r="G5" s="45" t="s">
        <v>34</v>
      </c>
      <c r="H5" s="33"/>
    </row>
    <row r="6" spans="2:8">
      <c r="B6" s="37"/>
      <c r="C6" s="42" t="s">
        <v>33</v>
      </c>
      <c r="D6" s="44">
        <v>4</v>
      </c>
      <c r="E6" s="129">
        <f>$D6*$G$6</f>
        <v>200</v>
      </c>
      <c r="F6" s="34"/>
      <c r="G6" s="43">
        <v>50</v>
      </c>
      <c r="H6" s="33"/>
    </row>
    <row r="7" spans="2:8">
      <c r="B7" s="37"/>
      <c r="C7" s="42" t="s">
        <v>28</v>
      </c>
      <c r="D7" s="41">
        <v>0.5</v>
      </c>
      <c r="E7" s="129">
        <f t="shared" ref="E7:E16" si="0">$D7*$G$6</f>
        <v>25</v>
      </c>
      <c r="F7" s="34"/>
      <c r="G7" s="34"/>
      <c r="H7" s="33"/>
    </row>
    <row r="8" spans="2:8">
      <c r="B8" s="37"/>
      <c r="C8" s="42" t="s">
        <v>32</v>
      </c>
      <c r="D8" s="41">
        <v>3</v>
      </c>
      <c r="E8" s="129">
        <f t="shared" si="0"/>
        <v>150</v>
      </c>
      <c r="F8" s="34"/>
      <c r="G8" s="34"/>
      <c r="H8" s="33"/>
    </row>
    <row r="9" spans="2:8">
      <c r="B9" s="37"/>
      <c r="C9" s="42" t="s">
        <v>32</v>
      </c>
      <c r="D9" s="41">
        <v>1</v>
      </c>
      <c r="E9" s="129">
        <f t="shared" si="0"/>
        <v>50</v>
      </c>
      <c r="F9" s="34"/>
      <c r="G9" s="34"/>
      <c r="H9" s="33"/>
    </row>
    <row r="10" spans="2:8">
      <c r="B10" s="37"/>
      <c r="C10" s="42" t="s">
        <v>31</v>
      </c>
      <c r="D10" s="41">
        <v>7.5</v>
      </c>
      <c r="E10" s="129">
        <f t="shared" si="0"/>
        <v>375</v>
      </c>
      <c r="F10" s="34"/>
      <c r="G10" s="34"/>
      <c r="H10" s="33"/>
    </row>
    <row r="11" spans="2:8">
      <c r="B11" s="37"/>
      <c r="C11" s="42" t="s">
        <v>30</v>
      </c>
      <c r="D11" s="41">
        <v>0.5</v>
      </c>
      <c r="E11" s="129">
        <f t="shared" si="0"/>
        <v>25</v>
      </c>
      <c r="F11" s="34"/>
      <c r="G11" s="34"/>
      <c r="H11" s="33"/>
    </row>
    <row r="12" spans="2:8">
      <c r="B12" s="37"/>
      <c r="C12" s="42" t="s">
        <v>29</v>
      </c>
      <c r="D12" s="61">
        <v>2</v>
      </c>
      <c r="E12" s="129">
        <f t="shared" si="0"/>
        <v>100</v>
      </c>
      <c r="F12" s="34"/>
      <c r="G12" s="34"/>
      <c r="H12" s="33"/>
    </row>
    <row r="13" spans="2:8">
      <c r="B13" s="37"/>
      <c r="C13" s="42" t="s">
        <v>27</v>
      </c>
      <c r="D13" s="41">
        <v>3</v>
      </c>
      <c r="E13" s="129">
        <f t="shared" si="0"/>
        <v>150</v>
      </c>
      <c r="F13" s="34"/>
      <c r="G13" s="34"/>
      <c r="H13" s="33"/>
    </row>
    <row r="14" spans="2:8">
      <c r="B14" s="37"/>
      <c r="C14" s="42" t="s">
        <v>28</v>
      </c>
      <c r="D14" s="41">
        <v>0.5</v>
      </c>
      <c r="E14" s="129">
        <f t="shared" si="0"/>
        <v>25</v>
      </c>
      <c r="F14" s="34"/>
      <c r="G14" s="34"/>
      <c r="H14" s="33"/>
    </row>
    <row r="15" spans="2:8">
      <c r="B15" s="37"/>
      <c r="C15" s="42" t="s">
        <v>27</v>
      </c>
      <c r="D15" s="41">
        <v>3</v>
      </c>
      <c r="E15" s="129">
        <f t="shared" si="0"/>
        <v>150</v>
      </c>
      <c r="F15" s="34"/>
      <c r="G15" s="34"/>
      <c r="H15" s="33"/>
    </row>
    <row r="16" spans="2:8">
      <c r="B16" s="37"/>
      <c r="C16" s="40" t="s">
        <v>26</v>
      </c>
      <c r="D16" s="39">
        <v>2</v>
      </c>
      <c r="E16" s="129">
        <f t="shared" si="0"/>
        <v>100</v>
      </c>
      <c r="F16" s="34"/>
      <c r="G16" s="34"/>
      <c r="H16" s="33"/>
    </row>
    <row r="17" spans="2:8">
      <c r="B17" s="37"/>
      <c r="C17" s="34"/>
      <c r="D17" s="34"/>
      <c r="E17" s="34"/>
      <c r="F17" s="34"/>
      <c r="G17" s="34"/>
      <c r="H17" s="33"/>
    </row>
    <row r="18" spans="2:8">
      <c r="B18" s="37"/>
      <c r="C18" s="34"/>
      <c r="D18" s="36" t="s">
        <v>25</v>
      </c>
      <c r="E18" s="35">
        <f>SUM(E6:E17)</f>
        <v>1350</v>
      </c>
      <c r="F18" s="34"/>
      <c r="G18" s="34"/>
      <c r="H18" s="33"/>
    </row>
    <row r="19" spans="2:8">
      <c r="B19" s="32"/>
      <c r="C19" s="31"/>
      <c r="D19" s="31"/>
      <c r="E19" s="31"/>
      <c r="F19" s="31"/>
      <c r="G19" s="31"/>
      <c r="H19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10"/>
  <sheetViews>
    <sheetView showGridLines="0" zoomScale="170" zoomScaleNormal="170" workbookViewId="0">
      <selection activeCell="K8" sqref="K8"/>
    </sheetView>
  </sheetViews>
  <sheetFormatPr defaultRowHeight="14.3"/>
  <cols>
    <col min="1" max="10" width="7.625" customWidth="1"/>
  </cols>
  <sheetData>
    <row r="1" spans="1:11" ht="19.05" customHeight="1">
      <c r="A1" s="14" t="s">
        <v>16</v>
      </c>
      <c r="B1" s="23">
        <v>1</v>
      </c>
      <c r="C1" s="23">
        <v>2</v>
      </c>
      <c r="D1" s="23">
        <v>3</v>
      </c>
      <c r="E1" s="23">
        <v>4</v>
      </c>
      <c r="F1" s="23">
        <v>5</v>
      </c>
      <c r="G1" s="23">
        <v>6</v>
      </c>
      <c r="H1" s="23">
        <v>7</v>
      </c>
      <c r="I1" s="23">
        <v>8</v>
      </c>
      <c r="J1" s="23">
        <v>9</v>
      </c>
    </row>
    <row r="2" spans="1:11" ht="19.05" customHeight="1">
      <c r="A2" s="24">
        <v>1</v>
      </c>
      <c r="B2" s="15">
        <f>Setir*sutun</f>
        <v>1</v>
      </c>
      <c r="C2" s="15">
        <f>Setir*sutun</f>
        <v>2</v>
      </c>
      <c r="D2" s="15">
        <f>Setir*sutun</f>
        <v>3</v>
      </c>
      <c r="E2" s="15">
        <f>Setir*sutun</f>
        <v>4</v>
      </c>
      <c r="F2" s="15">
        <f>Setir*sutun</f>
        <v>5</v>
      </c>
      <c r="G2" s="15">
        <f>Setir*sutun</f>
        <v>6</v>
      </c>
      <c r="H2" s="15">
        <f>Setir*sutun</f>
        <v>7</v>
      </c>
      <c r="I2" s="15">
        <f>Setir*sutun</f>
        <v>8</v>
      </c>
      <c r="J2" s="15">
        <f>Setir*sutun</f>
        <v>9</v>
      </c>
      <c r="K2" s="15"/>
    </row>
    <row r="3" spans="1:11" ht="19.05" customHeight="1">
      <c r="A3" s="25">
        <v>2</v>
      </c>
      <c r="B3" s="15">
        <f>Setir*sutun</f>
        <v>2</v>
      </c>
      <c r="C3" s="15">
        <f>Setir*sutun</f>
        <v>4</v>
      </c>
      <c r="D3" s="15">
        <f>Setir*sutun</f>
        <v>6</v>
      </c>
      <c r="E3" s="15">
        <f>Setir*sutun</f>
        <v>8</v>
      </c>
      <c r="F3" s="15">
        <f>Setir*sutun</f>
        <v>10</v>
      </c>
      <c r="G3" s="15">
        <f>Setir*sutun</f>
        <v>12</v>
      </c>
      <c r="H3" s="15">
        <f>Setir*sutun</f>
        <v>14</v>
      </c>
      <c r="I3" s="15">
        <f>Setir*sutun</f>
        <v>16</v>
      </c>
      <c r="J3" s="15">
        <f>Setir*sutun</f>
        <v>18</v>
      </c>
    </row>
    <row r="4" spans="1:11" ht="19.05" customHeight="1">
      <c r="A4" s="25">
        <v>3</v>
      </c>
      <c r="B4" s="15">
        <f>Setir*sutun</f>
        <v>3</v>
      </c>
      <c r="C4" s="15">
        <f>Setir*sutun</f>
        <v>6</v>
      </c>
      <c r="D4" s="15">
        <f>Setir*sutun</f>
        <v>9</v>
      </c>
      <c r="E4" s="15">
        <f>Setir*sutun</f>
        <v>12</v>
      </c>
      <c r="F4" s="15">
        <f>Setir*sutun</f>
        <v>15</v>
      </c>
      <c r="G4" s="15">
        <f>Setir*sutun</f>
        <v>18</v>
      </c>
      <c r="H4" s="15">
        <f>Setir*sutun</f>
        <v>21</v>
      </c>
      <c r="I4" s="15">
        <f>Setir*sutun</f>
        <v>24</v>
      </c>
      <c r="J4" s="15">
        <f>Setir*sutun</f>
        <v>27</v>
      </c>
    </row>
    <row r="5" spans="1:11" ht="19.05" customHeight="1">
      <c r="A5" s="25">
        <v>4</v>
      </c>
      <c r="B5" s="15">
        <f>Setir*sutun</f>
        <v>4</v>
      </c>
      <c r="C5" s="15">
        <f>Setir*sutun</f>
        <v>8</v>
      </c>
      <c r="D5" s="15">
        <f>Setir*sutun</f>
        <v>12</v>
      </c>
      <c r="E5" s="15">
        <f>Setir*sutun</f>
        <v>16</v>
      </c>
      <c r="F5" s="15">
        <f>Setir*sutun</f>
        <v>20</v>
      </c>
      <c r="G5" s="15">
        <f>Setir*sutun</f>
        <v>24</v>
      </c>
      <c r="H5" s="15">
        <f>Setir*sutun</f>
        <v>28</v>
      </c>
      <c r="I5" s="15">
        <f>Setir*sutun</f>
        <v>32</v>
      </c>
      <c r="J5" s="15">
        <f>Setir*sutun</f>
        <v>36</v>
      </c>
    </row>
    <row r="6" spans="1:11" ht="19.05" customHeight="1">
      <c r="A6" s="25">
        <v>5</v>
      </c>
      <c r="B6" s="15">
        <f>Setir*sutun</f>
        <v>5</v>
      </c>
      <c r="C6" s="15">
        <f>Setir*sutun</f>
        <v>10</v>
      </c>
      <c r="D6" s="15">
        <f>Setir*sutun</f>
        <v>15</v>
      </c>
      <c r="E6" s="15">
        <f>Setir*sutun</f>
        <v>20</v>
      </c>
      <c r="F6" s="15">
        <f>Setir*sutun</f>
        <v>25</v>
      </c>
      <c r="G6" s="15">
        <f>Setir*sutun</f>
        <v>30</v>
      </c>
      <c r="H6" s="15">
        <f>Setir*sutun</f>
        <v>35</v>
      </c>
      <c r="I6" s="15">
        <f>Setir*sutun</f>
        <v>40</v>
      </c>
      <c r="J6" s="15">
        <f>Setir*sutun</f>
        <v>45</v>
      </c>
    </row>
    <row r="7" spans="1:11" ht="19.05" customHeight="1">
      <c r="A7" s="25">
        <v>6</v>
      </c>
      <c r="B7" s="15">
        <f>Setir*sutun</f>
        <v>6</v>
      </c>
      <c r="C7" s="15">
        <f>Setir*sutun</f>
        <v>12</v>
      </c>
      <c r="D7" s="15">
        <f>Setir*sutun</f>
        <v>18</v>
      </c>
      <c r="E7" s="15">
        <f>Setir*sutun</f>
        <v>24</v>
      </c>
      <c r="F7" s="15">
        <f>Setir*sutun</f>
        <v>30</v>
      </c>
      <c r="G7" s="15">
        <f>Setir*sutun</f>
        <v>36</v>
      </c>
      <c r="H7" s="15">
        <f>Setir*sutun</f>
        <v>42</v>
      </c>
      <c r="I7" s="15">
        <f>Setir*sutun</f>
        <v>48</v>
      </c>
      <c r="J7" s="15">
        <f>Setir*sutun</f>
        <v>54</v>
      </c>
    </row>
    <row r="8" spans="1:11" ht="19.05" customHeight="1">
      <c r="A8" s="25">
        <v>7</v>
      </c>
      <c r="B8" s="15">
        <f>Setir*sutun</f>
        <v>7</v>
      </c>
      <c r="C8" s="15">
        <f>Setir*sutun</f>
        <v>14</v>
      </c>
      <c r="D8" s="15">
        <f>Setir*sutun</f>
        <v>21</v>
      </c>
      <c r="E8" s="15">
        <f>Setir*sutun</f>
        <v>28</v>
      </c>
      <c r="F8" s="15">
        <f>Setir*sutun</f>
        <v>35</v>
      </c>
      <c r="G8" s="15">
        <f>Setir*sutun</f>
        <v>42</v>
      </c>
      <c r="H8" s="15">
        <f>Setir*sutun</f>
        <v>49</v>
      </c>
      <c r="I8" s="15">
        <f>Setir*sutun</f>
        <v>56</v>
      </c>
      <c r="J8" s="15">
        <f>Setir*sutun</f>
        <v>63</v>
      </c>
    </row>
    <row r="9" spans="1:11" ht="19.05" customHeight="1">
      <c r="A9" s="25">
        <v>8</v>
      </c>
      <c r="B9" s="15">
        <f>Setir*sutun</f>
        <v>8</v>
      </c>
      <c r="C9" s="15">
        <f>Setir*sutun</f>
        <v>16</v>
      </c>
      <c r="D9" s="15">
        <f>Setir*sutun</f>
        <v>24</v>
      </c>
      <c r="E9" s="15">
        <f>Setir*sutun</f>
        <v>32</v>
      </c>
      <c r="F9" s="15">
        <f>Setir*sutun</f>
        <v>40</v>
      </c>
      <c r="G9" s="15">
        <f>Setir*sutun</f>
        <v>48</v>
      </c>
      <c r="H9" s="15">
        <f>Setir*sutun</f>
        <v>56</v>
      </c>
      <c r="I9" s="15">
        <f>Setir*sutun</f>
        <v>64</v>
      </c>
      <c r="J9" s="15">
        <f>Setir*sutun</f>
        <v>72</v>
      </c>
    </row>
    <row r="10" spans="1:11" ht="19.05" customHeight="1">
      <c r="A10" s="25">
        <v>9</v>
      </c>
      <c r="B10" s="15">
        <f>Setir*sutun</f>
        <v>9</v>
      </c>
      <c r="C10" s="15">
        <f>Setir*sutun</f>
        <v>18</v>
      </c>
      <c r="D10" s="15">
        <f>Setir*sutun</f>
        <v>27</v>
      </c>
      <c r="E10" s="15">
        <f>Setir*sutun</f>
        <v>36</v>
      </c>
      <c r="F10" s="15">
        <f>Setir*sutun</f>
        <v>45</v>
      </c>
      <c r="G10" s="15">
        <f>Setir*sutun</f>
        <v>54</v>
      </c>
      <c r="H10" s="15">
        <f>Setir*sutun</f>
        <v>63</v>
      </c>
      <c r="I10" s="15">
        <f>Setir*sutun</f>
        <v>72</v>
      </c>
      <c r="J10" s="15">
        <f>Setir*sutun</f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autoPageBreaks="0" fitToPage="1"/>
  </sheetPr>
  <dimension ref="A1:AB20"/>
  <sheetViews>
    <sheetView showGridLines="0" zoomScale="110" zoomScaleNormal="110" workbookViewId="0">
      <selection activeCell="C4" sqref="C4"/>
    </sheetView>
  </sheetViews>
  <sheetFormatPr defaultColWidth="9.125" defaultRowHeight="13.6"/>
  <cols>
    <col min="1" max="1" width="14.5" style="3" bestFit="1" customWidth="1"/>
    <col min="2" max="2" width="6.125" style="3" customWidth="1"/>
    <col min="3" max="8" width="13.25" style="6" customWidth="1"/>
    <col min="9" max="9" width="9.125" style="3" customWidth="1"/>
    <col min="10" max="27" width="9.125" style="3"/>
    <col min="28" max="28" width="13.5" style="3" bestFit="1" customWidth="1"/>
    <col min="29" max="16384" width="9.125" style="3"/>
  </cols>
  <sheetData>
    <row r="1" spans="1:9" s="1" customFormat="1" ht="14.3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9" ht="16.3">
      <c r="A2" s="115" t="s">
        <v>7</v>
      </c>
      <c r="B2" s="115"/>
      <c r="C2" s="19">
        <v>6692019</v>
      </c>
      <c r="D2" s="19">
        <v>5039219</v>
      </c>
      <c r="E2" s="19">
        <v>6929671</v>
      </c>
      <c r="F2" s="19">
        <v>6124450</v>
      </c>
      <c r="G2" s="19">
        <v>4919023</v>
      </c>
      <c r="H2" s="19">
        <v>7327012</v>
      </c>
      <c r="I2" s="6"/>
    </row>
    <row r="3" spans="1:9" ht="16.3">
      <c r="A3" s="114" t="s">
        <v>8</v>
      </c>
      <c r="B3" s="114"/>
      <c r="C3" s="16"/>
      <c r="D3" s="16"/>
      <c r="E3" s="16"/>
      <c r="F3" s="16"/>
      <c r="G3" s="16"/>
      <c r="H3" s="16"/>
    </row>
    <row r="4" spans="1:9" ht="16.149999999999999" customHeight="1">
      <c r="A4" s="119" t="s">
        <v>9</v>
      </c>
      <c r="B4" s="120"/>
      <c r="C4" s="17"/>
      <c r="D4" s="17"/>
      <c r="E4" s="17"/>
      <c r="F4" s="17"/>
      <c r="G4" s="17"/>
      <c r="H4" s="17"/>
    </row>
    <row r="5" spans="1:9" ht="16.149999999999999" customHeight="1">
      <c r="A5" s="121" t="s">
        <v>10</v>
      </c>
      <c r="B5" s="122"/>
      <c r="C5" s="17"/>
      <c r="D5" s="17"/>
      <c r="E5" s="17"/>
      <c r="F5" s="17"/>
      <c r="G5" s="17"/>
      <c r="H5" s="17"/>
    </row>
    <row r="6" spans="1:9" ht="16.149999999999999" customHeight="1">
      <c r="A6" s="121" t="s">
        <v>11</v>
      </c>
      <c r="B6" s="122"/>
      <c r="C6" s="17"/>
      <c r="D6" s="17"/>
      <c r="E6" s="17"/>
      <c r="F6" s="17"/>
      <c r="G6" s="17"/>
      <c r="H6" s="17"/>
    </row>
    <row r="7" spans="1:9" ht="16.149999999999999" customHeight="1">
      <c r="A7" s="121" t="s">
        <v>12</v>
      </c>
      <c r="B7" s="122"/>
      <c r="C7" s="17"/>
      <c r="D7" s="17"/>
      <c r="E7" s="17"/>
      <c r="F7" s="17"/>
      <c r="G7" s="17"/>
      <c r="H7" s="17"/>
    </row>
    <row r="8" spans="1:9" ht="16.149999999999999" customHeight="1">
      <c r="A8" s="123" t="s">
        <v>13</v>
      </c>
      <c r="B8" s="124"/>
      <c r="C8" s="17"/>
      <c r="D8" s="17"/>
      <c r="E8" s="17"/>
      <c r="F8" s="17"/>
      <c r="G8" s="17"/>
      <c r="H8" s="17"/>
    </row>
    <row r="9" spans="1:9" ht="16.3">
      <c r="A9" s="116" t="s">
        <v>6</v>
      </c>
      <c r="B9" s="116"/>
      <c r="C9" s="20">
        <f t="shared" ref="C9:H9" si="0">SUM(C4:C8)</f>
        <v>0</v>
      </c>
      <c r="D9" s="21">
        <f t="shared" si="0"/>
        <v>0</v>
      </c>
      <c r="E9" s="21">
        <f t="shared" si="0"/>
        <v>0</v>
      </c>
      <c r="F9" s="21">
        <f t="shared" si="0"/>
        <v>0</v>
      </c>
      <c r="G9" s="21">
        <f t="shared" si="0"/>
        <v>0</v>
      </c>
      <c r="H9" s="22">
        <f t="shared" si="0"/>
        <v>0</v>
      </c>
    </row>
    <row r="10" spans="1:9" ht="16.3">
      <c r="A10" s="4"/>
      <c r="B10" s="4"/>
      <c r="C10" s="5"/>
      <c r="D10" s="5"/>
      <c r="E10" s="5"/>
      <c r="F10" s="5"/>
      <c r="G10" s="5"/>
      <c r="H10" s="5"/>
    </row>
    <row r="11" spans="1:9" ht="16.3">
      <c r="A11" s="117" t="s">
        <v>14</v>
      </c>
      <c r="B11" s="117"/>
      <c r="C11" s="18">
        <f t="shared" ref="C11:H11" si="1">C2-C9</f>
        <v>6692019</v>
      </c>
      <c r="D11" s="18">
        <f t="shared" si="1"/>
        <v>5039219</v>
      </c>
      <c r="E11" s="18">
        <f t="shared" si="1"/>
        <v>6929671</v>
      </c>
      <c r="F11" s="18">
        <f t="shared" si="1"/>
        <v>6124450</v>
      </c>
      <c r="G11" s="18">
        <f t="shared" si="1"/>
        <v>4919023</v>
      </c>
      <c r="H11" s="18">
        <f t="shared" si="1"/>
        <v>7327012</v>
      </c>
    </row>
    <row r="12" spans="1:9" ht="16.3">
      <c r="A12" s="4"/>
      <c r="B12" s="4"/>
      <c r="C12" s="5"/>
      <c r="D12" s="5"/>
      <c r="E12" s="5"/>
      <c r="F12" s="5"/>
      <c r="G12" s="5"/>
      <c r="H12" s="5"/>
    </row>
    <row r="13" spans="1:9" ht="16.3">
      <c r="A13" s="118" t="s">
        <v>15</v>
      </c>
      <c r="B13" s="118"/>
    </row>
    <row r="14" spans="1:9" ht="16.149999999999999" customHeight="1">
      <c r="A14" s="8" t="s">
        <v>9</v>
      </c>
      <c r="B14" s="11">
        <v>0.05</v>
      </c>
    </row>
    <row r="15" spans="1:9" ht="16.149999999999999" customHeight="1">
      <c r="A15" s="9" t="s">
        <v>10</v>
      </c>
      <c r="B15" s="12">
        <v>0.17</v>
      </c>
    </row>
    <row r="16" spans="1:9" ht="16.149999999999999" customHeight="1">
      <c r="A16" s="9" t="s">
        <v>11</v>
      </c>
      <c r="B16" s="12">
        <v>0.09</v>
      </c>
    </row>
    <row r="17" spans="1:28" ht="16.149999999999999" customHeight="1">
      <c r="A17" s="9" t="s">
        <v>12</v>
      </c>
      <c r="B17" s="12">
        <v>0.08</v>
      </c>
    </row>
    <row r="18" spans="1:28" ht="16.149999999999999" customHeight="1">
      <c r="A18" s="10" t="s">
        <v>13</v>
      </c>
      <c r="B18" s="13">
        <v>0.18</v>
      </c>
    </row>
    <row r="19" spans="1:28">
      <c r="C19" s="3"/>
    </row>
    <row r="20" spans="1:28">
      <c r="AB20" s="7"/>
    </row>
  </sheetData>
  <mergeCells count="10">
    <mergeCell ref="A3:B3"/>
    <mergeCell ref="A2:B2"/>
    <mergeCell ref="A9:B9"/>
    <mergeCell ref="A11:B11"/>
    <mergeCell ref="A13:B13"/>
    <mergeCell ref="A4:B4"/>
    <mergeCell ref="A5:B5"/>
    <mergeCell ref="A6:B6"/>
    <mergeCell ref="A7:B7"/>
    <mergeCell ref="A8:B8"/>
  </mergeCells>
  <printOptions horizontalCentered="1"/>
  <pageMargins left="0.75" right="0.75" top="1" bottom="1" header="0.5" footer="0.5"/>
  <pageSetup scale="99" orientation="landscape" r:id="rId1"/>
  <headerFooter alignWithMargins="0">
    <oddHeader>&amp;LYour Name&amp;C&amp;F - &amp;A&amp;R&amp;D</oddHead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CDBAB-71FB-4B09-B310-78AAA5D98AB9}">
  <sheetPr>
    <tabColor rgb="FFFFC000"/>
  </sheetPr>
  <dimension ref="A1"/>
  <sheetViews>
    <sheetView showGridLines="0" zoomScale="158" zoomScaleNormal="400" workbookViewId="0">
      <selection activeCell="E12" sqref="E12"/>
    </sheetView>
  </sheetViews>
  <sheetFormatPr defaultRowHeight="14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3B731-774C-4A5A-917F-D8154F1E848C}">
  <sheetPr>
    <pageSetUpPr fitToPage="1"/>
  </sheetPr>
  <dimension ref="A2:D14"/>
  <sheetViews>
    <sheetView showGridLines="0" zoomScale="108" zoomScaleNormal="160" workbookViewId="0">
      <selection activeCell="C19" sqref="C19"/>
    </sheetView>
  </sheetViews>
  <sheetFormatPr defaultColWidth="9.25" defaultRowHeight="12.9"/>
  <cols>
    <col min="1" max="1" width="12" style="64" bestFit="1" customWidth="1"/>
    <col min="2" max="4" width="10.5" style="64" bestFit="1" customWidth="1"/>
    <col min="5" max="5" width="3.375" style="64" customWidth="1"/>
    <col min="6" max="6" width="12" style="64" bestFit="1" customWidth="1"/>
    <col min="7" max="16384" width="9.25" style="64"/>
  </cols>
  <sheetData>
    <row r="2" spans="1:4" ht="14.6" customHeight="1">
      <c r="A2" s="62" t="s">
        <v>49</v>
      </c>
      <c r="B2" s="63" t="s">
        <v>50</v>
      </c>
      <c r="C2" s="63" t="s">
        <v>51</v>
      </c>
      <c r="D2" s="63" t="s">
        <v>52</v>
      </c>
    </row>
    <row r="3" spans="1:4" ht="6.45" customHeight="1"/>
    <row r="4" spans="1:4" ht="14.6" customHeight="1">
      <c r="A4" s="62" t="s">
        <v>53</v>
      </c>
      <c r="B4" s="63">
        <v>4123489</v>
      </c>
      <c r="C4" s="63">
        <v>2275546.5</v>
      </c>
      <c r="D4" s="63">
        <v>1678925.75</v>
      </c>
    </row>
    <row r="5" spans="1:4" ht="6.45" customHeight="1"/>
    <row r="6" spans="1:4" ht="13.6">
      <c r="A6" s="65" t="s">
        <v>54</v>
      </c>
      <c r="B6" s="89">
        <f>$B12*B$4</f>
        <v>670066.96250000002</v>
      </c>
      <c r="C6" s="89">
        <f t="shared" ref="C6:D6" si="0">$B12*C$4</f>
        <v>369776.30625000002</v>
      </c>
      <c r="D6" s="89">
        <f t="shared" si="0"/>
        <v>272825.43437500001</v>
      </c>
    </row>
    <row r="7" spans="1:4" ht="13.6">
      <c r="A7" s="65" t="s">
        <v>55</v>
      </c>
      <c r="B7" s="89">
        <f t="shared" ref="B7:D7" si="1">$B13*B$4</f>
        <v>969019.91499999992</v>
      </c>
      <c r="C7" s="89">
        <f t="shared" si="1"/>
        <v>534753.42749999999</v>
      </c>
      <c r="D7" s="89">
        <f t="shared" si="1"/>
        <v>394547.55124999996</v>
      </c>
    </row>
    <row r="8" spans="1:4" ht="13.6">
      <c r="A8" s="65" t="s">
        <v>56</v>
      </c>
      <c r="B8" s="89">
        <f t="shared" ref="B8:D8" si="2">$B14*B$4</f>
        <v>824697.8</v>
      </c>
      <c r="C8" s="89">
        <f t="shared" si="2"/>
        <v>455109.30000000005</v>
      </c>
      <c r="D8" s="89">
        <f t="shared" si="2"/>
        <v>335785.15</v>
      </c>
    </row>
    <row r="9" spans="1:4" ht="6.45" customHeight="1"/>
    <row r="10" spans="1:4" ht="14.6" customHeight="1">
      <c r="A10" s="62" t="s">
        <v>14</v>
      </c>
      <c r="B10" s="66">
        <f>B4-SUM(B6:B8)</f>
        <v>1659704.3224999998</v>
      </c>
      <c r="C10" s="67">
        <f>C4-SUM(C6:C8)</f>
        <v>915907.46625000006</v>
      </c>
      <c r="D10" s="67">
        <f>D4-SUM(D6:D8)</f>
        <v>675767.614375</v>
      </c>
    </row>
    <row r="12" spans="1:4" ht="13.6">
      <c r="A12" s="68" t="s">
        <v>54</v>
      </c>
      <c r="B12" s="69">
        <v>0.16250000000000001</v>
      </c>
    </row>
    <row r="13" spans="1:4" ht="13.6">
      <c r="A13" s="68" t="s">
        <v>55</v>
      </c>
      <c r="B13" s="69">
        <v>0.23499999999999999</v>
      </c>
    </row>
    <row r="14" spans="1:4" ht="13.6">
      <c r="A14" s="68" t="s">
        <v>56</v>
      </c>
      <c r="B14" s="69">
        <v>0.2</v>
      </c>
    </row>
  </sheetData>
  <printOptions horizontalCentered="1"/>
  <pageMargins left="0.75" right="0.75" top="1" bottom="1" header="0.5" footer="0.5"/>
  <pageSetup orientation="landscape" r:id="rId1"/>
  <headerFooter alignWithMargins="0">
    <oddHeader>&amp;LYour Name&amp;C&amp;F - &amp;A&amp;R&amp;D</oddHeader>
    <oddFooter>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CE4C-62D0-449C-9F5B-B575DD9AE999}">
  <dimension ref="A2:F7"/>
  <sheetViews>
    <sheetView showGridLines="0" workbookViewId="0">
      <selection activeCell="E9" sqref="E9"/>
    </sheetView>
  </sheetViews>
  <sheetFormatPr defaultRowHeight="14.3"/>
  <sheetData>
    <row r="2" spans="1:6" ht="14.95" thickBot="1"/>
    <row r="3" spans="1:6">
      <c r="A3" s="125" t="s">
        <v>57</v>
      </c>
      <c r="B3" s="127"/>
      <c r="D3" s="125" t="s">
        <v>63</v>
      </c>
      <c r="E3" s="126"/>
      <c r="F3" s="127"/>
    </row>
    <row r="4" spans="1:6">
      <c r="A4" s="78" t="s">
        <v>58</v>
      </c>
      <c r="B4" s="79" t="s">
        <v>59</v>
      </c>
      <c r="D4" s="75">
        <v>0.1</v>
      </c>
      <c r="E4" s="76">
        <v>0.15</v>
      </c>
      <c r="F4" s="77">
        <v>0.2</v>
      </c>
    </row>
    <row r="5" spans="1:6">
      <c r="A5" s="71" t="s">
        <v>60</v>
      </c>
      <c r="B5" s="72">
        <v>100</v>
      </c>
      <c r="D5" s="71">
        <f>$B5*D$4</f>
        <v>10</v>
      </c>
      <c r="E5" s="71">
        <f t="shared" ref="E5:F5" si="0">$B5*E$4</f>
        <v>15</v>
      </c>
      <c r="F5" s="71">
        <f t="shared" si="0"/>
        <v>20</v>
      </c>
    </row>
    <row r="6" spans="1:6">
      <c r="A6" s="71" t="s">
        <v>61</v>
      </c>
      <c r="B6" s="72">
        <v>200</v>
      </c>
      <c r="D6" s="71">
        <f t="shared" ref="D6:F7" si="1">$B6*D$4</f>
        <v>20</v>
      </c>
      <c r="E6" s="71">
        <f t="shared" si="1"/>
        <v>30</v>
      </c>
      <c r="F6" s="71">
        <f t="shared" si="1"/>
        <v>40</v>
      </c>
    </row>
    <row r="7" spans="1:6" ht="14.95" thickBot="1">
      <c r="A7" s="73" t="s">
        <v>62</v>
      </c>
      <c r="B7" s="74">
        <v>300</v>
      </c>
      <c r="D7" s="71">
        <f t="shared" si="1"/>
        <v>30</v>
      </c>
      <c r="E7" s="71">
        <f t="shared" si="1"/>
        <v>45</v>
      </c>
      <c r="F7" s="71">
        <f t="shared" si="1"/>
        <v>60</v>
      </c>
    </row>
  </sheetData>
  <mergeCells count="2">
    <mergeCell ref="D3:F3"/>
    <mergeCell ref="A3: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B7C54-FD8A-478D-9154-D8ED681E784A}">
  <dimension ref="A1:F10"/>
  <sheetViews>
    <sheetView showGridLines="0" workbookViewId="0">
      <selection activeCell="D4" sqref="D4:D7"/>
    </sheetView>
  </sheetViews>
  <sheetFormatPr defaultRowHeight="14.3"/>
  <cols>
    <col min="1" max="1" width="19.875" customWidth="1"/>
  </cols>
  <sheetData>
    <row r="1" spans="1:6" ht="16.3">
      <c r="A1" s="54" t="s">
        <v>38</v>
      </c>
      <c r="B1" s="53"/>
      <c r="C1" s="53"/>
      <c r="D1" s="53"/>
    </row>
    <row r="2" spans="1:6" ht="16.3">
      <c r="A2" s="54"/>
      <c r="B2" s="128" t="s">
        <v>39</v>
      </c>
      <c r="C2" s="128"/>
      <c r="D2" s="128"/>
    </row>
    <row r="3" spans="1:6" ht="28.55">
      <c r="A3" s="55"/>
      <c r="B3" s="56" t="s">
        <v>40</v>
      </c>
      <c r="C3" s="56" t="s">
        <v>41</v>
      </c>
      <c r="D3" s="56" t="s">
        <v>7</v>
      </c>
      <c r="F3" s="60" t="s">
        <v>48</v>
      </c>
    </row>
    <row r="4" spans="1:6">
      <c r="A4" t="s">
        <v>42</v>
      </c>
      <c r="B4" s="57">
        <v>120</v>
      </c>
      <c r="C4" s="57">
        <v>35</v>
      </c>
      <c r="D4" s="58">
        <f>AS*AP+CS*CP</f>
        <v>970</v>
      </c>
    </row>
    <row r="5" spans="1:6">
      <c r="A5" t="s">
        <v>43</v>
      </c>
      <c r="B5" s="57">
        <v>147</v>
      </c>
      <c r="C5" s="57">
        <v>22</v>
      </c>
      <c r="D5" s="58">
        <f>AS*AP+CS*CP</f>
        <v>1146.5</v>
      </c>
    </row>
    <row r="6" spans="1:6">
      <c r="A6" t="s">
        <v>44</v>
      </c>
      <c r="B6" s="57">
        <v>191</v>
      </c>
      <c r="C6" s="57">
        <v>15</v>
      </c>
      <c r="D6" s="58">
        <f>AS*AP+CS*CP</f>
        <v>1462.5</v>
      </c>
    </row>
    <row r="7" spans="1:6">
      <c r="A7" t="s">
        <v>45</v>
      </c>
      <c r="B7" s="57">
        <f t="shared" ref="B7:C7" si="0">SUM(B4:B6)</f>
        <v>458</v>
      </c>
      <c r="C7" s="57">
        <f t="shared" si="0"/>
        <v>72</v>
      </c>
      <c r="D7" s="58">
        <f>AS*AP+CS*CP</f>
        <v>3579</v>
      </c>
    </row>
    <row r="8" spans="1:6">
      <c r="B8" s="53"/>
      <c r="C8" s="53"/>
      <c r="D8" s="53"/>
    </row>
    <row r="9" spans="1:6">
      <c r="A9" t="s">
        <v>46</v>
      </c>
      <c r="B9" s="59">
        <v>7.5</v>
      </c>
      <c r="C9" s="53"/>
      <c r="D9" s="53"/>
    </row>
    <row r="10" spans="1:6">
      <c r="A10" t="s">
        <v>47</v>
      </c>
      <c r="B10" s="59">
        <v>2</v>
      </c>
      <c r="C10" s="53"/>
      <c r="D10" s="53"/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12</vt:i4>
      </vt:variant>
    </vt:vector>
  </HeadingPairs>
  <TitlesOfParts>
    <vt:vector size="22" baseType="lpstr">
      <vt:lpstr>T-shirt</vt:lpstr>
      <vt:lpstr>Cake Friday</vt:lpstr>
      <vt:lpstr>Bob the Builder</vt:lpstr>
      <vt:lpstr>Multiplication</vt:lpstr>
      <vt:lpstr>P&amp;L</vt:lpstr>
      <vt:lpstr>HW</vt:lpstr>
      <vt:lpstr>Books</vt:lpstr>
      <vt:lpstr>Discount</vt:lpstr>
      <vt:lpstr>Concert tickets</vt:lpstr>
      <vt:lpstr>Sales Rep</vt:lpstr>
      <vt:lpstr>AP</vt:lpstr>
      <vt:lpstr>AS</vt:lpstr>
      <vt:lpstr>CP</vt:lpstr>
      <vt:lpstr>CR</vt:lpstr>
      <vt:lpstr>CS</vt:lpstr>
      <vt:lpstr>CT</vt:lpstr>
      <vt:lpstr>pct</vt:lpstr>
      <vt:lpstr>price</vt:lpstr>
      <vt:lpstr>revenue</vt:lpstr>
      <vt:lpstr>SALES</vt:lpstr>
      <vt:lpstr>Setir</vt:lpstr>
      <vt:lpstr>sutun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Badalov</dc:creator>
  <cp:lastModifiedBy>User</cp:lastModifiedBy>
  <dcterms:created xsi:type="dcterms:W3CDTF">2018-02-24T07:21:34Z</dcterms:created>
  <dcterms:modified xsi:type="dcterms:W3CDTF">2024-07-15T15:59:54Z</dcterms:modified>
</cp:coreProperties>
</file>